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pivotTables/pivotTable2.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codeName="ThisWorkbook" defaultThemeVersion="166925"/>
  <mc:AlternateContent xmlns:mc="http://schemas.openxmlformats.org/markup-compatibility/2006">
    <mc:Choice Requires="x15">
      <x15ac:absPath xmlns:x15ac="http://schemas.microsoft.com/office/spreadsheetml/2010/11/ac" url="/Users/kevinconklin/Desktop/Github/WB-DECIS/data/"/>
    </mc:Choice>
  </mc:AlternateContent>
  <xr:revisionPtr revIDLastSave="0" documentId="13_ncr:1_{AB758EFC-B00D-E44C-A49F-D916A02519BF}" xr6:coauthVersionLast="47" xr6:coauthVersionMax="47" xr10:uidLastSave="{00000000-0000-0000-0000-000000000000}"/>
  <bookViews>
    <workbookView xWindow="0" yWindow="500" windowWidth="28800" windowHeight="15980" activeTab="5" xr2:uid="{F339B02B-5B45-4EE2-AB91-37CC8C31170A}"/>
  </bookViews>
  <sheets>
    <sheet name="ReadMe" sheetId="19" r:id="rId1"/>
    <sheet name="Dashboard" sheetId="15" r:id="rId2"/>
    <sheet name="RBF Projects" sheetId="2" r:id="rId3"/>
    <sheet name="Sheet4" sheetId="28" r:id="rId4"/>
    <sheet name="Sheet6" sheetId="26" state="hidden" r:id="rId5"/>
    <sheet name="DLIs&amp;DLRs" sheetId="1" r:id="rId6"/>
    <sheet name="Sheet1" sheetId="9" state="hidden" r:id="rId7"/>
    <sheet name="Analysis" sheetId="16" r:id="rId8"/>
    <sheet name="Dropdown" sheetId="3" r:id="rId9"/>
    <sheet name="DropdownTopics" sheetId="18" state="hidden" r:id="rId10"/>
    <sheet name="Definitions" sheetId="5" r:id="rId11"/>
    <sheet name="Sheet2" sheetId="22" state="hidden" r:id="rId12"/>
    <sheet name="Sheet3" sheetId="23" state="hidden" r:id="rId13"/>
    <sheet name="Edu theme taxonomy" sheetId="21" r:id="rId14"/>
    <sheet name="FY21" sheetId="27" r:id="rId15"/>
    <sheet name="Compared" sheetId="12" state="hidden" r:id="rId16"/>
  </sheets>
  <externalReferences>
    <externalReference r:id="rId17"/>
  </externalReferences>
  <definedNames>
    <definedName name="_xlnm._FilterDatabase" localSheetId="15" hidden="1">Compared!$G$1:$L$48</definedName>
    <definedName name="_xlnm._FilterDatabase" localSheetId="14" hidden="1">'FY21'!$CD$1:$CD$64</definedName>
    <definedName name="_xlnm._FilterDatabase" localSheetId="2" hidden="1">'RBF Projects'!$A$1:$T$110</definedName>
    <definedName name="_xlcn.WorksheetConnection_DLIlibraryrevisedstructure42220.xlsxTable1" hidden="1">DLILibrary[]</definedName>
    <definedName name="_xlcn.WorksheetConnection_DLIlibraryrevisedstructure42320.xlsxRBFLibrary" hidden="1">RBFLibrary[]</definedName>
    <definedName name="DLI_rating" localSheetId="14">[1]!DLILibrary[[#Headers],[DLI rating]]</definedName>
    <definedName name="DLI_rating">#REF!</definedName>
    <definedName name="Education_Access_and_Equity">DropdownTopics!$A$2:$A$13</definedName>
    <definedName name="Education_Facilities">DropdownTopics!$H$2:$H$9</definedName>
    <definedName name="Education_Financing">DropdownTopics!$B$2:$B$12</definedName>
    <definedName name="Education_Governance_School_Based_Management">DropdownTopics!$G$2:$G$16</definedName>
    <definedName name="IBRD_IDA_Commit_Amt">'RBF Projects'!$M$1</definedName>
    <definedName name="IPF_component">'RBF Projects'!$H$1</definedName>
    <definedName name="Lending_Instrument">'RBF Projects'!$G$1</definedName>
    <definedName name="Other">DropdownTopics!$K$2:$K$5</definedName>
    <definedName name="Percentage_of_Project_RBF">'RBF Projects'!$Q$1</definedName>
    <definedName name="Private_Sector_Delivery_of_Education">DropdownTopics!$J$2:$J$5</definedName>
    <definedName name="RBF_Amount">'RBF Projects'!$N$1</definedName>
    <definedName name="Results_Chain_Position" localSheetId="14">[1]!DLILibrary[[#Headers],[Chain Position]]</definedName>
    <definedName name="Results_Chain_Position">DLILibrary[[#Headers],[Chain Position]]</definedName>
    <definedName name="SAR">'DLIs&amp;DLRs'!$C$2</definedName>
    <definedName name="Scalability" localSheetId="14">[1]!DLILibrary[[#Headers],[Scalability]]</definedName>
    <definedName name="Scalability">DLILibrary[[#Headers],[Scalability]]</definedName>
    <definedName name="Science_and_Technology">DropdownTopics!$I$2:$I$8</definedName>
    <definedName name="Skills_Development">DropdownTopics!$D$2:$D$13</definedName>
    <definedName name="Slicer_Country">#N/A</definedName>
    <definedName name="Slicer_DLI_DLR">#N/A</definedName>
    <definedName name="Slicer_DLI_rating">#N/A</definedName>
    <definedName name="Slicer_Focus_area">#N/A</definedName>
    <definedName name="Slicer_Focus_area1">#N/A</definedName>
    <definedName name="Slicer_Lending_Instrument">#N/A</definedName>
    <definedName name="Slicer_Region">#N/A</definedName>
    <definedName name="Slicer_Restructuring">#N/A</definedName>
    <definedName name="Slicer_Topic">#N/A</definedName>
    <definedName name="Slicer_Topic1">#N/A</definedName>
    <definedName name="Standards_Curriculum_and_Textbooks">DropdownTopics!$F$2:$F$8</definedName>
    <definedName name="Student_Assessment">DropdownTopics!$C$2:$C$8</definedName>
    <definedName name="Teachers">DropdownTopics!$E$2:$E$17</definedName>
    <definedName name="Verification_agency_type">'DLIs&amp;DLRs'!$P$1</definedName>
  </definedNames>
  <calcPr calcId="191029"/>
  <pivotCaches>
    <pivotCache cacheId="40" r:id="rId18"/>
    <pivotCache cacheId="41" r:id="rId19"/>
    <pivotCache cacheId="42" r:id="rId20"/>
    <pivotCache cacheId="43" r:id="rId21"/>
    <pivotCache cacheId="44" r:id="rId22"/>
    <pivotCache cacheId="45" r:id="rId23"/>
    <pivotCache cacheId="46" r:id="rId24"/>
    <pivotCache cacheId="47" r:id="rId25"/>
    <pivotCache cacheId="48" r:id="rId26"/>
  </pivotCaches>
  <extLst>
    <ext xmlns:x14="http://schemas.microsoft.com/office/spreadsheetml/2009/9/main" uri="{876F7934-8845-4945-9796-88D515C7AA90}">
      <x14:pivotCaches>
        <pivotCache cacheId="49" r:id="rId27"/>
      </x14:pivotCaches>
    </ext>
    <ext xmlns:x14="http://schemas.microsoft.com/office/spreadsheetml/2009/9/main" uri="{BBE1A952-AA13-448e-AADC-164F8A28A991}">
      <x14:slicerCaches>
        <x14:slicerCache r:id="rId28"/>
        <x14:slicerCache r:id="rId29"/>
        <x14:slicerCache r:id="rId30"/>
        <x14:slicerCache r:id="rId31"/>
        <x14:slicerCache r:id="rId32"/>
        <x14:slicerCache r:id="rId33"/>
        <x14:slicerCache r:id="rId34"/>
        <x14:slicerCache r:id="rId35"/>
        <x14:slicerCache r:id="rId36"/>
        <x14:slicerCache r:id="rId3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BFLibrary" name="RBFLibrary" connection="WorksheetConnection_DLI library revised structure42320.xlsx!RBFLibrary"/>
          <x15:modelTable id="Table1" name="Table1" connection="WorksheetConnection_DLI library revised structure42220.xlsx!Table1"/>
        </x15:modelTables>
        <x15:modelRelationships>
          <x15:modelRelationship fromTable="Table1" fromColumn="Project ID" toTable="RBFLibrary" toColumn="Projec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Q95" i="2"/>
  <c r="L95" i="2"/>
  <c r="K95" i="2"/>
  <c r="Q94" i="2"/>
  <c r="L94" i="2"/>
  <c r="K94" i="2"/>
  <c r="Q93" i="2"/>
  <c r="L93" i="2"/>
  <c r="K93" i="2"/>
  <c r="Q92" i="2"/>
  <c r="L92" i="2"/>
  <c r="K92" i="2"/>
  <c r="Q90" i="2"/>
  <c r="L90" i="2"/>
  <c r="K90" i="2"/>
  <c r="Q89" i="2"/>
  <c r="L89" i="2"/>
  <c r="K89" i="2"/>
  <c r="Q88" i="2"/>
  <c r="L88" i="2"/>
  <c r="K88" i="2"/>
  <c r="Q87" i="2"/>
  <c r="L87" i="2"/>
  <c r="K87" i="2"/>
  <c r="L2" i="2"/>
  <c r="L3" i="2"/>
  <c r="L4" i="2"/>
  <c r="L5" i="2"/>
  <c r="L6" i="2"/>
  <c r="L7" i="2"/>
  <c r="L9" i="2"/>
  <c r="L10" i="2"/>
  <c r="L11" i="2"/>
  <c r="L12" i="2"/>
  <c r="L13" i="2"/>
  <c r="L14" i="2"/>
  <c r="L15" i="2"/>
  <c r="L16" i="2"/>
  <c r="L17" i="2"/>
  <c r="L18" i="2"/>
  <c r="L19" i="2"/>
  <c r="L20" i="2"/>
  <c r="L21" i="2"/>
  <c r="L22" i="2"/>
  <c r="L23" i="2"/>
  <c r="L24" i="2"/>
  <c r="L25" i="2"/>
  <c r="L26" i="2"/>
  <c r="L27" i="2"/>
  <c r="L29" i="2"/>
  <c r="L30" i="2"/>
  <c r="L31" i="2"/>
  <c r="L32" i="2"/>
  <c r="L33" i="2"/>
  <c r="L34" i="2"/>
  <c r="L35" i="2"/>
  <c r="L36" i="2"/>
  <c r="L37" i="2"/>
  <c r="L38" i="2"/>
  <c r="L39" i="2"/>
  <c r="L40" i="2"/>
  <c r="L41" i="2"/>
  <c r="L42" i="2"/>
  <c r="L43" i="2"/>
  <c r="L44" i="2"/>
  <c r="L45" i="2"/>
  <c r="L46" i="2"/>
  <c r="L48" i="2"/>
  <c r="L49" i="2"/>
  <c r="L51" i="2"/>
  <c r="L52" i="2"/>
  <c r="L53" i="2"/>
  <c r="L54" i="2"/>
  <c r="L55" i="2"/>
  <c r="L56" i="2"/>
  <c r="L57" i="2"/>
  <c r="L58" i="2"/>
  <c r="L60" i="2"/>
  <c r="L61" i="2"/>
  <c r="L62" i="2"/>
  <c r="L63" i="2"/>
  <c r="L64" i="2"/>
  <c r="L65" i="2"/>
  <c r="L66" i="2"/>
  <c r="L67" i="2"/>
  <c r="L68" i="2"/>
  <c r="L69" i="2"/>
  <c r="L70" i="2"/>
  <c r="L71" i="2"/>
  <c r="L72" i="2"/>
  <c r="L73" i="2"/>
  <c r="L74" i="2"/>
  <c r="L75" i="2"/>
  <c r="L76" i="2"/>
  <c r="L77" i="2"/>
  <c r="L78" i="2"/>
  <c r="L79" i="2"/>
  <c r="L80" i="2"/>
  <c r="L81" i="2"/>
  <c r="L82" i="2"/>
  <c r="L83" i="2"/>
  <c r="L84" i="2"/>
  <c r="L85" i="2"/>
  <c r="L86" i="2"/>
  <c r="L91" i="2"/>
  <c r="L96" i="2"/>
  <c r="L97"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91" i="2"/>
  <c r="K96" i="2"/>
  <c r="K97" i="2"/>
  <c r="V2" i="2" a="1"/>
  <c r="V6" i="2" a="1"/>
  <c r="V10" i="2" a="1"/>
  <c r="V14" i="2" a="1"/>
  <c r="V18" i="2" a="1"/>
  <c r="V22" i="2" a="1"/>
  <c r="V26" i="2" a="1"/>
  <c r="V30" i="2" a="1"/>
  <c r="V34" i="2" a="1"/>
  <c r="V38" i="2" a="1"/>
  <c r="V42" i="2" a="1"/>
  <c r="V46" i="2" a="1"/>
  <c r="V50" i="2" a="1"/>
  <c r="V3" i="2" a="1"/>
  <c r="V7" i="2" a="1"/>
  <c r="V15" i="2" a="1"/>
  <c r="V19" i="2" a="1"/>
  <c r="V23" i="2" a="1"/>
  <c r="V27" i="2" a="1"/>
  <c r="V31" i="2" a="1"/>
  <c r="V35" i="2" a="1"/>
  <c r="V39" i="2" a="1"/>
  <c r="V43" i="2" a="1"/>
  <c r="V51" i="2" a="1"/>
  <c r="V55" i="2" a="1"/>
  <c r="V63" i="2" a="1"/>
  <c r="V71" i="2" a="1"/>
  <c r="V79" i="2" a="1"/>
  <c r="V87" i="2" a="1"/>
  <c r="V95" i="2" a="1"/>
  <c r="V62" i="2" a="1"/>
  <c r="V86" i="2" a="1"/>
  <c r="V11" i="2" a="1"/>
  <c r="V47" i="2" a="1"/>
  <c r="V59" i="2" a="1"/>
  <c r="V67" i="2" a="1"/>
  <c r="V75" i="2" a="1"/>
  <c r="V83" i="2" a="1"/>
  <c r="V91" i="2" a="1"/>
  <c r="V66" i="2" a="1"/>
  <c r="V82" i="2" a="1"/>
  <c r="V8" i="2" a="1"/>
  <c r="V16" i="2" a="1"/>
  <c r="V20" i="2" a="1"/>
  <c r="V28" i="2" a="1"/>
  <c r="V36" i="2" a="1"/>
  <c r="V44" i="2" a="1"/>
  <c r="V52" i="2" a="1"/>
  <c r="V64" i="2" a="1"/>
  <c r="V72" i="2" a="1"/>
  <c r="V80" i="2" a="1"/>
  <c r="V88" i="2" a="1"/>
  <c r="V96" i="2" a="1"/>
  <c r="V54" i="2" a="1"/>
  <c r="V78" i="2" a="1"/>
  <c r="V94" i="2" a="1"/>
  <c r="V4" i="2" a="1"/>
  <c r="V12" i="2" a="1"/>
  <c r="V24" i="2" a="1"/>
  <c r="V32" i="2" a="1"/>
  <c r="V40" i="2" a="1"/>
  <c r="V48" i="2" a="1"/>
  <c r="V56" i="2" a="1"/>
  <c r="V60" i="2" a="1"/>
  <c r="V68" i="2" a="1"/>
  <c r="V76" i="2" a="1"/>
  <c r="V84" i="2" a="1"/>
  <c r="V92" i="2" a="1"/>
  <c r="V70" i="2" a="1"/>
  <c r="V5" i="2" a="1"/>
  <c r="V9" i="2" a="1"/>
  <c r="V13" i="2" a="1"/>
  <c r="V17" i="2" a="1"/>
  <c r="V21" i="2" a="1"/>
  <c r="V25" i="2" a="1"/>
  <c r="V29" i="2" a="1"/>
  <c r="V33" i="2" a="1"/>
  <c r="V37" i="2" a="1"/>
  <c r="V41" i="2" a="1"/>
  <c r="V45" i="2" a="1"/>
  <c r="V49" i="2" a="1"/>
  <c r="V53" i="2" a="1"/>
  <c r="V57" i="2" a="1"/>
  <c r="V61" i="2" a="1"/>
  <c r="V65" i="2" a="1"/>
  <c r="V69" i="2" a="1"/>
  <c r="V73" i="2" a="1"/>
  <c r="V77" i="2" a="1"/>
  <c r="V81" i="2" a="1"/>
  <c r="V85" i="2" a="1"/>
  <c r="V89" i="2" a="1"/>
  <c r="V93" i="2" a="1"/>
  <c r="V97" i="2" a="1"/>
  <c r="V58" i="2" a="1"/>
  <c r="V74" i="2" a="1"/>
  <c r="V90" i="2" a="1"/>
  <c r="V90" i="2" l="1"/>
  <c r="V74" i="2"/>
  <c r="V58" i="2"/>
  <c r="V97" i="2"/>
  <c r="V93" i="2"/>
  <c r="V89" i="2"/>
  <c r="V85" i="2"/>
  <c r="V81" i="2"/>
  <c r="V77" i="2"/>
  <c r="V73" i="2"/>
  <c r="V69" i="2"/>
  <c r="V65" i="2"/>
  <c r="V61" i="2"/>
  <c r="V57" i="2"/>
  <c r="V53" i="2"/>
  <c r="V49" i="2"/>
  <c r="V45" i="2"/>
  <c r="V41" i="2"/>
  <c r="V37" i="2"/>
  <c r="V33" i="2"/>
  <c r="V29" i="2"/>
  <c r="V25" i="2"/>
  <c r="V21" i="2"/>
  <c r="V17" i="2"/>
  <c r="V13" i="2"/>
  <c r="V9" i="2"/>
  <c r="V5" i="2"/>
  <c r="V70" i="2"/>
  <c r="V92" i="2"/>
  <c r="V84" i="2"/>
  <c r="V76" i="2"/>
  <c r="V68" i="2"/>
  <c r="V60" i="2"/>
  <c r="V56" i="2"/>
  <c r="V48" i="2"/>
  <c r="V40" i="2"/>
  <c r="V32" i="2"/>
  <c r="V24" i="2"/>
  <c r="V12" i="2"/>
  <c r="V4" i="2"/>
  <c r="V94" i="2"/>
  <c r="V78" i="2"/>
  <c r="V54" i="2"/>
  <c r="V96" i="2"/>
  <c r="V88" i="2"/>
  <c r="V80" i="2"/>
  <c r="V72" i="2"/>
  <c r="V64" i="2"/>
  <c r="V52" i="2"/>
  <c r="V44" i="2"/>
  <c r="V36" i="2"/>
  <c r="V28" i="2"/>
  <c r="V20" i="2"/>
  <c r="V16" i="2"/>
  <c r="V8" i="2"/>
  <c r="V82" i="2"/>
  <c r="V66" i="2"/>
  <c r="V91" i="2"/>
  <c r="V83" i="2"/>
  <c r="V75" i="2"/>
  <c r="V67" i="2"/>
  <c r="V59" i="2"/>
  <c r="V47" i="2"/>
  <c r="V11" i="2"/>
  <c r="V86" i="2"/>
  <c r="V62" i="2"/>
  <c r="V95" i="2"/>
  <c r="V87" i="2"/>
  <c r="V79" i="2"/>
  <c r="V71" i="2"/>
  <c r="V63" i="2"/>
  <c r="V55" i="2"/>
  <c r="V51" i="2"/>
  <c r="V43" i="2"/>
  <c r="V39" i="2"/>
  <c r="V35" i="2"/>
  <c r="V31" i="2"/>
  <c r="V27" i="2"/>
  <c r="V23" i="2"/>
  <c r="V19" i="2"/>
  <c r="V15" i="2"/>
  <c r="V7" i="2"/>
  <c r="V3" i="2"/>
  <c r="V50" i="2"/>
  <c r="V46" i="2"/>
  <c r="V42" i="2"/>
  <c r="V38" i="2"/>
  <c r="V34" i="2"/>
  <c r="V30" i="2"/>
  <c r="V26" i="2"/>
  <c r="V22" i="2"/>
  <c r="V18" i="2"/>
  <c r="V14" i="2"/>
  <c r="V10" i="2"/>
  <c r="V6" i="2"/>
  <c r="V2" i="2"/>
  <c r="J2293" i="1"/>
  <c r="Q51" i="2"/>
  <c r="Q43" i="2"/>
  <c r="Q68" i="2"/>
  <c r="Q3" i="2"/>
  <c r="Q31" i="2"/>
  <c r="Q15" i="2"/>
  <c r="Q46" i="2"/>
  <c r="Q56" i="2"/>
  <c r="Q81" i="2"/>
  <c r="Q16" i="2"/>
  <c r="Q62" i="2"/>
  <c r="Q72" i="2"/>
  <c r="Q55" i="2"/>
  <c r="Q80" i="2"/>
  <c r="Q53" i="2"/>
  <c r="Q52" i="2"/>
  <c r="J2266" i="1"/>
  <c r="Q2123" i="1"/>
  <c r="Q2124" i="1" s="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L2196" i="1"/>
  <c r="C2123" i="1"/>
  <c r="C2124" i="1" s="1"/>
  <c r="C2125" i="1" s="1"/>
  <c r="C2126" i="1" s="1"/>
  <c r="C2127" i="1" s="1"/>
  <c r="C2128" i="1" s="1"/>
  <c r="C2129" i="1" s="1"/>
  <c r="C2130" i="1" s="1"/>
  <c r="C2131" i="1" s="1"/>
  <c r="C2132" i="1" s="1"/>
  <c r="C2133" i="1" s="1"/>
  <c r="C2134" i="1" s="1"/>
  <c r="C2135" i="1" s="1"/>
  <c r="C2136" i="1" s="1"/>
  <c r="C2137" i="1" s="1"/>
  <c r="C2138" i="1" s="1"/>
  <c r="C2139" i="1" s="1"/>
  <c r="C2140" i="1" s="1"/>
  <c r="C2141" i="1" s="1"/>
  <c r="C2142" i="1" s="1"/>
  <c r="C2143" i="1" s="1"/>
  <c r="C2144" i="1" s="1"/>
  <c r="C2145" i="1" s="1"/>
  <c r="C2146" i="1" s="1"/>
  <c r="C2147" i="1" s="1"/>
  <c r="C2148" i="1" s="1"/>
  <c r="C2149" i="1" s="1"/>
  <c r="C2150" i="1" s="1"/>
  <c r="C2151" i="1" s="1"/>
  <c r="C2152" i="1" s="1"/>
  <c r="C2153" i="1" s="1"/>
  <c r="C2154" i="1" s="1"/>
  <c r="C2155" i="1" s="1"/>
  <c r="C2156" i="1" s="1"/>
  <c r="C2157" i="1" s="1"/>
  <c r="C2158" i="1" s="1"/>
  <c r="C2159" i="1" s="1"/>
  <c r="C2160" i="1" s="1"/>
  <c r="C2161" i="1" s="1"/>
  <c r="D2082" i="1"/>
  <c r="D2083" i="1" s="1"/>
  <c r="D2084" i="1" s="1"/>
  <c r="D2085" i="1" s="1"/>
  <c r="D2086" i="1" s="1"/>
  <c r="D2087" i="1" s="1"/>
  <c r="D2088" i="1" s="1"/>
  <c r="D2089" i="1" s="1"/>
  <c r="D2090" i="1" s="1"/>
  <c r="D2091" i="1" s="1"/>
  <c r="D2092" i="1" s="1"/>
  <c r="D2093" i="1" s="1"/>
  <c r="D2094" i="1" s="1"/>
  <c r="D2095" i="1" s="1"/>
  <c r="D2096" i="1" s="1"/>
  <c r="D2097" i="1" s="1"/>
  <c r="D2098" i="1" s="1"/>
  <c r="D2099" i="1" s="1"/>
  <c r="D2100" i="1" s="1"/>
  <c r="D2101" i="1" s="1"/>
  <c r="D2102" i="1" s="1"/>
  <c r="D2103" i="1" s="1"/>
  <c r="D2104" i="1" s="1"/>
  <c r="D2105" i="1" s="1"/>
  <c r="D2106" i="1" s="1"/>
  <c r="D2107" i="1" s="1"/>
  <c r="D2108" i="1" s="1"/>
  <c r="D2109" i="1" s="1"/>
  <c r="D2110" i="1" s="1"/>
  <c r="D2111" i="1" s="1"/>
  <c r="D2112" i="1" s="1"/>
  <c r="D2113" i="1" s="1"/>
  <c r="D2114" i="1" s="1"/>
  <c r="D2115" i="1" s="1"/>
  <c r="D2116" i="1" s="1"/>
  <c r="D2117" i="1" s="1"/>
  <c r="D2118" i="1" s="1"/>
  <c r="D2119" i="1" s="1"/>
  <c r="D2120" i="1" s="1"/>
  <c r="D2121" i="1" s="1"/>
  <c r="D2123" i="1" s="1"/>
  <c r="D2124" i="1" s="1"/>
  <c r="D2125" i="1" s="1"/>
  <c r="D2126" i="1" s="1"/>
  <c r="D2127" i="1" s="1"/>
  <c r="D2128" i="1" s="1"/>
  <c r="D2129" i="1" s="1"/>
  <c r="D2130" i="1" s="1"/>
  <c r="D2131" i="1" s="1"/>
  <c r="D2132" i="1" s="1"/>
  <c r="D2133" i="1" s="1"/>
  <c r="D2134" i="1" s="1"/>
  <c r="D2135" i="1" s="1"/>
  <c r="D2136" i="1" s="1"/>
  <c r="D2137" i="1" s="1"/>
  <c r="D2138" i="1" s="1"/>
  <c r="D2139" i="1" s="1"/>
  <c r="D2140" i="1" s="1"/>
  <c r="D2141" i="1" s="1"/>
  <c r="D2142" i="1" s="1"/>
  <c r="D2143" i="1" s="1"/>
  <c r="D2144" i="1" s="1"/>
  <c r="D2145" i="1" s="1"/>
  <c r="D2146" i="1" s="1"/>
  <c r="D2147" i="1" s="1"/>
  <c r="D2148" i="1" s="1"/>
  <c r="D2149" i="1" s="1"/>
  <c r="D2150" i="1" s="1"/>
  <c r="D2151" i="1" s="1"/>
  <c r="D2152" i="1" s="1"/>
  <c r="D2153" i="1" s="1"/>
  <c r="D2154" i="1" s="1"/>
  <c r="D2155" i="1" s="1"/>
  <c r="D2156" i="1" s="1"/>
  <c r="D2157" i="1" s="1"/>
  <c r="D2158" i="1" s="1"/>
  <c r="D2159" i="1" s="1"/>
  <c r="D2160" i="1" s="1"/>
  <c r="D2161" i="1" s="1"/>
  <c r="C2082" i="1"/>
  <c r="C2083" i="1" s="1"/>
  <c r="C2084" i="1" s="1"/>
  <c r="C2085" i="1" s="1"/>
  <c r="C2086" i="1" s="1"/>
  <c r="C2087" i="1" s="1"/>
  <c r="C2088" i="1" s="1"/>
  <c r="C2089" i="1" s="1"/>
  <c r="C2090" i="1" s="1"/>
  <c r="C2091" i="1" s="1"/>
  <c r="C2092" i="1" s="1"/>
  <c r="C2093" i="1" s="1"/>
  <c r="C2094" i="1" s="1"/>
  <c r="C2095" i="1" s="1"/>
  <c r="C2096" i="1" s="1"/>
  <c r="C2097" i="1" s="1"/>
  <c r="C2098" i="1" s="1"/>
  <c r="C2099" i="1" s="1"/>
  <c r="C2100" i="1" s="1"/>
  <c r="C2101" i="1" s="1"/>
  <c r="C2102" i="1" s="1"/>
  <c r="C2103" i="1" s="1"/>
  <c r="C2104" i="1" s="1"/>
  <c r="C2105" i="1" s="1"/>
  <c r="C2106" i="1" s="1"/>
  <c r="C2107" i="1" s="1"/>
  <c r="C2108" i="1" s="1"/>
  <c r="C2109" i="1" s="1"/>
  <c r="C2110" i="1" s="1"/>
  <c r="C2111" i="1" s="1"/>
  <c r="C2112" i="1" s="1"/>
  <c r="C2113" i="1" s="1"/>
  <c r="C2114" i="1" s="1"/>
  <c r="C2115" i="1" s="1"/>
  <c r="C2116" i="1" s="1"/>
  <c r="C2117" i="1" s="1"/>
  <c r="C2118" i="1" s="1"/>
  <c r="C2119" i="1" s="1"/>
  <c r="C2120" i="1" s="1"/>
  <c r="C2121" i="1" s="1"/>
  <c r="B2082" i="1"/>
  <c r="B2083" i="1" s="1"/>
  <c r="B2084" i="1" s="1"/>
  <c r="B2085" i="1" s="1"/>
  <c r="B2086" i="1" s="1"/>
  <c r="B2087" i="1" s="1"/>
  <c r="B2088" i="1" s="1"/>
  <c r="B2089" i="1" s="1"/>
  <c r="B2090" i="1" s="1"/>
  <c r="B2091" i="1" s="1"/>
  <c r="B2092" i="1" s="1"/>
  <c r="B2093" i="1" s="1"/>
  <c r="B2094" i="1" s="1"/>
  <c r="B2095" i="1" s="1"/>
  <c r="B2096" i="1" s="1"/>
  <c r="B2097" i="1" s="1"/>
  <c r="B2098" i="1" s="1"/>
  <c r="B2099" i="1" s="1"/>
  <c r="B2100" i="1" s="1"/>
  <c r="B2101" i="1" s="1"/>
  <c r="B2102" i="1" s="1"/>
  <c r="B2103" i="1" s="1"/>
  <c r="B2104" i="1" s="1"/>
  <c r="B2105" i="1" s="1"/>
  <c r="B2106" i="1" s="1"/>
  <c r="B2107" i="1" s="1"/>
  <c r="B2108" i="1" s="1"/>
  <c r="B2109" i="1" s="1"/>
  <c r="B2110" i="1" s="1"/>
  <c r="B2111" i="1" s="1"/>
  <c r="B2112" i="1" s="1"/>
  <c r="B2113" i="1" s="1"/>
  <c r="B2114" i="1" s="1"/>
  <c r="B2115" i="1" s="1"/>
  <c r="B2116" i="1" s="1"/>
  <c r="B2117" i="1" s="1"/>
  <c r="B2118" i="1" s="1"/>
  <c r="B2119" i="1" s="1"/>
  <c r="B2120" i="1" s="1"/>
  <c r="B2121" i="1" s="1"/>
  <c r="B2123" i="1" s="1"/>
  <c r="B2124" i="1" s="1"/>
  <c r="B2125" i="1" s="1"/>
  <c r="B2126" i="1" s="1"/>
  <c r="B2127" i="1" s="1"/>
  <c r="B2128" i="1" s="1"/>
  <c r="B2129" i="1" s="1"/>
  <c r="B2130" i="1" s="1"/>
  <c r="B2131" i="1" s="1"/>
  <c r="B2132" i="1" s="1"/>
  <c r="B2133" i="1" s="1"/>
  <c r="B2134" i="1" s="1"/>
  <c r="B2135" i="1" s="1"/>
  <c r="B2136" i="1" s="1"/>
  <c r="B2137" i="1" s="1"/>
  <c r="B2138" i="1" s="1"/>
  <c r="B2139" i="1" s="1"/>
  <c r="B2140" i="1" s="1"/>
  <c r="B2141" i="1" s="1"/>
  <c r="B2142" i="1" s="1"/>
  <c r="B2143" i="1" s="1"/>
  <c r="B2144" i="1" s="1"/>
  <c r="B2145" i="1" s="1"/>
  <c r="B2146" i="1" s="1"/>
  <c r="B2147" i="1" s="1"/>
  <c r="B2148" i="1" s="1"/>
  <c r="B2149" i="1" s="1"/>
  <c r="B2150" i="1" s="1"/>
  <c r="B2151" i="1" s="1"/>
  <c r="B2152" i="1" s="1"/>
  <c r="B2153" i="1" s="1"/>
  <c r="B2154" i="1" s="1"/>
  <c r="B2155" i="1" s="1"/>
  <c r="B2156" i="1" s="1"/>
  <c r="B2157" i="1" s="1"/>
  <c r="B2158" i="1" s="1"/>
  <c r="B2159" i="1" s="1"/>
  <c r="B2160" i="1" s="1"/>
  <c r="B2161" i="1" s="1"/>
  <c r="A2082" i="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081" i="1"/>
  <c r="Q2019" i="1"/>
  <c r="Q2020" i="1" s="1"/>
  <c r="Q2021" i="1" s="1"/>
  <c r="Q2022" i="1" s="1"/>
  <c r="Q2023" i="1" s="1"/>
  <c r="Q2024" i="1" s="1"/>
  <c r="Q2025" i="1" s="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F48" i="26"/>
  <c r="F44" i="26"/>
  <c r="F41" i="26"/>
  <c r="F25" i="26"/>
  <c r="F7" i="26"/>
  <c r="L2162" i="1" l="1"/>
  <c r="L2161" i="1"/>
  <c r="L2368" i="1"/>
  <c r="L2360" i="1"/>
  <c r="L2344" i="1"/>
  <c r="L2328" i="1"/>
  <c r="L2304" i="1"/>
  <c r="L2075" i="1"/>
  <c r="L2027" i="1"/>
  <c r="L2135" i="1"/>
  <c r="L2127" i="1"/>
  <c r="L2119" i="1"/>
  <c r="L2095" i="1"/>
  <c r="L2087" i="1"/>
  <c r="L2380" i="1"/>
  <c r="L2364" i="1"/>
  <c r="L2340" i="1"/>
  <c r="L2332" i="1"/>
  <c r="L2316" i="1"/>
  <c r="L2283" i="1"/>
  <c r="L2242" i="1"/>
  <c r="L2226" i="1"/>
  <c r="L2218" i="1"/>
  <c r="L2202" i="1"/>
  <c r="L2186" i="1"/>
  <c r="L2178" i="1"/>
  <c r="L2074" i="1"/>
  <c r="L2058" i="1"/>
  <c r="L2050" i="1"/>
  <c r="L2042" i="1"/>
  <c r="L2034" i="1"/>
  <c r="L2026" i="1"/>
  <c r="L2018" i="1"/>
  <c r="L2010" i="1"/>
  <c r="L2081" i="1"/>
  <c r="L2150" i="1"/>
  <c r="L2142" i="1"/>
  <c r="L2134" i="1"/>
  <c r="L2118" i="1"/>
  <c r="L2379" i="1"/>
  <c r="L2371" i="1"/>
  <c r="L2355" i="1"/>
  <c r="L2339" i="1"/>
  <c r="L2323" i="1"/>
  <c r="L2307" i="1"/>
  <c r="L2299" i="1"/>
  <c r="L2274" i="1"/>
  <c r="L2257" i="1"/>
  <c r="L2249" i="1"/>
  <c r="L2177" i="1"/>
  <c r="L2073" i="1"/>
  <c r="L2065" i="1"/>
  <c r="L2057" i="1"/>
  <c r="L2041" i="1"/>
  <c r="L2025" i="1"/>
  <c r="L2017" i="1"/>
  <c r="L2009" i="1"/>
  <c r="L2157" i="1"/>
  <c r="L2149" i="1"/>
  <c r="L2370" i="1"/>
  <c r="L2362" i="1"/>
  <c r="L2354" i="1"/>
  <c r="L2346" i="1"/>
  <c r="L2338" i="1"/>
  <c r="L2330" i="1"/>
  <c r="L2314" i="1"/>
  <c r="L2306" i="1"/>
  <c r="L2298" i="1"/>
  <c r="L2281" i="1"/>
  <c r="L2273" i="1"/>
  <c r="L2264" i="1"/>
  <c r="L2256" i="1"/>
  <c r="L2248" i="1"/>
  <c r="L2240" i="1"/>
  <c r="L2232" i="1"/>
  <c r="L2224" i="1"/>
  <c r="L2200" i="1"/>
  <c r="L2192" i="1"/>
  <c r="L2168" i="1"/>
  <c r="L2160" i="1"/>
  <c r="L2059" i="1"/>
  <c r="L2043" i="1"/>
  <c r="L2372" i="1"/>
  <c r="L2356" i="1"/>
  <c r="L2348" i="1"/>
  <c r="L2291" i="1"/>
  <c r="L2275" i="1"/>
  <c r="L2267" i="1"/>
  <c r="L2250" i="1"/>
  <c r="L2234" i="1"/>
  <c r="L2210" i="1"/>
  <c r="L2066" i="1"/>
  <c r="L2363" i="1"/>
  <c r="L2347" i="1"/>
  <c r="L2331" i="1"/>
  <c r="L2315" i="1"/>
  <c r="L2290" i="1"/>
  <c r="L2282" i="1"/>
  <c r="L2265" i="1"/>
  <c r="L2233" i="1"/>
  <c r="L2217" i="1"/>
  <c r="L2209" i="1"/>
  <c r="L2201" i="1"/>
  <c r="L2185" i="1"/>
  <c r="L2169" i="1"/>
  <c r="L2080" i="1"/>
  <c r="L2072" i="1"/>
  <c r="L2056" i="1"/>
  <c r="L2032" i="1"/>
  <c r="L2024" i="1"/>
  <c r="L2016" i="1"/>
  <c r="L2008" i="1"/>
  <c r="L2156" i="1"/>
  <c r="L2148" i="1"/>
  <c r="L2124" i="1"/>
  <c r="L2108" i="1"/>
  <c r="L2092" i="1"/>
  <c r="L2084" i="1"/>
  <c r="L2377" i="1"/>
  <c r="L2369" i="1"/>
  <c r="L2361" i="1"/>
  <c r="L2353" i="1"/>
  <c r="L2345" i="1"/>
  <c r="L2337" i="1"/>
  <c r="L2329" i="1"/>
  <c r="L2321" i="1"/>
  <c r="L2313" i="1"/>
  <c r="L2305" i="1"/>
  <c r="L2297" i="1"/>
  <c r="L2288" i="1"/>
  <c r="L2263" i="1"/>
  <c r="L2255" i="1"/>
  <c r="L2247" i="1"/>
  <c r="L2239" i="1"/>
  <c r="L2231" i="1"/>
  <c r="L2223" i="1"/>
  <c r="L2215" i="1"/>
  <c r="L2207" i="1"/>
  <c r="L2199" i="1"/>
  <c r="L2191" i="1"/>
  <c r="L2183" i="1"/>
  <c r="L2175" i="1"/>
  <c r="L2167" i="1"/>
  <c r="L2071" i="1"/>
  <c r="L2055" i="1"/>
  <c r="L2039" i="1"/>
  <c r="L2015" i="1"/>
  <c r="L2158" i="1"/>
  <c r="L2165" i="1"/>
  <c r="L2069" i="1"/>
  <c r="L2029" i="1"/>
  <c r="L2021" i="1"/>
  <c r="L2013" i="1"/>
  <c r="L2121" i="1"/>
  <c r="L2105" i="1"/>
  <c r="L2097" i="1"/>
  <c r="L2089" i="1"/>
  <c r="L2374" i="1"/>
  <c r="L2350" i="1"/>
  <c r="L2342" i="1"/>
  <c r="L2334" i="1"/>
  <c r="L2326" i="1"/>
  <c r="L2310" i="1"/>
  <c r="L2302" i="1"/>
  <c r="L2294" i="1"/>
  <c r="L2285" i="1"/>
  <c r="L2277" i="1"/>
  <c r="L2269" i="1"/>
  <c r="L2252" i="1"/>
  <c r="L2228" i="1"/>
  <c r="L2220" i="1"/>
  <c r="L2212" i="1"/>
  <c r="L2204" i="1"/>
  <c r="L2180" i="1"/>
  <c r="L2172" i="1"/>
  <c r="L2079" i="1"/>
  <c r="L2063" i="1"/>
  <c r="L2047" i="1"/>
  <c r="L2031" i="1"/>
  <c r="L2023" i="1"/>
  <c r="L2007" i="1"/>
  <c r="L2155" i="1"/>
  <c r="L2139" i="1"/>
  <c r="L2115" i="1"/>
  <c r="L2107" i="1"/>
  <c r="L2099" i="1"/>
  <c r="L2352" i="1"/>
  <c r="L2320" i="1"/>
  <c r="L2312" i="1"/>
  <c r="L2296" i="1"/>
  <c r="L2287" i="1"/>
  <c r="L2279" i="1"/>
  <c r="L2271" i="1"/>
  <c r="L2262" i="1"/>
  <c r="L2246" i="1"/>
  <c r="L2238" i="1"/>
  <c r="L2230" i="1"/>
  <c r="L2222" i="1"/>
  <c r="L2214" i="1"/>
  <c r="L2206" i="1"/>
  <c r="L2198" i="1"/>
  <c r="L2190" i="1"/>
  <c r="L2182" i="1"/>
  <c r="L2078" i="1"/>
  <c r="L2070" i="1"/>
  <c r="L2062" i="1"/>
  <c r="L2054" i="1"/>
  <c r="L2046" i="1"/>
  <c r="L2038" i="1"/>
  <c r="L2030" i="1"/>
  <c r="L2022" i="1"/>
  <c r="L2014" i="1"/>
  <c r="L2154" i="1"/>
  <c r="L2130" i="1"/>
  <c r="L2114" i="1"/>
  <c r="L2106" i="1"/>
  <c r="L2098" i="1"/>
  <c r="L2375" i="1"/>
  <c r="L2367" i="1"/>
  <c r="L2359" i="1"/>
  <c r="L2351" i="1"/>
  <c r="L2343" i="1"/>
  <c r="L2335" i="1"/>
  <c r="L2327" i="1"/>
  <c r="L2319" i="1"/>
  <c r="L2311" i="1"/>
  <c r="L2303" i="1"/>
  <c r="L2295" i="1"/>
  <c r="L2286" i="1"/>
  <c r="L2278" i="1"/>
  <c r="L2270" i="1"/>
  <c r="L2261" i="1"/>
  <c r="L2253" i="1"/>
  <c r="L2245" i="1"/>
  <c r="L2237" i="1"/>
  <c r="L2229" i="1"/>
  <c r="L2221" i="1"/>
  <c r="L2213" i="1"/>
  <c r="L2205" i="1"/>
  <c r="L2197" i="1"/>
  <c r="L2189" i="1"/>
  <c r="L2181" i="1"/>
  <c r="L2173" i="1"/>
  <c r="L2076" i="1"/>
  <c r="L2068" i="1"/>
  <c r="L2060" i="1"/>
  <c r="L2052" i="1"/>
  <c r="L2036" i="1"/>
  <c r="L2020" i="1"/>
  <c r="L2012" i="1"/>
  <c r="L2004" i="1"/>
  <c r="L2152" i="1"/>
  <c r="L2144" i="1"/>
  <c r="L2136" i="1"/>
  <c r="L2166" i="1"/>
  <c r="L2365" i="1"/>
  <c r="L2357" i="1"/>
  <c r="L2349" i="1"/>
  <c r="L2341" i="1"/>
  <c r="L2333" i="1"/>
  <c r="L2325" i="1"/>
  <c r="L2317" i="1"/>
  <c r="L2309" i="1"/>
  <c r="L2301" i="1"/>
  <c r="L2292" i="1"/>
  <c r="L2284" i="1"/>
  <c r="L2276" i="1"/>
  <c r="L2268" i="1"/>
  <c r="L2259" i="1"/>
  <c r="L2251" i="1"/>
  <c r="L2243" i="1"/>
  <c r="L2235" i="1"/>
  <c r="L2227" i="1"/>
  <c r="L2219" i="1"/>
  <c r="L2211" i="1"/>
  <c r="L2203" i="1"/>
  <c r="L2195" i="1"/>
  <c r="L2171" i="1"/>
  <c r="L2163" i="1"/>
  <c r="L2293" i="1"/>
  <c r="L2378" i="1"/>
  <c r="L2373" i="1"/>
  <c r="L2366" i="1"/>
  <c r="L2358" i="1"/>
  <c r="L2322" i="1"/>
  <c r="L2318" i="1"/>
  <c r="L2289" i="1"/>
  <c r="L2137" i="1"/>
  <c r="L2241" i="1"/>
  <c r="L2174" i="1"/>
  <c r="L2117" i="1"/>
  <c r="L2101" i="1"/>
  <c r="L2048" i="1"/>
  <c r="L2266" i="1"/>
  <c r="L2258" i="1"/>
  <c r="L2254" i="1"/>
  <c r="L2244" i="1"/>
  <c r="L2225" i="1"/>
  <c r="L2272" i="1"/>
  <c r="L2324" i="1"/>
  <c r="L2300" i="1"/>
  <c r="L2280" i="1"/>
  <c r="L2208" i="1"/>
  <c r="L2336" i="1"/>
  <c r="L2308" i="1"/>
  <c r="L2260" i="1"/>
  <c r="L2236" i="1"/>
  <c r="L2216" i="1"/>
  <c r="L2376" i="1"/>
  <c r="L2145" i="1"/>
  <c r="L2194" i="1"/>
  <c r="L2193" i="1"/>
  <c r="L2184" i="1"/>
  <c r="L2164" i="1"/>
  <c r="L2159" i="1"/>
  <c r="L2111" i="1"/>
  <c r="L2123" i="1"/>
  <c r="L2122" i="1"/>
  <c r="L2188" i="1"/>
  <c r="L2187" i="1"/>
  <c r="L2179" i="1"/>
  <c r="L2176" i="1"/>
  <c r="L2170" i="1"/>
  <c r="L2153" i="1"/>
  <c r="L2104" i="1"/>
  <c r="L2096" i="1"/>
  <c r="L2033" i="1"/>
  <c r="L2146" i="1"/>
  <c r="L2126" i="1"/>
  <c r="L2112" i="1"/>
  <c r="L2151" i="1"/>
  <c r="L2147" i="1"/>
  <c r="L2141" i="1"/>
  <c r="L2143" i="1"/>
  <c r="L2140" i="1"/>
  <c r="L2138" i="1"/>
  <c r="L2133" i="1"/>
  <c r="L2132" i="1"/>
  <c r="L2131" i="1"/>
  <c r="L2129" i="1"/>
  <c r="L2125" i="1"/>
  <c r="L2128" i="1"/>
  <c r="L2120" i="1"/>
  <c r="L2116" i="1"/>
  <c r="L2110" i="1"/>
  <c r="L2109" i="1"/>
  <c r="L2113" i="1"/>
  <c r="L2103" i="1"/>
  <c r="L2102" i="1"/>
  <c r="L2100" i="1"/>
  <c r="L2094" i="1"/>
  <c r="L2093" i="1"/>
  <c r="L2090" i="1"/>
  <c r="L2091" i="1"/>
  <c r="L2088" i="1"/>
  <c r="L2086" i="1"/>
  <c r="L2085" i="1"/>
  <c r="L2082" i="1"/>
  <c r="L2083" i="1"/>
  <c r="L2061" i="1"/>
  <c r="L2064" i="1"/>
  <c r="L2053" i="1"/>
  <c r="L2051" i="1"/>
  <c r="L2044" i="1"/>
  <c r="L2077" i="1"/>
  <c r="L2049" i="1"/>
  <c r="L2037" i="1"/>
  <c r="L2067" i="1"/>
  <c r="L2045" i="1"/>
  <c r="L2040" i="1"/>
  <c r="L2035" i="1"/>
  <c r="L2028" i="1"/>
  <c r="L2019" i="1"/>
  <c r="L2005" i="1"/>
  <c r="L2011" i="1"/>
  <c r="L2006"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1883"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L1895" i="1"/>
  <c r="J1811" i="1"/>
  <c r="J1812" i="1"/>
  <c r="J1813" i="1"/>
  <c r="J1814" i="1"/>
  <c r="J1815" i="1"/>
  <c r="J1816" i="1"/>
  <c r="J1817" i="1"/>
  <c r="J1818" i="1"/>
  <c r="J1819" i="1"/>
  <c r="J1820" i="1"/>
  <c r="J1821" i="1"/>
  <c r="J1822" i="1"/>
  <c r="J1823" i="1"/>
  <c r="J1824" i="1"/>
  <c r="J1808" i="1"/>
  <c r="J1809" i="1"/>
  <c r="J1810"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757" i="1"/>
  <c r="J1758" i="1"/>
  <c r="J1759" i="1"/>
  <c r="J1760" i="1"/>
  <c r="J1761" i="1"/>
  <c r="J1762" i="1"/>
  <c r="J1763" i="1"/>
  <c r="J1764" i="1"/>
  <c r="J1765" i="1"/>
  <c r="J1766" i="1"/>
  <c r="J1767" i="1"/>
  <c r="J1768" i="1"/>
  <c r="J1769" i="1"/>
  <c r="J1770" i="1"/>
  <c r="J1771" i="1"/>
  <c r="J1756" i="1"/>
  <c r="J1755" i="1"/>
  <c r="J1754" i="1"/>
  <c r="J1753" i="1"/>
  <c r="J1752" i="1"/>
  <c r="L1784" i="1" l="1"/>
  <c r="L1776" i="1"/>
  <c r="L1949" i="1"/>
  <c r="L1925" i="1"/>
  <c r="L1909" i="1"/>
  <c r="L1799" i="1"/>
  <c r="L1872" i="1"/>
  <c r="L1972" i="1"/>
  <c r="L1948" i="1"/>
  <c r="L2003" i="1"/>
  <c r="L1769" i="1"/>
  <c r="L1804" i="1"/>
  <c r="L1820" i="1"/>
  <c r="L1812" i="1"/>
  <c r="L1869" i="1"/>
  <c r="L1845" i="1"/>
  <c r="L2001" i="1"/>
  <c r="L1985" i="1"/>
  <c r="L1977" i="1"/>
  <c r="L1937" i="1"/>
  <c r="L1929" i="1"/>
  <c r="L1897" i="1"/>
  <c r="L1833" i="1"/>
  <c r="L1917" i="1"/>
  <c r="L1901" i="1"/>
  <c r="L1764" i="1"/>
  <c r="L1791" i="1"/>
  <c r="L1988" i="1"/>
  <c r="L1892" i="1"/>
  <c r="L1846" i="1"/>
  <c r="L1803" i="1"/>
  <c r="L1810" i="1"/>
  <c r="L1811" i="1"/>
  <c r="L1876" i="1"/>
  <c r="L1868" i="1"/>
  <c r="L1860" i="1"/>
  <c r="L2000" i="1"/>
  <c r="L1992" i="1"/>
  <c r="L1968" i="1"/>
  <c r="L1936" i="1"/>
  <c r="L1912" i="1"/>
  <c r="L1904" i="1"/>
  <c r="L1997" i="1"/>
  <c r="L1989" i="1"/>
  <c r="L1981" i="1"/>
  <c r="L1940" i="1"/>
  <c r="L1932" i="1"/>
  <c r="L1916" i="1"/>
  <c r="L1900" i="1"/>
  <c r="L1994" i="1"/>
  <c r="L1962" i="1"/>
  <c r="L1954" i="1"/>
  <c r="L1938" i="1"/>
  <c r="L1922" i="1"/>
  <c r="L1898" i="1"/>
  <c r="L1809" i="1"/>
  <c r="L1999" i="1"/>
  <c r="L1991" i="1"/>
  <c r="L1983" i="1"/>
  <c r="L1975" i="1"/>
  <c r="L1967" i="1"/>
  <c r="L1959" i="1"/>
  <c r="L1951" i="1"/>
  <c r="L1943" i="1"/>
  <c r="L1927" i="1"/>
  <c r="L1911" i="1"/>
  <c r="L1815" i="1"/>
  <c r="L1856" i="1"/>
  <c r="L1848" i="1"/>
  <c r="L1996" i="1"/>
  <c r="L1964" i="1"/>
  <c r="L1930" i="1"/>
  <c r="L1906" i="1"/>
  <c r="L1754" i="1"/>
  <c r="L1758" i="1"/>
  <c r="L1808" i="1"/>
  <c r="L1866" i="1"/>
  <c r="L1858" i="1"/>
  <c r="L1974" i="1"/>
  <c r="L1958" i="1"/>
  <c r="L1918" i="1"/>
  <c r="L1805" i="1"/>
  <c r="L1885" i="1"/>
  <c r="L1941" i="1"/>
  <c r="L1995" i="1"/>
  <c r="L2002" i="1"/>
  <c r="L1987" i="1"/>
  <c r="L1973" i="1"/>
  <c r="L1970" i="1"/>
  <c r="L1935" i="1"/>
  <c r="L1965" i="1"/>
  <c r="L1978" i="1"/>
  <c r="L1957" i="1"/>
  <c r="L1946" i="1"/>
  <c r="L1942" i="1"/>
  <c r="L1933" i="1"/>
  <c r="L1928" i="1"/>
  <c r="L1924" i="1"/>
  <c r="L1920" i="1"/>
  <c r="L1919" i="1"/>
  <c r="L1986" i="1"/>
  <c r="L1908" i="1"/>
  <c r="L1903" i="1"/>
  <c r="L1894" i="1"/>
  <c r="L1893" i="1"/>
  <c r="L1980" i="1"/>
  <c r="L1993" i="1"/>
  <c r="L1890" i="1"/>
  <c r="L1887" i="1"/>
  <c r="L1884" i="1"/>
  <c r="L1979" i="1"/>
  <c r="L1881" i="1"/>
  <c r="L1879" i="1"/>
  <c r="L1877" i="1"/>
  <c r="L1871" i="1"/>
  <c r="L1865" i="1"/>
  <c r="L1864" i="1"/>
  <c r="L1861" i="1"/>
  <c r="L1854" i="1"/>
  <c r="L1852" i="1"/>
  <c r="L1853" i="1"/>
  <c r="L1863" i="1"/>
  <c r="L1855" i="1"/>
  <c r="L1847" i="1"/>
  <c r="L1921" i="1"/>
  <c r="L1844" i="1"/>
  <c r="L1984" i="1"/>
  <c r="L1998" i="1"/>
  <c r="L1990" i="1"/>
  <c r="L1982" i="1"/>
  <c r="L1849" i="1"/>
  <c r="L1813" i="1"/>
  <c r="L1905" i="1"/>
  <c r="L1953" i="1"/>
  <c r="L1969" i="1"/>
  <c r="L1945" i="1"/>
  <c r="L1913" i="1"/>
  <c r="L1889" i="1"/>
  <c r="L1857" i="1"/>
  <c r="L1873" i="1"/>
  <c r="L1961" i="1"/>
  <c r="L1842" i="1"/>
  <c r="L1840" i="1"/>
  <c r="L1841" i="1"/>
  <c r="L1839" i="1"/>
  <c r="L1837" i="1"/>
  <c r="L1836" i="1"/>
  <c r="L1834" i="1"/>
  <c r="L1886" i="1"/>
  <c r="L1956" i="1"/>
  <c r="L1862" i="1"/>
  <c r="L1874" i="1"/>
  <c r="L1914" i="1"/>
  <c r="L1850" i="1"/>
  <c r="L1950" i="1"/>
  <c r="L1880" i="1"/>
  <c r="L1882" i="1"/>
  <c r="L1966" i="1"/>
  <c r="L1902" i="1"/>
  <c r="L1878" i="1"/>
  <c r="L1926" i="1"/>
  <c r="L1838" i="1"/>
  <c r="L1910" i="1"/>
  <c r="L1934" i="1"/>
  <c r="L1870" i="1"/>
  <c r="L1831" i="1"/>
  <c r="L1830" i="1"/>
  <c r="L1829" i="1"/>
  <c r="L1828" i="1"/>
  <c r="L1825" i="1"/>
  <c r="L1824" i="1"/>
  <c r="L1822" i="1"/>
  <c r="L1823" i="1"/>
  <c r="L1944" i="1"/>
  <c r="L1821" i="1"/>
  <c r="L1816" i="1"/>
  <c r="L1952" i="1"/>
  <c r="L1888" i="1"/>
  <c r="L1976" i="1"/>
  <c r="L1960" i="1"/>
  <c r="L1896" i="1"/>
  <c r="L1832" i="1"/>
  <c r="L1807" i="1"/>
  <c r="L1971" i="1"/>
  <c r="L1963" i="1"/>
  <c r="L1955" i="1"/>
  <c r="L1947" i="1"/>
  <c r="L1939" i="1"/>
  <c r="L1931" i="1"/>
  <c r="L1923" i="1"/>
  <c r="L1915" i="1"/>
  <c r="L1907" i="1"/>
  <c r="L1899" i="1"/>
  <c r="L1891" i="1"/>
  <c r="L1883" i="1"/>
  <c r="L1875" i="1"/>
  <c r="L1867" i="1"/>
  <c r="L1859" i="1"/>
  <c r="L1851" i="1"/>
  <c r="L1843" i="1"/>
  <c r="L1835" i="1"/>
  <c r="L1827" i="1"/>
  <c r="L1819" i="1"/>
  <c r="L1826" i="1"/>
  <c r="L1800" i="1"/>
  <c r="L1797" i="1"/>
  <c r="L1793" i="1"/>
  <c r="L1789" i="1"/>
  <c r="L1783" i="1"/>
  <c r="L1781" i="1"/>
  <c r="L1780" i="1"/>
  <c r="L1779" i="1"/>
  <c r="L1801" i="1"/>
  <c r="L1792" i="1"/>
  <c r="L1788" i="1"/>
  <c r="L1817" i="1"/>
  <c r="L1796" i="1"/>
  <c r="L1785" i="1"/>
  <c r="L1787" i="1"/>
  <c r="L1795" i="1"/>
  <c r="L1777" i="1"/>
  <c r="L1775" i="1"/>
  <c r="L1773" i="1"/>
  <c r="L1772" i="1"/>
  <c r="L1818" i="1"/>
  <c r="L1802" i="1"/>
  <c r="L1794" i="1"/>
  <c r="L1786" i="1"/>
  <c r="L1778" i="1"/>
  <c r="L1814" i="1"/>
  <c r="L1806" i="1"/>
  <c r="L1798" i="1"/>
  <c r="L1790" i="1"/>
  <c r="L1782" i="1"/>
  <c r="L1774" i="1"/>
  <c r="L1771" i="1"/>
  <c r="L1768" i="1"/>
  <c r="L1766" i="1"/>
  <c r="L1763" i="1"/>
  <c r="L1761" i="1"/>
  <c r="L1756" i="1"/>
  <c r="L1767" i="1"/>
  <c r="L1765" i="1"/>
  <c r="L1757" i="1"/>
  <c r="L1755" i="1"/>
  <c r="L1759" i="1"/>
  <c r="L1770" i="1"/>
  <c r="L1762" i="1"/>
  <c r="L1753" i="1"/>
  <c r="L1752" i="1"/>
  <c r="J1751" i="1"/>
  <c r="J1750" i="1"/>
  <c r="J1749" i="1"/>
  <c r="J1748" i="1"/>
  <c r="Q18" i="2"/>
  <c r="Q48" i="2"/>
  <c r="Q77" i="2"/>
  <c r="Q71" i="2"/>
  <c r="Q19" i="2"/>
  <c r="Q20" i="2"/>
  <c r="Q73" i="2"/>
  <c r="Q33" i="2"/>
  <c r="Q78" i="2"/>
  <c r="L1749" i="1" l="1"/>
  <c r="L1748" i="1"/>
  <c r="L1751" i="1"/>
  <c r="L1750" i="1"/>
  <c r="Q57" i="2"/>
  <c r="J1747" i="1" l="1"/>
  <c r="Q97" i="2"/>
  <c r="Q40" i="2"/>
  <c r="L1747" i="1" l="1"/>
  <c r="K537" i="1"/>
  <c r="J544" i="1"/>
  <c r="J543" i="1"/>
  <c r="J542" i="1"/>
  <c r="L543" i="1" l="1"/>
  <c r="L542" i="1"/>
  <c r="L544" i="1"/>
  <c r="K1337" i="1"/>
  <c r="K545" i="1" l="1"/>
  <c r="K530" i="1"/>
  <c r="J2" i="1" l="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L2" i="1" l="1"/>
  <c r="L813" i="1"/>
  <c r="L1737" i="1"/>
  <c r="L1725" i="1"/>
  <c r="L1705" i="1"/>
  <c r="L1677" i="1"/>
  <c r="L1625" i="1"/>
  <c r="L1617" i="1"/>
  <c r="L1601" i="1"/>
  <c r="L1513" i="1"/>
  <c r="L1505" i="1"/>
  <c r="L1501" i="1"/>
  <c r="L1481" i="1"/>
  <c r="L1469" i="1"/>
  <c r="L1461" i="1"/>
  <c r="L1437" i="1"/>
  <c r="L1429" i="1"/>
  <c r="L1353" i="1"/>
  <c r="L1341" i="1"/>
  <c r="L1313" i="1"/>
  <c r="L1293" i="1"/>
  <c r="L1277" i="1"/>
  <c r="L1257" i="1"/>
  <c r="L1081" i="1"/>
  <c r="L1049" i="1"/>
  <c r="L1033" i="1"/>
  <c r="L1001" i="1"/>
  <c r="L993" i="1"/>
  <c r="L989" i="1"/>
  <c r="L985" i="1"/>
  <c r="L965" i="1"/>
  <c r="L953" i="1"/>
  <c r="L945" i="1"/>
  <c r="L925" i="1"/>
  <c r="L881" i="1"/>
  <c r="L873" i="1"/>
  <c r="L849" i="1"/>
  <c r="L1732" i="1"/>
  <c r="L1720" i="1"/>
  <c r="L1700" i="1"/>
  <c r="L1656" i="1"/>
  <c r="L1636" i="1"/>
  <c r="L1620" i="1"/>
  <c r="L1608" i="1"/>
  <c r="L1592" i="1"/>
  <c r="L1568" i="1"/>
  <c r="L1508" i="1"/>
  <c r="L1500" i="1"/>
  <c r="L1468" i="1"/>
  <c r="L1464" i="1"/>
  <c r="L1460" i="1"/>
  <c r="L1456" i="1"/>
  <c r="L1448" i="1"/>
  <c r="L1440" i="1"/>
  <c r="L1432" i="1"/>
  <c r="L1428" i="1"/>
  <c r="L1416" i="1"/>
  <c r="L1412" i="1"/>
  <c r="L1408" i="1"/>
  <c r="L1396" i="1"/>
  <c r="L1392" i="1"/>
  <c r="L1388" i="1"/>
  <c r="L1384" i="1"/>
  <c r="L1380" i="1"/>
  <c r="L1376" i="1"/>
  <c r="L1372" i="1"/>
  <c r="L1368" i="1"/>
  <c r="L1364" i="1"/>
  <c r="L1360" i="1"/>
  <c r="L1356" i="1"/>
  <c r="L1352" i="1"/>
  <c r="L1348" i="1"/>
  <c r="L1344" i="1"/>
  <c r="L1340" i="1"/>
  <c r="L1336" i="1"/>
  <c r="L1332" i="1"/>
  <c r="L1324" i="1"/>
  <c r="L1320" i="1"/>
  <c r="L1304" i="1"/>
  <c r="L1300" i="1"/>
  <c r="L1296" i="1"/>
  <c r="L1292" i="1"/>
  <c r="L1284" i="1"/>
  <c r="L1280" i="1"/>
  <c r="L1276" i="1"/>
  <c r="L1272" i="1"/>
  <c r="L1268" i="1"/>
  <c r="L1264" i="1"/>
  <c r="L1260" i="1"/>
  <c r="L1256" i="1"/>
  <c r="L1252" i="1"/>
  <c r="L1244" i="1"/>
  <c r="L1240" i="1"/>
  <c r="L1236" i="1"/>
  <c r="L1224" i="1"/>
  <c r="L1216" i="1"/>
  <c r="L1212" i="1"/>
  <c r="L1184" i="1"/>
  <c r="L1180" i="1"/>
  <c r="L1176" i="1"/>
  <c r="L1172" i="1"/>
  <c r="L1168" i="1"/>
  <c r="L1160" i="1"/>
  <c r="L1156" i="1"/>
  <c r="L1152" i="1"/>
  <c r="L1148" i="1"/>
  <c r="L1144" i="1"/>
  <c r="L1140" i="1"/>
  <c r="L1136" i="1"/>
  <c r="L1132" i="1"/>
  <c r="L1128" i="1"/>
  <c r="L1120" i="1"/>
  <c r="L1116" i="1"/>
  <c r="L1112" i="1"/>
  <c r="L1108" i="1"/>
  <c r="L1104" i="1"/>
  <c r="L1100" i="1"/>
  <c r="L1096" i="1"/>
  <c r="L1092" i="1"/>
  <c r="L1088" i="1"/>
  <c r="L1084" i="1"/>
  <c r="L1080" i="1"/>
  <c r="L1076" i="1"/>
  <c r="L1072" i="1"/>
  <c r="L1068" i="1"/>
  <c r="L1064" i="1"/>
  <c r="L1060" i="1"/>
  <c r="L1052" i="1"/>
  <c r="L1048" i="1"/>
  <c r="L1044" i="1"/>
  <c r="L1040" i="1"/>
  <c r="L1032" i="1"/>
  <c r="L1024" i="1"/>
  <c r="L1016" i="1"/>
  <c r="L1012" i="1"/>
  <c r="L1008" i="1"/>
  <c r="L1004" i="1"/>
  <c r="L1000" i="1"/>
  <c r="L996" i="1"/>
  <c r="L992" i="1"/>
  <c r="L984" i="1"/>
  <c r="L972" i="1"/>
  <c r="L968" i="1"/>
  <c r="L964" i="1"/>
  <c r="L960" i="1"/>
  <c r="L956" i="1"/>
  <c r="L952" i="1"/>
  <c r="L1729" i="1"/>
  <c r="L1717" i="1"/>
  <c r="L1709" i="1"/>
  <c r="L1701" i="1"/>
  <c r="L1689" i="1"/>
  <c r="L1681" i="1"/>
  <c r="L1673" i="1"/>
  <c r="L1669" i="1"/>
  <c r="L1661" i="1"/>
  <c r="L1653" i="1"/>
  <c r="L1641" i="1"/>
  <c r="L1633" i="1"/>
  <c r="L1621" i="1"/>
  <c r="L1609" i="1"/>
  <c r="L1573" i="1"/>
  <c r="L1561" i="1"/>
  <c r="L1545" i="1"/>
  <c r="L1541" i="1"/>
  <c r="L1413" i="1"/>
  <c r="L1389" i="1"/>
  <c r="L1377" i="1"/>
  <c r="L1369" i="1"/>
  <c r="L1365" i="1"/>
  <c r="L1357" i="1"/>
  <c r="L1345" i="1"/>
  <c r="L1321" i="1"/>
  <c r="L1301" i="1"/>
  <c r="L1289" i="1"/>
  <c r="L1281" i="1"/>
  <c r="L1261" i="1"/>
  <c r="L1249" i="1"/>
  <c r="L1245" i="1"/>
  <c r="L1237" i="1"/>
  <c r="L1229" i="1"/>
  <c r="L1221" i="1"/>
  <c r="L1177" i="1"/>
  <c r="L1173" i="1"/>
  <c r="L1169" i="1"/>
  <c r="L1165" i="1"/>
  <c r="L1157" i="1"/>
  <c r="L1149" i="1"/>
  <c r="L1145" i="1"/>
  <c r="L1137" i="1"/>
  <c r="L1125" i="1"/>
  <c r="L1117" i="1"/>
  <c r="L1109" i="1"/>
  <c r="L1105" i="1"/>
  <c r="L1097" i="1"/>
  <c r="L1077" i="1"/>
  <c r="L1069" i="1"/>
  <c r="L1057" i="1"/>
  <c r="L1029" i="1"/>
  <c r="L1021" i="1"/>
  <c r="L1017" i="1"/>
  <c r="L1005" i="1"/>
  <c r="L961" i="1"/>
  <c r="L949" i="1"/>
  <c r="L929" i="1"/>
  <c r="L901" i="1"/>
  <c r="L889" i="1"/>
  <c r="L877" i="1"/>
  <c r="L869" i="1"/>
  <c r="L861" i="1"/>
  <c r="L853" i="1"/>
  <c r="L837" i="1"/>
  <c r="L833" i="1"/>
  <c r="L825" i="1"/>
  <c r="L1744" i="1"/>
  <c r="L1740" i="1"/>
  <c r="L1716" i="1"/>
  <c r="L1708" i="1"/>
  <c r="L1696" i="1"/>
  <c r="L1688" i="1"/>
  <c r="L1664" i="1"/>
  <c r="L1652" i="1"/>
  <c r="L1644" i="1"/>
  <c r="L1616" i="1"/>
  <c r="L1596" i="1"/>
  <c r="L1584" i="1"/>
  <c r="L1576" i="1"/>
  <c r="L1564" i="1"/>
  <c r="L1556" i="1"/>
  <c r="L1548" i="1"/>
  <c r="L1544" i="1"/>
  <c r="L1512" i="1"/>
  <c r="L1504" i="1"/>
  <c r="L1496" i="1"/>
  <c r="L1488" i="1"/>
  <c r="L1476" i="1"/>
  <c r="L1743" i="1"/>
  <c r="L1735" i="1"/>
  <c r="L1727" i="1"/>
  <c r="L1659" i="1"/>
  <c r="L1655" i="1"/>
  <c r="L1647" i="1"/>
  <c r="L1643" i="1"/>
  <c r="L1635" i="1"/>
  <c r="L1631" i="1"/>
  <c r="L1627" i="1"/>
  <c r="L1623" i="1"/>
  <c r="L1619" i="1"/>
  <c r="L1615" i="1"/>
  <c r="L1611" i="1"/>
  <c r="L1603" i="1"/>
  <c r="L1595" i="1"/>
  <c r="L1567" i="1"/>
  <c r="L1559" i="1"/>
  <c r="L1507" i="1"/>
  <c r="L1503" i="1"/>
  <c r="L1499" i="1"/>
  <c r="L1475" i="1"/>
  <c r="L1467" i="1"/>
  <c r="L1447" i="1"/>
  <c r="L1443" i="1"/>
  <c r="L1435" i="1"/>
  <c r="L1427" i="1"/>
  <c r="L1375" i="1"/>
  <c r="L1371" i="1"/>
  <c r="L1363" i="1"/>
  <c r="L1351" i="1"/>
  <c r="L1347" i="1"/>
  <c r="L1339" i="1"/>
  <c r="L1335" i="1"/>
  <c r="L1331" i="1"/>
  <c r="L1327" i="1"/>
  <c r="L1323" i="1"/>
  <c r="L1319" i="1"/>
  <c r="L1315" i="1"/>
  <c r="L1311" i="1"/>
  <c r="L1307" i="1"/>
  <c r="L1303" i="1"/>
  <c r="L1287" i="1"/>
  <c r="L1279" i="1"/>
  <c r="L1275" i="1"/>
  <c r="L1267" i="1"/>
  <c r="L1263" i="1"/>
  <c r="L1259" i="1"/>
  <c r="L1255" i="1"/>
  <c r="L1251" i="1"/>
  <c r="L1247" i="1"/>
  <c r="L1243" i="1"/>
  <c r="L1239" i="1"/>
  <c r="L1231" i="1"/>
  <c r="L1227" i="1"/>
  <c r="L1223" i="1"/>
  <c r="L1219" i="1"/>
  <c r="L1211" i="1"/>
  <c r="L1187" i="1"/>
  <c r="L1183" i="1"/>
  <c r="L1179" i="1"/>
  <c r="L1175" i="1"/>
  <c r="L1171" i="1"/>
  <c r="L1167" i="1"/>
  <c r="L1163" i="1"/>
  <c r="L1159" i="1"/>
  <c r="L1151" i="1"/>
  <c r="L1139" i="1"/>
  <c r="L1135" i="1"/>
  <c r="L1131" i="1"/>
  <c r="L1127" i="1"/>
  <c r="L1123" i="1"/>
  <c r="L1111" i="1"/>
  <c r="L1107" i="1"/>
  <c r="L1103" i="1"/>
  <c r="L1099" i="1"/>
  <c r="L1091" i="1"/>
  <c r="L1087" i="1"/>
  <c r="L1083" i="1"/>
  <c r="L1075" i="1"/>
  <c r="L1071" i="1"/>
  <c r="L1067" i="1"/>
  <c r="L1063" i="1"/>
  <c r="L1059" i="1"/>
  <c r="L1055" i="1"/>
  <c r="L1047" i="1"/>
  <c r="L1043" i="1"/>
  <c r="L1039" i="1"/>
  <c r="L1035" i="1"/>
  <c r="L1027" i="1"/>
  <c r="L1019" i="1"/>
  <c r="L1015" i="1"/>
  <c r="L1011" i="1"/>
  <c r="L1007" i="1"/>
  <c r="L999" i="1"/>
  <c r="L995" i="1"/>
  <c r="L991" i="1"/>
  <c r="L987" i="1"/>
  <c r="L983" i="1"/>
  <c r="L971" i="1"/>
  <c r="L963" i="1"/>
  <c r="L959" i="1"/>
  <c r="L955" i="1"/>
  <c r="L951" i="1"/>
  <c r="L1745" i="1"/>
  <c r="L1733" i="1"/>
  <c r="L1721" i="1"/>
  <c r="L1713" i="1"/>
  <c r="L1657" i="1"/>
  <c r="L1649" i="1"/>
  <c r="L1637" i="1"/>
  <c r="L1629" i="1"/>
  <c r="L1605" i="1"/>
  <c r="L1597" i="1"/>
  <c r="L1589" i="1"/>
  <c r="L1585" i="1"/>
  <c r="L1577" i="1"/>
  <c r="L1565" i="1"/>
  <c r="L1509" i="1"/>
  <c r="L1485" i="1"/>
  <c r="L1473" i="1"/>
  <c r="L1457" i="1"/>
  <c r="L1453" i="1"/>
  <c r="L1445" i="1"/>
  <c r="L1441" i="1"/>
  <c r="L1433" i="1"/>
  <c r="L1409" i="1"/>
  <c r="L1393" i="1"/>
  <c r="L1381" i="1"/>
  <c r="L1329" i="1"/>
  <c r="L1317" i="1"/>
  <c r="L1309" i="1"/>
  <c r="L1297" i="1"/>
  <c r="L1285" i="1"/>
  <c r="L1273" i="1"/>
  <c r="L1269" i="1"/>
  <c r="L1233" i="1"/>
  <c r="L1225" i="1"/>
  <c r="L1217" i="1"/>
  <c r="L1213" i="1"/>
  <c r="L1185" i="1"/>
  <c r="L1141" i="1"/>
  <c r="L1133" i="1"/>
  <c r="L1121" i="1"/>
  <c r="L1113" i="1"/>
  <c r="L1093" i="1"/>
  <c r="L1065" i="1"/>
  <c r="L1053" i="1"/>
  <c r="L1045" i="1"/>
  <c r="L1037" i="1"/>
  <c r="L1025" i="1"/>
  <c r="L969" i="1"/>
  <c r="L957" i="1"/>
  <c r="L933" i="1"/>
  <c r="L921" i="1"/>
  <c r="L917" i="1"/>
  <c r="L909" i="1"/>
  <c r="L905" i="1"/>
  <c r="L893" i="1"/>
  <c r="L885" i="1"/>
  <c r="L817" i="1"/>
  <c r="L1728" i="1"/>
  <c r="L1704" i="1"/>
  <c r="L1692" i="1"/>
  <c r="L1684" i="1"/>
  <c r="L1668" i="1"/>
  <c r="L1660" i="1"/>
  <c r="L1648" i="1"/>
  <c r="L1640" i="1"/>
  <c r="L1628" i="1"/>
  <c r="L1624" i="1"/>
  <c r="L1612" i="1"/>
  <c r="L1588" i="1"/>
  <c r="L1580" i="1"/>
  <c r="L1572" i="1"/>
  <c r="L1560" i="1"/>
  <c r="L1552" i="1"/>
  <c r="L1484" i="1"/>
  <c r="L1472" i="1"/>
  <c r="L1739" i="1"/>
  <c r="L1731" i="1"/>
  <c r="L1723" i="1"/>
  <c r="L1719" i="1"/>
  <c r="L1715" i="1"/>
  <c r="L1711" i="1"/>
  <c r="L1707" i="1"/>
  <c r="L1703" i="1"/>
  <c r="L1699" i="1"/>
  <c r="L1687" i="1"/>
  <c r="L1683" i="1"/>
  <c r="L1679" i="1"/>
  <c r="L1675" i="1"/>
  <c r="L1671" i="1"/>
  <c r="L1663" i="1"/>
  <c r="L1639" i="1"/>
  <c r="L1591" i="1"/>
  <c r="L1583" i="1"/>
  <c r="L1579" i="1"/>
  <c r="L1571" i="1"/>
  <c r="L1555" i="1"/>
  <c r="L1551" i="1"/>
  <c r="L1547" i="1"/>
  <c r="L1487" i="1"/>
  <c r="L1479" i="1"/>
  <c r="L1471" i="1"/>
  <c r="L1463" i="1"/>
  <c r="L1459" i="1"/>
  <c r="L1451" i="1"/>
  <c r="L1431" i="1"/>
  <c r="L1415" i="1"/>
  <c r="L1395" i="1"/>
  <c r="L1387" i="1"/>
  <c r="L1383" i="1"/>
  <c r="L1359" i="1"/>
  <c r="L1746" i="1"/>
  <c r="L1742" i="1"/>
  <c r="L1738" i="1"/>
  <c r="L1734" i="1"/>
  <c r="L1726" i="1"/>
  <c r="L1722" i="1"/>
  <c r="L1714" i="1"/>
  <c r="L1710" i="1"/>
  <c r="L1698" i="1"/>
  <c r="L1694" i="1"/>
  <c r="L1690" i="1"/>
  <c r="L1686" i="1"/>
  <c r="L1682" i="1"/>
  <c r="L1678" i="1"/>
  <c r="L1674" i="1"/>
  <c r="L1670" i="1"/>
  <c r="L1666" i="1"/>
  <c r="L1658" i="1"/>
  <c r="L1654" i="1"/>
  <c r="L1650" i="1"/>
  <c r="L1646" i="1"/>
  <c r="L1642" i="1"/>
  <c r="L1634" i="1"/>
  <c r="L1630" i="1"/>
  <c r="L1626" i="1"/>
  <c r="L1614" i="1"/>
  <c r="L1610" i="1"/>
  <c r="L1606" i="1"/>
  <c r="L1602" i="1"/>
  <c r="L1598" i="1"/>
  <c r="L1594" i="1"/>
  <c r="L1590" i="1"/>
  <c r="L1586" i="1"/>
  <c r="L1582" i="1"/>
  <c r="L1578" i="1"/>
  <c r="L1574" i="1"/>
  <c r="L1570" i="1"/>
  <c r="L1566" i="1"/>
  <c r="L1562" i="1"/>
  <c r="L1558" i="1"/>
  <c r="L1554" i="1"/>
  <c r="L1550" i="1"/>
  <c r="L1542" i="1"/>
  <c r="L1510" i="1"/>
  <c r="L1502" i="1"/>
  <c r="L1498" i="1"/>
  <c r="L1482" i="1"/>
  <c r="L1478" i="1"/>
  <c r="L1466" i="1"/>
  <c r="L1454" i="1"/>
  <c r="L1450" i="1"/>
  <c r="L1446" i="1"/>
  <c r="L1442" i="1"/>
  <c r="L1438" i="1"/>
  <c r="L1434" i="1"/>
  <c r="L1426" i="1"/>
  <c r="L1418" i="1"/>
  <c r="L1410" i="1"/>
  <c r="L809" i="1"/>
  <c r="L944" i="1"/>
  <c r="L940" i="1"/>
  <c r="L936" i="1"/>
  <c r="L932" i="1"/>
  <c r="L924" i="1"/>
  <c r="L920" i="1"/>
  <c r="L916" i="1"/>
  <c r="L912" i="1"/>
  <c r="L904" i="1"/>
  <c r="L900" i="1"/>
  <c r="L896" i="1"/>
  <c r="L892" i="1"/>
  <c r="L888" i="1"/>
  <c r="L884" i="1"/>
  <c r="L880" i="1"/>
  <c r="L876" i="1"/>
  <c r="L872" i="1"/>
  <c r="L868" i="1"/>
  <c r="L864" i="1"/>
  <c r="L860" i="1"/>
  <c r="L856" i="1"/>
  <c r="L852" i="1"/>
  <c r="L848" i="1"/>
  <c r="L844" i="1"/>
  <c r="L840" i="1"/>
  <c r="L836" i="1"/>
  <c r="L832" i="1"/>
  <c r="L828" i="1"/>
  <c r="L824" i="1"/>
  <c r="L820" i="1"/>
  <c r="L816" i="1"/>
  <c r="L812" i="1"/>
  <c r="L808" i="1"/>
  <c r="L804" i="1"/>
  <c r="L800" i="1"/>
  <c r="L788" i="1"/>
  <c r="L780" i="1"/>
  <c r="L776" i="1"/>
  <c r="L772" i="1"/>
  <c r="L768" i="1"/>
  <c r="L764" i="1"/>
  <c r="L756" i="1"/>
  <c r="L752" i="1"/>
  <c r="L744" i="1"/>
  <c r="L740" i="1"/>
  <c r="L736" i="1"/>
  <c r="L732" i="1"/>
  <c r="L728" i="1"/>
  <c r="L720" i="1"/>
  <c r="L716" i="1"/>
  <c r="L712" i="1"/>
  <c r="L708" i="1"/>
  <c r="L704" i="1"/>
  <c r="L700" i="1"/>
  <c r="L696" i="1"/>
  <c r="L684" i="1"/>
  <c r="L676" i="1"/>
  <c r="L672" i="1"/>
  <c r="L668" i="1"/>
  <c r="L664" i="1"/>
  <c r="L660" i="1"/>
  <c r="L656" i="1"/>
  <c r="L652" i="1"/>
  <c r="L648" i="1"/>
  <c r="L644" i="1"/>
  <c r="L640" i="1"/>
  <c r="L636" i="1"/>
  <c r="L628" i="1"/>
  <c r="L624" i="1"/>
  <c r="L620" i="1"/>
  <c r="L616" i="1"/>
  <c r="L612" i="1"/>
  <c r="L608" i="1"/>
  <c r="L604" i="1"/>
  <c r="L600" i="1"/>
  <c r="L592" i="1"/>
  <c r="L588" i="1"/>
  <c r="L584" i="1"/>
  <c r="L576" i="1"/>
  <c r="L572" i="1"/>
  <c r="L568" i="1"/>
  <c r="L564" i="1"/>
  <c r="L560" i="1"/>
  <c r="L556" i="1"/>
  <c r="L552" i="1"/>
  <c r="L547" i="1"/>
  <c r="L540" i="1"/>
  <c r="L536" i="1"/>
  <c r="L532" i="1"/>
  <c r="L528" i="1"/>
  <c r="L524" i="1"/>
  <c r="L520" i="1"/>
  <c r="L516" i="1"/>
  <c r="L512" i="1"/>
  <c r="L508" i="1"/>
  <c r="L500" i="1"/>
  <c r="L496" i="1"/>
  <c r="L492" i="1"/>
  <c r="L484" i="1"/>
  <c r="L476" i="1"/>
  <c r="L472" i="1"/>
  <c r="L468" i="1"/>
  <c r="L460" i="1"/>
  <c r="L456" i="1"/>
  <c r="L452" i="1"/>
  <c r="L448" i="1"/>
  <c r="L444" i="1"/>
  <c r="L436" i="1"/>
  <c r="L432" i="1"/>
  <c r="L428" i="1"/>
  <c r="L424" i="1"/>
  <c r="L420" i="1"/>
  <c r="L416" i="1"/>
  <c r="L408" i="1"/>
  <c r="L404" i="1"/>
  <c r="L400" i="1"/>
  <c r="L392" i="1"/>
  <c r="L384" i="1"/>
  <c r="L376" i="1"/>
  <c r="L368" i="1"/>
  <c r="L364" i="1"/>
  <c r="L356" i="1"/>
  <c r="L352" i="1"/>
  <c r="L344" i="1"/>
  <c r="L340" i="1"/>
  <c r="L336" i="1"/>
  <c r="L332" i="1"/>
  <c r="L328" i="1"/>
  <c r="L324" i="1"/>
  <c r="L320" i="1"/>
  <c r="L316" i="1"/>
  <c r="L312" i="1"/>
  <c r="L308" i="1"/>
  <c r="L304" i="1"/>
  <c r="L300" i="1"/>
  <c r="L296" i="1"/>
  <c r="L272" i="1"/>
  <c r="L268" i="1"/>
  <c r="L264" i="1"/>
  <c r="L260" i="1"/>
  <c r="L256" i="1"/>
  <c r="L252" i="1"/>
  <c r="L232" i="1"/>
  <c r="L228" i="1"/>
  <c r="L224" i="1"/>
  <c r="L220" i="1"/>
  <c r="L216" i="1"/>
  <c r="L212" i="1"/>
  <c r="L208" i="1"/>
  <c r="L204" i="1"/>
  <c r="L200" i="1"/>
  <c r="L196" i="1"/>
  <c r="L192" i="1"/>
  <c r="L184" i="1"/>
  <c r="L180" i="1"/>
  <c r="L176" i="1"/>
  <c r="L156" i="1"/>
  <c r="L152" i="1"/>
  <c r="L144" i="1"/>
  <c r="L140" i="1"/>
  <c r="L136" i="1"/>
  <c r="L132" i="1"/>
  <c r="L128" i="1"/>
  <c r="L947" i="1"/>
  <c r="L943" i="1"/>
  <c r="L939" i="1"/>
  <c r="L935" i="1"/>
  <c r="L931" i="1"/>
  <c r="L927" i="1"/>
  <c r="L923" i="1"/>
  <c r="L915" i="1"/>
  <c r="L911" i="1"/>
  <c r="L907" i="1"/>
  <c r="L903" i="1"/>
  <c r="L899" i="1"/>
  <c r="L895" i="1"/>
  <c r="L891" i="1"/>
  <c r="L887" i="1"/>
  <c r="L883" i="1"/>
  <c r="L879" i="1"/>
  <c r="L871" i="1"/>
  <c r="L867" i="1"/>
  <c r="L863" i="1"/>
  <c r="L859" i="1"/>
  <c r="L855" i="1"/>
  <c r="L851" i="1"/>
  <c r="L847" i="1"/>
  <c r="L843" i="1"/>
  <c r="L839" i="1"/>
  <c r="L835" i="1"/>
  <c r="L831" i="1"/>
  <c r="L827" i="1"/>
  <c r="L823" i="1"/>
  <c r="L819" i="1"/>
  <c r="L815" i="1"/>
  <c r="L811" i="1"/>
  <c r="L807" i="1"/>
  <c r="L803" i="1"/>
  <c r="L791" i="1"/>
  <c r="L787" i="1"/>
  <c r="L783" i="1"/>
  <c r="L779" i="1"/>
  <c r="L775" i="1"/>
  <c r="L767" i="1"/>
  <c r="L763" i="1"/>
  <c r="L759" i="1"/>
  <c r="L751" i="1"/>
  <c r="L747" i="1"/>
  <c r="L743" i="1"/>
  <c r="L735" i="1"/>
  <c r="L731" i="1"/>
  <c r="L727" i="1"/>
  <c r="L723" i="1"/>
  <c r="L719" i="1"/>
  <c r="L715" i="1"/>
  <c r="L707" i="1"/>
  <c r="L699" i="1"/>
  <c r="L695" i="1"/>
  <c r="L691" i="1"/>
  <c r="L687" i="1"/>
  <c r="L683" i="1"/>
  <c r="L679" i="1"/>
  <c r="L667" i="1"/>
  <c r="L663" i="1"/>
  <c r="L659" i="1"/>
  <c r="L651" i="1"/>
  <c r="L647" i="1"/>
  <c r="L643" i="1"/>
  <c r="L635" i="1"/>
  <c r="L631" i="1"/>
  <c r="L627" i="1"/>
  <c r="L623" i="1"/>
  <c r="L615" i="1"/>
  <c r="L603" i="1"/>
  <c r="L599" i="1"/>
  <c r="L595" i="1"/>
  <c r="L591" i="1"/>
  <c r="L579" i="1"/>
  <c r="L571" i="1"/>
  <c r="L567" i="1"/>
  <c r="L555" i="1"/>
  <c r="L551" i="1"/>
  <c r="L546" i="1"/>
  <c r="L539" i="1"/>
  <c r="L535" i="1"/>
  <c r="L531" i="1"/>
  <c r="L527" i="1"/>
  <c r="L523" i="1"/>
  <c r="L519" i="1"/>
  <c r="L511" i="1"/>
  <c r="L507" i="1"/>
  <c r="L503" i="1"/>
  <c r="L499" i="1"/>
  <c r="L495" i="1"/>
  <c r="L491" i="1"/>
  <c r="L487" i="1"/>
  <c r="L483" i="1"/>
  <c r="L479" i="1"/>
  <c r="L475" i="1"/>
  <c r="L471" i="1"/>
  <c r="L467" i="1"/>
  <c r="L463" i="1"/>
  <c r="L459" i="1"/>
  <c r="L447" i="1"/>
  <c r="L443" i="1"/>
  <c r="L439" i="1"/>
  <c r="L431" i="1"/>
  <c r="L427" i="1"/>
  <c r="L423" i="1"/>
  <c r="L419" i="1"/>
  <c r="L415" i="1"/>
  <c r="L411" i="1"/>
  <c r="L407" i="1"/>
  <c r="L399" i="1"/>
  <c r="L395" i="1"/>
  <c r="L391" i="1"/>
  <c r="L387" i="1"/>
  <c r="L383" i="1"/>
  <c r="L379" i="1"/>
  <c r="L375" i="1"/>
  <c r="L371" i="1"/>
  <c r="L367" i="1"/>
  <c r="L363" i="1"/>
  <c r="L359" i="1"/>
  <c r="L355" i="1"/>
  <c r="L351" i="1"/>
  <c r="L347" i="1"/>
  <c r="L343" i="1"/>
  <c r="L339" i="1"/>
  <c r="L327" i="1"/>
  <c r="L323" i="1"/>
  <c r="L315" i="1"/>
  <c r="L311" i="1"/>
  <c r="L303" i="1"/>
  <c r="L299" i="1"/>
  <c r="L295" i="1"/>
  <c r="L267" i="1"/>
  <c r="L263" i="1"/>
  <c r="L259" i="1"/>
  <c r="L251" i="1"/>
  <c r="L231" i="1"/>
  <c r="L227" i="1"/>
  <c r="L219" i="1"/>
  <c r="L215" i="1"/>
  <c r="L211" i="1"/>
  <c r="L207" i="1"/>
  <c r="L203" i="1"/>
  <c r="L199" i="1"/>
  <c r="L195" i="1"/>
  <c r="L191" i="1"/>
  <c r="L187" i="1"/>
  <c r="L183" i="1"/>
  <c r="L179" i="1"/>
  <c r="L1394" i="1"/>
  <c r="L1390" i="1"/>
  <c r="L1386" i="1"/>
  <c r="L1382" i="1"/>
  <c r="L1378" i="1"/>
  <c r="L1374" i="1"/>
  <c r="L1370" i="1"/>
  <c r="L1366" i="1"/>
  <c r="L1362" i="1"/>
  <c r="L1358" i="1"/>
  <c r="L1354" i="1"/>
  <c r="L1350" i="1"/>
  <c r="L1346" i="1"/>
  <c r="L1338" i="1"/>
  <c r="L1334" i="1"/>
  <c r="L1326" i="1"/>
  <c r="L1314" i="1"/>
  <c r="L1310" i="1"/>
  <c r="L1306" i="1"/>
  <c r="L1298" i="1"/>
  <c r="L1294" i="1"/>
  <c r="L1290" i="1"/>
  <c r="L1286" i="1"/>
  <c r="L1282" i="1"/>
  <c r="L1278" i="1"/>
  <c r="L1270" i="1"/>
  <c r="L1266" i="1"/>
  <c r="L1262" i="1"/>
  <c r="L1254" i="1"/>
  <c r="L1250" i="1"/>
  <c r="L1246" i="1"/>
  <c r="L1242" i="1"/>
  <c r="L1238" i="1"/>
  <c r="L1234" i="1"/>
  <c r="L1230" i="1"/>
  <c r="L1226" i="1"/>
  <c r="L1222" i="1"/>
  <c r="L1218" i="1"/>
  <c r="L1214" i="1"/>
  <c r="L1210" i="1"/>
  <c r="L1186" i="1"/>
  <c r="L1182" i="1"/>
  <c r="L1170" i="1"/>
  <c r="L1162" i="1"/>
  <c r="L1154" i="1"/>
  <c r="L1146" i="1"/>
  <c r="L1142" i="1"/>
  <c r="L1130" i="1"/>
  <c r="L1126" i="1"/>
  <c r="L1122" i="1"/>
  <c r="L1118" i="1"/>
  <c r="L1114" i="1"/>
  <c r="L1102" i="1"/>
  <c r="L1098" i="1"/>
  <c r="L1094" i="1"/>
  <c r="L1090" i="1"/>
  <c r="L1086" i="1"/>
  <c r="L1082" i="1"/>
  <c r="L1078" i="1"/>
  <c r="L1074" i="1"/>
  <c r="L1062" i="1"/>
  <c r="L1058" i="1"/>
  <c r="L1054" i="1"/>
  <c r="L1050" i="1"/>
  <c r="L1042" i="1"/>
  <c r="L1038" i="1"/>
  <c r="L1034" i="1"/>
  <c r="L1030" i="1"/>
  <c r="L1026" i="1"/>
  <c r="L1022" i="1"/>
  <c r="L1014" i="1"/>
  <c r="L1010" i="1"/>
  <c r="L1006" i="1"/>
  <c r="L1002" i="1"/>
  <c r="L998" i="1"/>
  <c r="L990" i="1"/>
  <c r="L986" i="1"/>
  <c r="L982" i="1"/>
  <c r="L970" i="1"/>
  <c r="L966" i="1"/>
  <c r="L950" i="1"/>
  <c r="L946" i="1"/>
  <c r="L942" i="1"/>
  <c r="L938" i="1"/>
  <c r="L930" i="1"/>
  <c r="L926" i="1"/>
  <c r="L922" i="1"/>
  <c r="L918" i="1"/>
  <c r="L914" i="1"/>
  <c r="L910" i="1"/>
  <c r="L906" i="1"/>
  <c r="L898" i="1"/>
  <c r="L894" i="1"/>
  <c r="L890" i="1"/>
  <c r="L886" i="1"/>
  <c r="L878" i="1"/>
  <c r="L874" i="1"/>
  <c r="L866" i="1"/>
  <c r="L862" i="1"/>
  <c r="L858" i="1"/>
  <c r="L854" i="1"/>
  <c r="L846" i="1"/>
  <c r="L842" i="1"/>
  <c r="L834" i="1"/>
  <c r="L826" i="1"/>
  <c r="L822" i="1"/>
  <c r="L818" i="1"/>
  <c r="L810" i="1"/>
  <c r="L805" i="1"/>
  <c r="L801" i="1"/>
  <c r="L785" i="1"/>
  <c r="L773" i="1"/>
  <c r="L769" i="1"/>
  <c r="L761" i="1"/>
  <c r="L757" i="1"/>
  <c r="L753" i="1"/>
  <c r="L749" i="1"/>
  <c r="L745" i="1"/>
  <c r="L741" i="1"/>
  <c r="L737" i="1"/>
  <c r="L733" i="1"/>
  <c r="L729" i="1"/>
  <c r="L725" i="1"/>
  <c r="L721" i="1"/>
  <c r="L717" i="1"/>
  <c r="L713" i="1"/>
  <c r="L709" i="1"/>
  <c r="L705" i="1"/>
  <c r="L701" i="1"/>
  <c r="L693" i="1"/>
  <c r="L689" i="1"/>
  <c r="L681" i="1"/>
  <c r="L677" i="1"/>
  <c r="L673" i="1"/>
  <c r="L669" i="1"/>
  <c r="L665" i="1"/>
  <c r="L661" i="1"/>
  <c r="L657" i="1"/>
  <c r="L653" i="1"/>
  <c r="L649" i="1"/>
  <c r="L645" i="1"/>
  <c r="L641" i="1"/>
  <c r="L637" i="1"/>
  <c r="L633" i="1"/>
  <c r="L629" i="1"/>
  <c r="L625" i="1"/>
  <c r="L621" i="1"/>
  <c r="L617" i="1"/>
  <c r="L613" i="1"/>
  <c r="L609" i="1"/>
  <c r="L605" i="1"/>
  <c r="L601" i="1"/>
  <c r="L597" i="1"/>
  <c r="L593" i="1"/>
  <c r="L589" i="1"/>
  <c r="L585" i="1"/>
  <c r="L581" i="1"/>
  <c r="L577" i="1"/>
  <c r="L573" i="1"/>
  <c r="L569" i="1"/>
  <c r="L561" i="1"/>
  <c r="L557" i="1"/>
  <c r="L553" i="1"/>
  <c r="L549" i="1"/>
  <c r="L548" i="1"/>
  <c r="L541" i="1"/>
  <c r="L533" i="1"/>
  <c r="L529" i="1"/>
  <c r="L525" i="1"/>
  <c r="L517" i="1"/>
  <c r="L513" i="1"/>
  <c r="L509" i="1"/>
  <c r="L505" i="1"/>
  <c r="L501" i="1"/>
  <c r="L497" i="1"/>
  <c r="L493" i="1"/>
  <c r="L489" i="1"/>
  <c r="L485" i="1"/>
  <c r="L481" i="1"/>
  <c r="L477" i="1"/>
  <c r="L473" i="1"/>
  <c r="L465" i="1"/>
  <c r="L461" i="1"/>
  <c r="L457" i="1"/>
  <c r="L453" i="1"/>
  <c r="L449" i="1"/>
  <c r="L445" i="1"/>
  <c r="L441" i="1"/>
  <c r="L437" i="1"/>
  <c r="L433" i="1"/>
  <c r="L429" i="1"/>
  <c r="L425" i="1"/>
  <c r="L421" i="1"/>
  <c r="L417" i="1"/>
  <c r="L413" i="1"/>
  <c r="L409" i="1"/>
  <c r="L405" i="1"/>
  <c r="L401" i="1"/>
  <c r="L397" i="1"/>
  <c r="L393" i="1"/>
  <c r="L385" i="1"/>
  <c r="L377" i="1"/>
  <c r="L369" i="1"/>
  <c r="L365" i="1"/>
  <c r="L361" i="1"/>
  <c r="L357" i="1"/>
  <c r="L353" i="1"/>
  <c r="L349" i="1"/>
  <c r="L345" i="1"/>
  <c r="L337" i="1"/>
  <c r="L333" i="1"/>
  <c r="L329" i="1"/>
  <c r="L321" i="1"/>
  <c r="L317" i="1"/>
  <c r="L309" i="1"/>
  <c r="L305" i="1"/>
  <c r="L273" i="1"/>
  <c r="L269" i="1"/>
  <c r="L265" i="1"/>
  <c r="L261" i="1"/>
  <c r="L257" i="1"/>
  <c r="L233" i="1"/>
  <c r="L225" i="1"/>
  <c r="L221" i="1"/>
  <c r="L213" i="1"/>
  <c r="L205" i="1"/>
  <c r="L201" i="1"/>
  <c r="L193" i="1"/>
  <c r="L189" i="1"/>
  <c r="L173" i="1"/>
  <c r="L169" i="1"/>
  <c r="L165" i="1"/>
  <c r="L161" i="1"/>
  <c r="L153" i="1"/>
  <c r="L149" i="1"/>
  <c r="L145" i="1"/>
  <c r="L141" i="1"/>
  <c r="L133" i="1"/>
  <c r="L129" i="1"/>
  <c r="L121" i="1"/>
  <c r="L117" i="1"/>
  <c r="L113" i="1"/>
  <c r="L109" i="1"/>
  <c r="L105" i="1"/>
  <c r="L97" i="1"/>
  <c r="L93" i="1"/>
  <c r="L85" i="1"/>
  <c r="L81" i="1"/>
  <c r="L77" i="1"/>
  <c r="L73" i="1"/>
  <c r="L65" i="1"/>
  <c r="L57" i="1"/>
  <c r="L53" i="1"/>
  <c r="L49" i="1"/>
  <c r="L45" i="1"/>
  <c r="L41" i="1"/>
  <c r="L37" i="1"/>
  <c r="L29" i="1"/>
  <c r="L25" i="1"/>
  <c r="L21" i="1"/>
  <c r="L17" i="1"/>
  <c r="L13" i="1"/>
  <c r="L9" i="1"/>
  <c r="L120" i="1"/>
  <c r="L108" i="1"/>
  <c r="L104" i="1"/>
  <c r="L100" i="1"/>
  <c r="L92" i="1"/>
  <c r="L88" i="1"/>
  <c r="L84" i="1"/>
  <c r="L76" i="1"/>
  <c r="L72" i="1"/>
  <c r="L68" i="1"/>
  <c r="L60" i="1"/>
  <c r="L56" i="1"/>
  <c r="L52" i="1"/>
  <c r="L44" i="1"/>
  <c r="L40" i="1"/>
  <c r="L36" i="1"/>
  <c r="L32" i="1"/>
  <c r="L24" i="1"/>
  <c r="L20" i="1"/>
  <c r="L12" i="1"/>
  <c r="L8" i="1"/>
  <c r="L4" i="1"/>
  <c r="L171" i="1"/>
  <c r="L167" i="1"/>
  <c r="L163" i="1"/>
  <c r="L159" i="1"/>
  <c r="L151" i="1"/>
  <c r="L147" i="1"/>
  <c r="L139" i="1"/>
  <c r="L135" i="1"/>
  <c r="L131" i="1"/>
  <c r="L127" i="1"/>
  <c r="L119" i="1"/>
  <c r="L115" i="1"/>
  <c r="L111" i="1"/>
  <c r="L103" i="1"/>
  <c r="L99" i="1"/>
  <c r="L95" i="1"/>
  <c r="L91" i="1"/>
  <c r="L87" i="1"/>
  <c r="L83" i="1"/>
  <c r="L79" i="1"/>
  <c r="L75" i="1"/>
  <c r="L71" i="1"/>
  <c r="L67" i="1"/>
  <c r="L63" i="1"/>
  <c r="L59" i="1"/>
  <c r="L55" i="1"/>
  <c r="L47" i="1"/>
  <c r="L39" i="1"/>
  <c r="L35" i="1"/>
  <c r="L31" i="1"/>
  <c r="L27" i="1"/>
  <c r="L15" i="1"/>
  <c r="L11" i="1"/>
  <c r="L7" i="1"/>
  <c r="L3" i="1"/>
  <c r="L802" i="1"/>
  <c r="L790" i="1"/>
  <c r="L786" i="1"/>
  <c r="L778" i="1"/>
  <c r="L774" i="1"/>
  <c r="L770" i="1"/>
  <c r="L762" i="1"/>
  <c r="L758" i="1"/>
  <c r="L754" i="1"/>
  <c r="L750" i="1"/>
  <c r="L746" i="1"/>
  <c r="L742" i="1"/>
  <c r="L738" i="1"/>
  <c r="L734" i="1"/>
  <c r="L726" i="1"/>
  <c r="L722" i="1"/>
  <c r="L718" i="1"/>
  <c r="L714" i="1"/>
  <c r="L710" i="1"/>
  <c r="L706" i="1"/>
  <c r="L702" i="1"/>
  <c r="L698" i="1"/>
  <c r="L694" i="1"/>
  <c r="L690" i="1"/>
  <c r="L682" i="1"/>
  <c r="L678" i="1"/>
  <c r="L670" i="1"/>
  <c r="L658" i="1"/>
  <c r="L654" i="1"/>
  <c r="L650" i="1"/>
  <c r="L642" i="1"/>
  <c r="L638" i="1"/>
  <c r="L634" i="1"/>
  <c r="L630" i="1"/>
  <c r="L622" i="1"/>
  <c r="L618" i="1"/>
  <c r="L614" i="1"/>
  <c r="L610" i="1"/>
  <c r="L606" i="1"/>
  <c r="L602" i="1"/>
  <c r="L598" i="1"/>
  <c r="L594" i="1"/>
  <c r="L590" i="1"/>
  <c r="L586" i="1"/>
  <c r="L582" i="1"/>
  <c r="L578" i="1"/>
  <c r="L574" i="1"/>
  <c r="L566" i="1"/>
  <c r="L562" i="1"/>
  <c r="L558" i="1"/>
  <c r="L550" i="1"/>
  <c r="L538" i="1"/>
  <c r="L534" i="1"/>
  <c r="L522" i="1"/>
  <c r="L514" i="1"/>
  <c r="L506" i="1"/>
  <c r="L502" i="1"/>
  <c r="L498" i="1"/>
  <c r="L490" i="1"/>
  <c r="L486" i="1"/>
  <c r="L482" i="1"/>
  <c r="L478" i="1"/>
  <c r="L470" i="1"/>
  <c r="L466" i="1"/>
  <c r="L462" i="1"/>
  <c r="L454" i="1"/>
  <c r="L450" i="1"/>
  <c r="L442" i="1"/>
  <c r="L438" i="1"/>
  <c r="L434" i="1"/>
  <c r="L430" i="1"/>
  <c r="L414" i="1"/>
  <c r="L402" i="1"/>
  <c r="L394" i="1"/>
  <c r="L390" i="1"/>
  <c r="L386" i="1"/>
  <c r="L382" i="1"/>
  <c r="L378" i="1"/>
  <c r="L374" i="1"/>
  <c r="L370" i="1"/>
  <c r="L362" i="1"/>
  <c r="L358" i="1"/>
  <c r="L350" i="1"/>
  <c r="L346" i="1"/>
  <c r="L338" i="1"/>
  <c r="L330" i="1"/>
  <c r="L326" i="1"/>
  <c r="L322" i="1"/>
  <c r="L318" i="1"/>
  <c r="L314" i="1"/>
  <c r="L310" i="1"/>
  <c r="L306" i="1"/>
  <c r="L302" i="1"/>
  <c r="L298" i="1"/>
  <c r="L270" i="1"/>
  <c r="L266" i="1"/>
  <c r="L254" i="1"/>
  <c r="L230" i="1"/>
  <c r="L226" i="1"/>
  <c r="L222" i="1"/>
  <c r="L218" i="1"/>
  <c r="L214" i="1"/>
  <c r="L210" i="1"/>
  <c r="L206" i="1"/>
  <c r="L202" i="1"/>
  <c r="L198" i="1"/>
  <c r="L194" i="1"/>
  <c r="L190" i="1"/>
  <c r="L186" i="1"/>
  <c r="L182" i="1"/>
  <c r="L178" i="1"/>
  <c r="L174" i="1"/>
  <c r="L170" i="1"/>
  <c r="L166" i="1"/>
  <c r="L162" i="1"/>
  <c r="L158" i="1"/>
  <c r="L154" i="1"/>
  <c r="L150" i="1"/>
  <c r="L146" i="1"/>
  <c r="L142" i="1"/>
  <c r="L138" i="1"/>
  <c r="L134" i="1"/>
  <c r="L122" i="1"/>
  <c r="L118" i="1"/>
  <c r="L114" i="1"/>
  <c r="L110" i="1"/>
  <c r="L106" i="1"/>
  <c r="L102" i="1"/>
  <c r="L98" i="1"/>
  <c r="L94" i="1"/>
  <c r="L90" i="1"/>
  <c r="L82" i="1"/>
  <c r="L78" i="1"/>
  <c r="L70" i="1"/>
  <c r="L66" i="1"/>
  <c r="L62" i="1"/>
  <c r="L50" i="1"/>
  <c r="L46" i="1"/>
  <c r="L42" i="1"/>
  <c r="L34" i="1"/>
  <c r="L30" i="1"/>
  <c r="L26" i="1"/>
  <c r="L22" i="1"/>
  <c r="L18" i="1"/>
  <c r="L14" i="1"/>
  <c r="L6" i="1"/>
  <c r="L1724" i="1"/>
  <c r="L1676" i="1"/>
  <c r="L1604" i="1"/>
  <c r="L1540" i="1"/>
  <c r="L1532" i="1"/>
  <c r="L1524" i="1"/>
  <c r="L1516" i="1"/>
  <c r="L1492" i="1"/>
  <c r="L1452" i="1"/>
  <c r="L1444" i="1"/>
  <c r="L1436" i="1"/>
  <c r="L1420" i="1"/>
  <c r="L1404" i="1"/>
  <c r="L1316" i="1"/>
  <c r="L1204" i="1"/>
  <c r="L1188" i="1"/>
  <c r="L928" i="1"/>
  <c r="L908" i="1"/>
  <c r="L796" i="1"/>
  <c r="L792" i="1"/>
  <c r="L784" i="1"/>
  <c r="L760" i="1"/>
  <c r="L748" i="1"/>
  <c r="L724" i="1"/>
  <c r="L692" i="1"/>
  <c r="L688" i="1"/>
  <c r="L680" i="1"/>
  <c r="L632" i="1"/>
  <c r="L596" i="1"/>
  <c r="L580" i="1"/>
  <c r="L504" i="1"/>
  <c r="L488" i="1"/>
  <c r="L480" i="1"/>
  <c r="L464" i="1"/>
  <c r="L440" i="1"/>
  <c r="L412" i="1"/>
  <c r="L396" i="1"/>
  <c r="L388" i="1"/>
  <c r="L380" i="1"/>
  <c r="L372" i="1"/>
  <c r="L292" i="1"/>
  <c r="L288" i="1"/>
  <c r="L284" i="1"/>
  <c r="L280" i="1"/>
  <c r="L276" i="1"/>
  <c r="L248" i="1"/>
  <c r="L244" i="1"/>
  <c r="L240" i="1"/>
  <c r="L236" i="1"/>
  <c r="L188" i="1"/>
  <c r="L172" i="1"/>
  <c r="L168" i="1"/>
  <c r="L164" i="1"/>
  <c r="L160" i="1"/>
  <c r="L148" i="1"/>
  <c r="L124" i="1"/>
  <c r="L116" i="1"/>
  <c r="L112" i="1"/>
  <c r="L96" i="1"/>
  <c r="L80" i="1"/>
  <c r="L64" i="1"/>
  <c r="L48" i="1"/>
  <c r="L28" i="1"/>
  <c r="L16" i="1"/>
  <c r="L829" i="1"/>
  <c r="L797" i="1"/>
  <c r="L781" i="1"/>
  <c r="L765" i="1"/>
  <c r="L685" i="1"/>
  <c r="L1695" i="1"/>
  <c r="L1599" i="1"/>
  <c r="L1563" i="1"/>
  <c r="L1539" i="1"/>
  <c r="L1531" i="1"/>
  <c r="L1523" i="1"/>
  <c r="L1515" i="1"/>
  <c r="L1455" i="1"/>
  <c r="L1439" i="1"/>
  <c r="L1419" i="1"/>
  <c r="L1411" i="1"/>
  <c r="L1403" i="1"/>
  <c r="L1399" i="1"/>
  <c r="L1391" i="1"/>
  <c r="L1367" i="1"/>
  <c r="L1355" i="1"/>
  <c r="L1299" i="1"/>
  <c r="L1291" i="1"/>
  <c r="L1271" i="1"/>
  <c r="L1235" i="1"/>
  <c r="L1203" i="1"/>
  <c r="L1191" i="1"/>
  <c r="L1143" i="1"/>
  <c r="L1119" i="1"/>
  <c r="L1095" i="1"/>
  <c r="L1079" i="1"/>
  <c r="L1031" i="1"/>
  <c r="L1023" i="1"/>
  <c r="L1003" i="1"/>
  <c r="L975" i="1"/>
  <c r="L967" i="1"/>
  <c r="L919" i="1"/>
  <c r="L795" i="1"/>
  <c r="L711" i="1"/>
  <c r="L703" i="1"/>
  <c r="L675" i="1"/>
  <c r="L671" i="1"/>
  <c r="L655" i="1"/>
  <c r="L639" i="1"/>
  <c r="L619" i="1"/>
  <c r="L611" i="1"/>
  <c r="L607" i="1"/>
  <c r="L587" i="1"/>
  <c r="L583" i="1"/>
  <c r="L575" i="1"/>
  <c r="L563" i="1"/>
  <c r="L559" i="1"/>
  <c r="L515" i="1"/>
  <c r="L455" i="1"/>
  <c r="L451" i="1"/>
  <c r="L435" i="1"/>
  <c r="L403" i="1"/>
  <c r="L331" i="1"/>
  <c r="L319" i="1"/>
  <c r="L307" i="1"/>
  <c r="L291" i="1"/>
  <c r="L287" i="1"/>
  <c r="L283" i="1"/>
  <c r="L279" i="1"/>
  <c r="L275" i="1"/>
  <c r="L271" i="1"/>
  <c r="L247" i="1"/>
  <c r="L243" i="1"/>
  <c r="L239" i="1"/>
  <c r="L235" i="1"/>
  <c r="L223" i="1"/>
  <c r="L175" i="1"/>
  <c r="L155" i="1"/>
  <c r="L143" i="1"/>
  <c r="L107" i="1"/>
  <c r="L51" i="1"/>
  <c r="L43" i="1"/>
  <c r="L23" i="1"/>
  <c r="L19" i="1"/>
  <c r="L1691" i="1"/>
  <c r="L1667" i="1"/>
  <c r="L1651" i="1"/>
  <c r="L1607" i="1"/>
  <c r="L1587" i="1"/>
  <c r="L1575" i="1"/>
  <c r="L1543" i="1"/>
  <c r="L1535" i="1"/>
  <c r="L1527" i="1"/>
  <c r="L1519" i="1"/>
  <c r="L1511" i="1"/>
  <c r="L1495" i="1"/>
  <c r="L1491" i="1"/>
  <c r="L1483" i="1"/>
  <c r="L1423" i="1"/>
  <c r="L1407" i="1"/>
  <c r="L1379" i="1"/>
  <c r="L1343" i="1"/>
  <c r="L1295" i="1"/>
  <c r="L1283" i="1"/>
  <c r="L1215" i="1"/>
  <c r="L1207" i="1"/>
  <c r="L1199" i="1"/>
  <c r="L1195" i="1"/>
  <c r="L1155" i="1"/>
  <c r="L1147" i="1"/>
  <c r="L1115" i="1"/>
  <c r="L1051" i="1"/>
  <c r="L979" i="1"/>
  <c r="L875" i="1"/>
  <c r="L799" i="1"/>
  <c r="L771" i="1"/>
  <c r="L755" i="1"/>
  <c r="L739" i="1"/>
  <c r="L1730" i="1"/>
  <c r="L1718" i="1"/>
  <c r="L1706" i="1"/>
  <c r="L1702" i="1"/>
  <c r="L1662" i="1"/>
  <c r="L1638" i="1"/>
  <c r="L1622" i="1"/>
  <c r="L1618" i="1"/>
  <c r="L1546" i="1"/>
  <c r="L1538" i="1"/>
  <c r="L1534" i="1"/>
  <c r="L1530" i="1"/>
  <c r="L1526" i="1"/>
  <c r="L1522" i="1"/>
  <c r="L1518" i="1"/>
  <c r="L1514" i="1"/>
  <c r="L1506" i="1"/>
  <c r="L1494" i="1"/>
  <c r="L1490" i="1"/>
  <c r="L1486" i="1"/>
  <c r="L1474" i="1"/>
  <c r="L1470" i="1"/>
  <c r="L1462" i="1"/>
  <c r="L1458" i="1"/>
  <c r="L1430" i="1"/>
  <c r="L1422" i="1"/>
  <c r="L1414" i="1"/>
  <c r="L1406" i="1"/>
  <c r="L1402" i="1"/>
  <c r="L1398" i="1"/>
  <c r="L1342" i="1"/>
  <c r="L1330" i="1"/>
  <c r="L1322" i="1"/>
  <c r="L1318" i="1"/>
  <c r="L1302" i="1"/>
  <c r="L1274" i="1"/>
  <c r="L1258" i="1"/>
  <c r="L1206" i="1"/>
  <c r="L1202" i="1"/>
  <c r="L1198" i="1"/>
  <c r="L1194" i="1"/>
  <c r="L1190" i="1"/>
  <c r="L1178" i="1"/>
  <c r="L1174" i="1"/>
  <c r="L1166" i="1"/>
  <c r="L1158" i="1"/>
  <c r="L1150" i="1"/>
  <c r="L1138" i="1"/>
  <c r="L1134" i="1"/>
  <c r="L1110" i="1"/>
  <c r="L1106" i="1"/>
  <c r="L1070" i="1"/>
  <c r="L1066" i="1"/>
  <c r="L1046" i="1"/>
  <c r="L1018" i="1"/>
  <c r="L994" i="1"/>
  <c r="L974" i="1"/>
  <c r="L962" i="1"/>
  <c r="L954" i="1"/>
  <c r="L934" i="1"/>
  <c r="L902" i="1"/>
  <c r="L882" i="1"/>
  <c r="L850" i="1"/>
  <c r="L794" i="1"/>
  <c r="L730" i="1"/>
  <c r="L978" i="1"/>
  <c r="L958" i="1"/>
  <c r="L870" i="1"/>
  <c r="L838" i="1"/>
  <c r="L814" i="1"/>
  <c r="L806" i="1"/>
  <c r="L674" i="1"/>
  <c r="L666" i="1"/>
  <c r="L662" i="1"/>
  <c r="L646" i="1"/>
  <c r="L626" i="1"/>
  <c r="L570" i="1"/>
  <c r="L554" i="1"/>
  <c r="L545" i="1"/>
  <c r="L530" i="1"/>
  <c r="L526" i="1"/>
  <c r="L518" i="1"/>
  <c r="L510" i="1"/>
  <c r="L494" i="1"/>
  <c r="L474" i="1"/>
  <c r="L458" i="1"/>
  <c r="L446" i="1"/>
  <c r="L426" i="1"/>
  <c r="L422" i="1"/>
  <c r="L418" i="1"/>
  <c r="L410" i="1"/>
  <c r="L406" i="1"/>
  <c r="L398" i="1"/>
  <c r="L334" i="1"/>
  <c r="L294" i="1"/>
  <c r="L290" i="1"/>
  <c r="L286" i="1"/>
  <c r="L282" i="1"/>
  <c r="L278" i="1"/>
  <c r="L274" i="1"/>
  <c r="L262" i="1"/>
  <c r="L258" i="1"/>
  <c r="L250" i="1"/>
  <c r="L246" i="1"/>
  <c r="L242" i="1"/>
  <c r="L238" i="1"/>
  <c r="L234" i="1"/>
  <c r="L130" i="1"/>
  <c r="L126" i="1"/>
  <c r="L86" i="1"/>
  <c r="L74" i="1"/>
  <c r="L58" i="1"/>
  <c r="L54" i="1"/>
  <c r="L38" i="1"/>
  <c r="L10" i="1"/>
  <c r="L1536" i="1"/>
  <c r="L1528" i="1"/>
  <c r="L1400" i="1"/>
  <c r="L766" i="1"/>
  <c r="L1693" i="1"/>
  <c r="L1685" i="1"/>
  <c r="L1581" i="1"/>
  <c r="L1557" i="1"/>
  <c r="L1549" i="1"/>
  <c r="L1533" i="1"/>
  <c r="L1521" i="1"/>
  <c r="L1497" i="1"/>
  <c r="L1489" i="1"/>
  <c r="L1477" i="1"/>
  <c r="L1449" i="1"/>
  <c r="L1425" i="1"/>
  <c r="L1417" i="1"/>
  <c r="L1405" i="1"/>
  <c r="L1397" i="1"/>
  <c r="L1361" i="1"/>
  <c r="L1349" i="1"/>
  <c r="L1333" i="1"/>
  <c r="L1325" i="1"/>
  <c r="L1305" i="1"/>
  <c r="L1253" i="1"/>
  <c r="L1241" i="1"/>
  <c r="L1209" i="1"/>
  <c r="L1205" i="1"/>
  <c r="L1201" i="1"/>
  <c r="L1197" i="1"/>
  <c r="L1193" i="1"/>
  <c r="L1189" i="1"/>
  <c r="L1181" i="1"/>
  <c r="L1161" i="1"/>
  <c r="L1153" i="1"/>
  <c r="L1129" i="1"/>
  <c r="L1101" i="1"/>
  <c r="L1089" i="1"/>
  <c r="L1085" i="1"/>
  <c r="L1073" i="1"/>
  <c r="L1061" i="1"/>
  <c r="L1041" i="1"/>
  <c r="L1013" i="1"/>
  <c r="L1009" i="1"/>
  <c r="L997" i="1"/>
  <c r="L981" i="1"/>
  <c r="L977" i="1"/>
  <c r="L973" i="1"/>
  <c r="L941" i="1"/>
  <c r="L845" i="1"/>
  <c r="L821" i="1"/>
  <c r="L789" i="1"/>
  <c r="L565" i="1"/>
  <c r="L289" i="1"/>
  <c r="L33" i="1"/>
  <c r="L1736" i="1"/>
  <c r="L1712" i="1"/>
  <c r="L1680" i="1"/>
  <c r="L1672" i="1"/>
  <c r="L1632" i="1"/>
  <c r="L1600" i="1"/>
  <c r="L1520" i="1"/>
  <c r="L1480" i="1"/>
  <c r="L1424" i="1"/>
  <c r="L1220" i="1"/>
  <c r="L686" i="1"/>
  <c r="L1328" i="1"/>
  <c r="L1312" i="1"/>
  <c r="L1308" i="1"/>
  <c r="L1288" i="1"/>
  <c r="L1248" i="1"/>
  <c r="L1232" i="1"/>
  <c r="L1208" i="1"/>
  <c r="L1200" i="1"/>
  <c r="L1196" i="1"/>
  <c r="L1192" i="1"/>
  <c r="L1164" i="1"/>
  <c r="L1124" i="1"/>
  <c r="L1056" i="1"/>
  <c r="L1036" i="1"/>
  <c r="L1028" i="1"/>
  <c r="L1020" i="1"/>
  <c r="L988" i="1"/>
  <c r="L980" i="1"/>
  <c r="L976" i="1"/>
  <c r="L948" i="1"/>
  <c r="L798" i="1"/>
  <c r="L1741" i="1"/>
  <c r="L1697" i="1"/>
  <c r="L1665" i="1"/>
  <c r="L1645" i="1"/>
  <c r="L1613" i="1"/>
  <c r="L1593" i="1"/>
  <c r="L1569" i="1"/>
  <c r="L1553" i="1"/>
  <c r="L1537" i="1"/>
  <c r="L1529" i="1"/>
  <c r="L1525" i="1"/>
  <c r="L1517" i="1"/>
  <c r="L1493" i="1"/>
  <c r="L1465" i="1"/>
  <c r="L1421" i="1"/>
  <c r="L1401" i="1"/>
  <c r="L1385" i="1"/>
  <c r="L1373" i="1"/>
  <c r="L1337" i="1"/>
  <c r="L830" i="1"/>
  <c r="L782" i="1"/>
  <c r="L937" i="1"/>
  <c r="L913" i="1"/>
  <c r="L897" i="1"/>
  <c r="L865" i="1"/>
  <c r="L857" i="1"/>
  <c r="L841" i="1"/>
  <c r="L793" i="1"/>
  <c r="L777" i="1"/>
  <c r="L697" i="1"/>
  <c r="L537" i="1"/>
  <c r="L521" i="1"/>
  <c r="L469" i="1"/>
  <c r="L341" i="1"/>
  <c r="L325" i="1"/>
  <c r="L313" i="1"/>
  <c r="L301" i="1"/>
  <c r="L297" i="1"/>
  <c r="L293" i="1"/>
  <c r="L285" i="1"/>
  <c r="L281" i="1"/>
  <c r="L277" i="1"/>
  <c r="L253" i="1"/>
  <c r="L249" i="1"/>
  <c r="L245" i="1"/>
  <c r="L241" i="1"/>
  <c r="L237" i="1"/>
  <c r="L229" i="1"/>
  <c r="L217" i="1"/>
  <c r="L209" i="1"/>
  <c r="L197" i="1"/>
  <c r="L185" i="1"/>
  <c r="L181" i="1"/>
  <c r="L177" i="1"/>
  <c r="L157" i="1"/>
  <c r="L137" i="1"/>
  <c r="L125" i="1"/>
  <c r="L101" i="1"/>
  <c r="L89" i="1"/>
  <c r="L69" i="1"/>
  <c r="L61" i="1"/>
  <c r="L5" i="1"/>
  <c r="K697" i="1" l="1"/>
  <c r="K841" i="1" l="1"/>
  <c r="K845" i="1"/>
  <c r="K850" i="1"/>
  <c r="K857" i="1"/>
  <c r="K865" i="1"/>
  <c r="K1697" i="1"/>
  <c r="K1702" i="1"/>
  <c r="K1706" i="1"/>
  <c r="K1712" i="1"/>
  <c r="K1718" i="1"/>
  <c r="K1724" i="1"/>
  <c r="K1730" i="1"/>
  <c r="K1736" i="1"/>
  <c r="K1741" i="1"/>
  <c r="K1622" i="1"/>
  <c r="K1632" i="1"/>
  <c r="K1638" i="1"/>
  <c r="K1645" i="1"/>
  <c r="K1651" i="1"/>
  <c r="K1600" i="1"/>
  <c r="K1604" i="1"/>
  <c r="K1607" i="1"/>
  <c r="K1613" i="1"/>
  <c r="K1618" i="1"/>
  <c r="Q64" i="2" l="1"/>
  <c r="Q79" i="2"/>
  <c r="Q34" i="2"/>
  <c r="Q83" i="2"/>
  <c r="Q86" i="2"/>
  <c r="K1557" i="1" l="1"/>
  <c r="K1563" i="1"/>
  <c r="K1569" i="1"/>
  <c r="K1575" i="1"/>
  <c r="K1581" i="1"/>
  <c r="K1587" i="1"/>
  <c r="K1593" i="1"/>
  <c r="Q14" i="2" l="1"/>
  <c r="K1553" i="1"/>
  <c r="K1549" i="1"/>
  <c r="K1546" i="1"/>
  <c r="K1543" i="1"/>
  <c r="K1540" i="1"/>
  <c r="Q23" i="2"/>
  <c r="Q10" i="2"/>
  <c r="K1497" i="1"/>
  <c r="K1511" i="1"/>
  <c r="K1506" i="1"/>
  <c r="K1495" i="1"/>
  <c r="Q39" i="2" l="1"/>
  <c r="Q85" i="2"/>
  <c r="K1474" i="1" l="1"/>
  <c r="K1477" i="1"/>
  <c r="K1480" i="1"/>
  <c r="K1483" i="1"/>
  <c r="K1486" i="1"/>
  <c r="K1462" i="1" l="1"/>
  <c r="K1465" i="1"/>
  <c r="K1470" i="1"/>
  <c r="K1458" i="1"/>
  <c r="Q12" i="2" l="1"/>
  <c r="K1449" i="1"/>
  <c r="K1452" i="1"/>
  <c r="K1455" i="1"/>
  <c r="P50" i="2" l="1"/>
  <c r="L50" i="2" s="1"/>
  <c r="Q61" i="2"/>
  <c r="Q74" i="2"/>
  <c r="K1436" i="1"/>
  <c r="K1444" i="1"/>
  <c r="K1439" i="1"/>
  <c r="K1430" i="1"/>
  <c r="K1425" i="1"/>
  <c r="Q82" i="2"/>
  <c r="K1407" i="1"/>
  <c r="K1411" i="1"/>
  <c r="K1414" i="1"/>
  <c r="K1417" i="1"/>
  <c r="P8" i="2" l="1"/>
  <c r="Q50" i="2"/>
  <c r="Q84" i="2"/>
  <c r="Q75" i="2"/>
  <c r="K1343" i="1"/>
  <c r="K1349" i="1"/>
  <c r="K1355" i="1"/>
  <c r="K1361" i="1"/>
  <c r="K1367" i="1"/>
  <c r="K1373" i="1"/>
  <c r="K1379" i="1"/>
  <c r="K1385" i="1"/>
  <c r="K1391" i="1"/>
  <c r="P28" i="2" l="1"/>
  <c r="L8" i="2"/>
  <c r="Q8" i="2"/>
  <c r="Q65" i="2"/>
  <c r="L28" i="2" l="1"/>
  <c r="Q28" i="2"/>
  <c r="K1333" i="1"/>
  <c r="K1330" i="1"/>
  <c r="K1328" i="1"/>
  <c r="K1325" i="1"/>
  <c r="K1322" i="1"/>
  <c r="K1318" i="1"/>
  <c r="K1316" i="1"/>
  <c r="K1291" i="1"/>
  <c r="K1295" i="1"/>
  <c r="K1299" i="1"/>
  <c r="K1302" i="1"/>
  <c r="K1305" i="1"/>
  <c r="K1308" i="1"/>
  <c r="K1312" i="1"/>
  <c r="Q38" i="2" l="1"/>
  <c r="K1288" i="1"/>
  <c r="K1283" i="1"/>
  <c r="K1274" i="1"/>
  <c r="K1271" i="1"/>
  <c r="K1241" i="1"/>
  <c r="K1248" i="1"/>
  <c r="K1253" i="1"/>
  <c r="K1258" i="1"/>
  <c r="K1265" i="1"/>
  <c r="L1265" i="1" l="1"/>
  <c r="Q25" i="2"/>
  <c r="Q7" i="2"/>
  <c r="K1209" i="1" l="1"/>
  <c r="K1215" i="1"/>
  <c r="K1220" i="1"/>
  <c r="K1228" i="1"/>
  <c r="K1232" i="1"/>
  <c r="K1235" i="1"/>
  <c r="Q13" i="2"/>
  <c r="Q96" i="2"/>
  <c r="Q76" i="2"/>
  <c r="K1134" i="1"/>
  <c r="K1129" i="1"/>
  <c r="K1124" i="1"/>
  <c r="K1119" i="1"/>
  <c r="K1115" i="1"/>
  <c r="K1110" i="1"/>
  <c r="K1106" i="1"/>
  <c r="K1101" i="1"/>
  <c r="K1095" i="1"/>
  <c r="Q69" i="2"/>
  <c r="K1031" i="1"/>
  <c r="K1036" i="1"/>
  <c r="K1041" i="1"/>
  <c r="K1046" i="1"/>
  <c r="K1051" i="1"/>
  <c r="K1056" i="1"/>
  <c r="K1061" i="1"/>
  <c r="L1228" i="1" l="1"/>
  <c r="Q37" i="2"/>
  <c r="Q70" i="2"/>
  <c r="Q67" i="2"/>
  <c r="K1028" i="1" l="1"/>
  <c r="K1023" i="1"/>
  <c r="K1020" i="1"/>
  <c r="K1018" i="1"/>
  <c r="K1013" i="1"/>
  <c r="K1009" i="1"/>
  <c r="Q66" i="2" l="1"/>
  <c r="K988" i="1"/>
  <c r="K981" i="1"/>
  <c r="K994" i="1"/>
  <c r="K997" i="1"/>
  <c r="K1003" i="1"/>
  <c r="Q63" i="2" l="1"/>
  <c r="K941" i="1"/>
  <c r="K948" i="1"/>
  <c r="K954" i="1"/>
  <c r="K958" i="1"/>
  <c r="K962" i="1"/>
  <c r="K967" i="1"/>
  <c r="K937" i="1"/>
  <c r="K934" i="1"/>
  <c r="K928" i="1"/>
  <c r="P59" i="2" l="1"/>
  <c r="L59" i="2" s="1"/>
  <c r="Q60" i="2"/>
  <c r="K919" i="1"/>
  <c r="K913" i="1"/>
  <c r="K908" i="1"/>
  <c r="K902" i="1"/>
  <c r="K897" i="1"/>
  <c r="K875" i="1"/>
  <c r="K882" i="1"/>
  <c r="K838" i="1"/>
  <c r="K870" i="1"/>
  <c r="K829" i="1"/>
  <c r="K821" i="1"/>
  <c r="K814" i="1"/>
  <c r="K806" i="1"/>
  <c r="K799" i="1"/>
  <c r="K789" i="1"/>
  <c r="K784" i="1"/>
  <c r="K781" i="1"/>
  <c r="K748" i="1"/>
  <c r="K755" i="1"/>
  <c r="K760" i="1"/>
  <c r="K765" i="1"/>
  <c r="K771" i="1"/>
  <c r="K777" i="1"/>
  <c r="Q59" i="2" l="1"/>
  <c r="Q58" i="2"/>
  <c r="Q54" i="2"/>
  <c r="Q45" i="2"/>
  <c r="Q49" i="2"/>
  <c r="K703" i="1" l="1"/>
  <c r="K711" i="1"/>
  <c r="K724" i="1"/>
  <c r="K730" i="1"/>
  <c r="K739" i="1"/>
  <c r="K671" i="1"/>
  <c r="K675" i="1"/>
  <c r="K680" i="1"/>
  <c r="K685" i="1"/>
  <c r="K688" i="1"/>
  <c r="K692" i="1"/>
  <c r="K666" i="1"/>
  <c r="K662" i="1"/>
  <c r="K655" i="1"/>
  <c r="K646" i="1"/>
  <c r="K639" i="1"/>
  <c r="K632" i="1"/>
  <c r="K626" i="1"/>
  <c r="K619" i="1"/>
  <c r="K611" i="1"/>
  <c r="K607" i="1"/>
  <c r="K596" i="1"/>
  <c r="K587" i="1"/>
  <c r="K583" i="1"/>
  <c r="K580" i="1"/>
  <c r="K575" i="1"/>
  <c r="K570" i="1"/>
  <c r="K565" i="1"/>
  <c r="K563" i="1"/>
  <c r="P47" i="2" l="1"/>
  <c r="Q32" i="2"/>
  <c r="Q36" i="2"/>
  <c r="Q35" i="2"/>
  <c r="Q42" i="2"/>
  <c r="Q41" i="2"/>
  <c r="K559" i="1"/>
  <c r="K554" i="1"/>
  <c r="K526" i="1"/>
  <c r="K521" i="1"/>
  <c r="K518" i="1"/>
  <c r="K515" i="1"/>
  <c r="K510" i="1"/>
  <c r="L47" i="2" l="1"/>
  <c r="Q47" i="2"/>
  <c r="Q30" i="2"/>
  <c r="Q29" i="2"/>
  <c r="K458" i="1" l="1"/>
  <c r="K464" i="1"/>
  <c r="K469" i="1"/>
  <c r="K474" i="1"/>
  <c r="K480" i="1"/>
  <c r="K488" i="1"/>
  <c r="K494" i="1"/>
  <c r="K504" i="1"/>
  <c r="K403" i="1"/>
  <c r="K406" i="1"/>
  <c r="K410" i="1"/>
  <c r="K412" i="1"/>
  <c r="K418" i="1"/>
  <c r="K422" i="1"/>
  <c r="K426" i="1"/>
  <c r="K435" i="1"/>
  <c r="K440" i="1"/>
  <c r="K446" i="1"/>
  <c r="K451" i="1"/>
  <c r="K455" i="1"/>
  <c r="K398" i="1"/>
  <c r="K381" i="1"/>
  <c r="K396" i="1"/>
  <c r="K389" i="1"/>
  <c r="L389" i="1" s="1"/>
  <c r="K331" i="1"/>
  <c r="K335" i="1"/>
  <c r="K342" i="1"/>
  <c r="L342" i="1" s="1"/>
  <c r="K348" i="1"/>
  <c r="L348" i="1" s="1"/>
  <c r="K354" i="1"/>
  <c r="L354" i="1" s="1"/>
  <c r="K360" i="1"/>
  <c r="L360" i="1" s="1"/>
  <c r="K366" i="1"/>
  <c r="L366" i="1" s="1"/>
  <c r="K373" i="1"/>
  <c r="K325" i="1"/>
  <c r="K319" i="1"/>
  <c r="K313" i="1"/>
  <c r="K307" i="1"/>
  <c r="K301" i="1"/>
  <c r="K297" i="1"/>
  <c r="K294" i="1"/>
  <c r="M34" i="9"/>
  <c r="N34" i="9" s="1"/>
  <c r="M33" i="9"/>
  <c r="N33" i="9" s="1"/>
  <c r="M32" i="9"/>
  <c r="N32" i="9" s="1"/>
  <c r="M31" i="9"/>
  <c r="N31" i="9" s="1"/>
  <c r="M30" i="9"/>
  <c r="N30" i="9" s="1"/>
  <c r="M29" i="9"/>
  <c r="N29" i="9" s="1"/>
  <c r="M26" i="9"/>
  <c r="M28" i="9"/>
  <c r="N28" i="9" s="1"/>
  <c r="M27" i="9"/>
  <c r="N27" i="9" s="1"/>
  <c r="M25" i="9"/>
  <c r="P22" i="9"/>
  <c r="P21" i="9"/>
  <c r="O20" i="9"/>
  <c r="P20" i="9" s="1"/>
  <c r="O19" i="9"/>
  <c r="P19" i="9" s="1"/>
  <c r="O23" i="9"/>
  <c r="P23" i="9" s="1"/>
  <c r="O22" i="9"/>
  <c r="O21" i="9"/>
  <c r="K372" i="1" l="1"/>
  <c r="L373" i="1"/>
  <c r="K334" i="1"/>
  <c r="L335" i="1"/>
  <c r="K380" i="1"/>
  <c r="L381" i="1"/>
  <c r="K388" i="1"/>
  <c r="Q27" i="2"/>
  <c r="Q26" i="2"/>
  <c r="K341" i="1"/>
  <c r="Q91" i="2"/>
  <c r="O12" i="9"/>
  <c r="O11" i="9"/>
  <c r="N12" i="9"/>
  <c r="N13" i="9"/>
  <c r="O13" i="9" s="1"/>
  <c r="N14" i="9"/>
  <c r="O14" i="9" s="1"/>
  <c r="N15" i="9"/>
  <c r="O15" i="9" s="1"/>
  <c r="N11" i="9"/>
  <c r="N10" i="9"/>
  <c r="O10" i="9" s="1"/>
  <c r="N3" i="9"/>
  <c r="O3" i="9" s="1"/>
  <c r="N4" i="9"/>
  <c r="O4" i="9" s="1"/>
  <c r="N5" i="9"/>
  <c r="O5" i="9" s="1"/>
  <c r="N6" i="9"/>
  <c r="O6" i="9" s="1"/>
  <c r="N7" i="9"/>
  <c r="O7" i="9" s="1"/>
  <c r="N2" i="9"/>
  <c r="O2" i="9" s="1"/>
  <c r="Q24" i="2" l="1"/>
  <c r="Q22" i="2" l="1"/>
  <c r="K262" i="1" l="1"/>
  <c r="K258" i="1"/>
  <c r="K271" i="1" l="1"/>
  <c r="K255" i="1"/>
  <c r="L255" i="1" s="1"/>
  <c r="K253" i="1"/>
  <c r="K250" i="1"/>
  <c r="Q21" i="2" l="1"/>
  <c r="Q17" i="2"/>
  <c r="K229" i="1"/>
  <c r="K223" i="1" l="1"/>
  <c r="K217" i="1"/>
  <c r="K209" i="1"/>
  <c r="K197" i="1"/>
  <c r="K188" i="1"/>
  <c r="K155" i="1"/>
  <c r="K164" i="1"/>
  <c r="K168" i="1"/>
  <c r="K172" i="1"/>
  <c r="K177" i="1"/>
  <c r="K181" i="1"/>
  <c r="K185" i="1"/>
  <c r="K160" i="1"/>
  <c r="K148" i="1"/>
  <c r="K157" i="1"/>
  <c r="Q11" i="2" l="1"/>
  <c r="Q9" i="2"/>
  <c r="K143" i="1"/>
  <c r="K137" i="1"/>
  <c r="K130" i="1"/>
  <c r="K126" i="1"/>
  <c r="K123" i="1"/>
  <c r="K116" i="1"/>
  <c r="K112" i="1"/>
  <c r="K107" i="1"/>
  <c r="L123" i="1" l="1"/>
  <c r="Q6" i="2"/>
  <c r="K101" i="1"/>
  <c r="K96" i="1"/>
  <c r="K89" i="1"/>
  <c r="K86" i="1"/>
  <c r="K80" i="1"/>
  <c r="K74" i="1"/>
  <c r="K69" i="1"/>
  <c r="K64" i="1"/>
  <c r="Q5" i="2" l="1"/>
  <c r="K33" i="1"/>
  <c r="K38" i="1"/>
  <c r="K43" i="1"/>
  <c r="K48" i="1"/>
  <c r="K51" i="1"/>
  <c r="K54" i="1"/>
  <c r="K58" i="1"/>
  <c r="K61" i="1"/>
  <c r="Q4" i="2" l="1"/>
  <c r="K28" i="1" l="1"/>
  <c r="K23" i="1"/>
  <c r="K19" i="1"/>
  <c r="K16" i="1"/>
  <c r="K10" i="1"/>
  <c r="K5" i="1"/>
  <c r="K2" i="1"/>
  <c r="Q2" i="2" l="1"/>
  <c r="Q44"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tc={B06EB860-8289-4DB7-89EA-5CB2AC94D2FA}</author>
    <author>tc={BA762497-AF49-495D-8583-030C3A487A5E}</author>
    <author>tc={62039D3D-D138-42C4-BB24-E2BEBED7A9B8}</author>
  </authors>
  <commentList>
    <comment ref="E2026" authorId="0" shapeId="0" xr:uid="{B06EB860-8289-4DB7-89EA-5CB2AC94D2FA}">
      <text>
        <t>[Threaded comment]
Your version of Excel allows you to read this threaded comment; however, any edits to it will get removed if the file is opened in a newer version of Excel. Learn more: https://go.microsoft.com/fwlink/?linkid=870924
Comment:
    This PBC is for both ECD and Primary Education, but the selection does not provide this choice.</t>
      </text>
    </comment>
    <comment ref="G2026" authorId="1" shapeId="0" xr:uid="{BA762497-AF49-495D-8583-030C3A487A5E}">
      <text>
        <t>[Threaded comment]
Your version of Excel allows you to read this threaded comment; however, any edits to it will get removed if the file is opened in a newer version of Excel. Learn more: https://go.microsoft.com/fwlink/?linkid=870924
Comment:
    Check that in-service is correct</t>
      </text>
    </comment>
    <comment ref="G2042" authorId="2" shapeId="0" xr:uid="{62039D3D-D138-42C4-BB24-E2BEBED7A9B8}">
      <text>
        <t>[Threaded comment]
Your version of Excel allows you to read this threaded comment; however, any edits to it will get removed if the file is opened in a newer version of Excel. Learn more: https://go.microsoft.com/fwlink/?linkid=870924
Comment:
    Inclusive Edu is closest topic, but not sure if it captures the nature of this DLI around ENROLLMENT in ECD?</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D57207-E7A6-4F89-9DCD-56CCA0C42A9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60E614D-8101-4E1B-91E1-2CB941B947D6}" name="WorksheetConnection_DLI library revised structure42220.xlsx!Table1" type="102" refreshedVersion="7" minRefreshableVersion="5">
    <extLst>
      <ext xmlns:x15="http://schemas.microsoft.com/office/spreadsheetml/2010/11/main" uri="{DE250136-89BD-433C-8126-D09CA5730AF9}">
        <x15:connection id="Table1" autoDelete="1">
          <x15:rangePr sourceName="_xlcn.WorksheetConnection_DLIlibraryrevisedstructure42220.xlsxTable1"/>
        </x15:connection>
      </ext>
    </extLst>
  </connection>
  <connection id="3" xr16:uid="{B8676AA0-07C6-4BCE-94CF-FF7E134E5B94}" name="WorksheetConnection_DLI library revised structure42320.xlsx!RBFLibrary" type="102" refreshedVersion="7" minRefreshableVersion="5">
    <extLst>
      <ext xmlns:x15="http://schemas.microsoft.com/office/spreadsheetml/2010/11/main" uri="{DE250136-89BD-433C-8126-D09CA5730AF9}">
        <x15:connection id="RBFLibrary" autoDelete="1">
          <x15:rangePr sourceName="_xlcn.WorksheetConnection_DLIlibraryrevisedstructure42320.xlsxRBFLibrary"/>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Table1].[DLI/DLR].&amp;[DLI]}"/>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<sst xmlns="http://schemas.openxmlformats.org/spreadsheetml/2006/main" count="62111" uniqueCount="15567">
  <si>
    <t>Country</t>
  </si>
  <si>
    <t>Region</t>
  </si>
  <si>
    <t>Lending Instrument</t>
  </si>
  <si>
    <t>Level of Education</t>
  </si>
  <si>
    <t>Chain Position</t>
  </si>
  <si>
    <t>Share of total RBF for DLI</t>
  </si>
  <si>
    <t>Scalability</t>
  </si>
  <si>
    <t>Project ID</t>
  </si>
  <si>
    <t>Focus area</t>
  </si>
  <si>
    <t>DLI</t>
  </si>
  <si>
    <t>Verification agency type</t>
  </si>
  <si>
    <t>Verification approach</t>
  </si>
  <si>
    <t>Project Title</t>
  </si>
  <si>
    <t>Approval date</t>
  </si>
  <si>
    <t>IBRD/IDA Commit Amt</t>
  </si>
  <si>
    <t>% of Project RBF</t>
  </si>
  <si>
    <t>PDO</t>
  </si>
  <si>
    <t>Link to PAD</t>
  </si>
  <si>
    <t>IPF component</t>
  </si>
  <si>
    <t>AFR</t>
  </si>
  <si>
    <t>ECA</t>
  </si>
  <si>
    <t>SAR</t>
  </si>
  <si>
    <t>EAP</t>
  </si>
  <si>
    <t>LAC</t>
  </si>
  <si>
    <t>MNA</t>
  </si>
  <si>
    <t xml:space="preserve">Observational </t>
  </si>
  <si>
    <t>Experimental</t>
  </si>
  <si>
    <t>Mixed</t>
  </si>
  <si>
    <t>Third party</t>
  </si>
  <si>
    <t>World Bank</t>
  </si>
  <si>
    <t>Government</t>
  </si>
  <si>
    <t>P159378</t>
  </si>
  <si>
    <t>Afghanistan</t>
  </si>
  <si>
    <t xml:space="preserve">Education Quality Reform in Afghanistan </t>
  </si>
  <si>
    <t>Early Child Development</t>
  </si>
  <si>
    <t>Primary Education</t>
  </si>
  <si>
    <t>Secondary Education</t>
  </si>
  <si>
    <t>Tertiary Education</t>
  </si>
  <si>
    <t>Vocational Education and Training</t>
  </si>
  <si>
    <t>Lifelong Learning</t>
  </si>
  <si>
    <t>PPP in Education</t>
  </si>
  <si>
    <t>Education Funding Formulae</t>
  </si>
  <si>
    <t>User Fees in Education</t>
  </si>
  <si>
    <t>Reskilling</t>
  </si>
  <si>
    <t>On the Job Training</t>
  </si>
  <si>
    <t>Qualification Frameworks</t>
  </si>
  <si>
    <t>Apprenticeship</t>
  </si>
  <si>
    <t>Dual Training</t>
  </si>
  <si>
    <t>Rural Education</t>
  </si>
  <si>
    <t>Education and Gender</t>
  </si>
  <si>
    <t>Education for Vulnerable and Disadvantaged Groups</t>
  </si>
  <si>
    <t>Alternative Education</t>
  </si>
  <si>
    <t>Multi-Grade Education</t>
  </si>
  <si>
    <t>Out-of-School Children and Youth</t>
  </si>
  <si>
    <t>Education in Emergency Situations</t>
  </si>
  <si>
    <t>Education in Post Conflict Situations</t>
  </si>
  <si>
    <t>Inclusive Education</t>
  </si>
  <si>
    <t>Education Access and Equity</t>
  </si>
  <si>
    <t>PforR</t>
  </si>
  <si>
    <t>IPF/DLIs</t>
  </si>
  <si>
    <t>IPF/PBC</t>
  </si>
  <si>
    <t>Yes</t>
  </si>
  <si>
    <t>No</t>
  </si>
  <si>
    <t>N/A</t>
  </si>
  <si>
    <t>P168911</t>
  </si>
  <si>
    <t>Argentina</t>
  </si>
  <si>
    <t>Improving Inclusion in Secondary and Higher Education</t>
  </si>
  <si>
    <t xml:space="preserve">Definition </t>
  </si>
  <si>
    <t>Verification based on reports, administrative data, outputs etc.</t>
  </si>
  <si>
    <t xml:space="preserve">Experimental </t>
  </si>
  <si>
    <t xml:space="preserve">Verification which used any elements of quasi-experiamental/experimental approaches, random selection, surveys to verify the outcome </t>
  </si>
  <si>
    <t>Verification that involved a mix of observational and experiemental approaches</t>
  </si>
  <si>
    <t>Results chain</t>
  </si>
  <si>
    <t>Action</t>
  </si>
  <si>
    <t>Output</t>
  </si>
  <si>
    <t>Process</t>
  </si>
  <si>
    <t>Process indicators typically include measures to strengthen the performance of the government FM, procurements processes, environmental and social aspects, oversight and controls, or M&amp;E</t>
  </si>
  <si>
    <t>Action, process, or performance indicators typically measure decisions, performance, enactment of program guidelines, or the general adoption of key measures needed to ensure the functioning of a government program</t>
  </si>
  <si>
    <t>Intermediate Outcome</t>
  </si>
  <si>
    <t>Verification source</t>
  </si>
  <si>
    <t>DLR 2.1: 45 million textbooks from the existing curriculum  for core subjects of mathematics, science, and  language distributed to public schools covering  at least 90 percent of districts</t>
  </si>
  <si>
    <t xml:space="preserve">DLI 3: Improved EMIS data collection and quality assurance procedures implemented </t>
  </si>
  <si>
    <t xml:space="preserve">DLI 2: Existing textbooks distributed and teaching and learning materials for the new curriculum developed for all  grades  </t>
  </si>
  <si>
    <t>DLI 1: Teaching quality rating based on classroom observations</t>
  </si>
  <si>
    <t>DLR 3.1: A call center established within MOE and  operational protocols for managing monthly  phone surveys to schools for EMIS data  collection established  in consultation with local  stakeholders.</t>
  </si>
  <si>
    <t>DLR 3.3: All 2019 and 2020 CBE information reported to  the MoE and entered in EMIS, in accordance  with the policy guidelines;  and  monthly phone  survey data collection conducted by a random  sample of schools in selected provinces</t>
  </si>
  <si>
    <t>DLR 3.4: EMIS data verified with monthly survey data  and a random sample of 5% of schools  physically verified with ±3.5% margin of error</t>
  </si>
  <si>
    <t>DLR 3.5: All 2021 and 2022 CBE information reported to  MoE and entered into EMIS in accordance with  policy guidelines. </t>
  </si>
  <si>
    <t>DLI 5: Integrated personnel database for education staff established </t>
  </si>
  <si>
    <t>DLR 5.1: Organizational mapping of all education Tashkeel  staff  completed;  and  agreed  minimum  information on staff, as described in the Project  Procedure  Manual,  including  biometic  data  entered  into  the  personnel  databse  for  one  hundred thousand (100,000) staff</t>
  </si>
  <si>
    <t>DLR 5.2: Agreed  minimum information on  staff, as  described in the Project Procedure Manual,  including biometric data entered into the  personnel database for all staff</t>
  </si>
  <si>
    <t>DLR 5.3: Personnel data updated to reflect any changes</t>
  </si>
  <si>
    <t>DLI 6: Annual results‐based reports implemented between MoE, PEDs, and DEDs </t>
  </si>
  <si>
    <t>DLI 7: NESP III operational plan on management and budgeting cycle developed and results reported</t>
  </si>
  <si>
    <t>DLR 6.1: By December 2018, standard templates for  annual results reporting developed. </t>
  </si>
  <si>
    <t>DLR 6.2: By December 2020, 2019, annual results‐based  reports completed per template, submitted by  MoE for fifteen (15) PEDs and related DEDs, and  published on MOE’s website</t>
  </si>
  <si>
    <t>DLR 6.3: By December 2021, 2020 annual results‐based  reports completed per template, submitted by  MoE for all PEDs and DEDs, and published on  MoE’s website</t>
  </si>
  <si>
    <t>DLR 6.4: By December 2022, 2021 annual results‐based  reports completed annually per template,  submitted by MOE for PEDs and DEDs, and  500,000  Full amount upon   achievement of target The World Bank EQRA (P159378) Page 65 of 114 published on MOE’s website</t>
  </si>
  <si>
    <t>DLR 7.1: By December 2018: new O&amp;M budget allocation  formula established for PEDs and DEDs; annual  operational plan based on actual on‐budget  allocations and projected off budget allocations  for 2019 completed as per template, and  endorsed by Development Partners; and  progress report template jointly developed with  Development  artners</t>
  </si>
  <si>
    <t>DLR 7.2: By February 2019, progress on results toward  2018 annual plan reported as per template by  MoE; and by June 2019, annual operational plan  based on actual on‐budget allocations and  projected off‐budget allocations for 2020  completed as per the template and endorsed by  Development Partners. </t>
  </si>
  <si>
    <t>DLR 7.3: By February 2020, progress on results toward  2019 annual plan reported as per template by  MOE; and by June 2020, annual operational plan  based on actual on‐budget allocations and  projected off‐budget allocations for 2021  completed as per the template and endorsed by  Development Partners.</t>
  </si>
  <si>
    <t>DLR 7.4: By February 2021, progress on results toward  2020 annual plan reported as per template; and  by June 2021, 2022 annual operational plan  developed with budget codes specified for on  budget‐ projected off‐budget allocations for  2022 completed as per the template and  endorsed by Development Partners. </t>
  </si>
  <si>
    <t>Primary and Secondary Education</t>
  </si>
  <si>
    <t xml:space="preserve">Scalability </t>
  </si>
  <si>
    <t xml:space="preserve">Fiscal Year </t>
  </si>
  <si>
    <t>Results Chain Position</t>
  </si>
  <si>
    <t>P163050</t>
  </si>
  <si>
    <t>P160083</t>
  </si>
  <si>
    <t>P160442</t>
  </si>
  <si>
    <t>P252350</t>
  </si>
  <si>
    <t>P163575</t>
  </si>
  <si>
    <t>P158570</t>
  </si>
  <si>
    <t>P163868</t>
  </si>
  <si>
    <t>P163437</t>
  </si>
  <si>
    <t>P157809</t>
  </si>
  <si>
    <t>P162407</t>
  </si>
  <si>
    <t>P160943</t>
  </si>
  <si>
    <t>P162619</t>
  </si>
  <si>
    <t>P160331</t>
  </si>
  <si>
    <t>P163018</t>
  </si>
  <si>
    <t>P163714</t>
  </si>
  <si>
    <t>P164293</t>
  </si>
  <si>
    <t>P163399</t>
  </si>
  <si>
    <t>P164223</t>
  </si>
  <si>
    <t>P167815</t>
  </si>
  <si>
    <t>P167619</t>
  </si>
  <si>
    <t>P166059</t>
  </si>
  <si>
    <t>P165557</t>
  </si>
  <si>
    <t>P164932</t>
  </si>
  <si>
    <t>P167478</t>
  </si>
  <si>
    <t>P169064</t>
  </si>
  <si>
    <t>P158435</t>
  </si>
  <si>
    <t>P166868</t>
  </si>
  <si>
    <t>P167047</t>
  </si>
  <si>
    <t xml:space="preserve">Outputs are the supply-side deliverables, including products, or services that result from a development intervention (e.g., construction of a school, deveopment of a framework, curriculum etc). Output indicators generally describe the number or type of outputs produced. Examples include number of teachers provided training, number of centers established, textbooks developed etc. </t>
  </si>
  <si>
    <t xml:space="preserve">Results chain positon </t>
  </si>
  <si>
    <t>Outcomes that describe the benefits expected in terms of change in condition or behavior of the program beneficiaries that result from the access to and use of outputs: e.g. increase in enrollment, increase in percentage of teacher using new techniques etc.</t>
  </si>
  <si>
    <t>Outcome indicators which are defined at the PDO level and measure one level of a program’s outcomes achieved by the end of the program</t>
  </si>
  <si>
    <t>Education Decentralization</t>
  </si>
  <si>
    <t>P163628</t>
  </si>
  <si>
    <t>Bangladesh</t>
  </si>
  <si>
    <t>Transforming Secondary Education for Results Operation</t>
  </si>
  <si>
    <t>Quality Learning for All Program for Fourth Primary Education Development Program</t>
  </si>
  <si>
    <t>Brazil</t>
  </si>
  <si>
    <t>Burkina Faso</t>
  </si>
  <si>
    <t>Chile</t>
  </si>
  <si>
    <t>Djibouti</t>
  </si>
  <si>
    <t>Dominican Republic</t>
  </si>
  <si>
    <t>Eastern Africa</t>
  </si>
  <si>
    <t>Egypt</t>
  </si>
  <si>
    <t>Ethiopia</t>
  </si>
  <si>
    <t>Ghana</t>
  </si>
  <si>
    <t>Guinea, Rep</t>
  </si>
  <si>
    <t>India</t>
  </si>
  <si>
    <t>Jordan</t>
  </si>
  <si>
    <t>Kenya</t>
  </si>
  <si>
    <t xml:space="preserve">Liberia </t>
  </si>
  <si>
    <t>Madagascar</t>
  </si>
  <si>
    <t>Malawi</t>
  </si>
  <si>
    <t>Morocco </t>
  </si>
  <si>
    <t>Nepal</t>
  </si>
  <si>
    <t>Rwanda</t>
  </si>
  <si>
    <t>Senegal</t>
  </si>
  <si>
    <t>Sri Lanka</t>
  </si>
  <si>
    <t>Zambia</t>
  </si>
  <si>
    <t>Support to Upper Secondary Reform in Brazil Operation</t>
  </si>
  <si>
    <t>Burkina Faso Higher Education Support Project</t>
  </si>
  <si>
    <t>Strengthening of State Universities in Chile</t>
  </si>
  <si>
    <t xml:space="preserve">Expanding opportunities for Learning </t>
  </si>
  <si>
    <t>Support to the National Education Pact Project Additional Financing</t>
  </si>
  <si>
    <t>Second Africa Higher Education Centers of Excellence for Development Impact </t>
  </si>
  <si>
    <t>Eastern Africa Skills for Transformation and Regional Integration Project</t>
  </si>
  <si>
    <t>Supporting Egypt Education Reform Project</t>
  </si>
  <si>
    <t>Ethiopia General Education Quality Improvement Program for Equity</t>
  </si>
  <si>
    <t>Secondary Education Improvement Project Additional Financing</t>
  </si>
  <si>
    <t>Ghana Accountability for Learning Outcomes Project</t>
  </si>
  <si>
    <t>Guinea Education Project for Results in Early Childhood and Basic Education</t>
  </si>
  <si>
    <t>Skill India Mission Operation</t>
  </si>
  <si>
    <t>Odisha Higher Education Program</t>
  </si>
  <si>
    <t>Jordan Education Reform Support Program</t>
  </si>
  <si>
    <t>Kenya  Secondary Education Quality Improvement Project</t>
  </si>
  <si>
    <t>Improving Results in Secondary Education Project (IRISE)</t>
  </si>
  <si>
    <t>Madagascar Basic Education Support Project</t>
  </si>
  <si>
    <t>Equity with Quality and Learning at Secondary Project (EQUALS)</t>
  </si>
  <si>
    <t>Education Support Program</t>
  </si>
  <si>
    <t>Enhanced Vocational Education and Training Project II</t>
  </si>
  <si>
    <t xml:space="preserve">School Sector Development Program Additional Financing </t>
  </si>
  <si>
    <t xml:space="preserve">Priority Skills for Growth </t>
  </si>
  <si>
    <t>Senegal-Quality Improvement and Equity of Basic Education - AF </t>
  </si>
  <si>
    <t>General Education Modernization Project</t>
  </si>
  <si>
    <t>Zambia Education Enhancement Project</t>
  </si>
  <si>
    <t>"to strengthen the capacity of the state secretariats of education to implement the upper secondary reform, prioritizing vulnerable schools, and to increase the Index of Basic Education Development in targeted full- time upper secondary schools in Brazil’s territory"</t>
  </si>
  <si>
    <t>"to improve quality and equity within State universities and to strengthen their institutional capacity to address regional and national development challenges"</t>
  </si>
  <si>
    <t>"to improve teaching and learning conditions in public schools"</t>
  </si>
  <si>
    <t>"to increase access to senior secondary education in underserved districts and improve quality in low-performing senior high schools."</t>
  </si>
  <si>
    <t>"to enhance institutional mechanisms for skill development and increase access to quality and market-relevant training for the workforce"</t>
  </si>
  <si>
    <t>"to improve the quality of and students' equitable access to selected institutions and enhance governance of the higher education system in Odisha"</t>
  </si>
  <si>
    <t>"to expand access to early childhood education, and to improve student assessment and teaching and learning conditions for Jordanian children and Syrian refugee children"</t>
  </si>
  <si>
    <t>"to improve student learning in secondary education and transition from primary to secondary education, in targeted areas"</t>
  </si>
  <si>
    <t>"to improve learning and promotion within the first two sub-cycles of basic education"</t>
  </si>
  <si>
    <t>"to improve equitable access to market relevant training programs and to strengthen the technical and vocational education and training (TVET) sector service delivery in Nepal"</t>
  </si>
  <si>
    <t>"to expand opportunities for the acquisition of quality, market-relevant skills in selected economic sectors"</t>
  </si>
  <si>
    <t>"to improve learning outcomes for early grades, increase access to the science and mathematics tracks of secondary schools, and to improve equity in access to basic education."</t>
  </si>
  <si>
    <t>"to enhance quality and strengthen stewardship of the general education system"</t>
  </si>
  <si>
    <t>"to improve the quality of teaching and learning in mathematics and science in targeted primary and secondary schools and to increase equitable access to secondary education"</t>
  </si>
  <si>
    <t>"to improve the quality of and enhance equitable access to education from pre-primary to grade 5."</t>
  </si>
  <si>
    <t>"to improve student outcomes in secondary education and the effectiveness of the secondary education system"</t>
  </si>
  <si>
    <t>"to (i) reduce dropout rates in basic and higher education among the most vulnerable; and (ii) strengthen the Borrower’s education evaluation systems."</t>
  </si>
  <si>
    <t>"to increase equitable access to primary and secondary education, particularly for girls, in selected lagging provinces, and to improve learning conditions in Afghanistan"</t>
  </si>
  <si>
    <t>"to increase equitable access to basic education, improve teaching practices, and strengthen MENFOP's management capacity."</t>
  </si>
  <si>
    <t>"to strengthen higher education institutions to increase access and deliver quality education in priority subject areas"</t>
  </si>
  <si>
    <t>"to improve the Borrower’s capacity to: (i) recruit and train primary and secondary school teachers, (ii) assess student learning in primary and secondary education, (iii) evaluate the quality of service provided by Public Early Childhood Development Centers, and (iv) enhance the process for decentralizing public school management."</t>
  </si>
  <si>
    <t>"to improve the quality, quantity and development impact of postgraduate education in selected universities through regional specialization and collaboration."</t>
  </si>
  <si>
    <t>"to increase the access and improve the quality of TVET programs in selected Regional Flagship TVET Institutes and to support regional integration in East Africa."</t>
  </si>
  <si>
    <t>"to assist the Government of internal efficiency, equitable access, and quality in general education"</t>
  </si>
  <si>
    <t>"to improve access to, and the quality of early childhood and basic education in the Project Areas and to strengthen the capacity of the education system to deliver better results."</t>
  </si>
  <si>
    <t>DLI 4: Increased secondary school enrollment of poor and vulnerable students in targeted sub-counties</t>
  </si>
  <si>
    <t>DLI 5: Increased retention of poor and vulnerable students in grades 7 and 8 in targeted sub-counties</t>
  </si>
  <si>
    <t>"to improve equitable access to, and quality of, secondary education."</t>
  </si>
  <si>
    <t>DLI 1: Increased girls’ access, retention and completion in secondary education</t>
  </si>
  <si>
    <t>DLI 4: Improved qualification profile of the teaching workforce</t>
  </si>
  <si>
    <t>DLI 1: First regional plan for each region meeting the quality criteria</t>
  </si>
  <si>
    <t>" to improve quality of science and mathematics instruction in Community Day Secondary Schools (CDSSs) and increase access to secondary education in selected remote areas."</t>
  </si>
  <si>
    <t>"to establish an enabling environment for quality Early Childhood Education service delivery, support improved teaching practices in primary and secondary education, and strengthen management capacity and accountability along the education service delivery chain in the Program Areas."</t>
  </si>
  <si>
    <t>Official documents of MOE</t>
  </si>
  <si>
    <t>Official document of the MOE and MASSAR.</t>
  </si>
  <si>
    <t>Official document of the MOE</t>
  </si>
  <si>
    <t>DLR 5.1 MOE submits the strategy document and the administrative document of adoption to the IGAA. The IGAA submits the document and its adoption document to the MOF.</t>
  </si>
  <si>
    <t>DLR 5.2 MOE submits a document confirming the adoption of regional plans by the MOE, and each AREF transmits an adoption document on the adoption of provincial plans in their respective DP. The IGAA submits all the adoption documents to the MOF</t>
  </si>
  <si>
    <t>DLR 5.3 MOE submits the development specifications of a monitoring and reporting information system, as well as reporting status on the roll-up of in-service training at the level of AREF and DP, to the IGAA. The IGAA submits the requirements specifications to the MOF</t>
  </si>
  <si>
    <t>DLR 4.3 The MOE submits the coordination framework and the administrative document of adoption to the IGAA. The IGAA submits the coordination framework and the adoption document to the MOF</t>
  </si>
  <si>
    <t>DLR 3.4 The MOE submits two listings to the IGAA: (i) a listing of modern preschool units (public and private) registered in MASSAR; (ii) an extract of the census related to modern preschool units (public and private). The IGAA submits the two listings to the MOF.</t>
  </si>
  <si>
    <t>DLR 3.3 The MOE submits an official document on the establishing of the administrative structure to the IGAA. The IGAA submits the document to the MOF</t>
  </si>
  <si>
    <t>DLR 3.2 The MOE submits an official document on the establishing of the administrative structure to the IGAA. The IGAA submits the document to the MOF</t>
  </si>
  <si>
    <t>DLR 3.1 The MOE submits the section of the AREF budget dedicated to preschool education to the IGAA. The IGAA submits the document to the MOF.</t>
  </si>
  <si>
    <t>DLR 2.3 The MOE submits a technical note on the implementation of the tool in the respective preschool classes to the IGAA. The IGAA submits the technical note to the MOF.</t>
  </si>
  <si>
    <t>DLR 2.2 MOE submits the technical specifications of the tool accompanied by the administrative document of adoption to the IGAA. The IGAA submits the technical specifications and the document of adoption to the MOF</t>
  </si>
  <si>
    <t>DLR 2.1 MOE submits all the documents constituting the framework accompanied by the administrative document of adoption to the IGAA. The IGAA submits the documents and the document of adoption to the MOF</t>
  </si>
  <si>
    <t>DLR 1.2 MOE submits to the IGAA a summary statement of the educators who have benefited from the qualifying training disaggregated by AREF and DP. The IGAA submits the summary statement to the MOF</t>
  </si>
  <si>
    <t>DLR 1.1 MOE submits the Professional Competency Framework along with an administrative document of adoption to IGAA. IGAA submits the Professional Competency Framework and the administrative document of adoption to the MOF.</t>
  </si>
  <si>
    <t>DLR 6.1 The MOE submits the performance contracts models as well as their administrative documents of adoption to the IGAA. The IGAA submits the two contract models and the DAA</t>
  </si>
  <si>
    <t>DLR 6.2 The MOE submits a document presenting the monitoring system of the performance contracts to the IGAA. The IGAA submits the document to the MOF</t>
  </si>
  <si>
    <t>DLR 6.3 The MOE submits the performance contracts signed between the MOE and AREF, as well as between AREF and selected DP to the IGAA. The IGAA submits performance contracts to the MOF.</t>
  </si>
  <si>
    <t>DLR 7.1 The MOE submits the manual of procedures as well as the administrative documents of adoption to the IGAA. The IGAA submits the manual of procedures and the adoption documents to the MOF</t>
  </si>
  <si>
    <t>DLR 7.2 The MOE submits an administrative document of adoption to the IGAA confirming the adoption of a roadmap for the implementation of school improvements projects by the MOE. The IGAA submits the roadmap for the implementation and the adoption document to the MOF.</t>
  </si>
  <si>
    <t>DLR 7.3 The MOE submits the specifications of the development of the module to the IGAA. The IGAA submits the specifications to the MOF</t>
  </si>
  <si>
    <t>DLR 7.4 The MOE submits a summary statement of schools having implemented school improvement plans to the IGAA. IGAA submits the summary statement to the MOF</t>
  </si>
  <si>
    <t>DLI 3: Pro‐poor  scholarships</t>
  </si>
  <si>
    <t>DLI 7: Apprenticeship  Programs</t>
  </si>
  <si>
    <t>"to improve the quality, equitable access, and efficiency of basic and secondary education in Nepal by supporting the Government's School Sector Development Program."</t>
  </si>
  <si>
    <t>DLR 1.7: 75 LGs have integrated SSDP activities in their annual work plan and budget (AWPB)</t>
  </si>
  <si>
    <t>DLR 1.9: 65 additional LGs have integrated SSDP activities in their AWPB (Provided that that the LGs under DLR 1.7 have continued to integrate SSDP activities in their AWPB)</t>
  </si>
  <si>
    <t>DLR 1.8: 200 LGs have made data on conditional grants released to individual schools, consistent with the Grant Management Guideline, public on user-friendly websites (or accessible spaces)</t>
  </si>
  <si>
    <t>DLR 1.10: 100 additional LGs have made data on conditional grants released to individual schools, consistent with the Grant Management Guideline, public on user-friendly websites (or accessible spaces) (provided that the LGs under DLR 1.8 have continued to make such data public on user-friendly websites (or accessible spaces))</t>
  </si>
  <si>
    <t>DLR 1.11: 100 additional LGs have made data on conditional grants released to individual schools, consistent with the Grant Management Guideline, public on user-friendly websites (or accessible spaces) (provided that the LGs under DLRs 1.8 and 1.10 have continued to make such data public on user-friendly websites (or accessible spaces))</t>
  </si>
  <si>
    <t>DLR 2.6: OOSC have been reduced by 30% in 15 Targeted Districts</t>
  </si>
  <si>
    <t>DLR 2.7: OOSC have been reduced by 5.6% nationwide</t>
  </si>
  <si>
    <t>DLR 7.1: All LGs in 20 Districts have implemented the NEGRP minimum package in at least 80% of community schools</t>
  </si>
  <si>
    <t>DLR 7.2: All LGs in 9 additional districts have implemented the NEGRP minimum package in at least 80% of community schools. (provided that all LGs under DLR 7.1 have continued to implement the NEGRP minimum package in at least 80% of community schools</t>
  </si>
  <si>
    <t>DLR 7.3: All LGs in 9 additional districts have implemented the NEGRP minimum package in at least 80% of community schools. (provided that all LGs under DLRs 7.1 and 7.2 have continued to implement the NEGRP minimum package in at least 80% of community schools</t>
  </si>
  <si>
    <t>DLI 1: Strengthened governance, fiduciary management, data systems, and institutional capacity for results-based program implementation</t>
  </si>
  <si>
    <t>DLI 2: Improved access to basic and retention in secondary schools</t>
  </si>
  <si>
    <t>DLI 7: Strengthening reading proficiencies and habits in early grades</t>
  </si>
  <si>
    <t>US$3,300,000 if 37 LGs have integrated SSDP activities in their AWPB and thereafter US$100,000 for each additional LGs that has integrated the SSDP in their AWPB, with a maximum of US$7,100,000 (= total of 75 LGs)</t>
  </si>
  <si>
    <t>US$3,900,000 if 33 LGs have integrated SSDP activities in their AWPB and thereafter US$100,000 for additional LGs that has integrated the SSDP in their AWPB, with a maximum of US$7,100,000 (= total of 65 LGs)</t>
  </si>
  <si>
    <t>US$500,000 if NEGRP minimum package is implemented in 18 districts and thereafter US$250,000 per additional district, with a maximum of US$1,000,000</t>
  </si>
  <si>
    <t>US$1,099,000 if 5 additional Districts have implemented the NEGRP minimum package, and thereafter, US$220,000 for each additional District, with a maximum of US$1,979,000 (= total of 9 additional Districts)</t>
  </si>
  <si>
    <t>US$1,099,000 if LGs in 5 additional Districts have implemented the NEGRP minimum package, and thereafter, US$220,000 for each additional District, with a maximum of US$1,979,000 (= total of 9 additional Districts)</t>
  </si>
  <si>
    <t>DLI 1: Percentage of Higher Education scholarship candidates whose academic information has been provided by their academic institution</t>
  </si>
  <si>
    <t>Formula/Calculation</t>
  </si>
  <si>
    <t>DLI 2: Percentage of higher education scholars that have renewed the scholarship</t>
  </si>
  <si>
    <t>DLI 3: Percentage of first-year higher education scholars enrolled in Strategic Careers</t>
  </si>
  <si>
    <t>DLR 4.1: Diagnostic study and action plan published</t>
  </si>
  <si>
    <t>DLR 4.2: Website with information to guide the application for scholarships</t>
  </si>
  <si>
    <t>DLI 4: Tools to diagnose and overcome non-financial barriers to education progression and completion designed and implemented</t>
  </si>
  <si>
    <t>DLI 5: Academic certification system for basic education scholars implemented</t>
  </si>
  <si>
    <t>DLR 5.2: Results report of the pilot of the certification system for basic education</t>
  </si>
  <si>
    <t>DLI 6: Percentage of basic education students assessed through the APRENDER evaluation in the Participating Provinces with the Lowest Coverage</t>
  </si>
  <si>
    <t>DLI 7: Percentage of school principals using the APRENDER Summary Report to enhance pedagogical practices</t>
  </si>
  <si>
    <t>DLR 8.2: Pilot of the evaluation carried out</t>
  </si>
  <si>
    <t>$10 million upon achievement of target</t>
  </si>
  <si>
    <t>DLI 1: Effective and relevant curriculum is in place</t>
  </si>
  <si>
    <t>$20 million upon achievement of target</t>
  </si>
  <si>
    <t>$16 million for 3000 hereafter $4 million for additional 1000 schools</t>
  </si>
  <si>
    <t>$16 million for 12000 schools, thereafter $4 million for additional 3000 schools</t>
  </si>
  <si>
    <t>$16 million for 7% improvement, thereafter $4 million for additional 3% improvement</t>
  </si>
  <si>
    <t>DLR 1.1: MOE has approved NCPF for grades from preprimary to 12th grade</t>
  </si>
  <si>
    <t>DLR 1.2: NCTB has been strengthened with: (i) 80% of staffing positions filled with appropriate qualifications and specialization, (ii) NCTB organogram approved, and (iii) implementation plan with the revised NCTB structure approved</t>
  </si>
  <si>
    <t>DLR 1.3: National Curriculum Coordination Committee (NCCC) of MOE has approved the revised national curriculum for grades 6-12 developed based on the NCPF</t>
  </si>
  <si>
    <t>DLR 1.4: Elearning and digital universal content of curriculum available at all Institutions</t>
  </si>
  <si>
    <t>DLI 2: Assessment and examination system reforms implemented to improve teaching learning</t>
  </si>
  <si>
    <t>DLR 2.1: At least 20% of Institutions carry out Institution-based diagnostic assessments of students entering Grade 6 to gauge their readiness for secondary education</t>
  </si>
  <si>
    <t>DLR 2.2: DSHE causes the National Assessment of Secondary Students (NASS) 2019 to be carried out on nationally representative sample in grades 8 and 10 (English, Maths, Bangla) and publishes the findings</t>
  </si>
  <si>
    <t>DLR 2.3: DSHE causes the NASS 2021 and standardized exams results to be analyzed, disseminated and feedback into system improvement</t>
  </si>
  <si>
    <t>DLR 2.4: All examination boards implement standardized SSC and HSC examinations</t>
  </si>
  <si>
    <t>DLR 8.1: Action plan for evaluation and dissemination of results</t>
  </si>
  <si>
    <t>DLR 3.2: Practical Science teaching implemented in 15,000 Institutions</t>
  </si>
  <si>
    <t>DLR 3.3: Reading skills proficiency improved by 10%</t>
  </si>
  <si>
    <t>DLR 3.4: Learning levels of Grade 10 students in English and Mathematics has improved by at least 5% over the levels in NASS 2017</t>
  </si>
  <si>
    <t>DLR 3.5: Practical science teaching practiced in 20% of secondary Institutions</t>
  </si>
  <si>
    <t>DLR 4.4: 50% of Institutions have TST monitoring system in place</t>
  </si>
  <si>
    <t>$16 million for 8000 institutions, thereafter $4 million for additional 2000 Institutions</t>
  </si>
  <si>
    <t>$10 million for 500 institutions, thereafter $1 million for additional 100 Institutions</t>
  </si>
  <si>
    <t>$10 million if 25% of institutions have TST, thereafter $2 million for each additional 5%</t>
  </si>
  <si>
    <t>DLI 5: Improved School management and accountability</t>
  </si>
  <si>
    <t>DLR 5.2: Performance-Based Grants for Institutions meeting minimum accountability requirements and achieving performance indicators released to at least 7,500 Institutions</t>
  </si>
  <si>
    <t>$20 million for 5000 institutions, thereafter $2 million for each additional 500 institutions</t>
  </si>
  <si>
    <t>DLI 6: Improved grade retention and cycle completion</t>
  </si>
  <si>
    <t>DLR 6.1: MOE has approved the Adolescent Girls’ Program (AGP) (that includes among others separate girls toilets, counseling/awareness) including action plan</t>
  </si>
  <si>
    <t>$15 million upon achievement of target</t>
  </si>
  <si>
    <t>DLR 6.2: MOE has approved the harmonized stipend program</t>
  </si>
  <si>
    <t>DLR 6.3: Nationwide roll-out of implementation of harmonized stipends program for grades 6-12</t>
  </si>
  <si>
    <t>DLR 6.4: AGP is implemented in all institutions in two selected Divisions</t>
  </si>
  <si>
    <t>DLR 6.5: Grade 10 retention rate (of those started grade 6) of AGP beneficiaries reaches 68 percent</t>
  </si>
  <si>
    <t>$10 million if AGP is implemented in 50% of institutions in each division, thereafter $5 million when AGP is implemented in additional 50% of institutions in each division</t>
  </si>
  <si>
    <t>$5 million upon achievement of target</t>
  </si>
  <si>
    <t>DLI 7: Institutional Capacity Strengthened</t>
  </si>
  <si>
    <t>DLR 7.1: MOE’s secondary education budget FY18/19 allocation consistent with SEDP program expenditure framework</t>
  </si>
  <si>
    <t>DLR 7.2: MOF and MOE release the fund for FY 18/19 inclusive of advance by the beginning of each quarter based on the Annual Development Program/ Annual Operations Plan (ADP/AOP) allocation</t>
  </si>
  <si>
    <t>DLR 7.3: The percentage of standalone projects has reduced by 30% in relation to the existing ones in June 30, 2017</t>
  </si>
  <si>
    <t>DLR 7.4: MOF and MOE release the fund for FY 20/21 inclusive of advance by the beginning of each quarter based on the ADP/AOP allocation</t>
  </si>
  <si>
    <t>DLI 8: Enhanced Fiduciary Management and Data Systems</t>
  </si>
  <si>
    <t>DLR 8.1: Enhanced fiduciary system is in place, (including qualified and adequate FM &amp; Procurement staff/posts at P&amp;F wing and at least 60% of goods &amp; works packages included in the Annual Procurement Plan processed through eGP portal)</t>
  </si>
  <si>
    <t>DLR 8.2: Enhanced EMIS system, including School Grant Management System (GMS), MPO management and M&amp;E reporting established</t>
  </si>
  <si>
    <t>DLR 8.3: Agreed actions by MOE and DPs (e.g. regularization of P&amp;F Wing in DSHE) included in the updated PFM action plan based on the recommendations of previous year periodic fiduciary review are implemented</t>
  </si>
  <si>
    <t>DLR 8.4: Agreed actions by MOE and DPs (e.g. Rollout of IBAS++ nationally to all DDOs &amp; 100% non-ICB contracts initiated and completed through eGP) included in the updated PFM action plan implemented</t>
  </si>
  <si>
    <t>DLR 8.5: Enhanced EMIS system including School grant management system (GMS), MPO management and M&amp;E reporting is fully operational</t>
  </si>
  <si>
    <t>Approved NCPF document with minutes of approval by MOE</t>
  </si>
  <si>
    <t>Progress report from NCTB on staffing, revised organogram and implementation plan</t>
  </si>
  <si>
    <t>Approved curriculum document with minutes of approval by NCCC</t>
  </si>
  <si>
    <t>DSHE’s EMIS report on institution-level availability and use of e-learning and digital content</t>
  </si>
  <si>
    <t>DSHE progress report on implementation of diagnostic assessments</t>
  </si>
  <si>
    <t>DSHE’s NASS Report with minutes of approval and dissemination</t>
  </si>
  <si>
    <t>DSHE’s TA analytical reports on NASS 2021 and Standardized exams</t>
  </si>
  <si>
    <t>DSHE’s TA report on implementation of standardized examinations</t>
  </si>
  <si>
    <t>DSHE’s implementation progress report</t>
  </si>
  <si>
    <t>DSHE’s implementation progress report based on institutional-level EMIS data</t>
  </si>
  <si>
    <t>DSHE’s NASS Report</t>
  </si>
  <si>
    <t>DSHE’s implementation progress report based on institutional-level EMIS data and USEO reports</t>
  </si>
  <si>
    <t>Approved MPO rationalization plan and guidelines with minutes of approval by MOE</t>
  </si>
  <si>
    <t>DSHE’s implementation progress report based on institutional-level GMS data on performance grants</t>
  </si>
  <si>
    <t>Approved AGP plan with minutes of approval by MOE</t>
  </si>
  <si>
    <t>Approved harmonized stipends program with minutes of approval by MOE</t>
  </si>
  <si>
    <t>DSHE’s implementation progress report based on institutional-level GMS data on stipends program</t>
  </si>
  <si>
    <t>DSHE’s implementation progress report based on institutional-level EMIS and GMS data</t>
  </si>
  <si>
    <t>MOF’s FY18/19 Budget and MOE’s approved AOP</t>
  </si>
  <si>
    <t>DSHE’s Financial report on budget release and allotment orders</t>
  </si>
  <si>
    <t>MOE’s List of ongoing development projects under DSHE financed by DPs</t>
  </si>
  <si>
    <t>MOE’s progress report on fiduciary management</t>
  </si>
  <si>
    <t>DSHE’s implementation progress report on enhanced EMIS system establishment</t>
  </si>
  <si>
    <t>DSHE’s implementation progress report on PFM</t>
  </si>
  <si>
    <t>DSHE’s EMIS Report, GMS Report, MPO Report and M&amp;E Report, along with underlying data by institution</t>
  </si>
  <si>
    <t>Outcome</t>
  </si>
  <si>
    <t>DLI 3: Improved teaching learning in Bangla, English, Mathematics and Science</t>
  </si>
  <si>
    <t>DLI 1: Curriculum revision and textbook development</t>
  </si>
  <si>
    <t>DLR 1.1: Action plan for curriculum revision, and textbook and teaching learning materials development has been approved by MoPME</t>
  </si>
  <si>
    <t>US$21.25 million upon achievement of target</t>
  </si>
  <si>
    <t>DLR 1.2: Pre-primary education (PPE) and grades 1-5 curriculum has been revised</t>
  </si>
  <si>
    <t>DLR 1.3: Grades 1-2 textbooks and teaching learning materials have been developed as per revised curriculum</t>
  </si>
  <si>
    <t>DLR 1.4: PPE and grades 3-5 textbooks and teaching learning materials have been developed as per revised curriculum</t>
  </si>
  <si>
    <t>US$26.66 million upon achievement of target</t>
  </si>
  <si>
    <t>DLR 3.1: Diploma in Primary Education (DPEd) training plan has been approved by MoPME</t>
  </si>
  <si>
    <t>DLR 3.3: Revised DPEd curriculum has been approved by MoPME</t>
  </si>
  <si>
    <t>DLI 4: Examinations and assessments</t>
  </si>
  <si>
    <t>US$50 million upon achievement of target</t>
  </si>
  <si>
    <t>US$13.34 mil upon achievement of target</t>
  </si>
  <si>
    <t>US$13.33 million upon achievement of target</t>
  </si>
  <si>
    <t>US$50 million if target is achieved for both Bangla and Math; US$35 millions if target is achieved for only Bangla or Math</t>
  </si>
  <si>
    <t>DLI 5: Need-based infrastructure development</t>
  </si>
  <si>
    <t>US$58.33 million upon achievement of target;</t>
  </si>
  <si>
    <t>US$58.33 million if achievement is at least 75%; US$50 million if achievement is at least 60% and less than 75%</t>
  </si>
  <si>
    <t>US$58.34 million upon achievement of target</t>
  </si>
  <si>
    <t>DLI 6: Educational opportunities for out of school children (OOSC)</t>
  </si>
  <si>
    <t>DLR 5.1: Infrastructure plan and infrastructure planning guideline (IPG) have been updated and approved by MoPME</t>
  </si>
  <si>
    <t>DLR 5.3: Single shift schools have increased by 10 percentage points compared to program baseline</t>
  </si>
  <si>
    <t>US$8 million if 30,000 students continue; thereafter US$1 million for each 10,000 students that continue</t>
  </si>
  <si>
    <t>US$6 million if 150,000 enrolled; thereafter US$2 million for each additional 50,000 enrolled</t>
  </si>
  <si>
    <t>US$10 million upon achievement of target</t>
  </si>
  <si>
    <t>US$10 million if target is achieved for both boys and girls; US$7 million if target is achieved for only boys or only girls</t>
  </si>
  <si>
    <t>DLR 6.1: OOSC enrolled in learning centers (LCs) under PEDP3 are back to school or LCs</t>
  </si>
  <si>
    <t>DLR 6.2: At least 250,000 new OOSC have enrolled in LCs through implementation support agencies (ISAs)</t>
  </si>
  <si>
    <t>DLR 6.3: At least 250,000 new OOSC have enrolled in LCs through ISAs.</t>
  </si>
  <si>
    <t>DLR 6.4: At least 60 % of children in LCs since year 2 remain enrolled in the LCs</t>
  </si>
  <si>
    <t>DLR 6.5: National survival rate to grade 5 has increased by 2 percentage points for both boys and girls</t>
  </si>
  <si>
    <t>DLR 6.6: 650,000 OOSC (cumulative from year 2) are back to school or learning centers</t>
  </si>
  <si>
    <t>DLI 7: Fiduciary system and budget</t>
  </si>
  <si>
    <t>US$8 million upon achievement of target</t>
  </si>
  <si>
    <t>US$8 million upon achievement of target; US$5 million if utilization is at least 80% but below 85%</t>
  </si>
  <si>
    <t>US$8 million if targets are achieved for both iBAS++ and e-GP; US$5 million if target is achieved for only iBAS++ or e-GP</t>
  </si>
  <si>
    <t>DLR 7.1: Fiduciary system has been updated</t>
  </si>
  <si>
    <t>DLR 7.2: Internal audit unit/cell has been established at DPE and adequately staffed</t>
  </si>
  <si>
    <t>DLR 7.3: 85% of the original approved cumulative annual budget of years 1-2 has been utilized</t>
  </si>
  <si>
    <t>DLR 7.4: iBAS++ has been rolled out in 90% of all drawing and disbursement officers and 80% of approved number of eligible contracts in DPE have been processed through e-GP</t>
  </si>
  <si>
    <t>DLR 7.5: Further enhanced functions for audit resolution</t>
  </si>
  <si>
    <t>DLI 8: Data system, monitoring and accountability</t>
  </si>
  <si>
    <t>DLR 8.1: Roadmap for a comprehensive management information system (MIS) has been developed and approved by MoPME</t>
  </si>
  <si>
    <t>DLR 8.2: Integrated web-based MIS has been established</t>
  </si>
  <si>
    <t>DLR 8.3: 70% of government primary schools display key school data, as specified by DPE, in public areas in the schools</t>
  </si>
  <si>
    <t>DLR 8.4: Integrated web-based MIS has become fully operational</t>
  </si>
  <si>
    <t>DLI 9: Institutional strengthening</t>
  </si>
  <si>
    <t>US$6.66 million upon achievement of target</t>
  </si>
  <si>
    <t>US$6.67 million upon achievement of target</t>
  </si>
  <si>
    <t>US$6.67 million if achievement is 85%; US$4 millions if achievement is at least 70% but below
85%</t>
  </si>
  <si>
    <t>(a) Approved action plan; (b) Letter from MoPME confirming the approval of action plan</t>
  </si>
  <si>
    <t>(a) NCCC minutes of new textbooks approval for grades 1-2; (b) MoPME letter confirming the approval of grades 1-2 textbooks by NCCC; and (c) list of TLM prepared</t>
  </si>
  <si>
    <t>(a) NCCC minutes of new textbooks approval for PPE and grades 3-5; (b) MoPME letter confirming the approval of grades 3-5 textbooks by NCCC; and (c) list of TLMs prepared</t>
  </si>
  <si>
    <t>(a) Recruitment plan document; and (b) Letter from MoPME confirming the approval of recruitment plan.</t>
  </si>
  <si>
    <t>APSC/ASPR reports</t>
  </si>
  <si>
    <t>(a) Approved plan document; and (b)MoPME letter confirming approval of plan</t>
  </si>
  <si>
    <t>(a) Approved framework and plan documents; (b) MoPME letter confirming approval of the framework and the plan; and (c) screen print of the website demonstrating published framework</t>
  </si>
  <si>
    <t>(a) Revised DPEd curriculum document; and (b) MoPME letter confirming approval of the revised DPEd curriculum</t>
  </si>
  <si>
    <t>DPE/NAPE progress report on DPEd implementation</t>
  </si>
  <si>
    <t>(a) NSA 2021 report; and (b) MoPME letter confirming the endorsement of NSA report with action plan</t>
  </si>
  <si>
    <t>(a) MoPME endorsed reports for NSA 2017 and NSA 2021; and (b) comparative report of NSA 2017 and NSA 2021</t>
  </si>
  <si>
    <t>(a) MoPME approved updated infrastructure plan and updated IPG; and (b) letter from MoPME confirming approval of IPG</t>
  </si>
  <si>
    <t>DPHE and LGED reports approved by MoPME</t>
  </si>
  <si>
    <t>APSC report</t>
  </si>
  <si>
    <t>(i) DPE/BNFE report approved by MoPME; and (ii) list of students</t>
  </si>
  <si>
    <t>(i) Notification of award for ISA (for program delivery) and independent agency (for verification); and (ii) MoPME letter with BNFE report</t>
  </si>
  <si>
    <t>MoPME letter with BNFE report</t>
  </si>
  <si>
    <t>(i) Independent agency report concurred by BNFE and approved by MoPME; and (ii) APSC and ASPR</t>
  </si>
  <si>
    <t>APSC and ASPR for 2017 and 2022</t>
  </si>
  <si>
    <t>(i) Progress reports from the ISAs validated by BNFE; and (ii) BNFE report with list of students approved by MoPME</t>
  </si>
  <si>
    <t>(i) DPE issued office memo confirming that separate procurement and finance divisions have been created from the existing procurement and financing division at DPE, with adequate staffing; and (ii) MoPME letter confirming the approval of three plans (for rolling out iBAS++; establishing internal audit unit/cell; and capacity building on eprocurement and iBAS++)</t>
  </si>
  <si>
    <t>MoPME office order confirming the establishment of the IAU, including job description</t>
  </si>
  <si>
    <t>Originally approved annual budget and annual financial statements</t>
  </si>
  <si>
    <t>i) PEDP4 implementation progress report based on iBAS++ prepared by DPE and approved by MoPME; and (ii) MoPME approved e-GP progress report</t>
  </si>
  <si>
    <t>(i) Tripartite audit review meeting minutes; and (ii) quarterly audit progress reports approved by MoPME</t>
  </si>
  <si>
    <t>(i) MoPME approved roadmap; and (ii) MoPME letter confirming approval of the roadmap</t>
  </si>
  <si>
    <t>DPE data management system</t>
  </si>
  <si>
    <t>DPE report based on administrative data</t>
  </si>
  <si>
    <t>MoPME approved system generated performance reports prepared by DPE</t>
  </si>
  <si>
    <t>(a) Approved ISP document; and (b) MoPME letter confirming the approval of ISP</t>
  </si>
  <si>
    <t>(i) Updated SLIP and UPEP guidelines; and (ii) PEDP4 implementation progress report</t>
  </si>
  <si>
    <t>(i) Summary of UPEP plans prepared by DPE; and b) UPEP implementation report from DPE based on administrative data</t>
  </si>
  <si>
    <t>MoPME approved progress report on ISP year 2 activities prepared by DPE.</t>
  </si>
  <si>
    <t>SLIP implementation progress report from DPE based on administrative data</t>
  </si>
  <si>
    <t>(i) MoPME approved progress report on ISP activities for years 2-4 prepared by DPE; and (ii) PEDP4 implementation progress report</t>
  </si>
  <si>
    <t>DLR 9.1: Institutional strengthening plan (ISP) under updated ODCBG has been developed and approved by MoPME</t>
  </si>
  <si>
    <t>DLR 9.2: SLIP and UPEP guidelines have been updated</t>
  </si>
  <si>
    <t>DLR 9.3: UPEP has been implemented in 50 upazilas according to updated guidelines</t>
  </si>
  <si>
    <t>DLR 9.4: ISP implementation under updated ODCBG has been initiated</t>
  </si>
  <si>
    <t>DLR 9.5: 85% of government primary schools (GPSs) have received SLIP funds and utilized them as per the updated SLIP guidelines</t>
  </si>
  <si>
    <t>DLR 9.6: ISP under updated ODCBG has been implemented</t>
  </si>
  <si>
    <t>DLI 1: The MEC NEM Portaria regulating the support to the Upper Secondary Education Reform has been published by MEC</t>
  </si>
  <si>
    <t>US$0.5 million per State up to the target</t>
  </si>
  <si>
    <t>DLI 2: Number of States that formally signed a NEM Portaria Commitment Agreement</t>
  </si>
  <si>
    <t>DLI 3: Number of States that achieved 75% of the key objectives included in their NEM Implementation Plans</t>
  </si>
  <si>
    <t>DLI 4: Number of States that have their curricula adapted to NEM, validated and published by each State</t>
  </si>
  <si>
    <t>DLI 5: Number of States that have trained at least 40% of school principals and school coordinators in the New State Curriculum</t>
  </si>
  <si>
    <t>DLI 6: Number of States with schools in NEM Implementation Pilots</t>
  </si>
  <si>
    <t>DLI 7: Number of States that have their revised FTS Implementation Plans approved by MEC</t>
  </si>
  <si>
    <t>DLI 8: Evaluations and adjustment of the FTS program have been carried out</t>
  </si>
  <si>
    <t>DLI 9: Percentage of agreed FTS key process targets achieved by States as included in their FTS Implementation Plans</t>
  </si>
  <si>
    <t>A Verification Report from the MEC, including a copy of the published Portaria in the DOU</t>
  </si>
  <si>
    <t>US$1.5 million per State up to the target for DLR 3 (2020)</t>
  </si>
  <si>
    <t>DLR 1.1: Published Prior results</t>
  </si>
  <si>
    <t>DLR 8.3: A midterm evaluation is satisfactorily completed and its results disseminated</t>
  </si>
  <si>
    <t>DLR 8.2: 25 states publish and commit to revised FTS implementation plans</t>
  </si>
  <si>
    <t>DLR 8.1: A pre-evaluation is satisfactorily completed and its results disseminated</t>
  </si>
  <si>
    <t>DLI 10: Number of States with NEM Implementation Plans with specific strategies to implement NEM in vulnerable Schools</t>
  </si>
  <si>
    <t>A Verification Report from the MEC, including a) A copy of each state’s FTS Implementation Plan, b) A summary of the achieved and not-achieved objectives, and c) Summarized proof of completion of the “achieved” objectives.</t>
  </si>
  <si>
    <t>A Verification Report from the MEC, including, for each state: a) A copy of the state’s NEM Implementation Plan highlighting the specific strategies and targets focused on vulnerable schools; b) (b) No-objection from the World Bank Verification Report mentioned above; c) No-objection from the World
Bank Verification Report mentioned above</t>
  </si>
  <si>
    <t xml:space="preserve">1) A Verification Report from the MEC, including: a) TOR of the entity conducting the pre-evaluation’s and its specific no-objection from the World Bank: b) A comprehensive Preevaluation report including conditions b., c., and d. from the key action description; 2) No-objection from the World Bank Verification Report mentioned above. </t>
  </si>
  <si>
    <t>1) A Verification Report from the MEC, including: a) TOR of the entity conducting the mid-term evaluation and its specific no-objection from the World Bank; b) a  comprehensive mid-term evaluation including conditions b., c., d., and e. from the key action description; 2) No-objection from the World Bank Verification Report mentioned above</t>
  </si>
  <si>
    <t>A Verification Report from the MEC, including: A copy of each state’s Original FTS Implementation Plan; A copy of each state’s Revised FTS Implementation Plan with changes from the Original FTS Implementation Plan highlights or tracked; and A letter from the MEC to the World Bank certifying which states have satisfactorily adjusted their Revised FTS Implementation Plans in alignment with the Revised FTS Portaria</t>
  </si>
  <si>
    <t xml:space="preserve">A Verification Report from the MEC, including a list of all training participants, including, at least, full name, titles/job position, ID number, schools where they are principals or school coordinators, school national code, and signature; The SEE update SIMEC with general training information (dates, venues, and number of participants) and official document(s) that provide the attendance list with participants’ information such as full name, ID number, school where participant is allocated, school national code, job position, and signature. The MEC performs sample evaluations by states </t>
  </si>
  <si>
    <t>(a) A Verification Report from the MEC, including a) Report with 5–27 copies of the signed agreements from each of the SEE, with proof of official publication in the respective State Registers (b) No-objection from the World Bank Verification Report mentioned above</t>
  </si>
  <si>
    <t xml:space="preserve">A Verification Report from MEC, including, for each state: A copy of the state’s NEM implementation plan; A summary of the  achieved and notachieved objectives of Summarized proof of completion of the “achieved”objectives </t>
  </si>
  <si>
    <t>A Verification Report from the MEC, including a) Copies of 5–27 state’s Curricular Proposals; B) A no-objection from the MEC to each state’s (satisfactory) Curricular Proposal; and c) Proof of publication of the approved Curricular Proposal</t>
  </si>
  <si>
    <t>A Verification Report from the MEC, including: A list of at least 1,000 pilot schools nationwide and at least 2 pilot schools per state that the MEC certifies can be satisfactorily considered ‘NEM Implementation Pilots’ according to the guidelines of the NEM Portaria and  A list of pilot schools’ pedagogic plan (PPP - Projeto Político Pedagógico)</t>
  </si>
  <si>
    <t>1) A Verification Report from the MEC, including: a) Copies of the signed Terms of Agreement for the Commitment Agreements b) A letter from the MEC outlining which revised Implementation Plans are deemed satisfactorily adjusted; 2) No-objection from the World Bank Verification Report mentioned above</t>
  </si>
  <si>
    <t>n/a</t>
  </si>
  <si>
    <t>US$1 million per State up to the target</t>
  </si>
  <si>
    <t>US$1 million per State up to the target for DLR 2 (2019)</t>
  </si>
  <si>
    <t>US$0.6 million per State up to the target</t>
  </si>
  <si>
    <t>10*1.5</t>
  </si>
  <si>
    <t>7*1.5</t>
  </si>
  <si>
    <t>5*1.5</t>
  </si>
  <si>
    <t>20*0.5</t>
  </si>
  <si>
    <t>5*0.5</t>
  </si>
  <si>
    <t>10*1</t>
  </si>
  <si>
    <t>15*1</t>
  </si>
  <si>
    <t>5*1</t>
  </si>
  <si>
    <t>8*1</t>
  </si>
  <si>
    <t>7*1</t>
  </si>
  <si>
    <t>25*0.6</t>
  </si>
  <si>
    <t>US$1 million per each percentage from a minimum 40% accomplishment onward, up to the target</t>
  </si>
  <si>
    <t>DLI 1: Increased number of students in priority subject areas: (i) Number of additional undergraduate students enrolled in priority subject areas funded by the project, and (ii) of which females (%)</t>
  </si>
  <si>
    <t>DLI 2: Establishment and Operation of the Virtual University of Burkina Faso (UV-BF): UV-BF established and operational</t>
  </si>
  <si>
    <t>Previous year plus one (1) program, US$0.500 million.</t>
  </si>
  <si>
    <t>DLI 4: Strengthening Quality Assurance in HEIs: Number of HEIs with Internal Quality Assurance Units (IQAUs)</t>
  </si>
  <si>
    <t>DLI 5: Functioning of Project Management Information System (MIS): MIS developed and Operational</t>
  </si>
  <si>
    <t>DLI 6: External revenue generation: Regulatory framework and matching grant</t>
  </si>
  <si>
    <t xml:space="preserve">DLR 2.1: Agreed business plan for the UV-BF </t>
  </si>
  <si>
    <t>DLR 2.2: The following academic programs delivered: Digital Literacy, English language, math, and science</t>
  </si>
  <si>
    <t>DLR 2.3: Teaching and learning materials (hardware and software) procured and distributed— Learning Management System, Evaluation System</t>
  </si>
  <si>
    <t>DLR 2.4: Year 1 academic programs plus 3</t>
  </si>
  <si>
    <t>DLR 2.0: Prior results. UV-BF established</t>
  </si>
  <si>
    <t>DLR 2.5: Teaching and learning materials (hardware and software) procured and distributed— Learning Management System, Evaluation System</t>
  </si>
  <si>
    <t>DLR 2.6: Year 2 academic programs plus 3</t>
  </si>
  <si>
    <t>DLR 2.7: Teaching and learning materials (hardware and software) procured and distributed— Learning Management System, Evaluation System</t>
  </si>
  <si>
    <t>DLR 2.8: Year 3 academic programs plus 3</t>
  </si>
  <si>
    <t>DLR 2.9: Teaching and learning materials (hardware and software) procured and distributed— Learning Management System, Evaluation System</t>
  </si>
  <si>
    <t>DLR 2.10: Year 4 academic programs plus 3</t>
  </si>
  <si>
    <t>DLI 3: Implementing Window A competitive funding: Implementation and results of the grants for the priority areas: Percentage of institutions achieving annual milestones specified in the PIM and the performance contract</t>
  </si>
  <si>
    <t>DLR 3.0: Prior result: Round 1: Grant recipient HEIs selected</t>
  </si>
  <si>
    <t>DLR 3.1: At least 20%</t>
  </si>
  <si>
    <t>DLR 3.2: Round 2: Grant recipient HEIs selected</t>
  </si>
  <si>
    <t>DLR 4.1: Decree creating Internal Quality Assurance units (IQUA)</t>
  </si>
  <si>
    <t>DLR 5.1: MIS developed to monitor the implementation status of the project (Permanent Secretariat of the PNADES)</t>
  </si>
  <si>
    <t>DLR 5.2: 60% of the participating HEIs deliver reliable data to monitor the implementation status of the project</t>
  </si>
  <si>
    <t>DLR 5.3: 80% of the participating HEIs deliver reliable data to monitor the implementation status of the project</t>
  </si>
  <si>
    <t>DLR 5.4: 90% of the participating HEIs deliver reliable data to monitor the implementation status of the project</t>
  </si>
  <si>
    <t>DLR 5.5: 100% of the participating HEIs deliver reliable data to monitor the implementation status of the project</t>
  </si>
  <si>
    <t>DLR 6.1: Appropriate regulatory framework. Allow HEI to generate and manage externally generated revenu</t>
  </si>
  <si>
    <t>DLR 6.2: US$1.25 million in matching grants to HEIs providing reliable externally generated revenue data to the MESRSI</t>
  </si>
  <si>
    <t>DLR 6.4: US$1.25 million in matching grants to HEIs providing reliable externally generated revenue data to the MESRSI</t>
  </si>
  <si>
    <t>DLR 6.3: US$1.25 million in matching grants to HEIs providing reliable externally generated revenue data to the MESRSI</t>
  </si>
  <si>
    <t>For the Years 2, 3, 4, and 5 targets: Based on data from the funded institutions, the MESRSI to forward the relevant student numbers to the World Bank.The IVA will visit each of
the funded institutions and do a sample check to verify the number of students who have participated in their first examination in priority areas</t>
  </si>
  <si>
    <t>Prorated. For 100 more students over the previous year’s target, US$0.150 million</t>
  </si>
  <si>
    <t xml:space="preserve">UV-BF to submit data and plans to the MESRSI on progress in its establishment and functionality. the IVA report on
achievement of DLR
endorsed by the MESRSI. A)Details specified in the PIM. b) The number of students (minimum 25) </t>
  </si>
  <si>
    <t>IVA will do a sample check to assess the achievement of the awarded programs as spelled out in the Operational Manual.</t>
  </si>
  <si>
    <t>Prorated based on increase in the percentage of institutions achieving at least 50% of institution-based milestones. For each 10 percentage point above the baseline of 0, US$0.750 million will be disbursed</t>
  </si>
  <si>
    <t>HEIs to provide the results of the scorecard (incl. evidence)</t>
  </si>
  <si>
    <t>The institutions awarded to share the results of the scorecard (including evidence) to the MESRS. The MESRSI to forward letter to the World Bank with the results of the IQAU scorecards as set out in the PIM. The World Bank reviews the IVA report on achievement of DLR endorsed by the MESRSI. The IVA will visit each of the funded institutions and do a sample check to verify the IQAU scorecards</t>
  </si>
  <si>
    <t>For the Year 1 target: The MESRSI Implementation Unit will be responsible for the development of the MIS to monitor the implementation status of the project with data input from the institutions awarded. The IVA will visit each of the funded institutions to verify the reliability of the data submitted to the MESRSI for the monitoring</t>
  </si>
  <si>
    <t>For the Years 2 and 3 targets: The institutions awarded to share reliable data with MESRSI to monitor the implementation status of the project as laid out in the results framework. The MESRSI Implementation Unit will collect and analyze these data to monitor the project. The IVA will visit each of the funded institutions to verify the reliability of the data submitted to the MESRSI for the monitoring</t>
  </si>
  <si>
    <t>Matching grants: US$ 1 per externally generated revenue per program in the selected project HEIs</t>
  </si>
  <si>
    <t>For the Year 1, 2, 3, 4, and 5 targets: The institutions awarded to share reliable revenue data with the MESRSI. the IVA report on external
revenues. The IVA will visit each of the funded institutions to verify the reliability of the external revenue data submitted to the MESRSI</t>
  </si>
  <si>
    <t>See verification reports per DLR</t>
  </si>
  <si>
    <t>DLI 1:  SPC has been established and is operational as set forth in the Verification Protocols</t>
  </si>
  <si>
    <t>DLI 2: Pertinence Diagnostic is completed and disseminated to at least 12 State Universities, as set forth in the Verification Protocols</t>
  </si>
  <si>
    <t>DLI 4: Definition of quality standards for Remedial Programs is approved by the SPC and disseminated to at least 12 State Universities, as set forth in the Verification Protocols</t>
  </si>
  <si>
    <t>DLI 3: Definition of quality standards for Career Services is approved by the SPC and disseminated to at least 12 State Universities, as set forth in the Verification Protocols</t>
  </si>
  <si>
    <t>DLI 5: 18 ISDPs are approved by the SPC and adopted by each State University as set forth in them Verification Protocols</t>
  </si>
  <si>
    <t>DLI 6: At least 10 State Universities offer Career Services that comply with quality standards defined by SPC as set forth in the Verification Protocols</t>
  </si>
  <si>
    <t>DLI 7: At least 3 pilot Structural Networks are operational as set forth in the Verification Protocols</t>
  </si>
  <si>
    <t>DLI 8: At least 5 Thematic Networks are operational as set forth in the Verification Protocols</t>
  </si>
  <si>
    <t>DLI 9: At least 5% increase in the share of fulltime faculty with Ph.Ds in State Universities as set forth in the Verification Protocols</t>
  </si>
  <si>
    <t>DLI 10: Central Information System is operational at each State University at set forth in the Verification Protocols</t>
  </si>
  <si>
    <t>DLI 11: At least 10 State Universities have Remedial Programs that comply with quality standards approved by SCP as set forth in the Verification Protocols</t>
  </si>
  <si>
    <t>DLI 12: At least 4 Thematic Networks have met 70% of their annual performance targets as set forth in the Verification Protocols</t>
  </si>
  <si>
    <t>DLI 13: At least 12 State Universities accomplish 70% of the corresponding ISDP annual targets as set forth in the Verification Protocols</t>
  </si>
  <si>
    <t>DLI 14: At least 20% of Last Year Students are provided quality Career Services at set forth in the Verification Protocols</t>
  </si>
  <si>
    <t>DLI 16: At least 70% of all regional or national Development Projects have achieved at least 70% of their annual targets as set forth in the Verification Protocols</t>
  </si>
  <si>
    <t xml:space="preserve">DLI 15: At least 12 State Universities have operational Early Warning Systems as set forth in the Verification Protocols </t>
  </si>
  <si>
    <t>Verification of progress toward achieving the project objectives and DLIs will be reviewed and assessed according to the compliance protocols described in detail in the verification protocols found in the project’s documents and included in the POM</t>
  </si>
  <si>
    <t>DLI 1: Quality assurance mechanism for preschool education established</t>
  </si>
  <si>
    <t>DLR 1.1: Quality standards for preschools approved by MENFOP through a signed ministerial memo (note de service)</t>
  </si>
  <si>
    <t>DLR 1.2: At least 30 percent of public and private preschools meeting the approved quality standards</t>
  </si>
  <si>
    <t>DLR 3: Expanding access to primary and lower secondary education</t>
  </si>
  <si>
    <t>DLR 3.1: A medium-term school expansion plan is approved by MENFOP through a signed ministerial memo (note de service)</t>
  </si>
  <si>
    <t>DLR 3.2: 35,000 primary school-level OOSC students enrolled</t>
  </si>
  <si>
    <t>DLI 4: Strengthen demand and improve retention of students in primary and lower secondary schools</t>
  </si>
  <si>
    <t>DLR 4.1: Sub-regional plans to promote enrollment and reduce dropout are approved by MENFOP through a signed ministerial memo (note de service)</t>
  </si>
  <si>
    <t>DLI 5: Improve learning assessments</t>
  </si>
  <si>
    <t>DLR 4.2: Decrease in grade 5 repetition rate between year 1 and year 5 of project implementation from 24.4 percent to 14.4 percent;</t>
  </si>
  <si>
    <t>DLR 4.3: Increase in gender parity index for gross enrollment in lower secondary education</t>
  </si>
  <si>
    <t xml:space="preserve">DLR 5.1(a): Assessment levels at the first cycle of primary school in math and at least one language are approved by MENFOP through a signed ministerial memo (note de service); </t>
  </si>
  <si>
    <t>DLR 5.1(b): National primary learning assessment administered by Evaluation Department of MENFOP</t>
  </si>
  <si>
    <t>DLR 5.2: Assessment levels at the second cycle of primary school and lower secondary school in math and the languages French and Arabic are approved by MENFOP through a signed ministerial memo (note de service)</t>
  </si>
  <si>
    <t>DLR 5.3(a): Revised year 2 OTI assessment is administered by MENFOP</t>
  </si>
  <si>
    <t>DLR 5.3(b): Revised year 5 OTI assessment is administered by MENFOP</t>
  </si>
  <si>
    <t>DLR 5.5(a): Schools receive detailed report on results of learning assessments and guidelines for their use to improve teaching and learning</t>
  </si>
  <si>
    <t>DLR 6.1: At least three competency frameworks approved by MENFOP through a signed ministerial memo (note de service)</t>
  </si>
  <si>
    <t>US$500,00 disbursed upon approval of quality standards</t>
  </si>
  <si>
    <t>The World Bank will verify official approved standards issued by MENFOP</t>
  </si>
  <si>
    <t>The independent verification agency will review each preschool quality assurance evaluation report collected at the central level to ensure that the tools have been completed as per the quality assurance system adopted. The verification agency will also verify for a sample of preschools as agreed with the World Bank and MENFOP that the reports were disseminated to the preschool</t>
  </si>
  <si>
    <t>US$250,000 for each 15 percent of public and private preschools meeting the approved quality standards, up to a maximum of US$500,000, with a minimum payment threshold of US$250,000</t>
  </si>
  <si>
    <t>The World Bank will verify that the approved plan includes various construction scenarios and an infrastructure maintenance plan. The independent verification agency will also check that the plan has been approved</t>
  </si>
  <si>
    <t>US$1.2 million disbursed upon approval of plan</t>
  </si>
  <si>
    <t>The independent verification agent will check that the student level IDs have been developed and that additional descriptors for gender, grade, geographic location and status exist. It will also ensure that the data collection protocol has been followed and that reporting includes information reporting that the student remains in school, has dropped out, or has completed a full cycle of primary. Verification will take place annually in January</t>
  </si>
  <si>
    <t>US$250,000 (US$141,430 from IDA and US$108,570 from EAA) for every 1,000 OOSC enrolled, up to a maximum of US$8,750,000 and 35,000 students, with a minimum payment threshold of US$568,000.</t>
  </si>
  <si>
    <t>The World Bank will verify that sub-regional plans are based on locally gathered evidence and address local constraints to enrollment and retention, especially for vulnerable populations.</t>
  </si>
  <si>
    <t>The independent verification agent will review figures of reported repetition rates</t>
  </si>
  <si>
    <t>US$500,000 for every five percentage points of reduction in repetition rate in grade 5, up to a maximum payment of US$1,000,000 with a minimum threshold of US$500,000</t>
  </si>
  <si>
    <t>The independent verification agent will review figures of reported gender parity index in lower secondary enrollment, disaggregated by urban/rural</t>
  </si>
  <si>
    <t>From the baseline of 0.82, US$250,000 for every 0.02 increase, up to a maximum payment of US$1,000,000, with a minimum payment threshold of US$250,000</t>
  </si>
  <si>
    <t>The World Bank will review and verify the approved learning standards to see that they cover the disciplines and grades in question, in addition to verification of the approval of these learning standards.</t>
  </si>
  <si>
    <t>US$150,000 disbursed upon approval of assessment levels at the first cycle of primary school in math and at least one language</t>
  </si>
  <si>
    <t>US$ 300,000 disbursed upon achievement of the target</t>
  </si>
  <si>
    <t>The World Bank will verify that a national primary learning assessment is administered annually starting year 1 of the project but only first year assessment administration will result in a disbursement</t>
  </si>
  <si>
    <t>US$250,000 disbursed upon the administration of the national primary learning assessment in the first year of the project</t>
  </si>
  <si>
    <t>In the year 2 of the project, the World Bank will review and verify the approved assessment levels to see that they cover the disciplines and grades in question, in addition to verification of the approval of these assessment levels</t>
  </si>
  <si>
    <t>US$150,000 disbursed upon the approval assessment levels at the second cycle of primary and lower secondary school in math and the languages French and Arabic</t>
  </si>
  <si>
    <t>The verification agent will check that a revised year 2 OTI examination is being administered in year 2 of the project</t>
  </si>
  <si>
    <t>US$350,000 disbursed upon the administration of revised year 2 OTI assessment</t>
  </si>
  <si>
    <t>The verification agent will check that a revised year 5 OTIs are being administered in year 3 of the project</t>
  </si>
  <si>
    <t>US$350,000 disbursed upon the administration of revised year 5 OTIs.</t>
  </si>
  <si>
    <t>The verification agent will check the reported figures against year 2 OTI results</t>
  </si>
  <si>
    <t>US$500,000 disbursed upon the establishment of the baseline percentage of year 2 students reaching the minimum acceptable threshold learning level.</t>
  </si>
  <si>
    <t>The verification agent will verify with MENFOP, and through spot checks in a sample of schools (as agreed with MENFOP and the World Bank) that results are disseminated to all participating primary schools and that schools have received guidelines on the use of the assessment results to improve teaching and learning</t>
  </si>
  <si>
    <t>US$100,000 for every 28 schools, up to a maximum of US$500,000, with a minimum payment threshold of US$100,000</t>
  </si>
  <si>
    <t>The verification agency will check the reported figures against year 2 OTI results.</t>
  </si>
  <si>
    <t>US$100,000 for every percentage point of increase of year 2 students reaching established minimum learning levels, up to a maximum payment of US$500,000, with a minimum payment threshold of US$100,000</t>
  </si>
  <si>
    <t>US$500,000 disbursed upon approval of at least 3 competency frameworks</t>
  </si>
  <si>
    <t>as per DLR formulas below</t>
  </si>
  <si>
    <t>DLR 5.4: : Establishment of baseline percentage of year 2 students reaching the minimum acceptable threshold learning level</t>
  </si>
  <si>
    <t>DLR 5.5(b): From baseline established under DLR #5.4, increase in percentage of year 2 students reaching the minimum acceptable threshold learning level in the following year</t>
  </si>
  <si>
    <t>P146831</t>
  </si>
  <si>
    <t>DLI 33: MINERD develops targets for student achievement at the regional, district, and school levels, and a monitoring plan to track progress against targets</t>
  </si>
  <si>
    <t>(a) Assessment data, (b) MINERD documents</t>
  </si>
  <si>
    <t>(a) MINERD documents, (b) assessment data, (c) Administrative data (d) training program matierals</t>
  </si>
  <si>
    <t>(a) Administrative data from the selection process and (b) MINERD documents</t>
  </si>
  <si>
    <t>(a) MINERD documents, (b) school reports, (c) assessment datasets, and (d) other documents</t>
  </si>
  <si>
    <t xml:space="preserve">a) Assessment data, (b) MINERD documents </t>
  </si>
  <si>
    <t>a) MINERD documents, (b) reports based on MINERD data collection</t>
  </si>
  <si>
    <t>(a) MINERD documents, (b) online digital platform or other tools, (c) users’ sociodemographic characteristics and other statistics and (d) dissemination strategy and other documents</t>
  </si>
  <si>
    <t xml:space="preserve">(a) ISFODOSU and MINERD documents </t>
  </si>
  <si>
    <t>a) MINERD documents, (b) school reports, (c) assessment datasets, and (d) other documents</t>
  </si>
  <si>
    <t>(a) Completed mathematics and Spanish assessments, (b) centralized database, and (c) other documents prepared for the test by MINERD</t>
  </si>
  <si>
    <t xml:space="preserve">IDEICE and MINERD documents </t>
  </si>
  <si>
    <t>(a) MINERD documents, (b) ISFODOSU documents, and (c) other documents</t>
  </si>
  <si>
    <t>(a) SIGERD reports, (b) methodological paper on setting individual targets per school</t>
  </si>
  <si>
    <t xml:space="preserve">MINERD documents </t>
  </si>
  <si>
    <t xml:space="preserve">(a) Letter/document from international accrediting agent (b) ISFODOSU and MINERD documents </t>
  </si>
  <si>
    <t>(a) school reports integrating the comparison of results with results from the previous third grade assessment carried out in 2016.</t>
  </si>
  <si>
    <t>SIGERD report confirming that the data collection has been completed</t>
  </si>
  <si>
    <t>a) MINERD documents showing legalization of SMCs, (b) bank account opening statements, (c) and the SMC centralized database with names and contact information</t>
  </si>
  <si>
    <t>a) MINERD documents, including list of participants, agenda, number, districts, regionals, (b) materials used for training, and/or (c) contracts for the developments of materials and/or delivery of training</t>
  </si>
  <si>
    <t>DLI 1: Institutional readiness</t>
  </si>
  <si>
    <t>DLI 2:  Development Impact of ACE Center</t>
  </si>
  <si>
    <t>DLR 1.1: Basic Readiness: Financing agreement is effective; Approved Implementation Plan and Procurement and Financial Management Manuals. Core center staff designated, including a non-staff student representation</t>
  </si>
  <si>
    <t>DLR 1.2: Full Readiness: At least one leading center team member possesses a project management certification; Center’s website is functional, with student handbook on website; sectoral advisory board (SAB) constituted and has endorsed the Implementation Plan.</t>
  </si>
  <si>
    <t>Centers’ progress reports and websites (documents including: FM/procurement manuals, student handbooks, Implementation plans)</t>
  </si>
  <si>
    <t>For DLR 1.1:Basic readiness: Financing Agreement is effective; The RFU has approved of the center’s Implementation Plan and the Procurement and Financial Management Manuals. Official designation of the core team members (Center leader, Deputy Center leader, FM responsible, procurement responsible, M&amp;E responsible and sectoral liaison). Further, the Center has designated a non-staff student representative to the RFU</t>
  </si>
  <si>
    <t>For DLR 1.2: Full readiness: Project Management certification for at least one leading team member; Functional center website (a link to the center’s website); Student handbook on the website with policies for sexual harassment and scholarships; and Sectoral Advisory Board (SAB) constituted and its endorsement of the Implementation Plan.</t>
  </si>
  <si>
    <t xml:space="preserve">The value of this DLI varies between countries from US$25,000 equivalent to US$35,000 equivalent per point in the score (point scale 1 to 5). The country specific value is in the Financing Agreement. </t>
  </si>
  <si>
    <t>Centers’ progress reports; SAB reports; and Interviews. External evaluators assess and score development impact of the center. In Year 3, score is based upon progress towards development impact. In Year 4, score is based upon development impact. The criteria for evaluation will include: (i) Relevance and impact of graduates on society, including the share of graduates hired in the target sector and feedback from key employers; (ii) relevance and impact of research on society; (iii) progress on DLIs; (iv) SAB annual reports; and (v) interviews with center graduates and sectoral stakeholders</t>
  </si>
  <si>
    <t>DLI 3: Quantity of Students (with focus on gender and regionalization)</t>
  </si>
  <si>
    <t>Centers’ enrolment reports; progress reports; and student surveys</t>
  </si>
  <si>
    <t>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t>
  </si>
  <si>
    <t>DLR 2.1: Independent, external evaluation of the development impact of the ACE Impact center conducted - 20.5%</t>
  </si>
  <si>
    <t>DLR 2.2: Independent, external evaluation of the development impact of the ACE Impact center conducted - 50%</t>
  </si>
  <si>
    <t>DLR 2.3: Independent, external evaluation of the development impact of the ACE Impact center conducted - 100%</t>
  </si>
  <si>
    <t>DLI 4: Quality of Education and Research (through international accreditation, research publications and improved teaching and research infrastructure)</t>
  </si>
  <si>
    <t>DLI 5: Relevance of Education and Research (through externally generated revenue, internships, and entrepreneurship)</t>
  </si>
  <si>
    <t>DLI 6: Timeliness and quality of fiduciary management</t>
  </si>
  <si>
    <t>DLI 7: Institutional Impact</t>
  </si>
  <si>
    <t>DLR 7.0: 0%</t>
  </si>
  <si>
    <t>Data source/ Agency Centers’ progress reports; student survey results; verifiers’ reports; accreditation certificates and other assessment reports</t>
  </si>
  <si>
    <t xml:space="preserve">The value of this DLI varies between countries from US$300,000 equivalent to US$450,000 equivalent per milestone. The country specific value is in the Financing Agreement. </t>
  </si>
  <si>
    <t>Disbursement occurs based on the various targets per country as specificed in the FAs</t>
  </si>
  <si>
    <t>Centers’ progress reports; Centers’ accounts details and faculty/students survey reports</t>
  </si>
  <si>
    <t>Centers’ progress reports, websites and time stamp of submission of documents</t>
  </si>
  <si>
    <t xml:space="preserve">The country specific values for each target are in the respective Financing Agreements: 1) Timely fiduciary reporting including timely submissions of IFRs and of financial and procurement audit reports for the period for the center -  from US$15,000 equivalent to US$ 30,000 equivalent per year.  2) Functional institutional oversight of fiduciary management (functioning internal audit unit and functioning audit committee (under the university’s council) that would support the center) -  from US$15,000 equivalent to US$ 30,000 equivalent per year. 3)  Transparency of ACE expenses - from US$15,000 equivalent to US$ 30,000 equivalent per year; 4) Quality of Procurement planning. Share of the originally approved procurement plan that was executed - from US$15,000 equivalent to US$ 30,000 equivalent per year.  </t>
  </si>
  <si>
    <t>P157858</t>
  </si>
  <si>
    <t>P145741</t>
  </si>
  <si>
    <t>P156867</t>
  </si>
  <si>
    <t>P160748</t>
  </si>
  <si>
    <t>P161029</t>
  </si>
  <si>
    <t>P160430</t>
  </si>
  <si>
    <t>P159995</t>
  </si>
  <si>
    <t>P162470</t>
  </si>
  <si>
    <t>Year</t>
  </si>
  <si>
    <t>Amount</t>
  </si>
  <si>
    <t>Target/100,000</t>
  </si>
  <si>
    <t xml:space="preserve">Baseline </t>
  </si>
  <si>
    <t>Total</t>
  </si>
  <si>
    <t xml:space="preserve">PAD </t>
  </si>
  <si>
    <t>Aliya</t>
  </si>
  <si>
    <t>Cum Target</t>
  </si>
  <si>
    <t>Annual target</t>
  </si>
  <si>
    <t>DLR 2.1</t>
  </si>
  <si>
    <t>DLR 2.2</t>
  </si>
  <si>
    <t>DLR 2.3</t>
  </si>
  <si>
    <t>DLR 2.4</t>
  </si>
  <si>
    <t>DLR 2.5</t>
  </si>
  <si>
    <t>DLR 4.2</t>
  </si>
  <si>
    <t>DLR 4.3</t>
  </si>
  <si>
    <t>DLR 4.5</t>
  </si>
  <si>
    <t>DLR 4.4</t>
  </si>
  <si>
    <t>DLR 4.6</t>
  </si>
  <si>
    <t>DLR 5</t>
  </si>
  <si>
    <t>The country specific values for achieving milestones for each target are in the respective Financing Agreements: University regional strategy -US$100,000; US$200,000 equivalent for university head recruitment and US$50,000 equivalent for dean/department heads; US$ 200,000 equivalent for international accreditation; US$75,000 equivalent each for gap assessment/self-evaluation; US$ 50,000 equivalent for each year the university participates (up to 2 years); US$ 200,000 equivalent per institutional impact milestone; US$ 100,000 equivalent per year for a single or bundle of services</t>
  </si>
  <si>
    <t>Centers’ progress reports; reports from host universities, accreditation certificates and other assessment reports; PASET benchmarking exercise report</t>
  </si>
  <si>
    <t>Data sources include: 1) Eligible sources of revenue include tuition fees, other student fees, joint research, research consultancies, fund raising and competitive grants (from governments and development partners) or other external sources. Evidence submitted to the RFU will be in the form of signed/formal funding award letters and verification by financial auditors showing transfer of the funds to the respective center. 2) the list of students/faculty that have participated in at least 1-month
period internships in relevant industry/ sector-relevant institutions (by country/region). 3)  pre-determined and approved milestones have been met</t>
  </si>
  <si>
    <t>Data sources include:1) Eligible sources of revenue include tuition fees, other student fees, joint research, research consultancies, fund raising and competitive grants (from governments and development partners) or other external sources. Evidence submitted to the RFU will be in the form of signed/formal funding award letters and verification by financial auditors showing transfer of the funds to the respective center. 2) the list of students/faculty that have participated in at least 1-month
period internships in relevant industry/ sector-relevant institutions (by country/region). 3)  pre-determined and approved milestones have been met</t>
  </si>
  <si>
    <t>DLR 1.1: Establishment of Project Implementation Unit at Regional Flagship TVET Institutes</t>
  </si>
  <si>
    <t>DLR 1.2: Establishment of Industry Advisory Board/Committee</t>
  </si>
  <si>
    <t>DLI 2: Access</t>
  </si>
  <si>
    <t>Disbursed when an Industry Advisory Board/Committee is established at each institute with at least 50% of the members of the board represented from industries</t>
  </si>
  <si>
    <t>Regional Flagship TVET Institute</t>
  </si>
  <si>
    <t>DLR 2.1: Number of student enrollments at regional flagship TVET institutes in programs aimed at meeting skills needs of priority sectors</t>
  </si>
  <si>
    <t>DLI 3: Quality</t>
  </si>
  <si>
    <t>DLR 3.1: Number of demand-driven programs developed and accredited by national TVET accreditation agencies or certified by industries</t>
  </si>
  <si>
    <t>Disbursement occurs when an additional student is enrolled in the programs aimed at meeting skills needs of priority sectors. Results are counted when students are enrolled at least six months in long-term programs, and when students complete training in short-term programs</t>
  </si>
  <si>
    <t>DLR 3.2: Teaching staff in flagship TVET institutes who have industrial attachment</t>
  </si>
  <si>
    <t>DLR 3.3: Teaching staff who undertake exchanges in TVET institutes in another country</t>
  </si>
  <si>
    <t>Disbursement occurs when teaching staff in flagship TVET institutes complete relevant industrial attachment for at least one month. Staff needs to return to the institute and resume his/her duty</t>
  </si>
  <si>
    <t>Disbursement occurs when teaching staff in flagship TVET institutes undertake exchanges in another country. Staff needs to return to the institutes and resume its duty</t>
  </si>
  <si>
    <t>DLR 3.4: Number of MoUs signed with industries and partner institutions</t>
  </si>
  <si>
    <t>DLR 3.5: Tracer study conducted annually</t>
  </si>
  <si>
    <t>Disbursement occurs when the MoUs are signed with industries and partner institutions by flagship TVET institute. Agreements that outline at least a two-year partnership work program need to be attached to the signed MoUs</t>
  </si>
  <si>
    <t>Disbursement occurs when institutes conduct an annual tracer study, publish it on-line, and hold consultations with key stakeholders, including industry on the findings of studies</t>
  </si>
  <si>
    <t>DLI 4: Occupational standards</t>
  </si>
  <si>
    <t>DLR 4.1 Occupational standards in the EASTRIP priority sectors developed or updated</t>
  </si>
  <si>
    <t>Disbursement occurs when an occupational standard in the EASTRIP priority sectors is developed or updated.</t>
  </si>
  <si>
    <t>DLI 5: Model curricula</t>
  </si>
  <si>
    <t>DLR 5.1: Model curricula with modern IT in EASTRIP priority program developed or reviewed</t>
  </si>
  <si>
    <t>Disbursement occurs when a model curriculum with modern IT is developed or reviewed and approved by national TVET curriculum agencies.</t>
  </si>
  <si>
    <t>National Project Coordination Unit</t>
  </si>
  <si>
    <t>DLI 6: Mutual recognition of qualifications</t>
  </si>
  <si>
    <t>DLR 6.1: Mutual recognition of qualifications with other countries agreed</t>
  </si>
  <si>
    <t>DLI 6.2: Guideline on how to facilitate the regional students' enrollment in EASTRIP developed</t>
  </si>
  <si>
    <t>Disbursement occurs per mutual recognition of qualifications agreed.</t>
  </si>
  <si>
    <t>Disbursement occurs when a guideline on how to facilitate the regional students’ enrollment in EASTRIP is developed</t>
  </si>
  <si>
    <t xml:space="preserve">Disbursement occurs upon reaching specific targets </t>
  </si>
  <si>
    <t>DLI 7: National plans, policies, strategies, and authorities</t>
  </si>
  <si>
    <t>Disbursement occurs when a national plan, policy, strategy is developed, or enactment of an authority is completed.</t>
  </si>
  <si>
    <t>DLR 7.1: Developing sustainable TVET financing strategy (ET); Establishing a national inter-institutional collaboration framework for TVET (KE); Operationalizing National Qualifications Framework (TZ)</t>
  </si>
  <si>
    <t>Disbursement occurs when a sustainable TVET financing strategy is developed for Ethiopia; a national inter-institutional collaboration framework for TVET is established in Kenya; and the National Qualifications Framework is reviewed and operationalized in Tanzania</t>
  </si>
  <si>
    <t>DLR 7.2: Establishment of a TVET quality assurance agency (ET); Development of a sustainable national financing strategy for TVET (KE)</t>
  </si>
  <si>
    <t>DLR 7.3: Conducting national TVET skills mapping (KE)</t>
  </si>
  <si>
    <t>DLR 7.4: Developing a policy for regional TVET integration (KE)</t>
  </si>
  <si>
    <t>Disbursement occurs when a TVET quality assurance agency is established in Ethiopia and a sustainable national financing strategy is developed for Kenya.</t>
  </si>
  <si>
    <t>Disbursement occurs when national TVET skills mapping is conducted for Ethiopia.</t>
  </si>
  <si>
    <t>Disbursement occurs when a policy for regional TVET integration is developed for Kenya</t>
  </si>
  <si>
    <t>DLI 1: Increased Access to KG</t>
  </si>
  <si>
    <t>US$80,000 for every 1,000 additional students enrolled in each Academic Year (AY), starting in AY 2018- 2019, up to a maximum of US$40,000,000</t>
  </si>
  <si>
    <t>US$20,000 for every 500 additional KG students enrolled in the poorest districts in each AY, starting in AY 2018- 2019, up to a maximum of US$10,000,000.</t>
  </si>
  <si>
    <t>DLR 1.1: 500,000 of additional students enrolled in KG</t>
  </si>
  <si>
    <t>DLR 1.2: 50% of the additional students enrolled in KG are in the poorest districts as identified by CAPMAS</t>
  </si>
  <si>
    <t>EMIS, CAPMAS</t>
  </si>
  <si>
    <t>DLI 2: Strengthened Quality Assurance (QA) System for KG</t>
  </si>
  <si>
    <t>DLR 2.1: Quality Assurance (QA) System for KG has been established and made operational</t>
  </si>
  <si>
    <t>MOETE website Signed documents at MOETE</t>
  </si>
  <si>
    <t>For every 10 percentage points of KGs assessed, reward US$80,000 up to US$8,000,000</t>
  </si>
  <si>
    <t>Quality reports for KGs</t>
  </si>
  <si>
    <t>DLR 2.2b: 50 % of KGs assessed have improved quality per QA System</t>
  </si>
  <si>
    <t>DLR 2.2a: 100 % KGs assessed under newly established QA System</t>
  </si>
  <si>
    <t>For every 10% of KGs with improved quality reward US$4,000,000 up to US$20,000,000</t>
  </si>
  <si>
    <t>US$5,000,000 by FY2021</t>
  </si>
  <si>
    <t>US$5,000,000 by FY2022</t>
  </si>
  <si>
    <t>DLR 4.1b: New induction system approved by ministerial decree,under terms and conditions acceptable to the Bank</t>
  </si>
  <si>
    <t>Ministerial decree MOETE website</t>
  </si>
  <si>
    <t>MOETE training records</t>
  </si>
  <si>
    <t>MOETE website Training records</t>
  </si>
  <si>
    <t>US$6,000,000 by closing date</t>
  </si>
  <si>
    <t>US$10,000,000 by closing date</t>
  </si>
  <si>
    <t>US$4,000,000 by closing date</t>
  </si>
  <si>
    <t>DLR 4.1a: New CPD Framework approved by ministerial decree, under terms and conditions acceptable to the Bank</t>
  </si>
  <si>
    <t>DLR 4.3: Criterion provided under the new CPD Frameworkused to prepare 70% of the PD plans</t>
  </si>
  <si>
    <t>US$6.5m for every 10-percentage point increase in number of highly engaged school/CoPs, up to a maximum of US$26,000,000</t>
  </si>
  <si>
    <t>US$6.5m for every 10 percentage point increase in number of highly engaged CoPs, up to a maximum of US$26,000,000.</t>
  </si>
  <si>
    <t>DLR 5.5: 25 percent of CLA Teachers demonstrating impact on teaching</t>
  </si>
  <si>
    <t>DLI 6: Expanding Education Leaders and Supervisors (EL&amp;S) Program</t>
  </si>
  <si>
    <t>US$500,000 by end of FY 2020</t>
  </si>
  <si>
    <t>Phone surveys</t>
  </si>
  <si>
    <t>from a baseline of 0, US$1,000,000 for every 10 percentage points increase in “highly engaged” education leaders and supervisors up to a maximum of US$9,000,000.</t>
  </si>
  <si>
    <t>DLR 6.2: 25% increase in Education leaders and Supervisors participating at “highly engaged” level of EL&amp;S Program (baseline 0)</t>
  </si>
  <si>
    <t>DLR 6.5: 25 percent of education leaders and supervisors demonstrating impact (Baseline and end line data will be provided through the Impact Evaluation Study supported under Part 5 of the Project.)</t>
  </si>
  <si>
    <t>US$500,000 for at least 25% of EL&amp;S demonstrating impact by closing date</t>
  </si>
  <si>
    <t>DLI 7: Successful implementation of the reform of the secondary graduation and assessment system</t>
  </si>
  <si>
    <t>DLR 7.1a: Framework Document for new G10, G11 and G12 assessments approved</t>
  </si>
  <si>
    <t>DLR 7.1b: Item development for MCQs and open-ended questions completed</t>
  </si>
  <si>
    <t>MOETE Website Assessment management platform</t>
  </si>
  <si>
    <t>DLR 7.2a: Successful completion of dry run of G10 assessments</t>
  </si>
  <si>
    <t>MOETE Website Assessment management platform, Law amendment, ministerial decree and other legislative documents related to the new secondary graduation system</t>
  </si>
  <si>
    <t>US$2,000,000</t>
  </si>
  <si>
    <t>DLR 7.2b: New G10 assessments administered nation-wide</t>
  </si>
  <si>
    <t>US$8,000,000</t>
  </si>
  <si>
    <t>DLR 7.2c New secondary graduation system is established and made operational</t>
  </si>
  <si>
    <t>US$10,000,000 for by closing date</t>
  </si>
  <si>
    <t>DLR 7.3 G10 &amp; G11 Tests are administered nation-wide</t>
  </si>
  <si>
    <t>Assessment management platform phone surveys</t>
  </si>
  <si>
    <t>US$9,000,000 by closing date for administration of nation-wide G10 and G11 tests in one academic year.</t>
  </si>
  <si>
    <t>DLR 7.4: G10,G11,G12 Tests are administered nation-wide</t>
  </si>
  <si>
    <t>US$9,000,000 by closing date for administration of nation-wide G10, G11 and G12 tests in the subsequent academic year</t>
  </si>
  <si>
    <t>DLR 7.5: Public confidence in the secondary graduation and assessment system</t>
  </si>
  <si>
    <t>US$2,000,000 for 60% respondents displaying confidence in the secondary graduation and assessment system by closing date</t>
  </si>
  <si>
    <t>Public opinion survey results</t>
  </si>
  <si>
    <t>DLI 8: Grades 4 and 9 national assessment are designed, developed and successfully administered</t>
  </si>
  <si>
    <t>US$6,000,000</t>
  </si>
  <si>
    <t>MOETE Website</t>
  </si>
  <si>
    <t>DLR 8.2: Dry run for the administration of Grade 4 sample-based assessment carried out</t>
  </si>
  <si>
    <t>US$5,000,000 by closing date</t>
  </si>
  <si>
    <t>Assessment report MOETE Website</t>
  </si>
  <si>
    <t>Assessment Management platform</t>
  </si>
  <si>
    <t>DLR 8.1: Framework Document for Grade 4 assessment is approved by 2020</t>
  </si>
  <si>
    <t>DLR 8.3: Dry run for the administration of Grade 9 national assessment carried out</t>
  </si>
  <si>
    <t>DLR 8.5: Grade 4 and grade 9 national assessments administered</t>
  </si>
  <si>
    <t>US$5,000,000 for one round of each successful national assessment (G4 and G9) in any given academic year by closing date up to a maximum of US$10m</t>
  </si>
  <si>
    <t>Assessment Management Platform, Phone surveys</t>
  </si>
  <si>
    <t>DLI 9: NCEEE restructured as a national testing and examination center</t>
  </si>
  <si>
    <t>DLR 9.1a: Restructuring plan completed, and approved by Central Authority for Organization and Administration, and approved and signed by Borrower’s minister in charge of education by 2020</t>
  </si>
  <si>
    <t>US$8,000,000 by 2020</t>
  </si>
  <si>
    <t>DLR 9.1b: Capacity building plan developed for all NCEEE staff, graders, proctors, school-level staff in administration of national testing and service providers identified for capacity building activities</t>
  </si>
  <si>
    <t>US$7,000,000 by closing date</t>
  </si>
  <si>
    <t>NCEEE records</t>
  </si>
  <si>
    <t>DLR 9.2a: Three Specialized education measurement experts recruited for NCEEE for at least three consecutive year</t>
  </si>
  <si>
    <t>Contracts training records spot checks</t>
  </si>
  <si>
    <t>DLR 9.2b: Training conducted for: (1) NCEEE staff on management of assessment management platform, (2) item-bank developers, and (3) all graders on the database of graders, and (4) at least 70% of proctors on conducting new assessment</t>
  </si>
  <si>
    <t>Budget records</t>
  </si>
  <si>
    <t>DLR 9.3: All student assessment related budget lines and allocations transferred from MOETE to NCEEE</t>
  </si>
  <si>
    <t>DLI 10: Education Technology enabling environment and platform</t>
  </si>
  <si>
    <t>DLR 10.1: Education Technology Entity to support digital technology infrastructure established by ministerial decree and key positions staffed</t>
  </si>
  <si>
    <t>US$30,000,000 by closing date.</t>
  </si>
  <si>
    <t>DLR 10.2: Education Decision Support Dashboard populated by data from training data, assessments data, content usage data and EMIS data and related reporting tools developed and functional</t>
  </si>
  <si>
    <t>US$20,000,000 by closing date</t>
  </si>
  <si>
    <t>Education Decision Support Dashboard website</t>
  </si>
  <si>
    <t>DLR 10.3: MOETE, directorate, district, and school level staff trained in use of Education Decision Support Dashboard for policy making</t>
  </si>
  <si>
    <t>DLR 10.4: Percentage of Directorate level (Mudiriya) budgets prepared using information from Education Decision Support Dashboard</t>
  </si>
  <si>
    <t>For every additional 10 percentage points in directorate-level budgets using the Education Decision Support Dashboard data, reward US$1,000,000 up to a maximum of US$10,000,000</t>
  </si>
  <si>
    <t>Directorate/mudiriya record</t>
  </si>
  <si>
    <t>DLI 11: Digital Learning Resources</t>
  </si>
  <si>
    <t>US$5,000,000 for the first grade that has all core subjects’ curricula digitized with an additional US$1,000,000 for every additional grade digitized up to a maximum of US$18,000,000</t>
  </si>
  <si>
    <t>Curricular Objectives for KG1-G12 for core subjects; LMS interface</t>
  </si>
  <si>
    <t>US$2,000,000 for every ten percentage points increase in the percentage of schools reached through the LMS portal up to a maximum of US$10,000,000</t>
  </si>
  <si>
    <t>LMS usage data</t>
  </si>
  <si>
    <t>DLR 11.4b: Percentage of schools in poorest 5 governorates (according to CAPMAS) reached through EKB/LMS portal</t>
  </si>
  <si>
    <t>US$500,000 for every ten percentage points increase in the percentage of schools reached through the LMS portal up to a maximum of US$2,000,000</t>
  </si>
  <si>
    <t>DLI 12: Successful Implementation of computer-based assessment management platform</t>
  </si>
  <si>
    <t>DLR 12.1: Management platform for computer based assessment system designed and functional</t>
  </si>
  <si>
    <t>US$40,000,000 by closing date</t>
  </si>
  <si>
    <t>Assessment Management Platform</t>
  </si>
  <si>
    <t>as per DLR formula below</t>
  </si>
  <si>
    <t>Reports/records</t>
  </si>
  <si>
    <t>Surveys/Portal</t>
  </si>
  <si>
    <t xml:space="preserve">MOETE Website, Assessment Management platfrom, Phone surveys </t>
  </si>
  <si>
    <t>NCEEE records; spotcheck</t>
  </si>
  <si>
    <t xml:space="preserve">MOETE Website, Education Decision Support Dashboard website, training records </t>
  </si>
  <si>
    <t xml:space="preserve">LMS usage data, interface </t>
  </si>
  <si>
    <t xml:space="preserve">Ethiopia </t>
  </si>
  <si>
    <t>DLI 1: Quality enhancement and assurance program for OClass</t>
  </si>
  <si>
    <t>DLR 1.0: Quality enhancement materials developed and translated; Training of Trainers completed.</t>
  </si>
  <si>
    <t>DLR 1.1: Inspection framework developed for O-Class, validated and approved</t>
  </si>
  <si>
    <t>DLR 1.3: 20% Level 1 O-Classes in Phase 1 schools upgraded to higher level</t>
  </si>
  <si>
    <t>DLR 1.4: 90% Level 1 O-Classes in Phase 1 schools upgraded to higher level</t>
  </si>
  <si>
    <t>DLI 2: Performance-based awards to school on a timely basis to improve internal efficiency</t>
  </si>
  <si>
    <t>Pass/Fail. Full disbursement upon achievement. USD 10 million from IDA</t>
  </si>
  <si>
    <t>USD 2.15 million for every 10% of O-Classes upgraded to higher level against approved inspection standards up to USD 15 million</t>
  </si>
  <si>
    <t>USD 2.5 million for every 10% of O-Classes upgraded to higher level against approved inspection standards up to USD 5 million</t>
  </si>
  <si>
    <t>Pass/Fail. Full disbursement upon achievement. USD 10 million</t>
  </si>
  <si>
    <t>DLR 1.2: Quality Enhancement and Assurance Program for O-Class implemented in Phase 1 schools</t>
  </si>
  <si>
    <t>DLR 2.1: 60% of best-performing schools receive awards by March 31, 2019</t>
  </si>
  <si>
    <t>DLR 3.1: Gender sensitive SIP Framework and improved girls’ clubs guidelines approved by MoE</t>
  </si>
  <si>
    <t xml:space="preserve">DLR 3.2: Girls-to-boys ratio in Grade 8 in Afar, Ethiopia Somali and Benishangul Gumuz increases to 64% </t>
  </si>
  <si>
    <t>DLR 3.3: Girls-to-boys ratio in Grade 8 in Afar, Ethiopia Somali and Benishangul Gumuz increases to 67%</t>
  </si>
  <si>
    <t xml:space="preserve">DLR 3.4: Girls-to-boys ratio in Grade 8 in Afar, Ethiopia Somali and BenishangulGumuz increases to 70% </t>
  </si>
  <si>
    <t>DLI 4: Improved availability of Basic School Grants (“Basic SG”) and Additional School Grants (“Additional SG”) in emerging regions</t>
  </si>
  <si>
    <t>DLR 4.0: Formulas for Additional SG and revised School Grant guidelines developed and adopted</t>
  </si>
  <si>
    <t>DLR 4.1: 55% of schools receive Basic SG and Additional SG by November 30, 2018</t>
  </si>
  <si>
    <t>DLR 4.2: 60% of schools receive Basic SG and Additional SG by November 30, 2019</t>
  </si>
  <si>
    <t>DLR 4.3: 65% of schools receive Basic SG and Additional SG by November 30, 2020</t>
  </si>
  <si>
    <t>DLR 4.4: 70% of schools receive Basic SG and Additional SG by November 30, 2021</t>
  </si>
  <si>
    <t>DLR 5.4: Score of a Composite Index of School Inspection Standards on teaching practices in Phase 1 schools reaches 62%</t>
  </si>
  <si>
    <t>DLR 5.6: Score of a Composite Index of School Inspection Standards on teaching practices in Phase 1 schools reaches 70%</t>
  </si>
  <si>
    <t>DLI 6: Timely availability of textbooks</t>
  </si>
  <si>
    <t>DLR 6.1: At least 80% of required textbooks are at regional centers or Woreda education offices by June 30, 2019</t>
  </si>
  <si>
    <t>DLR 6.2: Online textbook distribution and inventory management system operational in 1,000 Phase 1 schools</t>
  </si>
  <si>
    <t>DLR 6.3: At least 65% of students in Target Grades have Target Textbooks by October 31, 2019</t>
  </si>
  <si>
    <t>DLR 6.4: At least 75% of students in Target Grades have Target Textbooks by October 31, 2020</t>
  </si>
  <si>
    <t>DLR 6.5: At least 80% of Target Schools have Target Textbooks by October 31, 2021</t>
  </si>
  <si>
    <t>DLI 7: Improved availability, quality and use of data</t>
  </si>
  <si>
    <t>DLR 7.0: School identification (“ID”) guideline validated, approved by Minister of Education and notified to all regions and directorates and Unique School IDs issued by EMIS</t>
  </si>
  <si>
    <t>DLR 7.1: EGRA report of raw student test scores available by June 30, 2018</t>
  </si>
  <si>
    <t>DLR 7.2: ESAA reports and Annual Inspection Reports, using the new unique IDs, approved by the Minister and published by October 31, 2019</t>
  </si>
  <si>
    <t>DLR 7.3: NLA report of raw student test scores available by September 30, 2019</t>
  </si>
  <si>
    <t>DLR 7.4: Joint report published by EMIS, GEID and NEAEA on learning gaps by June 30, 2020</t>
  </si>
  <si>
    <t>DLR 7.5: EGRA report of raw student test scores available by May 31, 2020</t>
  </si>
  <si>
    <t>DLR 7.6: A strategic note for General Education curriculum development approved by the Minister by June 30, 2021</t>
  </si>
  <si>
    <t>DLR 7.7: NLA report of raw student test scores available by September 30, 2021</t>
  </si>
  <si>
    <t>DLR 7.8: EGRA report of raw student test scores available by May 31, 2022</t>
  </si>
  <si>
    <t>DLR 8.0: Strategic framework for concurrent program approved and adopted by the Minister of Education</t>
  </si>
  <si>
    <t>DLR 8.3: Three Centers of Excellence start receiving new entrants for the Concurrent Program</t>
  </si>
  <si>
    <t>DLR 8.4: A progress evaluation report on the Concurrent Program approved by the Minister of Education</t>
  </si>
  <si>
    <t>CSA or an independent firm verifies quality enhancement materials have been developed, translated and approved by Ministry of Education. The Ministry of Education submits consolidated training report to the World Bank. The detailed list of trainees (at least name, affiliation, contact information) is going to be verified by CSA or an independent firm on sample basis.</t>
  </si>
  <si>
    <t>Report from visits to O-Class of Phase 1 schools will be prepared by GEID and verified by a CSA or an independent survey firm in line with approved program</t>
  </si>
  <si>
    <t>Reinspection reports of Phase 1 O-Classes from General Education Inspection Directorate verified on a sample basis survey by CSA or an independent survey firms</t>
  </si>
  <si>
    <t>CSA or an independent survey firm will verify the OClass standards and inspection framework approved by the Ministry of Education</t>
  </si>
  <si>
    <t>Report from the Ministry of Education providing list of selected schools by using agreed award guideline and criteria. CSA or an independent survey firm verify selection of schools and on-time disbursement to schools on a sample basis</t>
  </si>
  <si>
    <t>CSA or an independent survey firm will verify the attainment of the DLI based on the validation reports and approval documents provided by the Ministry of Education</t>
  </si>
  <si>
    <t>The Ministry of Education reports prepared by the SIP Directorate jointly with Gender and EMIS Directorates will be verified through a representative sample survey in three emerging regions  by CSA or an independent survey firm</t>
  </si>
  <si>
    <t>CSA or an independent survey firm will verify development, validation with key stakeholders and approval of the revised SG guidelines based on the validation report, revised guidelines for basic and additional SGs, and approval documents provided by the Ministry of Education</t>
  </si>
  <si>
    <t>The Ministry of Education reports prepared by the SIP Directorate based on the information from MoFEC verified through a representative sample survey in Afar, Ethiopia Somali, BenishangulGumuz and Gambella by CSA or an independent survey firm.</t>
  </si>
  <si>
    <t>The comprehensive package provided by the Ministry of Education to be verified by CSA or an independent firm</t>
  </si>
  <si>
    <t>Verification will be based on a technical third party’s review by CSA or an independent survey firms on performance of schools on improving teaching practice against the composite index of inspection standards on a sample basis</t>
  </si>
  <si>
    <t xml:space="preserve">The Ministry of Education (TELDD) collect the data from College of Teachers Education (CTEs)/REBs and submits consolidated training report. The detailed list of traineed (at least name, affiliation, contact information) is going to be verified by CSA or an independent survey firm 
</t>
  </si>
  <si>
    <t>Sample of visiting reports will be verified by CSA or an independent survey firms at satellite school level on sample basis</t>
  </si>
  <si>
    <t>The report prepared by the Ministry of Education will be verified by CSA or an independent survey firms on sample basis. The verification checks number of textbooks delivered to regions or woredas by June 30th, 2019</t>
  </si>
  <si>
    <t>CSA or an independent survey firm will conduct a technical audit of the system to ensure that it is technically functional as required and that there are appropriate mechanisms in place to protect and secure sensitive data. CSA or an independent survey firm will also undertake a data quality audit to verify that data is flowing accurately through the system and reporting accurately on the status of textbook distribution and inventories</t>
  </si>
  <si>
    <t>CSA or an independent survey firm will visit schools and verify the report generated by the online textbook distribution and inventory management system on sample basis.</t>
  </si>
  <si>
    <t>EMIS. CSA or an independent survey firm will review and validate the consolidated data including unique school IDs</t>
  </si>
  <si>
    <t>CSA or an independent survey firm will review NLA raw data scores and EGRA for completeness and use of methodology developed by TA and NEAEA. CSA or an independent survey firm will also validate the accuracy of the calculations for KPI 5 and KPI 6 values by replicating the analysis</t>
  </si>
  <si>
    <t>CSA or an independent survey firm will verify the availability of the two reports on the website of the Ministry of Education</t>
  </si>
  <si>
    <t>CSA or an independent survey firm will verify the availability of the joint reports in the directorates of Ministry of Education and REBs</t>
  </si>
  <si>
    <t>CSA or an independent survey firm will verify the use of the findings of the joint report in the strategic note</t>
  </si>
  <si>
    <t>CSA or an independent survey firm verifies implementation guidelines are available at universities</t>
  </si>
  <si>
    <t>CSA or an independent survey firm will verify the list of the new entrants for the concurrent program at the three COEs</t>
  </si>
  <si>
    <t>Pass/Fail. USD 10 million disbursed on achievement of respective annual target</t>
  </si>
  <si>
    <t>Pass/fail. USD 2.5 million for approved gendersensitive (SIP) framework; and USD 2.5 million for approved revised girls’ clubs guidelines</t>
  </si>
  <si>
    <t>Pass/Fail. USD 5 million</t>
  </si>
  <si>
    <t>USD 3.4 million for every 1% improvement in girls-to-boys ratio up to USD 10 million</t>
  </si>
  <si>
    <t>Pass/fail. USD 5 million for adoption of guidelines.</t>
  </si>
  <si>
    <t xml:space="preserve">Pass/Fail. USD 10 million for achieving respective annual target </t>
  </si>
  <si>
    <t>Pass/fail. USD 5 million for approval</t>
  </si>
  <si>
    <t>Pass/fail. USD 20 million</t>
  </si>
  <si>
    <t>Pass/fail. USD 5 million</t>
  </si>
  <si>
    <t>USD 1.25 million for every percentage point increase in composite index score upto USD 10 million</t>
  </si>
  <si>
    <t>USD 1.25 million for every percentage point increase in composite index score up to USD 10 million</t>
  </si>
  <si>
    <t>Pass/fail. USD 10 million on achievement of target</t>
  </si>
  <si>
    <t>Pass/fail. USD 5 million on achievement of target</t>
  </si>
  <si>
    <t>Pass/fail. USD 2 million on achievement of target</t>
  </si>
  <si>
    <t>Pass/fail. USD 1 million on achievement of target</t>
  </si>
  <si>
    <t xml:space="preserve">Upon achievement of target </t>
  </si>
  <si>
    <t>DLI 3: Improved girls to-boys ratio in Grade 8 in Afar, Ethiopia Somali and Benishangul-Gumuz</t>
  </si>
  <si>
    <t>Value of DLI (in mln)</t>
  </si>
  <si>
    <t>School Sector Development Program</t>
  </si>
  <si>
    <t>"to improve the quality, equitable access and efficiency of basic and secondary education in Nepal by supporting the Government’s School Sector Development Program"</t>
  </si>
  <si>
    <t>Nicaragua</t>
  </si>
  <si>
    <t>Alliance for Education Quality Project</t>
  </si>
  <si>
    <t>Nigeria</t>
  </si>
  <si>
    <t>Accelerating Higher Education Expansion and Development Operation</t>
  </si>
  <si>
    <t>Tanzania</t>
  </si>
  <si>
    <t>Education Program for Results Additional Financing</t>
  </si>
  <si>
    <t>Cambodia</t>
  </si>
  <si>
    <t xml:space="preserve">Secondary Education Improvement Project </t>
  </si>
  <si>
    <t>Skills Strengthening for Industrial Value Enhancement Operation</t>
  </si>
  <si>
    <t>DLR 3.6: Pre-construction requirements met for upgrading of beneficiary schools</t>
  </si>
  <si>
    <t>DLR 3.7: About 500 seats utilized</t>
  </si>
  <si>
    <t xml:space="preserve">DLR 3.8: About 2000 seats utilized </t>
  </si>
  <si>
    <t>DLR 3.9: About 2,500 seats utilized</t>
  </si>
  <si>
    <t>DLI 4: Increased enrollment in SHS in targeted districts and schools for students from low-income families, especially girls</t>
  </si>
  <si>
    <t xml:space="preserve">DLR 4.6: At least 5,000 SHS students receiving bursaries in beneficiary schools </t>
  </si>
  <si>
    <t xml:space="preserve">DLR 4.7: At least 10,000 SHS students receiving bursaries in beneficiary schools </t>
  </si>
  <si>
    <t>DLI 5: Annual publication of School Performance Report</t>
  </si>
  <si>
    <t>DLR 5.5: Publication of updated school performance data for FY2018/19 online and in brochure</t>
  </si>
  <si>
    <t>DLR 5.6: Publication of updated school performance data for FY2019/20 online and in brochure</t>
  </si>
  <si>
    <t>DLI 6: School Performance Partnerships in Beneficiary Schools</t>
  </si>
  <si>
    <t>DLR 6.6: Training on school improvement planning and implementation provided for additional schools; Guidelines on SPPs distributed to additional schools and about 50% of the additional schools have signed SPPs</t>
  </si>
  <si>
    <t>DLR 6.7: SPPs for at least 95% of additional schools signed and implemented</t>
  </si>
  <si>
    <t>DLR 6.8:  At least 95% beneficiary schools implementing SPPs based on SPPPs</t>
  </si>
  <si>
    <t>DLR 6.9: At least 95% of beneficiary schools implementing SPPs based on SPPPs</t>
  </si>
  <si>
    <t>DLI 7: Improved learning outcomes in beneficiary schools (quality package)</t>
  </si>
  <si>
    <t>DLR 7.7: Increase the percentage of students obtaining 6 credits and above WASSCE scores averaged in beneficiary schools</t>
  </si>
  <si>
    <t>DLR 7.8: Increase the percentage of students obtaining 6 credits and above WASSCE scores averaged in beneficiary schools</t>
  </si>
  <si>
    <t>Safeguards compliance through the ESMF verified in all expansion/upgrading sites (environmental screening). Detailed school-specific plans include: types of facilities needed/eligible based on design and technical standards agreed upon between the GoG and the World Bank</t>
  </si>
  <si>
    <t>Seat occupancy verified by school enrollment records, subsidy collection list and independent third-party verification.</t>
  </si>
  <si>
    <t>Scholarship report aggregated by quality team (bi-annually) Monitoring reports verifying receipt of scholarships bi-annually by M&amp;E team</t>
  </si>
  <si>
    <t>Annual publication includes analysis of school-level data with particular emphasis on learning outcomes, equity (including participation of girls), new student enrollment, as well as infrastructure conditions</t>
  </si>
  <si>
    <t>Guidelines approved and distributed to targeted schools. Detailed report on schoollevel training on school improvement planning and management. SPPPs are developed by schools in collaboration with local communities, district and regional education directorates using guidelines in the PIM</t>
  </si>
  <si>
    <t>Signed SPPs available for audit in district education offices. They include information on school location, identified needs and action plan (including time frame and budget) and linked to predefined learning objectives. Financial management quarterly IUFR transfers to schools for SPPs.</t>
  </si>
  <si>
    <t>WASSCE results aggregated for beneficiary schools. Increase is measured against baseline.</t>
  </si>
  <si>
    <t>DLI 1: Improved teaching practices in targeted schools</t>
  </si>
  <si>
    <t>DLR 1.0a: Lesson observation tools harmonized by NIB and approved by MoE</t>
  </si>
  <si>
    <t xml:space="preserve">DLR 1.0b: National INSET Framework developed by NTC and GES and approved by MoE. </t>
  </si>
  <si>
    <t>DLR 1.1: Baseline on teaching practices in targeted schools established</t>
  </si>
  <si>
    <t>DLR 1.2: Number of targeted schools trained in targeted instruction</t>
  </si>
  <si>
    <t>DLR 1.3.1-1.3.4: Number of targeted schools with continuous coaching and mentoring support</t>
  </si>
  <si>
    <t>DLR 1.4: Percentage point increase from baseline in percent of targeted schools with teaching practices meeting inspection standards of teaching practices</t>
  </si>
  <si>
    <t xml:space="preserve">US$200,000 unit cost* percentage point increase above baseline in percent of targeted schools meeting inspection standard ‘3’ (=Good) in the year 2024 up to a ceiling of US$5 million.  </t>
  </si>
  <si>
    <t>DLI 2: Strengthened school support for learning in targeted schools</t>
  </si>
  <si>
    <t>DLR 2.0a: Agreed targeting criteria applied to list of public schools to identify targeted schools</t>
  </si>
  <si>
    <t>DLR 2.0b: Guidelines for learning grants developed by GES and approved by MoE</t>
  </si>
  <si>
    <t xml:space="preserve">DLR 2.1: Number of targeted schools receiving first allocation of learning grant </t>
  </si>
  <si>
    <t>US$1,250 unit cost * number of targeted schools utilizing at least 80 percent of the learning grant in each of the years of 2021, 2022, 2023, and 2024 up to a ceiling of US$40 million.</t>
  </si>
  <si>
    <t>DLI 3: Improved accountability for learning in public basic schools</t>
  </si>
  <si>
    <t>DLR 3.0: Accountability for Learning framework developed by participating agencies and approved by MoE</t>
  </si>
  <si>
    <t xml:space="preserve">DLR 3.1: Accountability dashboard developed by MoE and is functional </t>
  </si>
  <si>
    <t xml:space="preserve">DLR 3.2.1-3.2.4: Number of schools using accountability dashboard data during cluster-level meetings </t>
  </si>
  <si>
    <t>US$150 unit cost * number of schools participating in the cluster level meeting annually in each of the years of 2021, 2022,
2023, and 2024 up to a ceiling of US$6 million</t>
  </si>
  <si>
    <t>DLI 4: Improved proficiency in P4 mathematics and English in targeted schools</t>
  </si>
  <si>
    <t>DLR 4.0: National Assessment Strategy developed by NaCCA and approved by MoE</t>
  </si>
  <si>
    <t>DLR 4.1: Operational plan for rollout of P4 mathematics and English assessment developed by NaCCA</t>
  </si>
  <si>
    <t xml:space="preserve">DLR 4.2: Baseline on P4 mathematics and English proficiency in targeted schools established </t>
  </si>
  <si>
    <t>DLR 4.3: Increase from baseline established in DLR 4.2 in percent of P4 pupils in targeted schools with proficiency in mathematics and English</t>
  </si>
  <si>
    <t>DLR 5.1.1-5.1.5: Percentage of targeted KG schools with PTTR below 50:1</t>
  </si>
  <si>
    <t>US$250,000 unit cost * percentage point increase from previous year in percentage of targeted KG schools with PTTR below 50:1 in each of the years of 2021, 2022, 2023, and 2024 up to a ceiling of US$4 million.</t>
  </si>
  <si>
    <t>DLR 5.2.1-5.2.5: Percentage of targeted primary schools with PTTR below 50:1</t>
  </si>
  <si>
    <t>US$200,000 unit cost* percentage point increase from previous year in percentage of targeted primary schools with PTTR below 50:1 in each of the years 2021, 2022, 2023, and 2024 up to a ceiling of US$3 million.</t>
  </si>
  <si>
    <t>IVA verifies the number of schools receiving continuous coaching and mentoring support by compiling data from tablet-based monitoring and verifying in a sample of targeted schools by reviewing visitor logbooks.</t>
  </si>
  <si>
    <t>IVA verifies the number of schools receiving the learning grant in a sample of targeted schools. Verification is done in the first term of the school year for disbursements in the previous school year. For every
targeted school receiving the first allocation of the learning grant, disburse US$1,000.</t>
  </si>
  <si>
    <t>IVA verifies achievement of three criteria of the DLR.</t>
  </si>
  <si>
    <t>IVA reports achievement using data from electronic-based monitoring system and verifies in a sample of clusters based on the minutes of cluster meetings.</t>
  </si>
  <si>
    <t xml:space="preserve">IVA verifies achievement using bank statements of a sample of public basic schools. </t>
  </si>
  <si>
    <t>If IVA report validates quality of assessment administration and report confirms assessment of P4 students in at least a representative sample of GALOP targeted schools, disburse 100 percent of eligible resources.</t>
  </si>
  <si>
    <t>IVA report validates quality of assessment administration and report confirms assessment of P4 students in at least a representative sample of GALOP targeted schools. Data analysis and reporting on P4 proficiency will be supported by TA. TA submits report to MoE (PBME)</t>
  </si>
  <si>
    <t>TF Amt</t>
  </si>
  <si>
    <t>RBF Amt IBRD/IDA</t>
  </si>
  <si>
    <t>RBF Amt TF</t>
  </si>
  <si>
    <t>Disburse 100 percent of eligible resources upon achievement of the target</t>
  </si>
  <si>
    <t>Lesson observation tool that meets the criteria as identified in verificaton protocol, is signed off by the MoE (chief director) for implementation and is satisfactory to the World Bank.</t>
  </si>
  <si>
    <t>The INSET that framework meets the above criteria, is signed off by the MoE (chief director) for implementation and is satisfactory to the World Bank</t>
  </si>
  <si>
    <t>The NIB collects data in a representative sample of targeted schools. TA will be provided for quality assurance on inspection tool and rating definitions, sampling strategy, training of inspectors, data collection, data entry and analysis, and reporting.</t>
  </si>
  <si>
    <t>IVA verifies the number of schools trained in targeted instruction using a sample from training records submitted by the GES.</t>
  </si>
  <si>
    <t>TA will support development of a quality assurance report on the collection and reporting of endline data, which will be submitted to MoE (PBME).</t>
  </si>
  <si>
    <t>US$400 unit cost * number of targeted schools receiving a minimum of three coaching visits annually each of the years of 2021, 2022, 2023, and 2024 up to a ceiling of US$12 million.</t>
  </si>
  <si>
    <t>US$1,000 unit cost* number of schools receiving core targeted instruction training in years 2020 and 2021 up to a ceiling of US$10 million</t>
  </si>
  <si>
    <t xml:space="preserve">US$1,000 unit cost* number of targeted schools receiving first allocation of the learning grant up to a ceiling of US$10 million. </t>
  </si>
  <si>
    <t>The final list of targeted schools submitted by GES meets targeting criteria defined in the PAD and is satisfactory to the World Bank</t>
  </si>
  <si>
    <t>The guidelines meet the criteria, defined in the PAD is signed off by MoE (Chief Director) for implementation and is satisfactory to the World Bank</t>
  </si>
  <si>
    <t>GES reports the total number of schools utilizing at least 80 percent of the learning grant. IVA verifies achievement in a sample of targeted schools. Verification is done in the first term of the school year for disbursements in the previous school year</t>
  </si>
  <si>
    <t>For each year in which this DLR is met, disburse US$1.2 million</t>
  </si>
  <si>
    <t>Varies by DLR</t>
  </si>
  <si>
    <t>For any increase from baseline (as determined in the P4 assessment in targeted schools) in the percent of P4 pupils with proficiency in mathematics and English (averaged), disburse US$4 million.</t>
  </si>
  <si>
    <t>MoE (Chief Director) signs off the National Assessment Strategy for implementation and it is satisfactory to the World Bank</t>
  </si>
  <si>
    <t xml:space="preserve">NaCCA submits report to MoE (PBME). TA will develop a quality assurance report on piloting of test items and review of assessment tool, mechanisms for digitized evaluation, logistics for rollout, and roadmap for analysis and results dissemination. . </t>
  </si>
  <si>
    <t>MoE (Chief Director) signs off the Accountability for Learning Framework as final and it is satisfactory to the Bank</t>
  </si>
  <si>
    <t xml:space="preserve"> Strategy meets the criteria defined in the PAD, is signed off by MoE (Chief Director) for implementation and is satisfactory to the World Bank.</t>
  </si>
  <si>
    <t>School level data</t>
  </si>
  <si>
    <t>Scholarship report aggregated by quality team (bi-annually). Monitoring reports verifying receipt of scholarships bi-annually by M&amp;E team</t>
  </si>
  <si>
    <t>DLR 1.1: Approval of an ECE policy and implementation plan</t>
  </si>
  <si>
    <t>DLR 2.1: Development and approval of a policy framework for in-service training and support</t>
  </si>
  <si>
    <t>DLR 3.2: A recurrent budget is allocated and transferred to the prefectoral level enabling implementation of approved joint ministerial resolution</t>
  </si>
  <si>
    <t>DLR 3.3: Decentralized recruitment procedures are applied in at least 16 prefectures.</t>
  </si>
  <si>
    <t>DLR 3.4: Decentralized recruitment procedures are applied in all 33 prefectures.</t>
  </si>
  <si>
    <t>DLI 4: Non-salary, recurrent budgets are operationalized at school level</t>
  </si>
  <si>
    <t>DLR 4.1:  A plan to operationalize a formula-based non-salary recurrent school budget is developed and approved.</t>
  </si>
  <si>
    <t>DLR 4.2: A formula-based non-salary recurrent school budget is being piloted.</t>
  </si>
  <si>
    <t xml:space="preserve">DLR 4.3: The pilot is evaluated and a roll-out plan is approved. </t>
  </si>
  <si>
    <t>DLR 4.4: A formula-based non-salary recurrent school budget is allocated and transferred to at least 3,000 public primary schools.</t>
  </si>
  <si>
    <t>DLI 5: Decision-makers and other stakeholders have access to timely education system information</t>
  </si>
  <si>
    <t>DLR 5.1: School-level information for current school year is inputted by March 31st using mobile technologies in at least 90% of preprimary, primary and secondary education schools (public, community and private), and integrated into a national database</t>
  </si>
  <si>
    <t>DLR 5.2: Web-accessed dashboards are used by at least 20% of decisionmakers and other stakeholders, with key education indicators and query functions linked to national database with disaggregation to school level.</t>
  </si>
  <si>
    <t>DLI 1: Strengthened policy in ECE</t>
  </si>
  <si>
    <t>The full amount (US$ 500,000) is disbursed when the ECE policy and implementation plan have been approved.</t>
  </si>
  <si>
    <t>The full amount (US$ 500,000) is disbursed when the policy has been developed and approved.</t>
  </si>
  <si>
    <t>The full amount  (US$ 500,000) is disbursed  once the pilot project has been completed.</t>
  </si>
  <si>
    <t>The full amount (US$ 500,000) is disbursed when the authorized joint minstieral
resolution is disseminated to all regional and
prefectural education offices.</t>
  </si>
  <si>
    <t>The full amount (US$ 500,000) is disbursed
when a recurrent budget is allocated and
transferred to all prefectures.</t>
  </si>
  <si>
    <t>For each prefecture in which the procedures are applied, US$ 62,500 are disbursed.</t>
  </si>
  <si>
    <t>For each prefecture (up to 33 prefectures) in
which the procedures are applied, US$ 30,000
are disbursed. If the procedures are applied
in all 33 prefectures, the full amount (US$
1,000,000) is disbursed.</t>
  </si>
  <si>
    <t>The full amount (US$ 500,000) is disbursed
when the plan has been developed and
approved.</t>
  </si>
  <si>
    <t>The full amount (US$ 1,000,000) is disbursed
when the pilot has been initiated.</t>
  </si>
  <si>
    <t>The full amount (US$ 500,000) is disbursed when the pilot has been evaluated and the roll-out plan has been approved.</t>
  </si>
  <si>
    <t>For each 1,000 schools in which the formula based non-salary recurrent school budget is allocated and transferred, US$ 500,000 are disbursed.</t>
  </si>
  <si>
    <t>The full amount (US$ 500,000) is disbursed when it is verified that the target has been achieved.</t>
  </si>
  <si>
    <t>The full amount (US$ 500,000) is disbursed
when it is verified that the target has been
achieved.</t>
  </si>
  <si>
    <t>Comité Inter-Ministeriel de Pilotage et de Coordination</t>
  </si>
  <si>
    <t xml:space="preserve">Policy and action plan: Comité Inter-Ministériel de Pilotage et de Coordination </t>
  </si>
  <si>
    <t>World Bank Supervision Team will verify the published joint ministerial resolution, and the approval/allocation of a prefectural budget to implement joint ministerial resolution</t>
  </si>
  <si>
    <t>A copy of the approved plan to operationalize a formula-based school budget</t>
  </si>
  <si>
    <t>A report on pilot implementation is prepared by MEN-A, and provided to the Bank</t>
  </si>
  <si>
    <t>An independent evaluation using a methodology acceptable to the Bank is conducted of the pilot phase of the non-salary school budget, and its findings and recommendations</t>
  </si>
  <si>
    <t>The final report of the third party verification pertaining to formula-based school budgets (Year 4) being allocated/transferred to at least 3,000 schools is provided to the Bank. The third party verification agency methodology must be acceptable to the Bank; it must be reviewed and approved prior to data collection.</t>
  </si>
  <si>
    <t xml:space="preserve"> The final reports of the third party verifications pertaining to timely, mobile-technology data inputs (Year 2) and to dashboards usage (Year 4)</t>
  </si>
  <si>
    <t>DLI 1: : Improved quality of selected institutions</t>
  </si>
  <si>
    <t>DLR 1.1: 25% of colleges</t>
  </si>
  <si>
    <t>DLR 1.2: 30% of colleges</t>
  </si>
  <si>
    <t>DLR 1.3: 35% of colleges</t>
  </si>
  <si>
    <t>DLR 2.1a: Total: 5% points over baseline</t>
  </si>
  <si>
    <t>DLR 2.1b: SC: 5% points over baseline</t>
  </si>
  <si>
    <t>DLR 2.1c: ST: 5 % point over baseline</t>
  </si>
  <si>
    <t>DLR 2.1d: Women: 5% points over baseline</t>
  </si>
  <si>
    <t>DLR 2.2a: Total: 5% points over Year 4 target</t>
  </si>
  <si>
    <t>DLR 2.2b: SC: 5% points over Year 4 target</t>
  </si>
  <si>
    <t>DLR 2.2c: ST: 5% points over Year 4 target</t>
  </si>
  <si>
    <t>DLR 2.2d: Women: 5% points over Year 4 target</t>
  </si>
  <si>
    <t>DLI 3: Annual performance milestones met by the HED and selected institutions</t>
  </si>
  <si>
    <t xml:space="preserve">DLR 3.1: HED has selected IDG Colleges and IDG Universities for Round </t>
  </si>
  <si>
    <t>DLR 3.2a: HED has selected IDG Colleges and IDG Universities for Round 2</t>
  </si>
  <si>
    <t>DLR 3.2b: HED-PMU achieve annual milestones</t>
  </si>
  <si>
    <t xml:space="preserve">DLR 3.2c: 75% of the selected institutions achieve at least 40% of institution-based annual milestones </t>
  </si>
  <si>
    <t>DLR 3.3a: HED-PMU achieve annual milestones</t>
  </si>
  <si>
    <t xml:space="preserve">DLR 3.3b: 75% of the selected institutions achieve at least 60% of institution-based annual milestones </t>
  </si>
  <si>
    <t>DLR 3.4a: HED-PMU achieve annual milestones</t>
  </si>
  <si>
    <t xml:space="preserve">DLR 3.4b: 75% of the selected institutions achieve at least 80% of institution-based annual milestones </t>
  </si>
  <si>
    <t>DLR 3.5a: HED-PMU achieve annual milestones</t>
  </si>
  <si>
    <t xml:space="preserve">DLR 3.5b: 75% of the selected institutions achieve at least 80% of institution-based annual milestones </t>
  </si>
  <si>
    <t>DLI 4: Revised regulations on the creation/composition of GBs and their functioning issued by the HED and percentage of affiliated government-aided colleges that implement the regulations</t>
  </si>
  <si>
    <t>DLR 4.1: HED has revised and issues the guidelines for creation/compositi on of GBs in colleges</t>
  </si>
  <si>
    <t xml:space="preserve">DLR 4.2: 50% of colleges implement the revised guidelines </t>
  </si>
  <si>
    <t xml:space="preserve">DLR 4.3: 90% of colleges implement the revised guidelines </t>
  </si>
  <si>
    <t>DLI 5: Improved fiduciary management in selected institutions</t>
  </si>
  <si>
    <t>DLR 5.1a: HED issued an executive office order mandating the use of online FM system in government-aided colleges in Odisha</t>
  </si>
  <si>
    <t xml:space="preserve">DLR 5.1b: HED issued an executive office order mandating the use of online FM system in government-aided colleges in Odisha Manual. </t>
  </si>
  <si>
    <t>DLR 5.2a: 60% of selected aided colleges completed data entry using online FM system.</t>
  </si>
  <si>
    <t xml:space="preserve">DLR 5.2b: 40% of all contracts awarded by the selected institutions are within the original validity period. </t>
  </si>
  <si>
    <t>DLR 5.3a: 90% of selected aided colleges completed data entry using online FM system</t>
  </si>
  <si>
    <t xml:space="preserve">DLR 5.3b: 50% of all contracts awarded by the selected institutions are within the original validity period. </t>
  </si>
  <si>
    <t xml:space="preserve">DLR 5.4b: 60% of all contracts awarded by the selected institutions are within the orginial validity period. </t>
  </si>
  <si>
    <t>Pro rata based. For each percentage point achieved over baseline, US$ 1.2 million will be disbursed</t>
  </si>
  <si>
    <t>For each percentage point achieved over Year 3 target, US$ 1.2 million will be disbursed</t>
  </si>
  <si>
    <t>For each percentage point achieved over Year 4 target, US$ 1.2 million will be disbursed</t>
  </si>
  <si>
    <t>Each DLR scalable on prorata basis. For each percentage point achieved over baseline, US$ 0.5 million will be disbursed</t>
  </si>
  <si>
    <t>Each DLR scalable on prorata basis. For each percentage point achieved over Year 4 target, US$ 0.5 million will be disbursed</t>
  </si>
  <si>
    <t>Deadline for achievement: September 30, 2017</t>
  </si>
  <si>
    <t>Pro rata based on increase in percentage of institutions achieving 40% of institution-based annual milestones. For each 25 percentage points achieved over baseline of 0, US$ 1 million</t>
  </si>
  <si>
    <t>Pro rata based on increase in percentage of institutions achieving 60% of institution-based annual milestones. For each 25 percentage points achieved over baseline of 0, US$ 1 million will be disbursed</t>
  </si>
  <si>
    <t>Pro rata based on increase in percentage of institutions achieving 80% of institution-based annual milestones. For each 25 percentage points achieved over baseline of 0, US$ 1 million will be disbursed</t>
  </si>
  <si>
    <t>Pro rata based. For each additional 10 percentage points achieved over baseline US $1.2 million will be disbursed</t>
  </si>
  <si>
    <t>Prorata based. For each 10 additional percentage points achieved over Year 2 target US$ 1.5 million will be disbursed</t>
  </si>
  <si>
    <t>By September 30, 2017</t>
  </si>
  <si>
    <t>By October 30, 2017</t>
  </si>
  <si>
    <t>prorate based. For each 10 percentage points achieved over baseline of 0, US$ 0.5 million will be disbursed</t>
  </si>
  <si>
    <t>Prorata based. For each 10 percentage points achieved over baseline of 0, US$ 0.5 million will be disbursed</t>
  </si>
  <si>
    <t>prorate based. For each 15 percentage points achieved over baseline of 0, US$ 0.5 million will be disbursed</t>
  </si>
  <si>
    <t>Pro rata based. For each 12.5 percentage points achieved over baseline of 0, US $0.5 million will be disbursed</t>
  </si>
  <si>
    <t>Pro rata based. For each 15 percentage points achieved over baseline of 0, US $0.5 million will be disbursed</t>
  </si>
  <si>
    <t xml:space="preserve">For the Years 3, 4, and 5 targets: The HED to forward accreditation notifications from NAAC website to the World Bank including the previous letter grade score in the previous accreditation cycle </t>
  </si>
  <si>
    <t>Affiliating universities to submit data of graduating students in year t and their admissions data (t−3 years) from selected college affiliated to them to the HED. The HED to calculate on-time graduation rate in each selected institution and submit to the World Bank.</t>
  </si>
  <si>
    <t xml:space="preserve">For the Year 1 target: The HED to forward signed MoUs to the World Bank </t>
  </si>
  <si>
    <t>HED to forward a letter to the World Bank with progress report for each institution against the performance indicators. The independent party will do a sample check to assess the achievement of annual indicators</t>
  </si>
  <si>
    <t>For the Year 1 target: The HED to submit a copy of the relevant Gazette of the GoO to the World Bank before October 2017. For the Years 3 and 5 targets: The HED to submit a consolidated overview of governmentaided colleges that have implemented the regulation, along with links to the ‘Board of Governors’ page on their website to the World Bank.</t>
  </si>
  <si>
    <t xml:space="preserve">For the Year 1 target: The HED to forward the copy of executive office order to the World Bank. </t>
  </si>
  <si>
    <t>For the Years 2 and 3 targets: Online FM system dashboard reports from the HED website (to be developed) available in public citizen domain For the Year 1 target: The HED to forward a letter to the World Bank stating the fulfilment of the target</t>
  </si>
  <si>
    <t>DLI 2: Improved student performance</t>
  </si>
  <si>
    <t>For the Years 2 and 3 targets: Online FM system dashboard reports from the HED website (to be developed) available in public citizen domain. For the Year 1 target: The HED to forward a letter to the World Bank stating the fulfilment of the target</t>
  </si>
  <si>
    <t>DLR 1.1: 2.76 million cumulative over baseline</t>
  </si>
  <si>
    <t>DLR 1.2: 3.78 million cumulative over baseline</t>
  </si>
  <si>
    <t>DLR 1.3: 5.06 million cumulative over baseline</t>
  </si>
  <si>
    <t>DLR 1.4: 6.33 million cumulative over baseline</t>
  </si>
  <si>
    <t>DLR 1.5: 7.60 million cumulative over baseline</t>
  </si>
  <si>
    <t>DLR 1.6: 8.87 million cumulative over baseline</t>
  </si>
  <si>
    <t>DLR 3.3: Teaching learning resource packs have been developed under Creative Commons license for 80% job roles at levels 5–7 of the NSQF</t>
  </si>
  <si>
    <t>DLR 3.6: Accreditation , assessment, and certification conducted according to the NQAF for all central and state level shortterm training programs under the Program</t>
  </si>
  <si>
    <t xml:space="preserve">DLI 4: Number of trainers and assessors trained/retrained with the new CPD modules </t>
  </si>
  <si>
    <t>DLR 4.1: ToT and assessors plan for existing and potential trainers created and approved, including curriculum design, and materials for new modules</t>
  </si>
  <si>
    <t>DLR 4.2: All faculty of the current TPs delivering NSQF compliant qualifications; 4,750 trainers and 750 assessors have been trained with new modules</t>
  </si>
  <si>
    <t>DLR 4.3: ToT programs executed in compliance with NSQF for at least 7,500 trainers and 1,500 assessors cumulatively from Year 2</t>
  </si>
  <si>
    <t>DLR 4.4: ToT programs conducted in compliance with NSQF for at least 10,000 trainers and 2,000 assessors cumulativel y from Year 2</t>
  </si>
  <si>
    <t>DLR 4.5: ToT programs conducted in compliance with NSQF for at least 12,500 trainers and 2,500 assessors cumulatively from Year 2</t>
  </si>
  <si>
    <t>DLR 4.6: ToT programs conducted in compliance with NSQF for at least 15,000 trainers and 3,000 assessors cumulatively from Year 2</t>
  </si>
  <si>
    <t xml:space="preserve">DLI 5: A system in place to undertake M&amp;E of SD programs at the national and state level </t>
  </si>
  <si>
    <t xml:space="preserve">DLR 5.1: (i) The National Skills Research Division (NSRD) has been formally established; </t>
  </si>
  <si>
    <t>DLR 5.1: (ii) The NSRD has completed a baseline report for SIMO’s impact evaluation</t>
  </si>
  <si>
    <t>DLR 5.2: At least five central schemes (including SDMS) have an MIS put in place and at least 10 SSDMs in Participating States submitted data to the LMIS</t>
  </si>
  <si>
    <t>DLR 5.3: The first tracer study (including the PMKVY) report has been disclosed by the NSRD</t>
  </si>
  <si>
    <t>DLR 5.4: At least 16 SSDMs in total have contributed data to the LMIS</t>
  </si>
  <si>
    <t>DLR 5.5: The second tracer study (including the PMKVY) report has been disclosed by the NSRD</t>
  </si>
  <si>
    <t xml:space="preserve">DLR 5.6: (i) At least 25 Participating States have submitted data to the LMIS; </t>
  </si>
  <si>
    <t>DLR 5.6: (ii) All data incorporated in final SIMO impact evaluation report</t>
  </si>
  <si>
    <t xml:space="preserve">DLI 6: Improved performance of states on institutional strengthening, market relevance of SD programs, and access to and completion of training by marginalized populations </t>
  </si>
  <si>
    <t>DLR 6.1: The baseline for the SIG’ Scorecard has been calculated for each state</t>
  </si>
  <si>
    <t>DLR 6.2: Participating states have improved their SIG scores by 15 points over the baseline, with at least 3 points in each component of the scorecard</t>
  </si>
  <si>
    <t>DLR 6.3:Participating states have improved their SIG scores by 15 points over the previous year, with at least 3 points in each component of the scorecard</t>
  </si>
  <si>
    <t>DLR 6.4: Participating states have improved their SIG scores by 15 points over the previous year, with at least 3 points in each component of the scorecard</t>
  </si>
  <si>
    <t>DLR 6.5: Participating states have improved their SIG scores by 15 points over the previous year, with at least 3 points in each component of the scorecard</t>
  </si>
  <si>
    <t>DLR 6.6: Participating states have improved their SIG scores by 15 points over the previous year, with at least 3 points in each component of the scorecard</t>
  </si>
  <si>
    <t>DLI 7: Increase in percentage of women, SCs and STs, and PWD participating in SD programs</t>
  </si>
  <si>
    <t xml:space="preserve">DLR 7.1: Participation of women and disadvantaged groups in SD programs has increased to: women - 32%; SCs and STs - 19%; and PWD - 0.5% </t>
  </si>
  <si>
    <t xml:space="preserve">DLR 7.2: Participation of women and disadvantag ed groups in SD programs has increased to: women - 33%; SCs and STs - 21%; and PWD – 0.8% </t>
  </si>
  <si>
    <t>DLR 7.3: Participation of women and disadvantage d groups in SD programs has increased to: women - 34%; SCs and STs - 22%; and PWD - 1%</t>
  </si>
  <si>
    <t>DLI 8: Joint public and private sector funding successfully channelized and utilized into priority initiatives</t>
  </si>
  <si>
    <t xml:space="preserve">DLR 8.1: (i) S2J Platform has been developed and made operational (ii) At least US$ 2,000,000 CSR funds have been credited to the CSR Skills Fund </t>
  </si>
  <si>
    <t xml:space="preserve">DLR 8.2: At least US$ 2,000,000 additional CSR funds to Year 1 have been credited to the CSR skills fund </t>
  </si>
  <si>
    <t>DLR 8.3: (i) At least US$ 2,000,000 in CSR funds additional to Year 2 have been credited to the CSR Skills Fund</t>
  </si>
  <si>
    <t>DLR 8.3: (ii) At least 50% of CSR Funds contributed by the end of Year 1 have been successfully utilized</t>
  </si>
  <si>
    <t xml:space="preserve">US$514,286 for every 100,000 trainees trained in the year 1 to 3. </t>
  </si>
  <si>
    <t>US$514,286 for every 100,000 trainees trained in the year 1 to 3.</t>
  </si>
  <si>
    <t>US$308,571 for every 100,000 trainees trained in the year 4 to 6</t>
  </si>
  <si>
    <t>US$271,903 for every 100,000 trainees placed/selfemployed within six months of completion of short-term SD program training in Year 1 to 3 and</t>
  </si>
  <si>
    <t>US$163,142 for every 100,000 trainees placed/selfemployed within six months of completion of short-term SD program training in Year 4 to 8</t>
  </si>
  <si>
    <t>US$163,142 for every 100,000 trainees placed/selfemployed within six months of completion of short-term SD program training in Year 4 to 9</t>
  </si>
  <si>
    <t>US$30,000 for every 100 trainers and US$100,000 for every 100 assessors trained</t>
  </si>
  <si>
    <t>US$275,000 per central MIS scheme and per SSDM</t>
  </si>
  <si>
    <t>US$250,000 per SSDM</t>
  </si>
  <si>
    <t>Upon achievement of target, US$1 for every US$1 of private funds credited to the CSR Skills Fund</t>
  </si>
  <si>
    <t>MIS's of central and state level programs</t>
  </si>
  <si>
    <t>MISs of central and state level SD programs</t>
  </si>
  <si>
    <t>NSDA, NSDC, SSCS. The NSDA to submit the NSQC minutes indicating the approval of the 8 manuals to the IVA. Verification to be conducted bythe IVA.</t>
  </si>
  <si>
    <t>NSDA standards and protocols report (produced by the NSDA) NSDA website (managed by the NSDA) Annual program monitoring report (produced by the NSDA)</t>
  </si>
  <si>
    <t>NSDA website (managed by the NSDA) SDMS (managed by the NSDC) NSDC website (managed by the NSDC) Annual program monitoring report (produced by the NSDA) LMIS data audit report (produced by the NSRD)</t>
  </si>
  <si>
    <t>LMIS (managed by the NSDA) NSDA website (managed by the NSDA) Annual program monitoring report (produced by the NSRD) LMIS data audit report (produced by research agency/NSRD)</t>
  </si>
  <si>
    <t>State SD plan with achievement figures from the previous year. MIS data submitted by states. Pilot project completion and evaluation reports.</t>
  </si>
  <si>
    <t>State SD plan with achievement figures from previous year. LMIS data submitted by states. Pilot project completion and evaluation reports.</t>
  </si>
  <si>
    <t>CSR Skills Fund Bank account statements audited accounts of CSR Skills Fund (produced by the NSDC auditors)</t>
  </si>
  <si>
    <t>S2J Portal minutes of meetings of CSR Skills Fund Oversight Committee, CSR Skills Fund bank account statements audited accounts of CSR Skills Fund (produced by the NSDC auditors)</t>
  </si>
  <si>
    <t>SD CSR Manual (initial version and revised version) S2J Portal midterm review report, minutes of meetings of CSR Skills Fund Oversight Committee, CSR Skills Fund bank account statements, audited accounts of CSR Skills Fund (produced by the NSDC auditors)</t>
  </si>
  <si>
    <t>Aggregation of data will come only from MISs for central schemes and the SSDMs that already conform to the required data standards of the LMIS</t>
  </si>
  <si>
    <t>As above, aggregation of data will come only from the MISs for central schemes and the SSDMs that already conform to the required data standards of the LMIS</t>
  </si>
  <si>
    <t>NSDA, NSDC, SSCS. Minutes and manuals</t>
  </si>
  <si>
    <t>NSCB, NSDA, NSDC. The MSDE shall submit the training plan for the trainers and assessors approved by the NSDA. The PMU shall submit progress against the training plan on an annual basis</t>
  </si>
  <si>
    <t xml:space="preserve">Training plans and progress reports </t>
  </si>
  <si>
    <t xml:space="preserve">DLI 1: Number of Syrian refugee children enrolled in Target Schools </t>
  </si>
  <si>
    <t>DLR 1.1: Number of Syrian refugee children enrolled in Target Schools at the basic and secondary education level</t>
  </si>
  <si>
    <t>DLR 1.2: Number of Syrian refugee children enrolled in Target Schools at KG2 level</t>
  </si>
  <si>
    <t>DLI 2: Number of children of additional children enrolled in public and private KG2</t>
  </si>
  <si>
    <t>DLI 3: Improved quality assurance system for KG 2 schools</t>
  </si>
  <si>
    <t xml:space="preserve">DLR 3.1: Comprehensive and harmonized quality assurance system adopted for public and private KG2 schools </t>
  </si>
  <si>
    <t xml:space="preserve">DLR 3.2: Percentage of KG2 schools assessed through the newly established quality assurance system </t>
  </si>
  <si>
    <t xml:space="preserve">DLR 3.4: Percentage of KG2 schools that have prove as per the quality assessment system </t>
  </si>
  <si>
    <t xml:space="preserve">DLR 4.1: New national techer professional standards ("NTPS") adopted and disseminated </t>
  </si>
  <si>
    <t>DLI 5: Improved school climate in schools with high proportion of Syrian refugee children</t>
  </si>
  <si>
    <t xml:space="preserve">DLI 6: Improved physical environment </t>
  </si>
  <si>
    <t xml:space="preserve">DLR 6.1: Improved maintenance system adopted </t>
  </si>
  <si>
    <t xml:space="preserve">DLR 6.2: Legal framework approved for allowing transfer of school-level maintenance and unkeep budget to schools </t>
  </si>
  <si>
    <t>DLR 6.3: Number of schools that are using a maintenancce and unkeep budget</t>
  </si>
  <si>
    <t xml:space="preserve">DLR 7.1: National assessment strategy adopted </t>
  </si>
  <si>
    <t xml:space="preserve">DLR 7.2: Grade 3 diagnostic test on early grade reading and math implemented in Target Schools </t>
  </si>
  <si>
    <t xml:space="preserve">DLR 7.3: First phase of Tawjihi Exam reform completed and action plan for reform rollout is produced </t>
  </si>
  <si>
    <t xml:space="preserve">DLR 7.4: Legal framework for reform of the Tawjihi Exam has been adopted so that its secondary graduation and certification fucntion is separated from its function as a screening mechanism for university entrance </t>
  </si>
  <si>
    <t xml:space="preserve">DLI 8: Increased availability of resources and tools for the Program </t>
  </si>
  <si>
    <t xml:space="preserve">DLR 8.1: Geographical Information System ("GIS") is operational and updated with latest data required for management of the education system </t>
  </si>
  <si>
    <t>Starting AY18, US$100,000 for every 1000 Syrian refugee children enrolled in Target  Schools at the basic and secondary education level in each AY, up to a maximum of  US$3,000,000 in each AY. For each subsequent AY, the number of students enrolled  in the previous year against which the Bank disbursed under this DLR 1.1 is  subtracted.</t>
  </si>
  <si>
    <t>From a baseline of 2,500, US$50,000 for every 100 additional students in each AY,  starting in AY 2018, up to the allocated amount. For each subsequent AY, the  number of students enrolled in the previous year against which the Bank disbursed  under this DLR 1.2 is subtracted. </t>
  </si>
  <si>
    <t>US$4,000,000 by Closing Date.</t>
  </si>
  <si>
    <t>For 30% of KG2 schools assessed, US$3,000,000; for 60% of KG2 schools assessed,  additional US$3,000,0000; for 80% of KG2 schools assessed, the remaining balance  of US$2,000,000. </t>
  </si>
  <si>
    <t>For 25 percent (%) of schools with improved quality, US$7,000,000 by Closing Date</t>
  </si>
  <si>
    <t>US$6,000,000 by Closing Date. </t>
  </si>
  <si>
    <t>US$6,000,000 by Closing Date.</t>
  </si>
  <si>
    <t>Upon implementation of socioemotional learning program in 70% of High  Proportion Schools, US$4,000,000 by Closing Date.</t>
  </si>
  <si>
    <t>US$5,000,000 by Closing Date. </t>
  </si>
  <si>
    <t>US$5,000,000 by Closing Date.</t>
  </si>
  <si>
    <t>Upon reaching 3,000 schools that are using a maintenance and upkeep budget,  US$2,000,000 by Closing Date.</t>
  </si>
  <si>
    <t>US$7,000,000 by Closing Date.</t>
  </si>
  <si>
    <t>US$9,000,000 by Closing Date.</t>
  </si>
  <si>
    <t>US$3,000,000 by Closing Date.</t>
  </si>
  <si>
    <t>US$11,000,000 if approved MOE 2019 budget reflects the minimum amount of JOD  949,555,000 as indicated in 2017 budget law;   US$12,000,000 if approved MOE 2020 budget reflects a minimum increase of  US$50,000,000 from 2019 indicative budget (as reflected in the 2017 budget law);  US$11,000,000 if approved MOE 2021 budget reflects a minimum increase of  US$50,000,000 from 2019 indicative budget (as reflected in the 2017 budget law);  US$11,000,000 if approved MOE 2022 budget reflects a minimum increase of  US$34,000,000 from 2019 indicative budget (as reflected in the 2017 budget law)  </t>
  </si>
  <si>
    <t>MOE (OpenEMIS) </t>
  </si>
  <si>
    <t>MOE website,  signed documents at  MOE</t>
  </si>
  <si>
    <t>Quality reports for  all KG2 schools </t>
  </si>
  <si>
    <t>MOE training  records</t>
  </si>
  <si>
    <t>Quality reports for  all KG2 schools</t>
  </si>
  <si>
    <t>MOE website,  signed documents at  MOE </t>
  </si>
  <si>
    <t>MOE Training and  certification records </t>
  </si>
  <si>
    <t>Implementation  report </t>
  </si>
  <si>
    <t>School  records/evaluation  reports </t>
  </si>
  <si>
    <t>Maintenance system  document and  operating  procedures</t>
  </si>
  <si>
    <t>Standard operating  procedures for  budget mechanism</t>
  </si>
  <si>
    <t>Schools budget and  invoices </t>
  </si>
  <si>
    <t>School records of  assessments</t>
  </si>
  <si>
    <t>First phase of  Tawjihi reform  report and action  plan</t>
  </si>
  <si>
    <t>Legislations/decrees  and standard  operating  procedures </t>
  </si>
  <si>
    <t>GIS reports</t>
  </si>
  <si>
    <t>MOE expenditure  framework and MOF  approved annual  budget</t>
  </si>
  <si>
    <t>The verification agency will check  the number of Syrian refugee  children enrolled in target schools  and will conduct site visits and spot  checks in a sample of randomly  selected schools to verify  enrollment numbers.</t>
  </si>
  <si>
    <t>From a Baseline of 80,000, US $50,000 for every 100 additional students enrolled in  each AY, starting in AY 2018, up to the allocated amount. For each subsequent AY,  the number of students enrolled in the previous year against which the Bank  disbursed under this DLR 2 is subtracted. </t>
  </si>
  <si>
    <t xml:space="preserve">Kenya </t>
  </si>
  <si>
    <t>TSC report endorsed by the CEO</t>
  </si>
  <si>
    <t>DoTM, TSC</t>
  </si>
  <si>
    <t>s. €0.26 million for each module developed up to 5 modules35 and €0.44 million for 6th module developed</t>
  </si>
  <si>
    <t>DoTM report endorsed by the TSC CEO</t>
  </si>
  <si>
    <t>€0.26 million for each module developed up to 5 modules36 and €0.44 million for 6th module developed</t>
  </si>
  <si>
    <t>DoTM, TSC. DoTM report endorsed by the TSC CEO</t>
  </si>
  <si>
    <t>DPC&amp;D, MoE. Report by the MoE endorsed by
the PS, as acceptable to IDA</t>
  </si>
  <si>
    <t>€0.18 million for each additional 10% of schools with 1:1 studenttextbook ratio, up to a maximum of 80%</t>
  </si>
  <si>
    <t>Report by the MoE verified by independent firm</t>
  </si>
  <si>
    <t>€0.31 million for each additional 1,000 of student beneficiaries, up to a maximum of 9,000 beneficiaries</t>
  </si>
  <si>
    <t>DPC&amp;D. Contract issued by the DPC&amp;D, shared with IDA</t>
  </si>
  <si>
    <t>DPC&amp;D, MoE. Evaluation by the third-party consultant, as acceptable to IDA</t>
  </si>
  <si>
    <t>DPC&amp;D, MoE. Evaluation by the third party consultant, as acceptable to IDA</t>
  </si>
  <si>
    <t>€0.66 million for every 20% of beneficiaries completing grade 8, up to a maximum of 80%</t>
  </si>
  <si>
    <t>DLR 2.2: Design of SBTSS and implementation plan finalized</t>
  </si>
  <si>
    <t>DLR 2.3: TPD training modules developed</t>
  </si>
  <si>
    <t>DLR 2.4: Phase 1 of the SBTSS operational in 2,000 primary schools and 500 secondary schools</t>
  </si>
  <si>
    <t>DLR 2.6: 3 additional TPD training modules developed</t>
  </si>
  <si>
    <t>DLR 2.7: Scaling up of the SBTSS based on Phase 1 evaluation to at least 5,000 primary schools and 1,500 secondary schools</t>
  </si>
  <si>
    <t>DLI 3: Share of schools reporting student textbook ratio of 1:1 in science, mathematics, and English at grades 7 and 8 and Form 1 in targeted sub counties</t>
  </si>
  <si>
    <t>DLR 3.1 Selection of core textbooks through transparent and competitive process</t>
  </si>
  <si>
    <t>DLR 3.2: 50% of schools with 1:1 student-textbook ratio</t>
  </si>
  <si>
    <t>DLR 3.3: 60% of schools with 1:1 student-textbook ratio</t>
  </si>
  <si>
    <t>DLR 3.4: 70% of schools with 1:1 studenttextbook ratio</t>
  </si>
  <si>
    <t>DLR 3.5: 80% of schools with 1:1 student-textbook ratio</t>
  </si>
  <si>
    <t xml:space="preserve">DLR 4.1: Selection and contracting of partner agency(ies) to design and administer scholarships
completed </t>
  </si>
  <si>
    <t>DLR 4.2: At least 9,000 Form 1 students receiving scholarship[2]</t>
  </si>
  <si>
    <t>DLR 4.3: At least 17,750 Form 1 and 2 students receiving scholarship</t>
  </si>
  <si>
    <t>DLR 4.4: At least 17,500 Form 2 and 3 students receiving scholarship</t>
  </si>
  <si>
    <t>DLR 4.5: At least 17,250 Form 3 and 4 students receiving scholarship</t>
  </si>
  <si>
    <t>DLR 4.6: At least 8,000 Form 4 students receiving scholarship</t>
  </si>
  <si>
    <t>DLR 4.7: At least 17,000 students from cohorts 1 and 2 complete Form 4</t>
  </si>
  <si>
    <t>DLR 4.8: Program evaluated to inform options for scaling up</t>
  </si>
  <si>
    <t>DLR 5.1: Advocacy strategies developed and implementation launched in at least 50% of targeted sub-counties</t>
  </si>
  <si>
    <t>DLR 5.2: At least 7,500 primary students (grades 7 and 8) receiving school kits</t>
  </si>
  <si>
    <t>DLR 5.3: At least 7,500 primary students (grades 7 and 8) receiving school kits</t>
  </si>
  <si>
    <t>DLR 5.4: At least 7,500 primary students (grades 7 and 8) receiving school kits</t>
  </si>
  <si>
    <t>DLR 5.5: At least 7,500 primary students (grades 7 and 8) receiving school kits</t>
  </si>
  <si>
    <t>DLR 5.6: At least 7,500 primary students (grades 7 and 8) receiving school kits</t>
  </si>
  <si>
    <t>DLR 5.7: 80% of program beneficiaries sitting for KCPE exam at the end of grade 8</t>
  </si>
  <si>
    <t>DLR 5.8: Program is evaluated to inform options for scaling up</t>
  </si>
  <si>
    <t>DLR 1.1: Girls’ Education Scholarship Program Guidelines including the selection criteria are developed and adopted by MoE</t>
  </si>
  <si>
    <t>DLR 1.2: ToR for Female Guidance Counselors including roles and responsibilities as well as required qualifications are defined and adopted by MoE</t>
  </si>
  <si>
    <t>DLR 1.3: At least 900 female students enrolled in Grade 10 in Selected Counties received  scholarship</t>
  </si>
  <si>
    <t>DLR 1.4: At least 1,800 female students enrolled in Grade 10 or Grade 11 in  Selected Counties received scholarship under the Updated Girls’ Education Scholarship Program Guidelines</t>
  </si>
  <si>
    <t>DLR 1.5:  At least 150  (in addition to baseline) Female Guidance Counselors R are hired, trained and deployed to  senior secondary schools</t>
  </si>
  <si>
    <t>DLR 1.6:  At least 2,700 female students enrolled in Grade 10, Grade 11 or Grade 12 in Selected Counties received scholaship under the Updated Girls’ Education Scholarship Program Guidelines</t>
  </si>
  <si>
    <t xml:space="preserve">DLR 2.2:  Pre-service Bachelor’s degree curriculaat UL-TC are reviewed and revised and finalized. </t>
  </si>
  <si>
    <t xml:space="preserve">DLR 2.3: Training materials based on the revised Curricula are developed and validated </t>
  </si>
  <si>
    <t>DLR 2.4: Pre-service Bachelor’s degree programs launched at UL-TC – using the revised curricula, the new training
materials, and taught by faculty who have been trained on the new program</t>
  </si>
  <si>
    <t>DLR 3.2: Training materials and modules are developed based on the content gap analysis report from Year 1 and validated</t>
  </si>
  <si>
    <t xml:space="preserve">DLR 4.1: CSA-MoE employee payroll registry received showing the list of all staff and identifying staff who are at or above the Mandatory Retirement Age </t>
  </si>
  <si>
    <t>DLI 5: Increased access to textbooks at the senior secondary level</t>
  </si>
  <si>
    <t>DLR 5.1: Technical working group has been established with clearly defined roles and responsibilities to guide and oversee the implementation of the provision of teaching and learning materials in senior secondary schools</t>
  </si>
  <si>
    <t>DLR 5.2: MoE’s Proposed Guidelines for Textbook Origination, Provision and Management reviewed, revised and approved by the MoE</t>
  </si>
  <si>
    <t>DLR 5.3: Textbooks for Grades 10, 11 and 12 in English, Math, Physics, Chemistry and Biology identified, adapted and approved by the MoE</t>
  </si>
  <si>
    <t>DLR 5.4: For each of the five subjects textbooks approved in DLI 5.3 across Grades 10, 11 and 12 procured and distributed to at least 90 percent of public and community senior secondary schools, reaching at least textbook to student ratio of 1:5</t>
  </si>
  <si>
    <t>DLI 6: Improved access to basic digital skills training for senior secondary students</t>
  </si>
  <si>
    <t>DLR 6.1: A National ICT strategy for Senior secondary education developed and approved by the MoE</t>
  </si>
  <si>
    <t>DLR 6.3: A Evaluation of mobile computer lab vs. school-based computer lab approach for providing digital skills is completed and the report is finalized and disseminated in a stakeholder vetting workshop</t>
  </si>
  <si>
    <t>DLR 3.1:  Student LSHSCE/WASSCE test results by subject and by question from the last three years (2016-2018) are analyzed for at least 5 subjects, gaps identified and content gap analysis report drafted and finalized</t>
  </si>
  <si>
    <t>Project monitoring report and a survey of a representative sample of beneficiarie</t>
  </si>
  <si>
    <t>Project monitoring report</t>
  </si>
  <si>
    <t>Project monitoring report and a survey of a representative sample of beneficiaries</t>
  </si>
  <si>
    <t>ASC / School Quality Assessment report, CSA-approved annual payroll registry and project monitoring report</t>
  </si>
  <si>
    <t>ASC / School Quality Assessment report and project monitoring report</t>
  </si>
  <si>
    <t>Content gap analysis report and project monitoring report</t>
  </si>
  <si>
    <t>Training evaluation report, project monitoring report</t>
  </si>
  <si>
    <t>CSA-MoE employee payroll registry and project monitoring report</t>
  </si>
  <si>
    <t>CSA-MoE employee payroll registry and NASSCORP pension listing</t>
  </si>
  <si>
    <t>CSA-MoE employee payroll registry, MoE personnel listing and ASC/ School Quality Assessment report</t>
  </si>
  <si>
    <t>CSA-MoE employee payroll registry, MoE personnel listing, ASC/ School Quality Assessment report and project monitoring repor</t>
  </si>
  <si>
    <t>CSA-MoE employee payroll registry, MoE personnel listing, ASC/ School Quality Assessment report and project monitoring report</t>
  </si>
  <si>
    <t>Project monitoring report and revised Guidelines</t>
  </si>
  <si>
    <t>Project monitoring report and prototype copies of the newly approved textbooks</t>
  </si>
  <si>
    <t>US$0.4 million for textbook(s) for each subject covering all three Grades 10, 11, and 12</t>
  </si>
  <si>
    <t>US$0.2 million for each subject textbook(s) for the three grades procured and distributed to at least 90 percent of public and community SSSs reaching at least textbook to student ratio of 1:5 at the school</t>
  </si>
  <si>
    <t>Project monitoring report, website and app</t>
  </si>
  <si>
    <t>Project monitoring report, ASC / School Quality Assessment report</t>
  </si>
  <si>
    <t xml:space="preserve">DLR 1.1: Seven (7) regional plans are approved </t>
  </si>
  <si>
    <t xml:space="preserve">DLR 1.2: Fifteen (15)regional plans are approved </t>
  </si>
  <si>
    <t>Scalable per plan US$ 240,000 for the first regional training plan from each region meeting the quality criteria defined in the PIM.</t>
  </si>
  <si>
    <t>Regional plans are approved by the Recipient’s verifier and the World Bank to meet the criteria described in the PIM.</t>
  </si>
  <si>
    <t>US$ 500,000 per evaluation. The first evaluation has to be delivered before the mid-term evaluation of the project to be eligible for disbursement. The second evaluation has to be delivered after the mid-term evaluation to be eligible for disbursement.</t>
  </si>
  <si>
    <t>Regional plans approved by the Recipient’s verifier and the World Bank</t>
  </si>
  <si>
    <t>DLI 1: Percent of CDSSs with student textbook ratio of 1:1 for maths and science</t>
  </si>
  <si>
    <t xml:space="preserve">DLR 1.1: 100% compliance to procurement methods that enhance value for money </t>
  </si>
  <si>
    <t>DLR 1.2:  25% of CDSS with student textbook ratio of 1:1 in at least two of the four subjects</t>
  </si>
  <si>
    <t>DLR 2.1.1: Framework that maps TTIs to the 43 cluster lead schools developed</t>
  </si>
  <si>
    <t>DLR 2.1.2: Baseline established based on selected national education standard</t>
  </si>
  <si>
    <t>DLI 3: Complementary streams for delivery of secondary education established</t>
  </si>
  <si>
    <t>DLR 3.1:  Secondary education delivery streams (open secondary school, DoubleShift, ODL,  public-private partnership schools) and financing formula/model reviewed, and clear policy direction provided to inform expansion plan</t>
  </si>
  <si>
    <t>DLR 3.2: Secondary education sustainable expansion plan finalized and endorsed for implementation</t>
  </si>
  <si>
    <t>DLR 4.1.1: ICT enabled examination management system developed</t>
  </si>
  <si>
    <t>DLR 4.1.2: School selection digitized and flexibility in admissions at school level established</t>
  </si>
  <si>
    <t xml:space="preserve">DLR 5.1.2: Environmental and social management plans for each site cleared </t>
  </si>
  <si>
    <t xml:space="preserve">DLR 5.2.1: 100% contracts signed and civil workds commenced </t>
  </si>
  <si>
    <t xml:space="preserve">DLR 5.2.2: Environmental and social management plans for each site cleared </t>
  </si>
  <si>
    <t>DLR 5.5: US$27,000 disbursed for every school that is well maintained up to a maximum of US$2 million corresponding to 75% of the CDSS meeting this norm</t>
  </si>
  <si>
    <t>DLR 5.6: US$27,000 disbursed for every school that is well maintained up to a maximum of US$2 million corresponding to 75% of the CDSS meeting this norm</t>
  </si>
  <si>
    <t xml:space="preserve">DLR 1.3:  Percentage of CDSSs having a student textbook ratio of 1:1 in Math and three Science subjects.  </t>
  </si>
  <si>
    <t>US$33,000 disbursed for every percentage point achieved above 25% for each of the four subjects up to a maximum of  US$8.5 million corresponding to 90% of CDSS with student textbook ratio of 1:1 in math and three science subjects</t>
  </si>
  <si>
    <t xml:space="preserve">DLR 1.4: Percentage of CDSSs having a student textbook ratio of 1:1 in Math and three Science subjects. </t>
  </si>
  <si>
    <t xml:space="preserve">DLR 1.5: Percentage of CDSSs having a student textbook ratio of 1:1 in Math and three Science subjects. </t>
  </si>
  <si>
    <t xml:space="preserve">DLR 1.6:  Percentage of CDSSs having a student textbook ratio of 1:1 in Math and three Science subjects. </t>
  </si>
  <si>
    <t>DLR 3.3: Number of additional students enrolled in the complementary streams of secondary education</t>
  </si>
  <si>
    <t>DLR 3.4: Number of additional students enrolled in the complementary streams of secondary education</t>
  </si>
  <si>
    <t>DLR 3.5: Number of additional students enrolled in the complementary streams of secondary education</t>
  </si>
  <si>
    <t>DLR 3.6: Number of additional students enrolled in the complementary streams of secondary education</t>
  </si>
  <si>
    <t>DLI 4: Percentage of public secondary schools conforming to class size range of 45-55 in Form 1 in the 13 selected districts</t>
  </si>
  <si>
    <t>US$247,000 disbursed for every percentage point improvement on the proportion of schools meeting the prescribed class size in Form 1 up to a maximum of US$9.9 million corresponding to 90% of CDSS meeting this norm</t>
  </si>
  <si>
    <t xml:space="preserve">DLR 4.2: Percentage of public secondary schools conforming to class size range of 45-55 in Form 1 in the 13 selected districts  </t>
  </si>
  <si>
    <t>DLR 4.3: Percentage of public secondary schools conforming to class size range of 45-55 in Form 1 in the 13 selected districts</t>
  </si>
  <si>
    <t>DLR 4.4: Percentage of public secondary schools conforming to class size range of 45-55 in Form 1 in the 13 selected districts</t>
  </si>
  <si>
    <t>DLR 4.5: Percentage of public secondary schools conforming to class size range of 45-55 in Form 1 in the 13 selected districts</t>
  </si>
  <si>
    <t>DLR 4.6: Percentage of public secondary schools conforming to class size range of 45-55 in Form 1 in the 13 selected districts</t>
  </si>
  <si>
    <t>US$27,000 disbursed for every school that is well maintained up to a maximum of US$2 million</t>
  </si>
  <si>
    <t>US$146,160 disbursed for every school that is completed up to a maximum of US$14.62 million corresponding to 100% completion of civil works</t>
  </si>
  <si>
    <t>US$ 264,000 durburced for every percentage point achievement above 10% up to a maximum of 25%</t>
  </si>
  <si>
    <t>Administrative reports from the MOEST including signed contracts</t>
  </si>
  <si>
    <t>Textbook inventory in CDSSs; Enrollment registers in CDSSs; Textbook delivery returns; ITPV sample based data</t>
  </si>
  <si>
    <t>Textbook inventory in CDSSs; Enrolment registers in CDSSs; Textbook delivery returns; ITPV sample based data</t>
  </si>
  <si>
    <t>Inspection reports from DIAS</t>
  </si>
  <si>
    <t>Classroom observation data in 43 selected clusters; ITPV data from sample schools</t>
  </si>
  <si>
    <t>Policy documents submitted by MOEST</t>
  </si>
  <si>
    <t>MOEST (M&amp;E) implementation monitoring report; ITPV implementation monitoring report</t>
  </si>
  <si>
    <t>Administrative reports from the MOEST</t>
  </si>
  <si>
    <t>Annual School Census</t>
  </si>
  <si>
    <t>Civil works monitoring reports generated by Online Monitoring System and compiled by MOEST</t>
  </si>
  <si>
    <t>Civil works monitoring reports generated by Online Monitoring System and compiled by MOEST; ITPV verification report</t>
  </si>
  <si>
    <t>DLR 5.1.1: 100% compliance to civil works procurement procedures that enhance value for money</t>
  </si>
  <si>
    <t>DLR 5.3:  100% completion of civil works (Target: 60% of target schools )</t>
  </si>
  <si>
    <t xml:space="preserve">DLR 5.4: US$146,160 disbursed for every school that is completed up to a maximum of US$14.62 million corresponding to 100% completion of civil works </t>
  </si>
  <si>
    <t>DLI 5: Number of schools expanded or upgraded based on agreed minimum infrastructure package</t>
  </si>
  <si>
    <t>Morocco</t>
  </si>
  <si>
    <t>DLI 1: A training program for preschool educators has been established.</t>
  </si>
  <si>
    <t>DLR 1.1: The MOE has adopted a Professional Competency Framework for preschool educators</t>
  </si>
  <si>
    <t>DLR 1.2: 20,000 educators have completed the training program for preschool education. (US$5 m for each 2,000 educators trained, up to 20,000)</t>
  </si>
  <si>
    <t>DLI 2: The framework for measuring the quality of preschool environment has been strengthened.</t>
  </si>
  <si>
    <t>DLR 2.1: The MOE has adopted a framework to measure the quality of preschool environment</t>
  </si>
  <si>
    <t>DLR 2.2: The MOE has adopted a tool to measure the quality of preschool environment.</t>
  </si>
  <si>
    <t>DLR 2.3: The MOE has tested the piloted tool under DLR 2.2 on 150 preschool classrooms in the AREFs.(US$7 million for each 50 classrooms tested, up to US$21m.)</t>
  </si>
  <si>
    <t>DLI 3: The Borrower’s capacity to manage preschool education has been strengthened.</t>
  </si>
  <si>
    <t>DLR 3.1: Each of the AREF's budget for FY19 includes an item dedicated to preschool education activities.</t>
  </si>
  <si>
    <t>DLR 3.2: The MOE has established an administrative structure responsible for preschool education at the central level.</t>
  </si>
  <si>
    <t>DLR 3.3: MOE has established an administrative structure responsible for preschool education at the level of each AREF and each Provincial Directorate.</t>
  </si>
  <si>
    <t>DLI 6: Performance Contracts are implemented</t>
  </si>
  <si>
    <t>DLR 6.1: The MOE adopted a model of Performance Contract</t>
  </si>
  <si>
    <t>DLR 6.2: The MOE put in place a system to monitor the Performance Contracts' implementation.</t>
  </si>
  <si>
    <t>DLI 7: School improvement plans are defined and implemented.</t>
  </si>
  <si>
    <t>DLR 7.1: The MOE adopts a manual for carrying out School Improvement Plans</t>
  </si>
  <si>
    <t>DLR 7.2: The MOE adopts a Roadmap for the implementation of School Improvement Plans</t>
  </si>
  <si>
    <t>DLR 7.3: MOE integrates the monitoring of the implementation of School Improvement Plans into MASSAR.</t>
  </si>
  <si>
    <t>US$4 million for each of the 6 AREF, up to US$24 million</t>
  </si>
  <si>
    <t xml:space="preserve">DLR 7.4: At least 50 schools under each of the 6 different AREFs, have implemented a School Improvement Plan. </t>
  </si>
  <si>
    <t>Official documents of the MOE, AREF, DP</t>
  </si>
  <si>
    <t>Official documents of the MOE (DVS, DSI, AREF, DP)</t>
  </si>
  <si>
    <t>US$5m for each 10 % p. of increase for (i), (ii) and (iii)</t>
  </si>
  <si>
    <t>US$10 million for each 10 percentage points, up to US$40m.</t>
  </si>
  <si>
    <t>US$7 million for each 50 classrooms tested, up to US$21m.</t>
  </si>
  <si>
    <t>US$5 m for each 2,000 educators trained, up to 20,000</t>
  </si>
  <si>
    <t>DLR 3.4: At least 70% of public and modern private preschools under the AREFs are registered in MASSAR.</t>
  </si>
  <si>
    <t>DLI 1:   Strengthened  quality and  relevance of  technical education</t>
  </si>
  <si>
    <t>DLR 1.1: PIC has endorsed the  Quality Assurance  (QA) Manual for TSLC  and/or Diploma  program offering  institutions prepared  by PS</t>
  </si>
  <si>
    <t>DLR 1.2: PS has signed MOUs  with 100 TSLC and/or  Diploma program  offering institutions  for receiving  performance‐based  quality improvement  grants (US$0.225 million for  the first 30 institutions and,  thereafter, US$7,500  per additional  institution)</t>
  </si>
  <si>
    <t xml:space="preserve">DLR 1.5: PS has disbursed  performance-based  quality improvement  grants to 100 supported  TSLC and/or Diploma  program offering  institutions in Year 4 on  account of quality  targets achieved.  US$1.25 million for 50 institutions, and thereafter, US$25,000  per additional  institution </t>
  </si>
  <si>
    <t>DLR 1.6: PS has disbursed  performance-based  quality improvement  grants to 100  supported TSLC  and/or Diploma  program offering  institutions in Year 5  on account of quality  targets achieved. US $1.25 million for 50 institutions, and thereafter, US$25,000  per additional  institution</t>
  </si>
  <si>
    <t>DLI 2: Improved service delivery and  modernizing curricula in technical education</t>
  </si>
  <si>
    <t>DLR 2.6: 100 heads of TSLC and/or  Diploma program offering  institutions have  completed the leadership  and management training  program over and above  those in Years 1 and 2</t>
  </si>
  <si>
    <t>DLR 2.7: 440 TVET instructors  and/or assessors have  completed training  program for enhanced  professional competencies  over and above those in  Years 1 and 2 </t>
  </si>
  <si>
    <t xml:space="preserve">DLR 2.8: CTEVT has revised/developed the curricula for 10 TSLC/Diploma, apprenticeship and/or short‐term training courses over and above those in Year 2, with industry participation to reflect employer requirements </t>
  </si>
  <si>
    <t>DLR 2.9: 100 heads of TSLC  and/or Diploma  program offering  institutions have  completed the  leadership and  management training  program over and  above those in Years 1  through 3; </t>
  </si>
  <si>
    <t>DLR 2.10: 340 TVET instructors  and/or assessors have  completed training  programs for enhanced  professional  competencies over and  above those in Years 1  through 3</t>
  </si>
  <si>
    <t>DLR 2.11: CTEVT has  revised/developed the curricula for 10  TSLC/Diploma,  apprenticeship and/or  short‐term training  courses over and above  those in Years 2 and 3,  with industry  participation to reflect  employer requirements</t>
  </si>
  <si>
    <t>DLR 2.14: CTEVT has  revised/developed  the curricula for 10  TSLC/Diploma,  apprenticeship  and/or short‐term  training courses over  and above those in  Years 2 through 4,  with industry  participation to  reflect employer  requirements</t>
  </si>
  <si>
    <t>DLR 3.1: 500 TSLC/Diploma  students have been selected for/awarded Pro‐poor Scholarships using a PMT method</t>
  </si>
  <si>
    <t>DLR 3.3: 2,000 TSLC/Diploma  students have been  selected for/awarded Pro‐ poor Scholarship using a  PMT method, over and  above those  selected/awarded in Years  1 and 2 </t>
  </si>
  <si>
    <t>DLR 3.4: 2,000 TSLC/Diploma  students have been  selected for/awarded  Pro‐poor Scholarships  using a PMT method,  over and above those  selected/ awarded in  Year 1 through 3 </t>
  </si>
  <si>
    <t>DLI 4: Share of female and disadvantaged youth completing  market relevant short‐term training programs</t>
  </si>
  <si>
    <t>DLI 5: Percentage of trainees employed/self‐employed within 6  months of completion of short‐term training</t>
  </si>
  <si>
    <t>DLI 6: Testing of Prior Skills</t>
  </si>
  <si>
    <t>DLR 6.1: 6,000 youth, including migrants, have completed the NSTB skills tests </t>
  </si>
  <si>
    <t>DLR 6.2: 6,000 youth, including  migrants, have completed the NSTB skills tests, over  and above those completing them in Year 1 </t>
  </si>
  <si>
    <t>DLR 6.3: 6,000 youth, including  migrants, have completed the NSTB skills tests, over and above those completing them in Years 1 and 2  </t>
  </si>
  <si>
    <t>DLR 6.4: 6,000 youth, including migrants, have completed the NSTB skills tests, over and above those completing them in Years 1 through  3 </t>
  </si>
  <si>
    <t>DLR 6.5: 6,000 youth, including migrants, have completed the NSTB skills tests, over and above those completing them in Years 1 through 4</t>
  </si>
  <si>
    <t>DLR 7.1: PS has prepared and adopted the Operational Manual forthe apprenticeship programs</t>
  </si>
  <si>
    <t>DLR 7.2: 500 youth received job placement assistance through HR Service Providers</t>
  </si>
  <si>
    <t>DLR 7.3: 500 trainees have successfully completed Project‐supported apprenticeship programs</t>
  </si>
  <si>
    <t xml:space="preserve">DLR 7.4: 500 youth have received  job placement assistance through HR Service Providers, over and above those assisted in Year 2 </t>
  </si>
  <si>
    <t>DLR 7.5: 500 trainees have successfully completed Project‐supported apprenticeship programs over and above those completing  them in Year 3</t>
  </si>
  <si>
    <t>DLR 7.6: 1,000 youth have received job placement assistance through HR Service Providers, over and above those assisted in Years 2 and 3</t>
  </si>
  <si>
    <t>DLR 7.7: 500 trainees have successfully completed Project‐supported apprenticeship programs over and above those completing them in Years 3 and 4</t>
  </si>
  <si>
    <t xml:space="preserve">DLR 7.8: 1,000 youth have received job placement assistance through HR Service Providers, over and above those assisted in Years 2 through 4 </t>
  </si>
  <si>
    <t>US$1.25 million for 50 
institutions, and 
thereafter, US$25,000 per 
additional institution: 1.25+(25,000*50)= 2,500,000</t>
  </si>
  <si>
    <t>US$1.25 million for 50  institutions, and  thereafter, US$25,000 per  additional institution: 1.25+(25,000*50)= 2,500,000</t>
  </si>
  <si>
    <t>US$1.25 million for 50  institutions, and  thereafter, US$25,000 per additional institution: 1.25+(25,000*50)= 2,500,000</t>
  </si>
  <si>
    <t>US$1.25 million for 50 institutions, and thereafter, US$25,000 per additional institution: 1.25+(25,000*50)= 2,500,000</t>
  </si>
  <si>
    <t xml:space="preserve">US$0.225 million for the first 30 institutions and,  thereafter, US$7,500  per additional institution: 0.225+(7,500*70)=750,000. </t>
  </si>
  <si>
    <t>DLR 2.12: 60 heads of TSLC  and/or Diploma  program offering  institutions have  completed the  leadership and  management training  program over and  above those in Years  1 through 4; </t>
  </si>
  <si>
    <t xml:space="preserve">DLR 2.13: 340  TVET instructors  and/or assessors  have completed  training programs for  enhanced  professional  competencies over  and above those in Years 1 through 4 </t>
  </si>
  <si>
    <t>Letter from the PS with the PIC’s endorsement of the manual. Review of the  verification report will be done by the World Bank</t>
  </si>
  <si>
    <t>Letter from the PS with a list of the institutions with which MOUs have been  signed, with copies of the signed MOUs. Reimbursement to the GON will be for each  MOU signed, up to a maximum of 100 institutions. Review of the verification report  will be done by the World Bank.</t>
  </si>
  <si>
    <t>Approved IDPs, detailed activities and performance data, and quality  standards achievement report from the quality assurance panel of experts for all  supported institutions. Review of the verification report will be done by the World  Bank. </t>
  </si>
  <si>
    <t>Letter from the PS with the list of curricula developed/revised and the names,  designations, and contact details of industry representatives who participated in the  curricula development/revision process for each curriculum developed/revised. Review of  the verification report will be done by the World Bank</t>
  </si>
  <si>
    <t>Cover letter and administrative data from TITI and NSTB providing TSLC/ Diploma  instructors and assessors training, respectively on behalf of the project</t>
  </si>
  <si>
    <t>Cover letter and administrative data from TITI and/or other organizations  providing such training on behalf of the project. Administrative data so required will  include participants’ name, gender, home address and phone number(s), educational and  professional qualifications, name and address of institutions with which the participants  are affiliated, their designation at the time of enrolling in the training, the training  program they have enrolled in including the start and end‐date of the training, and  completion status. Review of the verification report will be done by the World Bank.  </t>
  </si>
  <si>
    <t>Cover letter and administrative data from TITI and NSTB providing TSLC/ Diploma  instructors and assessors training, respectively on behalf of the project. TITI and NSTB  administrative data so required will include participants’ name, gender, home address and phone number(s), educational and professional qualifications, name and address of 
institutions with which the participants are affiliated, designation at the time of enrolling, 
the training program they have enrolled in including the start and end‐date of the training, 
and completion status. Review of the verification report will be done by the World Bank</t>
  </si>
  <si>
    <t xml:space="preserve">DLR 2.1: 40 heads of TSLC  and/or Diploma  program offering  institutions have  completed the  leadership and  management training  program. </t>
  </si>
  <si>
    <t xml:space="preserve">DLR 2.2: 100 TVET instructors  and/or assessors have  completed training  programs for enhanced  professional  competencies. </t>
  </si>
  <si>
    <t>DLR 2.3: 100 heads of TSLC and/or  Diploma program offering  institutions have  completed the leadership  and management training  program over and above  those in Year 1</t>
  </si>
  <si>
    <t>DLR 2.4: 440 TVET instructors  and/or assessors have  completed training  programs for enhanced  professional competencies  over and above those in  Year 1</t>
  </si>
  <si>
    <t>DLR 2.5: CTEVT has revised/developed the curricula for 10 TSLC/Diploma, apprenticeship and/or short‐term training courses, with industry participation to reflect employer requirements</t>
  </si>
  <si>
    <t>US$0.125 million for 20 heads of  institutions, and thereafter,US$6,250  peradditional head of institution; 0.125+(20*6,250)</t>
  </si>
  <si>
    <t>US$0.15 million for 60  instructors and/or  assessors, and  thereafter, US$2,500  per additional; 0.15+(40*2,500)</t>
  </si>
  <si>
    <t>US$0.2 million for 40  heads of institutions, and  thereafter, US$5,000 per  additional head of  institution; 0.2+(60*5,000)</t>
  </si>
  <si>
    <t>US$0.3 million for 240  instructors and/or  assessors, and thereafter,  US$1,000 per additional  instructor and/or assessor; 0.3+(200*1,000)</t>
  </si>
  <si>
    <t>US$0.5 million for 5  curricula  revised/developed, and  thereafter, US$100,000  per additional curricula  revised/developed; 0.5+(5*100,000)</t>
  </si>
  <si>
    <t>US$0.5 million for 5  curricula  revised/developed, and  thereafter, US$100,000  per additional curricula  revised/developed; 0.5+(5*100,000) </t>
  </si>
  <si>
    <t>US$0.1 million for 40  heads of institutions,  and thereafter,  US$2,500 per additional  head of institution; 0.1+(60*2,500)</t>
  </si>
  <si>
    <t>US$0.14 million for 180  instructors and/or  assessors, and  thereafter, US$1,000  per additional instructor  and/or assessor; 0.14+(160*1,000)</t>
  </si>
  <si>
    <t>US$0.5 million for 5  curricula revised/developed, and,  thereafter, US$100,000  per additional curricula revised/developed; 0.5+(5*100,000)  </t>
  </si>
  <si>
    <t>US$0.05 million for  20 heads of  institutions, and  thereafter, US$2,500  per additional head of  institution; 0.05+(40*2,500)</t>
  </si>
  <si>
    <t>US$0.14 million for  180 instructors  and/or assessors, and  thereafter, US$1,000  per additional instructor and/or assessor; 0.14+(160*1,000)</t>
  </si>
  <si>
    <t>US$0.5 million for 5  curricula  revised/developed  and, thereafter,  US$100,000 per  additional curricula  revised/developed; 0.5+(5*100,000)</t>
  </si>
  <si>
    <t>US$0.5 million upon  achievement of the  target</t>
  </si>
  <si>
    <t>US$0.5 million upon  achievement of DLR  target</t>
  </si>
  <si>
    <t>Administrative report from PS including scholarship recipient student’s name,  address, phone number and name of the TSLC/Diploma program offering institution and  the specific program the student is enrolled in, and the Bank account number and name of  the Bank the student is receiving scholarship funds through, and the dates and the  amounts of the two installments released to the students.. Review of the verification  report will be done by the World Bank</t>
  </si>
  <si>
    <t>DLR 3.2: 2,000 TSLC/Diploma  students have been  selected for/awarded Pro-poor Scholarships using a  PMT method, over and  above those  selected/awarded in Year1 </t>
  </si>
  <si>
    <t>US$0.25 million for  250 Pro‐poor  Scholarships, and  thereafter, US$1000  per additional  scholarship; 0.25+(250*1,000)</t>
  </si>
  <si>
    <t>US$0.5 million for 1,000  Pro‐poor Scholarships, and  thereafter, US$500 per  additional scholarship; 0.5+(1,000*500)</t>
  </si>
  <si>
    <t>US$0.5 million for 1000  Pro‐poor Scholarships,  and thereafter, US$500  per additional  scholarship;  0.5+(1,000*500)</t>
  </si>
  <si>
    <t>US$0.5 million upon  achievement of 25%,  and thereafter,  US$20,000 for each  percentage point  increase; 0.5+(25*20,000)</t>
  </si>
  <si>
    <t>US$0.75 million upon  achievement of the target  of 30%, and thereafter,  US$30,000 for each  percentage point increas; 0.75+(25*30,000)</t>
  </si>
  <si>
    <t>US$1 million upon  achievement of 35%, and  thereafter, US$40,000 for  each percentage point  increase; 1.00+(25*40,000)</t>
  </si>
  <si>
    <t>US$1.25 million upon  achievement of 40%,  and thereafter,  US$50,000 for each  percentage point  increase; 1.25+(25*50,000)</t>
  </si>
  <si>
    <t>MIS data for all the trainees including name, age, gender, ethnicity, home  address, telephone number, employment status at the time of enrolling in the training  program, and other data as per the PIM. Review of the verification report will be done by  the World Bank.</t>
  </si>
  <si>
    <t>Administrative report</t>
  </si>
  <si>
    <t>US$1.25 million upon achievement of the target of 50%, and  thereafter, US$100,000 for each percentage point increase; 1.25+(15*100,000)</t>
  </si>
  <si>
    <t>US$1.5 million upon  achievement of the target  of 50%, and thereafter,  US$100,000 for each  percentage point increase; 1.50+(15*100,0000)</t>
  </si>
  <si>
    <t>US$1.5 million upon  achievement of the  target of 60%, and  thereafter, US$150,000  for each percentage  point increase; 1.50+(10*150,000)</t>
  </si>
  <si>
    <t>US$1.5 million upon  achievement of the  target of 60%, and  thereafter,  US$150,000 for each  percentage point  increase; 1.50+(10*150,000)</t>
  </si>
  <si>
    <t>US$0.4 million for  3,000 youth, and  thereafter, US$200  per additional youth; 0.4+(3,000*200)</t>
  </si>
  <si>
    <t>US$0.4 million for 3,000  youth, and thereafter,  US$200 per additional  youth; 0.4+(3,000*200)</t>
  </si>
  <si>
    <t>MIS data for all the trainees including name, age, gender, ethnicity, home address,  telephone number, employment status at the time of enrolling in the training program, and  other data as per the PIM, in all years; joint monitoring team report from the PS in all years.  Review of the verification report will be done by the World Bank.  </t>
  </si>
  <si>
    <t>Administrative data from the NSTB as per the PIM including the name, address,  telephone number, age, gender, ethnicity, home address, employment status at the time  of taking the skills test, skills test level and trade, pass/fail status, and migration history in  the case of repeat or returnee migrants. Review of the verification report will be done by  the World Bank.   </t>
  </si>
  <si>
    <t> For Year 1, letter from the PS, including an endorsement of the manual by the PIC  and a copy of the manual. </t>
  </si>
  <si>
    <t> From Year 2 onwards, administrative data from the PS with  details of apprentices including name, gender, age, ethnicity, past educational and  vocational qualifications, and the name, trade area, duration, and other data as described  in the PIM, and focal persons’ names, addresses and other details of the TVET institutions and industry partners who are jointly offering the apprenticeship programs under the 
project, skills test results of the project supported apprentices. Review of the verification 
report will be done by the World Bank</t>
  </si>
  <si>
    <t> Administrative data from the PS disaggregated by name, gender, ethnicity, age,  educational and training credentials, phone number, current residential address, and type  of job placement assistance received by project supported youth, and name and location of  the service provider. Review of the verification report will be done by the World Bank</t>
  </si>
  <si>
    <t>US$0.25 million for 250  youth, and thereafter, US$1,000 per additional youth; 0.25+(250*1,000) </t>
  </si>
  <si>
    <t>US$0.5 million for 250  trainees, and thereafter,  US$2,000 per additional  trainee; 0.5+(250*2,000)</t>
  </si>
  <si>
    <t>US$0.25 million for 250  youth, and thereafter,  US$1,000 per additional  youth;  0.25+(250*1,000) </t>
  </si>
  <si>
    <t>US$0.5 million for 250  trainees, and  thereafter, US$2,000  per additional trainee; 0.5+(250*2,000)</t>
  </si>
  <si>
    <t>US$0.25 million for 500  youth, and thereafter,  US$500 per additional  youth; 0.25+(500*500)</t>
  </si>
  <si>
    <t>US$0.5 million for  250 trainees, and  thereafter, US$2,000  per additional trainee; 0.5+(250*2,000)</t>
  </si>
  <si>
    <t>US$0.25 million for  500 youth, and  thereafter, US$500  per additional youth; 0.25+(500*500)</t>
  </si>
  <si>
    <t>MIS data</t>
  </si>
  <si>
    <t>DLR 1.4: PS has disbursed  performance-based  quality improvement  grants to 100 supported  TSLC and/or Diploma  program offering  institutions in Year 3 on  account of quality targets  achieved. US$1.25 million for 50  institutions, and  thereafter, US$25,000 per  additional institution  </t>
  </si>
  <si>
    <t xml:space="preserve">DLR 1.3: PS has disbursed  performance-based  quality improvement  grants to 100 supported  TSLC and/or Diploma  program offering  institutions in Year 2 on  account of quality targets  achieved. US$1.25 million for 50  institutions, and  thereafter, US$25,000 per  additional institution  </t>
  </si>
  <si>
    <t>US$300,000 if 50 LGs have made data on conditional grants released to schools, consistent with the Grant Management Guideline, public on user-friendly websites (or accessible space) and thereafter US$6,000 for each additional LG, with a maximum of US$600,000 (= total of 100 LGs)</t>
  </si>
  <si>
    <t>US$600,000 if 100 LGs have made data on conditional grants released to schools, consistent with the Grant Management Guideline, public on user-friendly websites (or accessible space) and thereafter US$6,000 for each additional LG, with a maximum of US$1,200,000 (= total of 200 LGs)</t>
  </si>
  <si>
    <t>List of LGs fulfilling this DLR per MOEST/CEHRD report ; AWPBs of LGs in Year 3, Year 4 or Year 5- whichever is applicable for the claimed period</t>
  </si>
  <si>
    <t>AWPBs of LGs in Year 3, Year 4 or Year 5- whichever is applicable for the claim period ; LG endorsed GMG</t>
  </si>
  <si>
    <t>MOEST/CEHRD report endorsed by interministerial SSDP Steering Committee</t>
  </si>
  <si>
    <t>MOE/DOE; DOE Flash Report</t>
  </si>
  <si>
    <t>Baseline report of the number of OOSC in each of the targeted 15 districts (Year 3) • Dataset listing names and profiles (age, gender, and ethnicity) of OOSC enrolled by the school/LC in each of the targeted 15 districts (Year 3) • A report summarizing the different interventions and initiatives implemented to bring OOSC into schools and LCs and a summary of total number of OOSC brought into basic schooling in each of the targeted 15 districts (Year 3)</t>
  </si>
  <si>
    <t>A report summarizing the different interventions and initiatives implemented to bring OOSC into schools and LCs and a summary of total number of OOSC brought into basic schooling; The full dataset listing the names and profiles (gender, age, and ethnicity) of the OOSC enrolled by school/LC. MOEST/ CEHRD publish enrollment data of age group 7-12 students in school/ LC disaggregated by genders in the EMIS report and the estimated population of that age group in Year 5. The percentage of OOSC calculated based on the EMIS data of age 7-12 school/ LC enrolled students in comparison with total student population of that age group in that year (Year 5)</t>
  </si>
  <si>
    <t>Documentation of the approved NEGRP minimum package; b) The full dataset listing the names of schools with grades, LGs, and districts where the NEGRP minimum package is implemented; and c) Evidence of implementation of each component of the minimum package - • A random verification by the IVA taking a representative sample of the enlisted schools in each of the enlisted districts and LGs where the NEGRP minimum package is implemented.</t>
  </si>
  <si>
    <t>DLI 1: Strengthened governance, fiduciary management, data systems and institutional capacity for resultsbased program implementation</t>
  </si>
  <si>
    <t>DLR 1.1: Enhanced fiduciary system in place</t>
  </si>
  <si>
    <t>DLR 1.3: Satisfactory completion of capacity strengthening AWPB on key PSF activities</t>
  </si>
  <si>
    <t>DLR 1.5: Satisfactory completion of capacity strengthening AWPB on key PSF activities</t>
  </si>
  <si>
    <t>DLR 1.6: Audit observations decreased to 4% of total nonsalary grants to schools</t>
  </si>
  <si>
    <t>DLR 2.4: 250,000 cumulative number of (OOSC) brought to schools or Learning Centers</t>
  </si>
  <si>
    <t>DLR 2.5: Retention rate of poor students to Grade 12 in community schools is 60%</t>
  </si>
  <si>
    <t>DLR 3.2: Revision of curriculum for Grades 9–12 approved</t>
  </si>
  <si>
    <t>DLR 3.3: Grade 9 new curriculum implemented</t>
  </si>
  <si>
    <t>DLI 4: Assessment and examination system reforms undertaken to improve teaching and learning</t>
  </si>
  <si>
    <t>DLR 4.1: Analysis of results for nationally representative and competencybased NASA Grade 8 (carried out in Feb March 2017) disseminated by August 2017 with specific time-bound action plan for relevant agencies</t>
  </si>
  <si>
    <t>DLR 4.2: Single subject certification policy for Grades 11 and 12 implemented</t>
  </si>
  <si>
    <t>DLR 4.3: ERO has analyzed and reported Grade 10 standardized examinations of National Examination Board results and NASA results for the previous year in actionable form</t>
  </si>
  <si>
    <t>DLI 5: Improved School Management and Accountability System</t>
  </si>
  <si>
    <t>DLR 5.1: Revised grants manual approved for Community Schools, including guidelines for block grants to eligible unaided (permitted) Community Schools, performance grants to unaided schools eligible for block grants and  Community Schools meeting basic accountability requirements, and pro-science enhanced grants</t>
  </si>
  <si>
    <t>DLR 5.3: Number of unaided schools receiving block grant reaches 500</t>
  </si>
  <si>
    <t>DLR 6.2: TST enhancing monitoring system operational in 15% of all Community Schools</t>
  </si>
  <si>
    <t>DLR 6.4: TST enhancing monitoring system operational in 80% of all Community Schools</t>
  </si>
  <si>
    <t>US$6 million if the DLR is achieved, 0 otherwise</t>
  </si>
  <si>
    <t>US$4 million for audit observations decreased to 5% of total nonsalary grants to schools, and thereafter, US$1 million per additional 0.5 percentage point decrease in audit observations, with a maximum up to US$6 million</t>
  </si>
  <si>
    <t xml:space="preserve">US$4 million for 150,000 OOSC brought to schools or Learning Centers, and thereafter US$1 million per 50,000 additional OOSC brought to schools or Learning Centers, with a maximum up to US$6 million </t>
  </si>
  <si>
    <t>US$4 million for 50% of retention rate of poor students, and thereafter US$1 million per additional 5 percentage point increase in retention rate of poor students, with a maximum up to US$6 million</t>
  </si>
  <si>
    <t>US$8 million if the DLR is achieved, 0 otherwise</t>
  </si>
  <si>
    <t xml:space="preserve">US$4 million for 250 schools receiving block grant, and thereafter US$2 million per additional 125 schools receiving block grant, with a maximum up to US$8 million </t>
  </si>
  <si>
    <t>US$5 million for 6,000 schools implementing the performancebased grants, and thereafter US$1 million per additional 500 schools implementing the performance based grants, with a maximum up to US$8 million</t>
  </si>
  <si>
    <t>US$9 million if the DLR is achieved, 0 otherwise</t>
  </si>
  <si>
    <t>MOE/DOE report endorsed by interministerial SSDP SC</t>
  </si>
  <si>
    <t>DOE Flash data plus Survey data</t>
  </si>
  <si>
    <t>MOE/DOE</t>
  </si>
  <si>
    <t>DOE Flash Report</t>
  </si>
  <si>
    <t>CDC</t>
  </si>
  <si>
    <t>CDC/DOE</t>
  </si>
  <si>
    <t>ERO/NEB</t>
  </si>
  <si>
    <t>NEB/CDC</t>
  </si>
  <si>
    <t>DOE</t>
  </si>
  <si>
    <t>EMIS</t>
  </si>
  <si>
    <t>MOE</t>
  </si>
  <si>
    <t>US$4 million for 2 percentage points improvement, and thereafter, US$1 million per additional percentage point; or US$6 million if 95% or more accuracy in self-reported data, with a maximum up to US$6 million</t>
  </si>
  <si>
    <t>MoE</t>
  </si>
  <si>
    <t>Better Education Service Delivery for All</t>
  </si>
  <si>
    <t>"to increase enrollment in priority disciplines, improve the quality of degree programs and promote research and innovation in the higher education sector."</t>
  </si>
  <si>
    <t>"to Improve education quality in Tanzanian primary and secondary schools."</t>
  </si>
  <si>
    <t>"to improve the quality of education in low performing basic education schools and strengthen education sector equity and accountability in Ghana."</t>
  </si>
  <si>
    <t>"to improve (a) teacher practices for participating teachers in preschool, primary and secondary education nationwide, and (b) physical learning conditions in targeted schools."</t>
  </si>
  <si>
    <t>"to increase equitable access for out-of-school children and improve literacy in focus states, and strengthen accountability for results, in basic education in Nigeria."</t>
  </si>
  <si>
    <t>DLI 2: National classroom observation instrument developed and validated</t>
  </si>
  <si>
    <t>DLI 4: TMP designed and approved by MINED</t>
  </si>
  <si>
    <t>Official documents produced by MINED</t>
  </si>
  <si>
    <t>Official documents produced by MINED; and Independent Verification Report (including supporting documents to allow spot checks by World Bank)</t>
  </si>
  <si>
    <t>US$0.3 million per 100 trained</t>
  </si>
  <si>
    <t>MINED’s Official Mentor Training Report; mentor training system registries; and Independent Verification Report (including supporting documents to allow spot checks by World Bank)</t>
  </si>
  <si>
    <t>Report; mentoring system registries; and Independent Verification Report (including supporting documents to allow spot checks by World Bank)</t>
  </si>
  <si>
    <t>DLR 1.1: Mapping completed of out-of-school children by LGA and type of population (girls, almajiri children, nomadic children, IDPs, other); Target set for reduction in number of outof-school children by LGA using ASC data and out-ofschool children mapping</t>
  </si>
  <si>
    <t>DLR 1.2: Decrease in the number of out-of-school children relative to previous year Minimum: One focus state decreases number of out-of-school children by 1,000 children in one year</t>
  </si>
  <si>
    <t>DLR 1.3: Decrease in the number of out-of-school children relative to previous year Minimum: One focus state decreases number of out-of-school children by 1,000 children in one year</t>
  </si>
  <si>
    <t>DLR 1.4: Decrease in the number of out-of-school children relative to previous year Minimum: One focus state decreases number of out-of-school children by 1,000 children in one year</t>
  </si>
  <si>
    <t>DLR 1.5: Decrease in the number of out-of-school children relative to previous year Minimum: One focus state decreases number of out-of-school children by 1,000 children in one year</t>
  </si>
  <si>
    <t>DLR 1.6: Decrease in the number of out-of-school children relative to previous year Minimum: One focus state decreases number of out-of-school children by 1,000 children in one year</t>
  </si>
  <si>
    <t>DLI 2: Schools adopting primary 1– 3 intensive literacy programs in focus states</t>
  </si>
  <si>
    <t>DLR 2.5: Number of states with more than 50% of primary schools adopting intensive literacy programs in primary 1,2, and 3</t>
  </si>
  <si>
    <t>US$1 million per focus state</t>
  </si>
  <si>
    <t>State</t>
  </si>
  <si>
    <t>State and UBEC progress reports; school reports and records of classroom observations and feedback from coaches</t>
  </si>
  <si>
    <t>States with more than 50% of primary schools adopting intensive literacy programs in primary 1–3 receive US$ 300,000 per state</t>
  </si>
  <si>
    <t>DLI 3: Improved literacy rates in focus states, by state</t>
  </si>
  <si>
    <t>DLR 3.1: Two percentage point increase in state literacy rate above 2015 NEDS baseline</t>
  </si>
  <si>
    <t>DLR 3.2: Two percentage point increase in state literacy rate above year 3 NEDS value</t>
  </si>
  <si>
    <t>US$1 million per 2 percentage point increase in state literacy rate from baseline, starting at a minimum increase of 2 percentage points; US$2 million per state having
improved literacy rate by 4
percentage points</t>
  </si>
  <si>
    <t>National household survey representative at state level, acceptable to the World Bank NEDS/NPC</t>
  </si>
  <si>
    <t>DLI 4: Total states implementing and publishing the Annual School Census (ASC), verified by SBMCs</t>
  </si>
  <si>
    <t>DLR 4.1: 36 states and FCT publish ASC</t>
  </si>
  <si>
    <t>DLR 4.2: 36 states and FCT publish ASC States with at least 10% of schools verified by SBMCs greater than the percentage in year 1 receive bonus</t>
  </si>
  <si>
    <t>DLR 4.3: 36 states and FCT publish ASC States with at least 10% of schools verified by SBMCs greater than the percentage in year 2 receive bonus</t>
  </si>
  <si>
    <t>DLR 4.4: 36 states and FCT publish ASC States with at least 10% of schools verified by SBMCs greater than the percentage in year 3 receive bonus</t>
  </si>
  <si>
    <t>DLR 4.5: FCT publish ASC States with at least 10% of schools verified by SBMCs greater than the percentage in year 3 receive  bonus 36 states and FCT publish ASC States with at least 10% of schools verified by SBMCs greater than the percentage in year 4 receive bonus</t>
  </si>
  <si>
    <t>US$30 per school US$100,000 per state and bonus of US$10,000 per state if share of school data verified by SBMCs</t>
  </si>
  <si>
    <t>DLI 5: Total states completing state basic education plan and progress report on UBE program implementation, approved by UBEC</t>
  </si>
  <si>
    <t>DLR 5.4: UBEC approves states’ annual plans and progress reports using the agreed template, including data from ASC, budget data, and data on SBMC functionality, by Q1</t>
  </si>
  <si>
    <t>DLR 5.5: UBEC approves states’ annual plans and progress reports using the agreed template, including data from ASC, budget data, and data on SBMC functionality, by Q1</t>
  </si>
  <si>
    <t>DLR 5.1: UBEC approves states’ annual plans and progress reports using the agreed template, including available data from ASC, budget data, and data on SBMC functionality, by Q1</t>
  </si>
  <si>
    <t>DLR 5.2: UBEC approvesstates’ annual plans and progress reports using the agreed template, including data from ASC, budget data, and data on SBMC functionality, by Q1</t>
  </si>
  <si>
    <t>DLR 5.3: UBEC approves states’ annual plans and progress reports using the agreed template, including data from ASC, budget data, and data on SBMC functionality, by Q1</t>
  </si>
  <si>
    <t>US$300,000 per state</t>
  </si>
  <si>
    <t>US$210,000 per state</t>
  </si>
  <si>
    <t>US$150,000 per state</t>
  </si>
  <si>
    <t>DLI 1:  Reduced number of out-of school children in focus states, by gender</t>
  </si>
  <si>
    <t>US$2 million per focus state</t>
  </si>
  <si>
    <t>LGAs States</t>
  </si>
  <si>
    <t>Scalable per state up to 250,000 children per state per year; US$100 per female and US$80 per male child attending school</t>
  </si>
  <si>
    <t>NPC NBS</t>
  </si>
  <si>
    <t>National household survey representative at state level, acceptable to the World Bank Population projections for basic education age group based on 2006 census NPC NBS</t>
  </si>
  <si>
    <t>SUBEB/UBEC</t>
  </si>
  <si>
    <t>ASC reports by schools FME NEMIS Agencies: SME (EMIS Unit) FME</t>
  </si>
  <si>
    <t>DLR 1.2: Incorporation in the NEP of key elements of an action plan to address skills gaps in Selected Economic Sectors</t>
  </si>
  <si>
    <t>DLR 1.3: Recipient's approval, by Cabinet of the Skills Development and Employment Promotion Strategy</t>
  </si>
  <si>
    <t>DLI 2: New or updated quality training programs accredited for market-relevant jobs in Selected Economic Sectors</t>
  </si>
  <si>
    <t>DLI 5: Improved sustainability of financing for long term training programs as measured by student loan recovery</t>
  </si>
  <si>
    <t>DLR 5.1: Operationalization of a digitalized database to track eligible beneficiaries of the student loan program</t>
  </si>
  <si>
    <t>DLI 6: Completion of capacity building in Selected in Capacity Building Areas with milestones for CESB, MINEDUC, HEC, BRD, UR, WDA, RP, and targeted training institutions</t>
  </si>
  <si>
    <t>DLR 6.1: Signing of MoU and agreement by CESB of capacity building plans, with specified milestones</t>
  </si>
  <si>
    <t>DLR 6.2: Completion of capacity building for CESB, MINEDUC, HEC, BRD&lt; UR, WDA, RP and targeted training institutions in three Selected Capacity Building Areas</t>
  </si>
  <si>
    <t>CESB</t>
  </si>
  <si>
    <t>UR, HEC, WDA</t>
  </si>
  <si>
    <t>WDA</t>
  </si>
  <si>
    <t>BRD</t>
  </si>
  <si>
    <t>MINEDUC and CESB</t>
  </si>
  <si>
    <t>DLI 1:  Strengthened Pillar 1 (skills development) of the NEP, as evidenced by the implementation of a JPC that integrates the results of the sector level action plans</t>
  </si>
  <si>
    <t>DLR 1.1: Action plans based on skills needs assessments completed</t>
  </si>
  <si>
    <t>US$3 million per action plan</t>
  </si>
  <si>
    <t>US$2 million per sector upon incorporation in the elements of an action plan to address skills gaps in energy, transport and logistics and manufacturing (Made in Rwanda) sectors within the NEP JPC results the first 12 months. Total of US$6 million for three sectors</t>
  </si>
  <si>
    <t>Full amount of US$10 million upon approval of a Skills Development and Employment Promotion Strategy a follow-on to the NEP by Cabinet</t>
  </si>
  <si>
    <t>Unit disbursement is differentiated by the level of accredited programs (that is, degree, diploma and certificate levels)</t>
  </si>
  <si>
    <t>US$1.2 million for each accredited program at degree level US$1 million for each accredited program at diploma level US$700,000 for each accredited program at certificate level Maximum amount for disbursement is US$30.5 million</t>
  </si>
  <si>
    <t>US$333,333 per new or updated accredited programs taught by staff participating in industry attachments in the selected economic sectors. Maximum amount for disbursement is US$5 million</t>
  </si>
  <si>
    <t>Information supplied by WDA and UR will be consolidated by MINEDUC. This information comprises a list of teaching staff and host entities for the industry attachments</t>
  </si>
  <si>
    <t xml:space="preserve">DLR 2.1: 8 training programs </t>
  </si>
  <si>
    <t xml:space="preserve">DLR 2.2: 10 training programs </t>
  </si>
  <si>
    <t xml:space="preserve">DLR 2.3: 12 training programs </t>
  </si>
  <si>
    <t xml:space="preserve">DLR 2.4: 3 training programs </t>
  </si>
  <si>
    <t xml:space="preserve">DLR 3.1: 15  training proframs </t>
  </si>
  <si>
    <t>Full amount of US$4.25 million upon the governance and management structure of SDF functional.</t>
  </si>
  <si>
    <t>US$1,125,000 for each unit of 500 graduates; Maximum amount for disbursement is US$20.25 million</t>
  </si>
  <si>
    <t>DLR 4.2: Number of graduates trained under the SDF (Total 9,000 graduates)</t>
  </si>
  <si>
    <t>Full amount of US$3 million in Period 1 when digitized database is in place to track beneficiaries of student loan program</t>
  </si>
  <si>
    <t>In Period 2, 3 and 4, US$2 million per 1 percentage point improvement from baseline Maximum amount for disbursement is US$25 million</t>
  </si>
  <si>
    <t>DLR 5.2: At least 3 percentage point improvement from baseline in loan recovery rate (19%)</t>
  </si>
  <si>
    <t>DLR 5.3: At least 7 percentage point improvement from baseline in loan recovery rate (23%)</t>
  </si>
  <si>
    <t>DLR 5.4: At least 11 percentage point improvement from baseline  in loan recovery rate (27%)</t>
  </si>
  <si>
    <t>Full amount of US$5 million upon the signing of MoU with partner institution(s) and agreement of the capacity building plan, with specified implementation
milestones</t>
  </si>
  <si>
    <t>US$1,666,666 per one capacity building area (total three areas out of the five areas).</t>
  </si>
  <si>
    <t>DLI 1: Financing, through the provision of Quality Improvement Subgrants to selected schools, of specific development plans to implement quality improvement plans for said schools, PBCs for IEF and IA.</t>
  </si>
  <si>
    <t>DLR 1.1: 59 IEF signed PBC (PAQ) with IA; 16 IA negotiated and PBCs the Ministry of Education (CDP); All public primary schools negotiated and signed QIA with IEF</t>
  </si>
  <si>
    <t>DLR 1.2: 59 IEF achieved at least 50% the targets in their PBCs; 16 IA achieved at least 50% the targets in their PBCs; At least 80% of All public primary schools achieved at least 50% the targets in their QIA</t>
  </si>
  <si>
    <t>DLR 1.4: 59 IEF achieved at least 90% the targets in their PBCs; 16 IA achieved at least 90% the targets in their PBCs; At least 80% of All public primary schools achieved at least 50% the targets in their QIA</t>
  </si>
  <si>
    <t>DLI 2: Enhancing the management of schools at the village and neighborhood, level</t>
  </si>
  <si>
    <t>DLR 2.1: Assessment of SMC implementation with clear recommendation on how to strengthen and best assess functioning</t>
  </si>
  <si>
    <t>DLR 2.2.: 70 % of all public primary Schools have functional SMC</t>
  </si>
  <si>
    <t>DLR 2.4: 90 % of all public primary Schools have functional SMC</t>
  </si>
  <si>
    <t>DLI 3: Implementing a national program for the development of sciences and mathematics teaching and learning at middle school level</t>
  </si>
  <si>
    <t>DLR  3.1: The program of sciences and mathematics is reformed and is being implemented national wide</t>
  </si>
  <si>
    <t>DLR  3.2: Carrying out an assessment of the Lycée Scientifique de Diourbel to upgrade: (i) the quality of training; (ii) the facilities; and (iii) the equipment</t>
  </si>
  <si>
    <t>DLR 4.1: Selection of 100 primary schools, 100 secondary level schools and 30 high schools that will experiment this approach and availability of tools including PBCs for upper secondary level</t>
  </si>
  <si>
    <t>DLR 4.2: 30 Upper secondary institutions are implementing PBC based on ICT approach to improve math and sciences</t>
  </si>
  <si>
    <t>DLR 4.3: National Strategy on Sciences and Maths results is assessed and results are largely disseminated 70% of BST achieved 80% of the target in the PBC</t>
  </si>
  <si>
    <t>DLR 4.4: Recommendation from the National Strategy on Sciences and Maths Assessment is successfully addressed 90% of BST achieved 90% of the target in the PBC</t>
  </si>
  <si>
    <t>DLR 5.1: A list of additional eligible and interested Daaras is developed along with consensual criteria for selection</t>
  </si>
  <si>
    <t>DLR 5.2: At least 500 negotiated and signed contracts between IEFs and Daaras</t>
  </si>
  <si>
    <t>DLR 5.3: 75% of Daaras that achieved at least the 75% of the agreed targets</t>
  </si>
  <si>
    <t>DLR 5.4: 80% of Daaras that achieved at least the 90% of the agreed targets</t>
  </si>
  <si>
    <t>DLI 6: Piloting an accelerated program aligned with the Recipient’s fast track program to allow dropped out students of ages 8-14 to integrate back into the school system</t>
  </si>
  <si>
    <t>DLR 6.1: A catch-up program is designed and integrated in the PBC in Kaffrine, Diourbel, Louga, Matam and Tambacounda</t>
  </si>
  <si>
    <t>DLR 6.2: Progress made on enrollment of new students in catch up program in the selected region is qualified as satisfactory</t>
  </si>
  <si>
    <t>DLR 6.3: Progress made on enrollment of new students in catch up program in the selected region is qualified as satisfactory</t>
  </si>
  <si>
    <t>DLR 6.4: Progress made on enrollment of new students in catch up program in the selected region is qualified as satisfactory</t>
  </si>
  <si>
    <t>DLR 7.1: 16 IA have submitted their report including Achievement, Outcomes and financial situation along with agreed supporting documents (pieces justificatives)</t>
  </si>
  <si>
    <t>DLR 7.2: 16 IA have submitted their report including Achievement, Outcomes and financial situation along with agreed supporting documents (pieces justificatives)</t>
  </si>
  <si>
    <t>DLR7.3: 16 IA have submitted their report including Achievement, Outcomes and financial situation along with agreed supporting documents (pieces justificatives)</t>
  </si>
  <si>
    <t>DLR 7.4: 16 IA have submitted their report including Achievement, Outcomes and financial situation along with agreed supporting documents (pieces justificatives)</t>
  </si>
  <si>
    <t>(i) At the end of the School Year, each IA will prepare a consolidated report of the progress made by the sector in terms of results and outcomes along with financial situation analysis (ii) Based on these reports, the MOE will prepare a combined report on the status of each DLI along with a certification confirmation letter and supporting document. (iii) The third-party verification will be used to confirm the MoE reports on achievement and performances and also determine the amount to be allocated. The Operations Manual will detail operating modalities</t>
  </si>
  <si>
    <t>Each School Year, the IAs of 5 lagging behind regions will prepare progress report on the execution of their PBCs including the specific progress on Catch up program. The results and report will be the basis of the independent assessment.</t>
  </si>
  <si>
    <t>IA will submit a consolidated Report including Achievement, Outcomes and financial situation along with supporting documents. ADM submits to the Association the following School Year a consolidated execution report</t>
  </si>
  <si>
    <t>If the target is not met for FY X, the undisbursed amount will be disbursed in FY X+1 provided that the FY X target is met.</t>
  </si>
  <si>
    <t>If the target is not met for FY X, the undisbursed amount will be disbursed in FY X+1 provided that the FY X target is met. achievement of annual PI. The DLI is scalable proportionate to the percentage of LGs that achieve the target – above the minimum threshold of twenty percent (20%).</t>
  </si>
  <si>
    <t>The achievement of this DLI will be assessed every School Year for each of the 5 lagging behind regions on a Satisfactory or Not basis. Disbursement from the Association will be proportionate to the final statement: D= 100% of the DLR is satisfactory D=0 if the final statement is Not satisfactory</t>
  </si>
  <si>
    <t>FY 1, funds will be disbursed if MEN transmitted to the Bank all list of eligible Daara to participate in the process.</t>
  </si>
  <si>
    <t>Disbursement will be 100% if the project achieved at least 80% of targets in PBCs. Partial disbursement will apply where any part of the requirement is fulfilled. the disbursement will be proportional to the achievement. The amount undisbursed could be postponed to the next School Year Y +1.</t>
  </si>
  <si>
    <t>FY 1 : Availability of the Report of the SMC Assessment with recommendations cleared stated.</t>
  </si>
  <si>
    <t>FY 2 – 4 : The sub indicator for each FY must be verified in full for the disbursement to occur. If the target is not met for FY X, the undisbursed amount will be disbursed in FY X+1 provided that the FY X target is met. Disbursement will be 100% if the project achieved at least 80% of targeted DLR</t>
  </si>
  <si>
    <t>FY 1, funds will be disbursed if MEN transmitted to the Bank all signed PBCs along with certificate of confirmation.</t>
  </si>
  <si>
    <t xml:space="preserve">FY2-4, funds will be disbursed once results submitted by the MoE is certified by independent auditor. Disbursement will be 100% if the project achieved at least 80% of targets in PBCs. Partial disbursement will apply where any part of the requirement is fulfilled. the disbursement will be proportional to the
achievement.
The amount
undisbursed could be
postponed to the
School Year Y +1. </t>
  </si>
  <si>
    <t>Yes/No FY 1 : The achievement of this DLI means that the reform is being</t>
  </si>
  <si>
    <t>Amount allocated for FY 2 targets will be disbursed on a Yes/No basis + supporting document and proofs.</t>
  </si>
  <si>
    <t>Amount allocated for FY 2018 and 2019 targets will be disbursed on a Yes/No basis. The
sub indicator for each
FY must be verified
in full for the
disbursement to
occur.
If the target is not met
for FY X, the
undisbursed amount
will be disbursed in
FY X+1 provided that
the FY X target is
met</t>
  </si>
  <si>
    <t xml:space="preserve">The MoE reports on achievement and performances </t>
  </si>
  <si>
    <t xml:space="preserve">School Year 1: The Ministry will provide all lists of institutions selected and the modalities of selection along with supporting documents. </t>
  </si>
  <si>
    <t>School Year 2-4: the upper secondary PBCs is fully assessed by independent party and results is used to re-adjust the modalities and key lessons learnt will be shared with all stakeholders. In addition, the ministry will conduct an assessment of the effectiveness of the reform and list key recommendation to improve sciences. The rest of the protocol will be the same as described above.</t>
  </si>
  <si>
    <t>the MOE' s combined report on the status of each DLI along with a certification confirmation letter and supporting document</t>
  </si>
  <si>
    <t>Report from IAs and Independent Auditors will be the main supporting document for the disbursemen</t>
  </si>
  <si>
    <t>DLI 7: Reinforcement of MoE’s IT System, communication, monitoring and evaluation of the Project</t>
  </si>
  <si>
    <t>DLI 1: HEI STEM degree programs increase intake</t>
  </si>
  <si>
    <t>DLR 1.1:16,000 new students have enrolled in the first year of HEI STEM degree programs in academic year 2018 or thereafter.</t>
  </si>
  <si>
    <t>DLR 1.2: 17,500 new students have enrolled in the first year of HEI STEM degree programs in academic year 2019 or thereafter.</t>
  </si>
  <si>
    <t>DLR 1.4: 19,500 new students have enrolled in the first year of HEI STEM degree programs in academic year 2021 or thereafter.</t>
  </si>
  <si>
    <t>DLI 2: Higher Education Development Strategy (HEDS) implemented and regularly updated</t>
  </si>
  <si>
    <t>DLR 2.3: MHEH and UGC have implemented the HEDS and updated it to cover calendar years 2019–2025.</t>
  </si>
  <si>
    <t>DLR 2.5 MHEH and UGC have implemented the HEDS and updated it to cover calendar years 2021–2026.</t>
  </si>
  <si>
    <t>DLI 3: Faculty-level systems for Enriching Learning, Teaching, and Assessment (ELTA) and English Language Skills Enhancement (ELSE) through competitive grants developed and outcomes achieved for arts, management and science degree programs</t>
  </si>
  <si>
    <t>DLR 3.1: MHEH has awarded the first round of competitive ELTA-ELSE grants to at least ten (10) faculties.</t>
  </si>
  <si>
    <t xml:space="preserve">DLR 3.2: At least ten (10) faculties awarded ELTA-ELSE grants under the first round have achieved fifty percent (50%) of their outcome targets related to the promotion of academic learning combined with interactions between university students and the world of work. </t>
  </si>
  <si>
    <t>DLR 3.3: MHEH has awarded the second round of competitive ELTA-ELSE grants to at least ten (10) faculties</t>
  </si>
  <si>
    <t xml:space="preserve">DLR 3.4: At least ten (10) faculties awarded ELTA-ELSE grants under the first round have achieved fifty percent (50%) of their outcome targets related to the promotion of academic learning combined with interactions between university students and the world of work. </t>
  </si>
  <si>
    <t xml:space="preserve">DLR 3.5: At least ten (20) faculties awarded ELTA-ELSE grants under the first round have achieved fifty percent (80%) of their outcome targets related to the promotion of academic learning combined with interactions between university students and the world of work. </t>
  </si>
  <si>
    <t>DLI 4: Department-level systems for Enriching Learning, Teaching, and Assessment (ELTA) and English Language Skills Enhancement (ELSE) through competitive grants developed and outcomes achieved for arts, management, and science degree programs</t>
  </si>
  <si>
    <t>DLR 4.1: MHEH has awarded the first round of competitive ELTA-ELSE grants to at least twelve (12) departments.</t>
  </si>
  <si>
    <t>DLR 4.2: At least twelve (12) departments awarded ELTAELSE grants under the first round have achieved fifty percent (50%) of their outcome targets related to the promotion of academic learning combined with interactions between university students and the world of work</t>
  </si>
  <si>
    <t>DLR 4.3: MHEH has awarded the second round of competitive ELTA-ELSE grants to at least twelve (12) departments.</t>
  </si>
  <si>
    <t>DLR 4.4: At least twelve (12) departments awarded ELTAELSE grants under the second round have achieved fifty percent (50%) of their outcome targets related to the promotion of academic learning combined with interactions between university students and the world of work.</t>
  </si>
  <si>
    <t>DLR 4.5: At least twenty four (24) departments awarded ELTAELSE grants have achieved eighty percent (80%) of their outcome targets related to the promotion of academic learning combined with interactions between university students and the world of work.</t>
  </si>
  <si>
    <t>DLI 5: PhD and master’s degrees and professional doctorates completed by university, non-state HEIs, and SLIATE academic staff</t>
  </si>
  <si>
    <t>DLR 5.4: At least 100 academics who were awarded the MHEH/UGC scholarships have made satisfactory progress in their PhD or professional doctorates programs and/or have completed their master’s degrees.</t>
  </si>
  <si>
    <t>DLR 5.5: At least 200 academics who were awarded the MHEH/UGC scholarships have completed their PhD or Master’s degrees or professional doctorates.</t>
  </si>
  <si>
    <t>DLI 6: University-level systems for Research and Development, Innovation, and Commercialization (RDIC) programs developed and outcomes achieved</t>
  </si>
  <si>
    <t>DLR 6.1: MHEH has awarded at least twenty four (24) DOR grants, RIC grants, or ICE grants under the first round of the call for proposals under the RDIC program.</t>
  </si>
  <si>
    <t>DLR 6.2: At least twenty four (24) DOR grants, RIC grants, or ICE grants under the first round of call for proposals under the RDIC program have achieved fifty percent (50%) of their outcome targets.</t>
  </si>
  <si>
    <t>DLR 6.3: MHEH has awarded at least twenty four (24) DOR grants or RIC grants under the second round of call for proposals under the RDIC program.</t>
  </si>
  <si>
    <t>DLR 6.4: At least twenty four (24) DOR grants or RIC grants under the second round of call for proposals under the RDIC program have achieved fifty percent (50%) of their outcome targets.</t>
  </si>
  <si>
    <t>DLR 6.5: At least forty eight (48) DOR grants, RIC grants, or ICE grants under the first and second rounds of calls for proposals under the RDIC program have achieved eighty percent (80%) of their outcome targets</t>
  </si>
  <si>
    <t>US$6 million Lump sum</t>
  </si>
  <si>
    <t>US$8 million Lump sum</t>
  </si>
  <si>
    <t>US$4 million Lump sum</t>
  </si>
  <si>
    <t>US$4 million scalable as follows: US$ 3 million upon achievement of target, and US$ 500,000 per additional Faculty thereafter up to a maximum of two additional Faculties</t>
  </si>
  <si>
    <t>US$5 million scalableas follows: US$ 4 million upon achievement of target, and US$ 500,000 per additional Faculty thereafter up to a maximum of two additional Faculties.</t>
  </si>
  <si>
    <t>US$5 million Lump sum</t>
  </si>
  <si>
    <t>US$2 million Lump sum</t>
  </si>
  <si>
    <t>US$3 million Lump sum</t>
  </si>
  <si>
    <t xml:space="preserve">US$3 million scalable as follows: US$2 million upon achievement of target, and US$ 200,000 per additional DOR Grant, RIC Grant or ICE Grant awarded up to a maximum of five (5) additional grants </t>
  </si>
  <si>
    <t>US$3 million; Lump sum</t>
  </si>
  <si>
    <t>MHEH, UGC, Universities</t>
  </si>
  <si>
    <t>MHEH, UGC</t>
  </si>
  <si>
    <t>MHEH, UGC, University</t>
  </si>
  <si>
    <t>Foreign (host) universities and Sri Lanka universities and nonstate HEIs</t>
  </si>
  <si>
    <t>DLI 1: Improved English language learning outcomes</t>
  </si>
  <si>
    <t>DLR 1.5: English language learning outcomes of at least 80 percent of students in the 500 target schools improved</t>
  </si>
  <si>
    <t>DLI 2: Improved mathematics learning outcomes</t>
  </si>
  <si>
    <t>DLI 3: Promotion of digitally enabled books for English language and mathematics learning</t>
  </si>
  <si>
    <t xml:space="preserve">DLR 3.1: English language digitally enabled books for grade 6 and mathematics digitally enabled books for grades 6 and 10 made available to schools </t>
  </si>
  <si>
    <t>DLR 3.2: English language digitally enabled books for grade 7 and mathematics digitally enabled books for grades 7 and 11 made available to schools</t>
  </si>
  <si>
    <t>DLR 4.2: Schools in at least 30 percent of zones achieve the SBPTD results</t>
  </si>
  <si>
    <t>DLI 6: National system for school quality assurance established</t>
  </si>
  <si>
    <t>DLI 7: Enhanced Program for School Improvement (EPSI) results achieved</t>
  </si>
  <si>
    <t>DLR 7.1: Schools in at least 15 percent of zones achieve the EPSI results</t>
  </si>
  <si>
    <t>DLR 7.2: Schools in at least 30 percent of zones achieve the EPSI results</t>
  </si>
  <si>
    <t>DLI 8: Human resource development of education academic and administrative service staff</t>
  </si>
  <si>
    <t>DLI 9: Expanded school health and nutrition program developed and implemented</t>
  </si>
  <si>
    <t>DLR 1.1: ELLE program commenced in at least 50 schools (Year 0)</t>
  </si>
  <si>
    <t>DLR 1.2: Students in at least 100 schools benefit from direct interventions under the ELLE program to improve English language learning outcomes  (Year 1)</t>
  </si>
  <si>
    <t>DLR 1.3: English language learning outcomes of at least 40 percent of students in the 250 target schools improved</t>
  </si>
  <si>
    <t>DLR 1.4: Students in at least 500 schools benefit from direct interventions under the ELLE program to improve English language</t>
  </si>
  <si>
    <t>DLR 3.3: English language digitally enabled books for grades 10- 11, and mathematics digitally enabled books for grades 2 and 3 made available to schools</t>
  </si>
  <si>
    <t>MoE, and agency responsible for the testing (NEREC, or OPEN university or NIE)</t>
  </si>
  <si>
    <t>EPD, TPVA</t>
  </si>
  <si>
    <t>MoE/TPVA</t>
  </si>
  <si>
    <t>DLR 2.1: Mathematics learning enhancement (MLE) program commenced in at least 50 schools  (Year 0)</t>
  </si>
  <si>
    <t>DLR 2.2: Students in at least 100 schools benefit from direct interventions under the MLE program to improve mathematics learning outcomes (Year 1)</t>
  </si>
  <si>
    <t>DLR 2.3: Mathematics learning outcomes of at least 40 percent of students in the 250 target schools improved Students in at least 500 schools benefit from direct interventions under the MLE program to improve mathematics learning outcomes  (Year 3)</t>
  </si>
  <si>
    <t>DLR 2.4: Mathematics learning outcomes of at least 80 percent of students in the 500 target schools improved (Year 3)</t>
  </si>
  <si>
    <t>DLR 9.1: Expanded school health and nutrition program developed and officially notified (Year 0)</t>
  </si>
  <si>
    <t>DLR 9.2: Expanded school health and nutrition program implemented and results achieved in at least 100 schools</t>
  </si>
  <si>
    <t>DLR 9.3: Expanded school health and nutrition program implemented and results achieved in at least 750 schools</t>
  </si>
  <si>
    <t>DLR 7.3: Schools in at least 60 percent of zones achieve the EPSI results</t>
  </si>
  <si>
    <t>DLR 7.4: Schools in at least 75 percent of zones achieve the EPSI results</t>
  </si>
  <si>
    <t>DLR 6.1: Quality assurance new protocols and guidelines pilot tested in a sample of 100 schools (Year 0)</t>
  </si>
  <si>
    <t>DLR 4.1: SBPTD program commenced in at least 15 percent of zones (Year 0)</t>
  </si>
  <si>
    <t>DLR 4.3: Schools in at least 60 percent of zones achieve the SBPTD results</t>
  </si>
  <si>
    <t>DLR 4.4: Schools in at least 75 percent of zones achieve the SBPTD results</t>
  </si>
  <si>
    <t>MoE and provinces</t>
  </si>
  <si>
    <t xml:space="preserve">DLR 6.2: School community-based quality assurance selfreviews and external reviews completed and publicly reported in at least 2,000 schools </t>
  </si>
  <si>
    <t xml:space="preserve">DLR 6.3: School community-based quality assurance selfreviews and external reviews completed and publicly reported in at least 3,000 schools </t>
  </si>
  <si>
    <t xml:space="preserve">DLR 6.4: School community-based quality assurance selfreviews and external reviews completed and publicly reported in at least 4,000 schools </t>
  </si>
  <si>
    <t>DLI 1: Foundational Activities</t>
  </si>
  <si>
    <t>DLR 1.1: The Recipient has approved a School Quality Assurance (QA) operations manual</t>
  </si>
  <si>
    <t>DLR 1.3: The Recipient has approved a Strategy for primary and secondary students with special needs</t>
  </si>
  <si>
    <t>DLR 1.4: The Recipient has approved a School Construction Strategy</t>
  </si>
  <si>
    <t>DLI 2: Timely and Adequate Resource Flows</t>
  </si>
  <si>
    <t>DLR 2.1: Released biannually total level of funds per agreed EPforR Budget Framework</t>
  </si>
  <si>
    <t>DLR 2.2: Released monthly full amount of capitation grants agreed for each year to all schools within each LGA</t>
  </si>
  <si>
    <t>DLR 2.3: Percentage of primary schools providing evidence of receipt of textbooks showing subject and grade level</t>
  </si>
  <si>
    <t>DLI 3: Data Management</t>
  </si>
  <si>
    <t>DLR 3.1: Released an Annual Summary Education Performance Report (ASEPR) in acceptable format</t>
  </si>
  <si>
    <t>DLR 3.2: Made available online annual school-level EMIS data with unique school identifiers</t>
  </si>
  <si>
    <t>DLR 4.1: Percentage of LGAs achieving the acceptable range for primary PTRs</t>
  </si>
  <si>
    <t>DLR 4.2: Number of primary schools achieving the acceptable range of primary PTRs in each LGA</t>
  </si>
  <si>
    <t>DLI 5: School Incentives</t>
  </si>
  <si>
    <t>DLR 5.2: Number of primary and secondary schools that have received monetary School Incentive Grants (SIG) based on performance</t>
  </si>
  <si>
    <t>DLI 6: Student Learning Outcomes</t>
  </si>
  <si>
    <t>DLR 6.2: National average for reading correct words per minute (wpm) in Oral Reading Fluency (ORF) submodule of 3R assessment among Grade 2 students</t>
  </si>
  <si>
    <t>DLR 6.3: National average on Level 2 Addition and Subtraction submodule of 3R assessment among Grade 2 students</t>
  </si>
  <si>
    <t>DLI 7: Student Survival and Transition Outcomes</t>
  </si>
  <si>
    <t>DLR 7.2: Percentage of regions achieving year-on-year increase in girls’ transition rate from primary Standard 7 to secondary Form I.</t>
  </si>
  <si>
    <t>DLI 8: School Quality Assurance System</t>
  </si>
  <si>
    <t>DLR 8.2: Increase in School Quality Score for selected schools to be inspected twice in consecutive years</t>
  </si>
  <si>
    <t>DLI 9: Policy, Planning and Innovation Capacity</t>
  </si>
  <si>
    <t>DLR 9.1: Number of new commissions granted to support policy, planning and innovation</t>
  </si>
  <si>
    <t>Operations manual from MoEST School Quality Assurance Division, signed by PS MoEST; report of consultations with relevant stakeholders and technical experts</t>
  </si>
  <si>
    <t>Strategy signed by PS MoEST and PS PORALG; report of consultations with relevant stakeholders and technical experts</t>
  </si>
  <si>
    <t>Strategy signed by PS MoEST; report of consultations with relevant stakeholders</t>
  </si>
  <si>
    <t>School Construction Strategy from MoEST, signed by PS MoEST and PS PORALG</t>
  </si>
  <si>
    <t>(i) Integrated Financial Management Report (IFMR) prepared by Ministries of Finance; Education and PO RALG, and Tanzania Education Authority (ii) Approved EPforR Budget Framework; (iii) other certified accounting systems generated reports signed by the respective accounting officers</t>
  </si>
  <si>
    <t>Receipts signed by school staff for delivery of textbooks or alternative method pre-approved by DPs</t>
  </si>
  <si>
    <t>ASEPR report from PO-RALG; analysis of online school level data from MoEST</t>
  </si>
  <si>
    <t>Information uploaded on Open Data Portal by PO-RALG EMIS unit; analysis of online school level data by MoEST</t>
  </si>
  <si>
    <t>(i) Acceptable PTR range as stipulated in POM; 81 (ii) Report on aggregate Primary PTR for each LGA (based on EMIS/Annual School Census (ASC) data from March every year)</t>
  </si>
  <si>
    <t>(i) Acceptable PTR range as stipulated in POM; (ii) EMIS/ASC school-level data from March every year</t>
  </si>
  <si>
    <t>Accounting systemgenerated report of all schools receiving SIG with corresponding amounts provided by MoEST; Gender-disaggregated examination performance by school; School bank account statements for at least 10 percent of schools receiving SIG obtained by MoEST</t>
  </si>
  <si>
    <t>Report on 3R assessment by NECTA</t>
  </si>
  <si>
    <t>School-level EMIS data with disaggregated survival rate data by gender, by LGAs, and by regions.</t>
  </si>
  <si>
    <t>EMIS data with disaggregated transition rates by gender and by region</t>
  </si>
  <si>
    <t>Directorate of Quality Assurance database of school inspections and WEO records on inspected schools and School Report Card availability</t>
  </si>
  <si>
    <t>School Quality Assurance reports from School Quality Assurance Division</t>
  </si>
  <si>
    <t>Copies of calls for proposals, Terms of Reference (ToR), and signed contracts/ completed awards from MoEST</t>
  </si>
  <si>
    <t>The amount allocated will be prorated according to the proportion of the target percentage of Regions achieving an improvement in performance. Disbursed funds divided between LGAs/Regions according to achievement (see POM).</t>
  </si>
  <si>
    <t>50 percent of amount allocated will be prorated according to the proportion of the target percentage of LGAs achieving an improvement in performance for primary survival rate. 50 percent of amount allocated will be prorated according to the proportion of the target percentage of Regions achieving an improvement in performance for lower secondary survival rate. Disbursed funds divided between LGAs/regions according to achievement (see the POM)</t>
  </si>
  <si>
    <t>The amount allocated is prorated proportional to percentage achievement of improvement from baseline to target, e.g. Improvement (target-baseline) Assessment in nationally representative sample of schools, utilizing EGMA Methodology</t>
  </si>
  <si>
    <t>DLR 8.1: Percentage of public primary and secondary schools displaying School Report Cards based on Whole School Inspection (25%; 50%-cumulative)</t>
  </si>
  <si>
    <t>The amount allocated is prorated proportional to percentage of public primary schools providing evidence of receipt of textbooks.</t>
  </si>
  <si>
    <t>The amount allocated is prorated proportional to percentage of funds released according to agreed Framework. Framework agreed on annual basis</t>
  </si>
  <si>
    <t>The amount allocated is prorated proportional to percentage of LGAs with complete information in acceptable format.</t>
  </si>
  <si>
    <t>The amount allocated is prorated proportional to the percentage of Tanzanian public primary and secondary schools with complete data in online
portal.</t>
  </si>
  <si>
    <t>The amount allocated is prorated in terms of number of schools receiving SIG per annum as compared to target</t>
  </si>
  <si>
    <t>The amount allocated is prorated proportional to percentage achievement of improvement from baseline to target, e.g. Improvement (target-baseline) Assessment in nationally representative sample of at least 5 percent of schools, utilizing EGRA Methodology</t>
  </si>
  <si>
    <t>The DLR will be disbursed in Year 5 only. Disbursement will be made proportional to the percentage of the selected sample of around 800 schools who achieve the minimum increase in Overall School Quality Score. A minimum increase to qualify towards disbursement will be agreed as part of DLR 1.1.</t>
  </si>
  <si>
    <t xml:space="preserve">Disbursement will be made according to the proportion of schools displaying Cards on school premises three to six months after inspection, up to a maximum of the target percentage of schools for 100 percent disbursement. A list of inspected schools will be provided along with reports from WEOs confirming the presence of Cards on grounds. Full disbursement will depend on Government attaining the target of inspecting 50 percent of schools for the fourth and fifth year cumulatively. </t>
  </si>
  <si>
    <t>DLR 7.1: Percentage of LGAs/regions i achieving year-on-year increase in aggregate primary and lower secondary survival rates</t>
  </si>
  <si>
    <t>DLI 2A: Improved textbook management system</t>
  </si>
  <si>
    <t>DLR 2A.1: Textbook management system improvement plan completed by the MoGE</t>
  </si>
  <si>
    <t>DLR 2A.2: The improved textbook management system and guidelines are piloted and revised (as needed) and adopted by the MoGE</t>
  </si>
  <si>
    <t>DLR 2A.3: Training of respresentatives from at least 60% of all public schools in each district by the Provincial Education offices in advanced textbook delivery verification</t>
  </si>
  <si>
    <t>DLI 2B: Textbooks procured and delivered to targeted schools</t>
  </si>
  <si>
    <t xml:space="preserve">DLR 2B.1: Biddding documents prepared according to the international bidding protocols outlined in the Government's PPA and Regulation for procuring textbooks on predefined subjects and grade levels for the targeted schools </t>
  </si>
  <si>
    <t>DLR 2B.2: Textbooks procured through the bidding process according to the MoGE's improved textbook procurement guidelines are delivered to at least 80% of the targeted schools on time</t>
  </si>
  <si>
    <t>DLI 3: Classrooms constructed and utilized in selected expansion schools</t>
  </si>
  <si>
    <t>DLR 3.1: Beneficiary schools (funded under the project for their expansion) identified and selected using criteria agreed with the Association</t>
  </si>
  <si>
    <t>DLR 3.2: Action plan for preconstruction activities completed</t>
  </si>
  <si>
    <t>DLR 3.3: Classrooms under Phase 1 Construction are constructed up to wall plate level in at least 50% of the selected expansion schools</t>
  </si>
  <si>
    <t xml:space="preserve">DLR 3.4: Students are enrolled and use the classrooms constructed under Phase 1 Construction in the selected expansion schools </t>
  </si>
  <si>
    <t xml:space="preserve">DLR 3.5: Classrooms under Phase 2 Construction are constructed up to wall plate level in at least 50% of the selected expansion schools </t>
  </si>
  <si>
    <t>DLR 3.6: Students are enrolled and use the classrooms constructed under Phase 2 in the selected expansion schools</t>
  </si>
  <si>
    <t>National Assessment Survey for Teachers, National Assessment of Learning Achievement Survey, Lesson Observation Form/ECZ, S&amp;C, TESS</t>
  </si>
  <si>
    <t>Report/TESS</t>
  </si>
  <si>
    <t>National Assessment Survey for Teachers/ECZ, S&amp;C, TESS</t>
  </si>
  <si>
    <t>‘Green Book’/PSU, CDC</t>
  </si>
  <si>
    <t>Reports/PSU, S&amp;C, CDC</t>
  </si>
  <si>
    <t>Reports/public schools, PEOs, DEBS, CDC</t>
  </si>
  <si>
    <t>Reports/PSU</t>
  </si>
  <si>
    <t>Reports/targeted schools, DEBS, CDC, PSU</t>
  </si>
  <si>
    <t>Reports/ZEPIU</t>
  </si>
  <si>
    <t>Construction progress reports; technical audit report by a third party</t>
  </si>
  <si>
    <t>School registers the MoGE enrollment reports</t>
  </si>
  <si>
    <t>Construction progress monitoring reports; technical audit report by a third party</t>
  </si>
  <si>
    <t>US$1.2 million for every 1 percent increase from the baseline, with allocation capped at US$6.0 million</t>
  </si>
  <si>
    <t>Reports/TESS</t>
  </si>
  <si>
    <t>SIF Manual and formal adoption letter signed by MoEYS</t>
  </si>
  <si>
    <t>Annual status report on the SIF program prepared by MoEYS.</t>
  </si>
  <si>
    <t>Summary report on LSSES prepared by MoEYS. Achievement of minimum standard in LSSES is defined as schools that achieve a score of 65 out of 100</t>
  </si>
  <si>
    <t>Summary report on LSSES prepared by MoEYS. Achievement of minimum standard in LSSES is defined as schools that achieve a score of 65 out of 100.</t>
  </si>
  <si>
    <t>Training plans at each level and adoption letter signed by MoEYS</t>
  </si>
  <si>
    <t>SIF Report from MoEYS</t>
  </si>
  <si>
    <t>Impact evaluation report, and documentation of policy level discussions/papers on topics related to TUP.</t>
  </si>
  <si>
    <t>Summary report on TUP prepared by MoEYS. Enrollment statistics from universities</t>
  </si>
  <si>
    <t>Summary report on TUP prepared by MoEYS. Graduation statistics from universities.</t>
  </si>
  <si>
    <t>MoEYS approved leadership upgrading strategy, implementation plan, and operation manual.</t>
  </si>
  <si>
    <t>Summary report on LUP prepared by Enrollment statistics from universities</t>
  </si>
  <si>
    <t>Summary report on LUP prepared by MoEYS. Enrollment statistics from universities</t>
  </si>
  <si>
    <t>Summary report on LUP prepared by MoEYS. Graduation statistics from universities</t>
  </si>
  <si>
    <t>to improve access to quality and market-driven vocational training provided in ITIs and apprenticeships</t>
  </si>
  <si>
    <t>"to expand lower secondary education to achieve minimum standards in target areas and to provide immediate and effective response in case of an eligible crisis or emergency"</t>
  </si>
  <si>
    <t>DLI 1: SIF Manual: MoEYS has adopted a SIF Manual</t>
  </si>
  <si>
    <t>DLI 2: Training Plans: MoEYS has adopted a training plan for target POEs, DOEs and lower secondary schools</t>
  </si>
  <si>
    <t>DLI 4: Improved SBM: At least 40 target lower secondary schools have publicly displayed their school development plan based on the SIF Manual</t>
  </si>
  <si>
    <t>DLI 5: Program Monitoring: MoEYS has submitted its first annual status report on the SIF program that provides updates on all progress indicators defined in the SIF Manual</t>
  </si>
  <si>
    <t>DLI 7: Training Strategy and Manual: MoEYS has adopted a strategy for upgrading the qualifications of lower secondary school directors and deputy directors, together with a corresponding implementation plan and operational manual</t>
  </si>
  <si>
    <t>DLI 8: Improved SBM: At least 60 target lower secondary schools have publicly displayed their school development plan based on the SIF Manual</t>
  </si>
  <si>
    <t>DLI 9: Program monitoring: MoEYS has submitted its second annual status report on the SIF program that provides updates on all progress indicators defined in the SIF Manual</t>
  </si>
  <si>
    <t>DLI 11: Upgrade Training: At least 150 lower secondary school directors and/or deputy directors have been enrolled in the upgrading program</t>
  </si>
  <si>
    <t>DLI 12: Improved SBM: At least 20 target lower secondary schools have achieved the minimum standards defined in the LSSES</t>
  </si>
  <si>
    <t>DLI 13: Program monitoring: MoEYS has submitted its second annual status report on the SIF program that provides updates on all progress indicators defined in the SIF Manual</t>
  </si>
  <si>
    <t>DLI 15: Upgrade Training: At least 310 lower secondary school directors and/or deputy directors have been enrolled in the upgrading program</t>
  </si>
  <si>
    <t>DLI 16: Improved SBM: At least 40 target lower secondary schools have achieved the minimum standards defined in the LSSES</t>
  </si>
  <si>
    <t>DLI 18: Upgrade Training: At least 310 lower secondary school directors and/or deputy directors have graduated the upgrading program</t>
  </si>
  <si>
    <t>DLI 19: Improved SBM: At least 70 target lower secondary schools have achieved the minimum standards defined in the LSSES</t>
  </si>
  <si>
    <t>DLI 20: Program monitoring: The results of an independent SIF program impact evaluation have been discussed at a policy meeting with MoEYS, the Ministry of Economy and Finance, the Ministry of Public Works and relevant DPs</t>
  </si>
  <si>
    <t xml:space="preserve">DLI 1: Increase in the number of graduates from it is that have signed PB Grant Agreements </t>
  </si>
  <si>
    <t>DLR 1.1: At least 200 ITIs have signed PB Grant Agreements with MSDE</t>
  </si>
  <si>
    <t xml:space="preserve">USD 2,000,000 upon achievement of threshold, plus USD 500,000 for each batch of 50 ITIs thereafter </t>
  </si>
  <si>
    <t>DLR 1.2: The number of graduates in the academic year for it is that have signed PB Grant Agreements has increased by 5% compared with graduates in academic year 2015/16</t>
  </si>
  <si>
    <t>DLR 1.3: The number of graduates in the academic year for ITIs that have signed PB Grant Agreements has increased by 10% compared with graduates in academic year 2015/16</t>
  </si>
  <si>
    <t>DLR 1.4: The number of graduates in the academic year for ITIs that have signed PB Grant Agreements has increased by 15% compared with graduates in academic year 2015/16</t>
  </si>
  <si>
    <t>DLR 1.5: The number of graduates in the academic year for ITIs that have signed PB Grant Agreements has increased by 20% compared with graduates in academic year 2015/16</t>
  </si>
  <si>
    <t>DLI 2: Improvement in industrial training and employment outcomes for trainees and graduates of ITIs that have signed PB Grant Agreement</t>
  </si>
  <si>
    <t>DLR 2.1: At least 5% of trainees enrolled in academic year 2018/19 across ITIs that have signed PB Grant Agreements have undergone OJT</t>
  </si>
  <si>
    <t>DLR 2.2: At least 10% of trainees enrolled in academic year 2019/20 across it is that have signed PB Grant Agreements have undergone OJT</t>
  </si>
  <si>
    <t>DLR 2.3: At least 15% of trainees enrolled in academic year 2020/21 across it is that have signed PB Grant Agreements have undergone OJT</t>
  </si>
  <si>
    <t>DLR 2.4: At least 65% of trainees graduated in academic year 2019/20 from it is that have signed PB Grant Agreements are in gainful employment one year after graduation</t>
  </si>
  <si>
    <t>DLI 3: Reduction in ITIs’ trainer vacancies and improvements in training of trainers</t>
  </si>
  <si>
    <t>DLR 3.1: MSDE has developed a sustainability plan for the recruitment, training and career progression for it is trainers</t>
  </si>
  <si>
    <t>DLR 3.2: At least 3 Participating States have reduced the vacancies of sanctioned trainers’ posts by at least 20% in government it is compared with vacancy numbers in academic year 2015/16</t>
  </si>
  <si>
    <t>DLR 3.3: (i) At least 5 Participating States have reduced the vacancies of sanctioned trainers’ posts by at least 20% in government it is compared with vacancy numbers in academic year 2015/16</t>
  </si>
  <si>
    <t>DLR 3.3: (ii) NIMI has upgraded at least 2 CITS trades and NCVT has rolled them out</t>
  </si>
  <si>
    <t>USD 1,200,000 for DLR (i)</t>
  </si>
  <si>
    <t>USD 5,000,000 for DLR (ii)</t>
  </si>
  <si>
    <t>DLR 3.4: At least 7 Participating States have reduced the vacancies of sanctioned trainers’ posts by at least 20% in government it is compared with vacancy numbers in academic year 2015/16</t>
  </si>
  <si>
    <t>USD 1,800,000 upon achievement of threshold of DLR (i) above; plus USD 200,000 for each additional Participating State thereafter</t>
  </si>
  <si>
    <t>DLR 3.5: (i) At least 10 Participating States have reduced the vacancies of sanctioned trainers’ posts by at least 20% in government it is compared with vacancy numbers in academic year 2015/17</t>
  </si>
  <si>
    <t>DLR 3.5: (ii) NIMI has upgraded at least 4 CITS trades and NCVT has rolled them out</t>
  </si>
  <si>
    <t>DLR 4.1: At least 4 Participating States have conducted tracer studies and published their results</t>
  </si>
  <si>
    <t>DLR 4.2: At least 7 Participating States have conducted tracer studies and published their results</t>
  </si>
  <si>
    <t>DLR 4.3: At least 10 Participating States have conducted tracer studies and published their results</t>
  </si>
  <si>
    <t>USD 2,700,000 upon achievement of threshold; plus USD 900,000 for each additional Participating State thereafter</t>
  </si>
  <si>
    <t>DLI 5: Number of ICs that have introduced at least 2 different apprenticeship programs within their participating (member) industries</t>
  </si>
  <si>
    <t>DLR 5.1: (i) MSDE has developed and approved/adopted the Operations Manual for the IAI Grant mechanism</t>
  </si>
  <si>
    <t>USD 1,500,000 upon achievement of DLR (i)</t>
  </si>
  <si>
    <t>DLR 5.1: (ii) At least 8 ICs, that have enrolled apprentices under the IAI Grant mechanism, have each introduced at least 2 apprenticeship programs within their participating (member) industries*</t>
  </si>
  <si>
    <t>USD 2.800,000 upon achievement of threshold for DLR (ii) above, plus USD 350,000 for every additional ICs meeting the requirements</t>
  </si>
  <si>
    <t>DLI 6: Increase in female enrollment rate in ITIs with PB Grant Agreements and Ics receiving IAI Grants</t>
  </si>
  <si>
    <t>USD 2,500,000 upon achievement of DLR (i)</t>
  </si>
  <si>
    <t>USD 2,250,000 upon achievement of threshold of DLR (ii) above; plus USD 450,000 for each additional ICs reaching a female enrollment of 20% thereafter</t>
  </si>
  <si>
    <t>USD 2,500,000</t>
  </si>
  <si>
    <t>DLR 6.1: (i) Female enrollment across ITIs with signed PB Grant Agreements during academic year 2018/19 has reached 11% of all enrollees</t>
  </si>
  <si>
    <t xml:space="preserve">DLR 6.1: (ii) A minimum of 5 ICs receiving IAI Grants have reached a female enrollment of 20% in their respective apprenticeship programs </t>
  </si>
  <si>
    <t>DLR 6.2: Female enrollment across ITIs with signed PB Grant Agreements during academic year 2019/20 has reached 12.5% of all enrollees</t>
  </si>
  <si>
    <t>DLR 6.3: Female enrollment across ITIs with signed PB Grant Agreements during academic year 2020/21 has reached 14% of all enrollees</t>
  </si>
  <si>
    <t>DLR 6.4: Female enrollment across ITIs with signed PB Grant Agreements during academic year 2021/22 has reached 15% of all enrollees</t>
  </si>
  <si>
    <t>Annual progress report on STRIVE to be prepared by the MSDE</t>
  </si>
  <si>
    <t>Year 2 to Year 4: Annual progress report on STRIVE to be prepared by the MSDE Year 5: Tracer study conducted by MSDE</t>
  </si>
  <si>
    <t>Sustainability plan document</t>
  </si>
  <si>
    <t>Annual progress report on STRIVE prepared by states</t>
  </si>
  <si>
    <t>Tracer study reports by states; Annual progress reports for STRIVE prepared by the MSDE</t>
  </si>
  <si>
    <t>(ii) Enrollment lists; apprenticeship portal; annual progress report on STRIVE to be prepared by the MSDE</t>
  </si>
  <si>
    <t>(i) Guideline document and STRIVE Operation Manual</t>
  </si>
  <si>
    <t>(i) Annual progress report on STRIVE to be prepared by the MSDE</t>
  </si>
  <si>
    <t>Full amount upon   achievement of target </t>
  </si>
  <si>
    <t>Full amount upon achievement of target </t>
  </si>
  <si>
    <t>Minimum = US$2,500,000  for achieving distribution of  11.25 million textbooks.  Additional US2,500,000 to  be disbursed for distribution  of additional 11.25 million textbooks until the total  distribution of textbooks  reaches 45 million.</t>
  </si>
  <si>
    <t>Full amount upon   achievement of target</t>
  </si>
  <si>
    <t>TPVA reviews the  results of the analysis and underlying data and  conducts site visits and interviews with relevant  staff in a sample of schools </t>
  </si>
  <si>
    <t>Verification will be done in two  steps: 1) TPVA will verify that at least 11.25  million textbooks have been printed and  distributed by reviewing contract documents,  proof of distribution such as financing incurred,  and reports of books distributed from PEDs to  DEDs and schools; 2) A sample of schools (from  the list of those schools that received 11.25  million textbooks) will be selected and TPVA will  verify existence of books at the school level</t>
  </si>
  <si>
    <t>TPVA reviews protocol and  arrangements for call center and conducts site  visit to verify call center established within MoE.</t>
  </si>
  <si>
    <t>TPVA reviews EMIS module for  data entry and quality as well as verifies that  data has been entered, training and outreach  took place by reviewing related records and  materials and conducting random site visits and  interviewing principals and school shuras.</t>
  </si>
  <si>
    <t>The TPVA reviews  reports from EMIS teams and conducts visits to a  sample of schools and CBEs. They will review  data quality and verify monthly phone surveys  were conducted.  The TPVA will collect  attendance data from schools and crosscheck it  with the phone survey records at the PED and at  the call center</t>
  </si>
  <si>
    <t>TPVA  verifies  that  the  MOE has conducted the two-level verification: a)  5% of physical verification of the EMIS data by the  MoE  (e.g.,  academic  supervisors)  by  reviewing  documentation on the verification process, data  collected and analysis of results reported by MoE  and  b)  the  TPVA  also  verifies  that  the  monthly  phone survey has been conducted and  the data  was  entered  into  EMIS  by  reviewing  the  EMIS’s  module for phone survey.</t>
  </si>
  <si>
    <t>The TPVA reviews  reports from EMIS teams and conducts visits to a  sample of schools and CBEs.</t>
  </si>
  <si>
    <t>TPVA verifies that the  integration is completed with any differences  between them fully reconciled, and completion  of any updates to existing records in the  database. TPVA will review of a random sample  from MoE’s database for accuracy with payroll</t>
  </si>
  <si>
    <t> TPVA reviews if 2019 reports  were completed per template and submitted by  the MoE for 15 PEDs, and related DEDs and  published on MoE website by December 2020</t>
  </si>
  <si>
    <t>TPVA reviews if 2020 reports  were completed per template and submitted by  the MoE for all PEDs, and related DEDs and  published on MoE website by December 2021</t>
  </si>
  <si>
    <t> TPVA reviews if 2021 reports  were completed per template and submitted by  the MoE for all PEDs, and related DEDs and  published on MoE website by December 2022</t>
  </si>
  <si>
    <t>TPVA reviews MOE operational  plans and reports  to verify: (a) new O&amp;M budget allocation formula established for each PED,  disaggregated by DED; (b) annual operational  plan based on actual on‐budget allocations and  projected off‐budget allocations for 2019  completed and endorsed by DPs by December  2018; and (c) progress report template jointly developed with DPs by December 201</t>
  </si>
  <si>
    <t> TPVA reviews MoE operational plans and  reports to verify: (a) progress on results toward  2018 annual plan reported by February 2019; and  (b) annual operational plan based on actual on‐ budget allocation and projected off‐budget  allocations for 2020 completed and endorsed by  DPs as per the template by June 2019</t>
  </si>
  <si>
    <t>TPVA reviews  MoE operational plans and reports to verify: (a) progress on results toward 2019 annual plan  reported, per template by February 2020; and  (b) annual operational plan based on actual on‐ budget allocation and projected off‐budget  allocations for 2021 completed and endorsed by  DPs as per the template by June 2020</t>
  </si>
  <si>
    <t> TPVA reviews MOE operational plans and  reports to verify: (a) progress on results toward  2020 annual plan reported, per template by  February 2021; (b) Annual operations plan based  on actual on‐budget allocation and projected off‐ budget allocations for 2022 completed and  endorsed by DPs as per the template by June  2021</t>
  </si>
  <si>
    <t>DNB</t>
  </si>
  <si>
    <t>MoE documents, online website</t>
  </si>
  <si>
    <t>SEE</t>
  </si>
  <si>
    <t>min: 75%</t>
  </si>
  <si>
    <t>min: 80%</t>
  </si>
  <si>
    <t>min: 85%</t>
  </si>
  <si>
    <t>min: 90%</t>
  </si>
  <si>
    <t>min: 28.7%</t>
  </si>
  <si>
    <t>min: 30.7%</t>
  </si>
  <si>
    <t>min: 32.7%</t>
  </si>
  <si>
    <t>min: 34.7%</t>
  </si>
  <si>
    <t>P154577</t>
  </si>
  <si>
    <t>P151847</t>
  </si>
  <si>
    <t>P154523</t>
  </si>
  <si>
    <t>P159470</t>
  </si>
  <si>
    <t>P157890</t>
  </si>
  <si>
    <t>P154524</t>
  </si>
  <si>
    <t>P152810</t>
  </si>
  <si>
    <t>P153277</t>
  </si>
  <si>
    <t>P159771</t>
  </si>
  <si>
    <t>P150060</t>
  </si>
  <si>
    <t>2017-2020</t>
  </si>
  <si>
    <t>New</t>
  </si>
  <si>
    <t>Old</t>
  </si>
  <si>
    <t>2016-2020</t>
  </si>
  <si>
    <t>New 2017-</t>
  </si>
  <si>
    <t>Old 2017-</t>
  </si>
  <si>
    <t>pipeline</t>
  </si>
  <si>
    <t>Addion financing Parent P145741</t>
  </si>
  <si>
    <t>2014 Parent of P163628</t>
  </si>
  <si>
    <t>College Education Development Project</t>
  </si>
  <si>
    <t>"to strengthen the strategic planning and management capacity of the college education subsector and to improve the teaching and learning environment of participating colleges"</t>
  </si>
  <si>
    <t>Eastern and Southern Africa Higher Education Centers of Excellence Project</t>
  </si>
  <si>
    <t>"to strengthen selected Eastern and Southern African higher education institutions to deliver quality post-graduate education and build collaborative research capacity in the regional priority areas"</t>
  </si>
  <si>
    <t>Technical Education Quality Improvement Project III</t>
  </si>
  <si>
    <t>"to enhance quality and equity in participating engineering education institutes and improve the efficiency of the engineering education system in focus states"</t>
  </si>
  <si>
    <t>Lebanon</t>
  </si>
  <si>
    <t>Support to Reaching All Children with Education (RACE 2) Program for Results</t>
  </si>
  <si>
    <t>"to promote equitable access to education services, enhance quality of student learning, and strengthen the education systems in Lebanon’s education sector in response to the protracted refugee crisis"</t>
  </si>
  <si>
    <t>Pakistan</t>
  </si>
  <si>
    <t>Third Punjab Education Sector Project</t>
  </si>
  <si>
    <t>"to support Punjab province to improve school participation, completion, and teaching-learning practices with a particular focus on low-performing districts"</t>
  </si>
  <si>
    <t>Education and Skills for Productive Jobs</t>
  </si>
  <si>
    <t>"to strengthen the institutional capacity of the Recipient’s skills development system and to promote the expansion and quality of labor market driven skills development opportunities in select economic sectors"</t>
  </si>
  <si>
    <t>Zanzibar Improving Student Prospects Project</t>
  </si>
  <si>
    <t>"to improve the quality of: (a) instruction; and (b) learning environment in targeted grades and targeted subjects"</t>
  </si>
  <si>
    <t>Uruguay</t>
  </si>
  <si>
    <t>Improving the Quality of Initial and Primary Education in Uruguay</t>
  </si>
  <si>
    <t>"to improve the teaching practices and the learning environment in early and primary education, as well as the internal efficiency in primary education, all in Full-Time Schools, and to strengthen the evaluation capacity of the education system"</t>
  </si>
  <si>
    <t>Vietnam</t>
  </si>
  <si>
    <t>Enhancing Teacher Education Program</t>
  </si>
  <si>
    <t>"to strengthen teacher education institutions to enhance teacher and principal effectiveness through improved continuous professional development"</t>
  </si>
  <si>
    <t>DLI 1: Development of college sub-Sector strategic plan</t>
  </si>
  <si>
    <t>DLR 1.1: MOE has established a national strategic planning committee and six expert groups under the terms of reference acceptable to the Association</t>
  </si>
  <si>
    <t>DLR 1.2: The six expert groups have drafted background studies</t>
  </si>
  <si>
    <t>DLR 1.3: MOE has finalized a draft college sub-sector strategic plan, disclosed on the MoE website for public comments, and carried out consultation workshops</t>
  </si>
  <si>
    <t>DLR 1.4: MOE has: (a) approved the college sub-sector strategic plan; and (b) drafted at least one Development Project Proposal (DPP) in line with the approved college sub-sector strategic plan</t>
  </si>
  <si>
    <t>(a) US$2 million; (b) US$2 million</t>
  </si>
  <si>
    <t>DLR 1.5: ECNEC has approved MOE’s DPP</t>
  </si>
  <si>
    <t>DLR 1.6: MOE has implemented the first year activities of the DPP</t>
  </si>
  <si>
    <t>(a) US$4 million; (b) US$4 million</t>
  </si>
  <si>
    <t>US$2 million for 600</t>
  </si>
  <si>
    <t>DLR 3.1: The government has issued a gazette to amend rules of Non-Government Teachers Registration and Certification Authority (NTRCA)</t>
  </si>
  <si>
    <t>DLR 3.3: The Cabinet of Ministers has approved NTSC Act</t>
  </si>
  <si>
    <t>DLI 4: Improved teaching and learning environment in selected government and non-government colleges</t>
  </si>
  <si>
    <t>DLR 4.1: MOE has issued an operation manual for the colleges’ competitive funding program</t>
  </si>
  <si>
    <t>DLR 4.2: MOE has signed Performance contracts with the selected colleges for competitive funding in accordance with the operation manual</t>
  </si>
  <si>
    <t>DLR 4.3: On average 20% of the allocated budget of the competitive funding is utilized in accordance with the operation manual</t>
  </si>
  <si>
    <t>US$2 million for 30% utilization</t>
  </si>
  <si>
    <t>US$2 million for 55% utilization</t>
  </si>
  <si>
    <t>US$2 million for 82% utilization</t>
  </si>
  <si>
    <t>MOE/PMU</t>
  </si>
  <si>
    <t>MOE/NU</t>
  </si>
  <si>
    <t>DLR 4.4: On average 40% of the total allocated budget of the competitive funding is utilized in accordance with the operation manual</t>
  </si>
  <si>
    <t>DLR 4.5: On average 75% of the total allocated budget of the competitive funding is utilized in accordance with the operation manual</t>
  </si>
  <si>
    <t>DLR 4.6: On average 90% of the total allocated budget of the competitive funding is utilized in accordance with the operation manual</t>
  </si>
  <si>
    <t>DLR 5.1: Action plan for the certification system for basic education</t>
  </si>
  <si>
    <t>Parent Project ID</t>
  </si>
  <si>
    <t>P168411</t>
  </si>
  <si>
    <t>P169921</t>
  </si>
  <si>
    <t>P153111</t>
  </si>
  <si>
    <t>P129342</t>
  </si>
  <si>
    <t>P156363</t>
  </si>
  <si>
    <t>P160926</t>
  </si>
  <si>
    <t>P162297</t>
  </si>
  <si>
    <t>P154525</t>
  </si>
  <si>
    <t>P164546</t>
  </si>
  <si>
    <t>P165737</t>
  </si>
  <si>
    <t>P161386</t>
  </si>
  <si>
    <t>P164294</t>
  </si>
  <si>
    <t>P154185</t>
  </si>
  <si>
    <t>P163608</t>
  </si>
  <si>
    <t>P167432</t>
  </si>
  <si>
    <t>P168142</t>
  </si>
  <si>
    <t>OPCS draft</t>
  </si>
  <si>
    <t>Latest</t>
  </si>
  <si>
    <t>Diff</t>
  </si>
  <si>
    <t>Lending file</t>
  </si>
  <si>
    <t>Malawi Edcation Sector Improvement Project (MESIP)</t>
  </si>
  <si>
    <t>Cabo Verde</t>
  </si>
  <si>
    <t>"to strengthen foundational skills in education and improve the relevance of training programs to the recipient’s strategic development plan."</t>
  </si>
  <si>
    <t xml:space="preserve">Cabo Verde Education and Skills Development Enhancement Project </t>
  </si>
  <si>
    <t>Ethiopia Education Results Based Financing Project</t>
  </si>
  <si>
    <t>"to contribute to improvement of learning conditions in primary schools in targeted regions including in pre-primary classes."</t>
  </si>
  <si>
    <t>"to improve quality, equity and efficiency of primary education in selected districts and schools."</t>
  </si>
  <si>
    <t>Benin</t>
  </si>
  <si>
    <t>"(i) improve the quality of teaching and learning in basic education with an emphasis on the early grades; and (ii) strengthen equity in primary education, particularly in four regions of the country."</t>
  </si>
  <si>
    <t>PforR file</t>
  </si>
  <si>
    <t>hasn't been approved yet</t>
  </si>
  <si>
    <t>Plus difference between G and H</t>
  </si>
  <si>
    <t>DLR 1.1: Completion of Effectiveness Conditions</t>
  </si>
  <si>
    <t>DLR 1.2: Development of the Project Implementation Plan</t>
  </si>
  <si>
    <t>DLI 2: Excellence in education and research capacity and development impact</t>
  </si>
  <si>
    <t>DLR 2.1: Timely annual implementation of the plans</t>
  </si>
  <si>
    <t>DLR 2.2: Newly enrolled students in the ACE of which at least 20% must be regional (African) students</t>
  </si>
  <si>
    <t xml:space="preserve">US$100,000 per year: at least 50% and scalable up to 85% of implementation targets in any given year. Achievement rates beyond 85% in any given year triggers a 100% disbursement of that year. </t>
  </si>
  <si>
    <t>Short-Term Courses: Disbursement occurs when any course leading to qualification (certificate/diploma /degree) counts as a short-term course: 400 per male national student 500 per female national student 800 per male regional student, 1,000 per female regional student; Master’s: Disbursement occurs when Master’s students have successfully completed at least one semester: 2,500 per male national student 3,000 per female national student 4,500 per male regional student 5,500 per female regional student. PhD: Disbursement occurs when PhD students enroll: 12,000 per male national student 15,000 per female national student 25,000 per male regional student 30,000 per female regional student</t>
  </si>
  <si>
    <t>Disbursement occurs when a Master or PhD program is accredited by international or regional or national body (satisfactory to IUCEA and the World Bank): 300,000 per program internationally accredited 150,000 per program regionally accredited 75,000 per program nationally accredited 75,000 per program for self-evaluation (satisfactory executed according to internationally recognized standard). Self-evaluation and national accreditation, totaling for not more than 300,000</t>
  </si>
  <si>
    <t>DLR 2.4: Partnerships for collaboration in applied research and training</t>
  </si>
  <si>
    <t>Disbursement occurs when MoUs are signed and accompanied by signed proposals that outline at least a two-year collaboration and partnership workprogram: 30,000 per MoU with public institutions/civil society 40,000 per MoU with private sector/ industry</t>
  </si>
  <si>
    <t>Disbursement occurs when a paper is accepted by a peer-review journal or is an accepted peer-reviewed conference paper: 10,000 per paper accepted by a peer-reviewed journal with national author (s) 30,000 per paper accepted by a peer-reviewed journal with regional author (s) 25,000 per paper accepted by a peer-reviewed journal with international author (s) 8,000 per paper accepted by a peer-reviewed conference paper with national author (s) 25,000 per accepted peer-reviewed conference paper with regional author (s) 20,000 per accepted peer-reviewed conference paper with international author (s)</t>
  </si>
  <si>
    <t xml:space="preserve">This DLR is awarded to the ACE when it hosts faculty/PhD students from other institutions or when it sends its faculty/PhD students to other institutions locally, in the region or internationally for a “period” of minimum two weeks (for teaching/research collaboration):5,000 per “period” within the country 10,000 per “period” outside the country but within the region 8,000 per “period” for international, outside the region. </t>
  </si>
  <si>
    <t>DLR 2.5: Peer-reviewed journal papers or peer-reviewed conference papers prepared collaboratively with national, regional or international co-authors</t>
  </si>
  <si>
    <t>DLR 2.6: Faculty and PhD student exchanges to promote regional research and teaching collaborations</t>
  </si>
  <si>
    <t>US$1 per externally generated US$1 from national sources, and US$2 per externally generated US$1 from regional and international sources.</t>
  </si>
  <si>
    <t>The DLR will be disbursed if the ACE hosting university participate in the Partnership of Applied Sciences, Engineering and Technology (PASET) benchmarking exercise.</t>
  </si>
  <si>
    <t>15,000 per year: The DLR will be disbursed if the ACE submits timely withdrawal applications supported by interim unaudited financial reports showing how funds have been utilized.</t>
  </si>
  <si>
    <t>DLR 2.7: External revenue generation</t>
  </si>
  <si>
    <t>DLR 2.8: Institution participating in benchmarking exercise</t>
  </si>
  <si>
    <t>DLI 3: Timely, transparent and institutionally reviewed Financial Management</t>
  </si>
  <si>
    <t>DLR 3.1: Timely Withdrawal applications supported by interim unaudited financial reports for each ACE</t>
  </si>
  <si>
    <t>DLR 3.2: Functioning audit committee under each Eastern and Southern African Higher Education Institutions</t>
  </si>
  <si>
    <t>15,000 per year: The DLR will be disbursed if the university under the university council has a functioning audit committee that will amongst other assignments follow up audit issues related to the ACE</t>
  </si>
  <si>
    <t>15,000 per year: The DLR will be disbursed if a functional internal audit department conducts audits on the project based on a risk based approach</t>
  </si>
  <si>
    <t>DLR 3.3: Functioning internal audit unit for each Eastern and Southern African Higher Education Institution</t>
  </si>
  <si>
    <t>DLR 3.4: Transparency of financial management (audit reports, interim unaudited financial reports, budgets and Annual Work Programs are all web accessible)</t>
  </si>
  <si>
    <t>15,000 per year: The DLR will be disbursed if all FM related reports (audit, IFRs, budgets, work programs) are published on ACE websites to promote transparency and accountability</t>
  </si>
  <si>
    <t>DLI 4: Timely and audited Procurement</t>
  </si>
  <si>
    <t>DLR 4.1 Timely procurement audit report for each ACE</t>
  </si>
  <si>
    <t>DLR 4.2: Timely and satisfactory procurement progress report for each ACE</t>
  </si>
  <si>
    <t>30,000 per year: The DLR will be disbursed if the ACE submits a timely procurement audit report detailing procurement practices</t>
  </si>
  <si>
    <t>30,000 per year: The DLR will be disbursed based on the timely and satisfactory progress report on the ACE’s procurement practices.</t>
  </si>
  <si>
    <t>Country specific targets are specified in the respective Financing Agreements</t>
  </si>
  <si>
    <t xml:space="preserve">Country specific targets are specified in the respective Financing Agreements: 1) Timely fiduciary reporting including timely submissions of IFRs and of financial and procurement audit reports for the period for the center -  from US$15,000 equivalent to US$ 30,000 equivalent per year.  2) Functional institutional oversight of fiduciary management (functioning internal audit unit and functioning audit committee (under the university’s council) that would support the center) -  from US$15,000 equivalent to US$ 30,000 equivalent per year. 3)  Transparency of ACE expenses - from US$15,000 equivalent to US$ 30,000 equivalent per year; 4) Quality of Procurement planning. Share of the originally approved procurement plan that was executed - from US$15,000 equivalent to US$ 30,000 equivalent per year.  </t>
  </si>
  <si>
    <t>DLR 2.3: Accreditation of quality of education programs</t>
  </si>
  <si>
    <t>The ACE will submit the report to IUCEA for verification regarding the achievement of institutional readiness for implementation.</t>
  </si>
  <si>
    <t>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t>
  </si>
  <si>
    <t>ACE report to NSC  IUCEA and the Bank; Independent verficiation by IUCEA</t>
  </si>
  <si>
    <t>DLR 1a.1: 5 percentage point increase over baseline</t>
  </si>
  <si>
    <t>DLR 1a.2: 15 percentage point increase over baseline</t>
  </si>
  <si>
    <t>DLR 1a.3: 20 percentage point increase over baseline</t>
  </si>
  <si>
    <t>DLI 1c: Number of engineering education institutes in focus states that meet the enabling mechanisms for participation in the project</t>
  </si>
  <si>
    <t>DLR 1d.1: Faculty Recruitment Plan for LIS approved by the respective state governments</t>
  </si>
  <si>
    <t>DLR 1d.2: Faculty recruitment targets met in accordance with approved Faculty Recruitment Plans for LIS</t>
  </si>
  <si>
    <t>US$ 2 million per Low Income State for which a Faculty Recruitment Plan is approved, up to a cumulative maximum total of US$ 12 million</t>
  </si>
  <si>
    <t>US$ 3 million per Low Income State for which faculty recruitment targets are met, up to a cumulative maximum total of US$ 18 million</t>
  </si>
  <si>
    <t>DLI 1d: Percentage of sanctioned faculty positions filled in participating institutes in LIS</t>
  </si>
  <si>
    <t>DLI 2a: Percentage of participating institutes in focus states with a BoG, a Department Management Committee or equivalent that meets at least 4 times every calendar year and which publicly discloses the minutes of all meetings</t>
  </si>
  <si>
    <t>US$ 6 million for achieving 50% of participating institutes; and thereafter an additional US$ 2 million for achieving 60% of participating institutes</t>
  </si>
  <si>
    <t>US$ 6 million for achieving 80% of participating institutes; and thereafter an additional US$ 2 million for achieving 90% of participating institutes; and thereafter an  additional US$ 2 million for achieving 95% of participating institutes</t>
  </si>
  <si>
    <t>DLI 2b: Percentage of participating institutes that produce and publish an annual report in the prescribed format in accordance with the requirements set out in the PIP</t>
  </si>
  <si>
    <t>DLI 2c: Percentage of eligible transactions in the previous six (6) months against which funds are released in full to participating institutes by the MHRD within ten (10) calendar days of the date on which the participating institute requests the payment</t>
  </si>
  <si>
    <t>Project MIS. For the program(s) for which accreditation has been applied for, the institute uploads, to the MIS (a) a copy of the receipt for payment of accreditation fees to the NBA. (b) a copy of the eSAR submitted to the NBA. For the program(s) that have been accredited: The institute will upload, to the MIS, a copy of the notification from the NBA on the accreditation status of the program(s)</t>
  </si>
  <si>
    <t>ATU website. The NPIU will send the Bank a list of the ATUs with a link to the results on the respective websites. Third-party verification report.</t>
  </si>
  <si>
    <t>ATU website. The NPIU will send the Bank a list of the ATUs with a link to the results on the respective websites. Third-party verification report.The verification agency will check, for consistency, a sample of evaluated answer scripts against a marking scheme provided by the ATU. The indicator will be considered met if the sample average score determined by the verification agency is within 10% of the sample average scores awarded by the ATU</t>
  </si>
  <si>
    <t>The NPIU will prepare a consolidated table, which provides information against each mechanism for all institutes, as collected by the SPTs. The list should include all institutes in each state, regardless of whether an institute has been deemed to have met all eight mechanisms previously; institutes must continue to meet the mechanism at each date of reporting. There will be independent verification of the information provided by the NPIU.</t>
  </si>
  <si>
    <t>The verification agency will assess the percentage of faculty positions filled in compliance with the contractual norms agreed in the action plan for each stat</t>
  </si>
  <si>
    <t>The verification agency will assess the percentage of faculty positions filled in compliance with the contractual norms agreed in the action plan for each state.</t>
  </si>
  <si>
    <t>Institutes’ websites and a consolidated report prepared by NPIU</t>
  </si>
  <si>
    <t>Institutes’ website. The NPIU will compile a list of institutes that have published a report in the required format, including data on all prescribed indicators, in the last 12 months. Additionally, there will be third party verification of a sample of reports drawn from institute’s websites</t>
  </si>
  <si>
    <t>The NPIU will submit to the Bank a list of payments against eligible transactions, indicating the following for each payment: (a) the institute to which it was released; (b) the date the payment request was entered by the institute; (c) the date funds were released by the MHRD against the payment request; and (d) the number of calendar days between (b) and (c). Copies of the sanctions for release will be attached.</t>
  </si>
  <si>
    <t>14 more to add (J+K), except for yellow</t>
  </si>
  <si>
    <t>coded under Parent ID</t>
  </si>
  <si>
    <t>Enrollment lists from MEHE</t>
  </si>
  <si>
    <t>DLR 1.1: 500,000 children by completion of the Program</t>
  </si>
  <si>
    <t>For every additional 500 students (rounded to the closest 500th) from the baseline (of 400,000 children in academic year 2015-2016), US$475,000 is disbursed (US$325,000 from the IDA credit and US$150,000 from the LSCTF grant). For subsequent years, the number of students enrolled in the previous years against which IDA disbursed is subtracted. A maximum of US$30,000,000 (US$20,500,000 from the IDA credit and US$9,500,000 from the LSCTF grant) can be disbursed each year.</t>
  </si>
  <si>
    <t>DLI 2: Proportion of students transitioning grades</t>
  </si>
  <si>
    <t>For every 1 percentage point increase from the baseline in each grade transition (to be determined in Y1), US$2,250,000 is disbursed. For subsequent years, the percentage points increase against which the Association disbursed in previous years is subtracted. A maximum of US$4,500,000 can be disbursed each year per DLR</t>
  </si>
  <si>
    <t>DLR 2.2: 4 percentage points increase from the Baseline (to be determined in Y1) in student transition rate of Grade 7 transition to Grade 8.</t>
  </si>
  <si>
    <t>DLR 2.1: 4 percentage points increase from the Baseline (to be determined in Y1) in student transition rate of Grade 4 transition to Grade 5</t>
  </si>
  <si>
    <t>DLR 2.3: 4 percentage points increase from the baseline (determined in Y1) in student transition rate of Grade 10 transition to Grade 11.</t>
  </si>
  <si>
    <t>DLR 3.1: First Impact Evaluation Study (IES) conducted and findings of the IES disseminated to relevant education sector policy makers.</t>
  </si>
  <si>
    <t>DLR 3.2: Second IES conducted and findings of the IES disseminated to relevant education sector policy makers.</t>
  </si>
  <si>
    <t>DLI 4: Number of participating schools that implement formative and summative assessments for students in Grade 3 in reading and math.</t>
  </si>
  <si>
    <t>For every school in Year 2, 65,000 is disbursed up to a maximum of 50 schools</t>
  </si>
  <si>
    <t>For every school in Year 3, 97,500 is disbursed up to a maximum of 120 schools</t>
  </si>
  <si>
    <t>DLI 5: Proportion of participating schools with active community partnerships.</t>
  </si>
  <si>
    <t xml:space="preserve">DLR 5.1: Second-shift schools with active community partnerships </t>
  </si>
  <si>
    <t>For every 10 second-shift schools that had active community partnerships, US$500,000 is disbursed up to a maximum of 260  second-shift schools (which is equivalent to 83% at the baseline in Year 1)</t>
  </si>
  <si>
    <t>DLI 6: Timely and robust data available for evidence informed policy making and planning</t>
  </si>
  <si>
    <t>US$2,500,000 disbursed in full for achievement by the March 1 deadline in each Annual Year (AY). For every 1-month delay in meeting said deadline, annual disbursement is decreased by 10%.</t>
  </si>
  <si>
    <t>DLR 6.1: A data and information management framework developed and adopted by MEHE and CERD</t>
  </si>
  <si>
    <t>DLR 6.2: Annual data available from participating schools on disaggregated data on student enrollment by March 1 in each year and Annual data available from participating schools on disaggregated data on student grade passing rates by August 31st each year for current academic year</t>
  </si>
  <si>
    <t>DLI 7: Curriculum revised to improve quality of learning.</t>
  </si>
  <si>
    <t>DLR 7.1: Curricula Higher Committee approved a work plan and standard operating procedures for developing the Curriculum</t>
  </si>
  <si>
    <t xml:space="preserve">DLR 7.2: Curricula team rectruited and trained </t>
  </si>
  <si>
    <t>DLR 7.2: Curriculum design completed</t>
  </si>
  <si>
    <t>DLI 8: Foundational Framework and Policies are developed and adopted to support teaching and learning.</t>
  </si>
  <si>
    <t>DLR 8.3: MEHE and CERD designed a comprehensive learning assessment strategy</t>
  </si>
  <si>
    <t>DLR 8.4: MEHE and CERD implemented the abovementioned comprehensive learning assessment strategy.</t>
  </si>
  <si>
    <t>funded by TF</t>
  </si>
  <si>
    <t>US$1,200,000 disbursed for two internal audit reports and an annual opinion letter produced per year for a max of two years</t>
  </si>
  <si>
    <t>School records of assessments</t>
  </si>
  <si>
    <t>School records</t>
  </si>
  <si>
    <t>Framework document approved and signed by Minister</t>
  </si>
  <si>
    <t>MEHE and CERD website</t>
  </si>
  <si>
    <t>Official document detailing assessment results (e.g. OECD document for PISA)</t>
  </si>
  <si>
    <t>Internal Audit Reports</t>
  </si>
  <si>
    <t>DLI 9: MEHE and CERD’s improved capacity to implement the Program</t>
  </si>
  <si>
    <t>CERD website (http://www.crd p.org/en)</t>
  </si>
  <si>
    <t>CERD website</t>
  </si>
  <si>
    <t>DLR 1.1: Revised EVS system in place; and PEF initiates pilot for EVS.</t>
  </si>
  <si>
    <t>DLR 1.3: 130,000 Eligible Children received vouchers to attend private schools.</t>
  </si>
  <si>
    <t>DLR 1.4: 270,000 Eligible Children received vouchers to attend private schools.</t>
  </si>
  <si>
    <t>DLR 1.5: 420,000 Eligible Children received vouchers to attend private schools.</t>
  </si>
  <si>
    <t>DLR 2.1: 180,000 children are enrolled through Public-Private Partnerships under PEF approved programs that have a Strengthened Quality Assurance System.</t>
  </si>
  <si>
    <t>DLR 2.2: 360,000 children are enrolled through Public-Private Partnerships under PEF approved programs that have a Strengthened Quality Assurance System.</t>
  </si>
  <si>
    <t>DLR 2.3: 540,000 children are enrolled through Public-Private Partnerships under PEF approved programs that have a Strengthened Quality Assurance System.</t>
  </si>
  <si>
    <t>DLR 2.4: 720,000 children are enrolled through Public Private Partnerships under PEF approved programs that have a Strengthened Quality Assurance System.</t>
  </si>
  <si>
    <t>DLR 2.5: 900,000 children are enrolled through Public Private Partnerships under PEF approved programs that have a Strengthened Quality Assurance System.</t>
  </si>
  <si>
    <t>DLR 3.1: SED has strengthened its original program and is implementing it in 16 Districts.</t>
  </si>
  <si>
    <t>DLR 3.2: SED continues to implement the strengthened program in 16 Districts.</t>
  </si>
  <si>
    <t>DLR 3.3: SED continues to implement the strengthened program in 16 Districts.</t>
  </si>
  <si>
    <t>DLR 3.4: SED continues to implement the strengthened program in 16 Districts.</t>
  </si>
  <si>
    <t>DLR 3.5: SED continues to implement the strengthened program in 16 Districts.</t>
  </si>
  <si>
    <t>DLR 4.1: SED has approved the ECE Policy Framework, which includes Quality Standards for ECE classrooms.</t>
  </si>
  <si>
    <t>DLR 4.2: 1,000 schools have classrooms that meet the Quality Standards prescribed by the ECE Policy Framework.</t>
  </si>
  <si>
    <t>DLR 4.3: 2,500 schools have classrooms that meet the Quality Standards prescribed by the ECE Policy Framework; and 50 schools have started implementation of District health/ nutrition officers pilot.</t>
  </si>
  <si>
    <t>DLR 4.4: 4,500 schools have classrooms that meet the Quality Standards prescribed by the ECE Policy Framework.</t>
  </si>
  <si>
    <t>DLR 4.5: 7,000 schools have classrooms that meet the Quality Standards prescribed by the ECE Policy Framework.</t>
  </si>
  <si>
    <t>DLR 7.1: PEC has developed the its assessment policy framework; and The new PEC Institutional Strengthening Plan has been approved by the commission overseeing PEC.</t>
  </si>
  <si>
    <t>DLR 7.2: 80% of ISP targets for 2017-18 are met; and strengthened Grade 5+8 PEC instruments are piloted in at least one subject</t>
  </si>
  <si>
    <t>DLR 7.3: 80% of ISP targets for 2018-19 are met; and strengthened Grade 5+8 PEC instruments are administered throughout the entire Punjab school system</t>
  </si>
  <si>
    <t>DLR 7.4: PEC has analyzed and reported Grade 5+8 PEC results from the previous year of Project implementation in Actionable Form.</t>
  </si>
  <si>
    <t>DLR 7.5:PEC has analyzed and reported Grade 5+8 PEC results for the previous year of Project implementation in Actionable Form.</t>
  </si>
  <si>
    <t>DLR 8.1: SED has prepared School-Specific Non-Salary Budgets for FY2016/17 in accordance with agreed funding formula, and submitted for inclusion in FY2017/18 District budgets in 36 Districts for all schools, including high/high secondary; and Punjab’s Finance Department has dispersed SchoolSpecific Non-Salary Budgets bi-annually to schools with establishment of Necessary Support Structure for execution; and SCs reconstituted in required elementary/ primary schools and constituted in all high schools.</t>
  </si>
  <si>
    <t>DLR 8.2: SED has prepared School-Specific NonSalary Budgets for FY2017/18 in accordance with agreed funding formula, and submitted for inclusion in FY2018/19 District budgets in 36 Districts for all schools, including high/high secondary; and Punjab’s Finance Department has dispersed SchoolSpecific Non-Salary Budgets bi-annually to schools with establishment of Necessary Support Structure for execution.</t>
  </si>
  <si>
    <t>DLR 8.3: SED has prepared School-Specific NonSalary Budgets for FY2018/19 in accordance with agreed funding formula, and submitted for inclusion in FY2019/20 District budgets in 36 Districts for all schools, including high/high secondary; and Punjab’s Finance Department has dispersed SchoolSpecific Non-Salary Budgets bi-annually to schools with establishment of Necessary Support Structure for execution; and TPV of Year 1 and Year 2 of this DLI completed.</t>
  </si>
  <si>
    <t>DLR 8.4: SED has prepared School-Specific NonSalary Budgets for FY2019/20 in accordance with  agreed funding formula, and submitted for inclusion in FY2020/21 District budgets in 36 Districts for all schools, including high/high secondary; and Punjab’s Finance Department has dispersed SchoolSpecific Non-Salary Budgets bi-annually to schools with establishment of Necessary Support Structure for execution.</t>
  </si>
  <si>
    <t>DLR 8.5: SED has prepared School-Specific Non-Salary Budgets for FY2020/21 in accordance with agreed funding formula, and submitted for inclusion in FY2020/21 District budgets in 36 Districts for all schools, including high/high secondary; and Punjab’s Finance Department has dispersed SchoolSpecific NonSalary Budgets biannually to schools with establishment of Necessary Support Structure for execution.</t>
  </si>
  <si>
    <t>DLR 9.1: SED has conducted a private school census; and PMIU has prepared and delivered on a semiannual basis District performance report cards for Year 1 following agreed format and contents, to District Education Administrations.</t>
  </si>
  <si>
    <t>DLR 9.2: PMIU has integrated Education sector data (from PEC, PMIU, DSD and PEF); and PMIU provided access and orientation to the integrated database to education departments and District education officials in 3 Districts; PMIU has prepared and delivered on a semiannual basis District performance report cards for Year 2 following agreed format and contents, to District Education Administrations</t>
  </si>
  <si>
    <t>DLR 9.3: PMIU has integrated Education sector data (from PEC, PMIU, DSD, and PEF); and PMIU has provided access and orientation to the integrated database to education departments and District education officials in 12 Districts; PMIU has prepared and delivered on a semiannual basis District performance report cards for Year 3 following agreed format and contents, to District Education Administrations</t>
  </si>
  <si>
    <t>DLR 9.4: PMIU has integrated Education sector data (from PEC, PMIU, DSD, and PEF) ; and PMIU has provided access and orientation to the integrated database to education departments and District education officials in 36 Districts; PMIU has prepared and delivered on a semiannual basis District performance report cards for Year 4 following agreed format and contents, to District Education Administrations</t>
  </si>
  <si>
    <t>DLR 9.5: PMIU has integrated Education sector data (from PEC, PMIU, DSD, and PEF) ; and PMIU has provided access and orientation to the integrated database to education departments and District education officials in 36 Districts; PMIU has prepared and delivered on a semiannual basis District performance report cards for Year 5 following agreed format and contents, to District Education Administrations</t>
  </si>
  <si>
    <t>The price for the DLIs for years 1–3 is calculated by allocating an equivalent value to each of the nine DLIs per year for years 1–3 across 80 percent of the Component 1 budget, that is, (US$290 million x 0.8) / (9 DLIs per year x 3 years of implementation)</t>
  </si>
  <si>
    <t>The price for the DLIs for years 4–5 is calculated by allocating an equivalent value to each of the nine DLIs per year for years 4–5 across 20 percent of the Component 1 budget, that is, (US$290 million x 0.2) / (9 DLIs per year x 2 years of implementation).</t>
  </si>
  <si>
    <t>to be provided by the PMIU with DSD inputs</t>
  </si>
  <si>
    <t>Evidence will be provided by the PMIU with PEC input</t>
  </si>
  <si>
    <t>The final report of the TPV will be submitted to the Bank for verification of the evaluation activity.</t>
  </si>
  <si>
    <t>1) (a) Database of registered voucher recipients (with unique identifiers) (b) database of partner schools (with unique identifiers) (c) expenditures under the vouchers program, in agreed format. 2) QAT and monitoring database of schools and beneficiaries with unique identifiers. 3) Approval by the PEF’s board of directors will be evidenced with official board minutes.</t>
  </si>
  <si>
    <t>1) Database of beneficiary students, database of partner schools, periodic monitoring reports, TPV reports, and QAT results. 2) Approval of a program by the PEF will be evidenced by official minutes of the PEF Board meetings. 3)Evidence provided by the PEF to the PMIU</t>
  </si>
  <si>
    <t>1) Database of beneficiaries in agreed format; 2) Biannual program implementation status report with beneficiary identification, confirmation, and disbursement data, in agreed format</t>
  </si>
  <si>
    <t>1) Random sample of reports from the DTEs on classrooms meeting quality standards. 2) Approved ECE Policy Framework with quality standards signed by relevant authority (Secretary Schools Education Department); 3) Database of schools with ECE classrooms that meet quality standards, in an agreed format; 4) TPV report in an agreed format</t>
  </si>
  <si>
    <t>1) Private school census school-wise database with GPS coordinates; 2) Integrated education database in agreed format; 3) District level lists with signatures of relevant officials indicating receipt of cards by district education administrations, in agreed format</t>
  </si>
  <si>
    <t>PMUI</t>
  </si>
  <si>
    <t>TPV report</t>
  </si>
  <si>
    <t xml:space="preserve">Random sample, approved policy framework, database results, TPV report </t>
  </si>
  <si>
    <t>Database, status reports</t>
  </si>
  <si>
    <t>Database, periodic monitoring reports, TPV reports, QAT results, official evidence of approval</t>
  </si>
  <si>
    <t xml:space="preserve">Database, periodic monitoring reports, TPV reports, QAT results, official evidence of approval, PMU records </t>
  </si>
  <si>
    <t>DLR 1.2: 10,000 Eligible Children received vouchers to attend private schools; and EF’s Board of Directors approved the Revised System for EVS.</t>
  </si>
  <si>
    <t>Other</t>
  </si>
  <si>
    <t>DLI 2: Public-private partnerships in education: Leveraging the private sector to support schools to increase enrollment</t>
  </si>
  <si>
    <t>DLI 1: Private school vouchers: Strengthening program design to expand coverage of tuition-replacement vouchers to children from disadvantaged households</t>
  </si>
  <si>
    <t>DLI 3: Stipends for secondary school girls: Stipends for secondary school girls to increase secondary school participation/retention</t>
  </si>
  <si>
    <t>DLI 4: Early childhood education: Improving quality and expanding access to early childhood education</t>
  </si>
  <si>
    <t>DLI 5: Human Resources Management: Strengthening HR processes through continuous merit-based recruitment and rationalization of teaching posts</t>
  </si>
  <si>
    <t>DLI 7: Student Assessment: PEC and its instruments strengthened within a revised policy framework</t>
  </si>
  <si>
    <t xml:space="preserve">DLI 8: School specific NSB: Setting and executing school budgets in line with school resourcing needs. </t>
  </si>
  <si>
    <t>DLI 9. Data strengthening and performance management: Strengthening management capacity and evidence-based decision-making</t>
  </si>
  <si>
    <t>DLI 1: National Skills Council and NSC Secretariat operational</t>
  </si>
  <si>
    <t>DLI 2: Skills Development Fund operational</t>
  </si>
  <si>
    <t>DLI 3: Trainee Voucher Scheme Operational</t>
  </si>
  <si>
    <t>DLI 4: Completion of annual capacity building activities for program institutions as set forth in the POM</t>
  </si>
  <si>
    <t>DLI 6: Sector Skills Councils established</t>
  </si>
  <si>
    <t>DLI 7: Number of training providers submitting complete data set upon agreed list of variables in POM to TCU, VETA, NACTE and TCU records/SMIS</t>
  </si>
  <si>
    <t>DLI 8: Number of students benefitting from at least one month internship, apprenticeship or work-based opportunities relevant to their field</t>
  </si>
  <si>
    <t>DLI 9: Number of training programs receiving financing from the Skills Development Fund</t>
  </si>
  <si>
    <t>DLI 10: Number of trainees enrolled in alternative, TVET and university training programs in key economic sectors funded by the Skills Development Fund or the Trainee Voucher Scheme</t>
  </si>
  <si>
    <t>Full amount on completion if completed within the first 24 months upon the Effective Date; 10% reduction on the full amount for each successive FY</t>
  </si>
  <si>
    <t>Third Party</t>
  </si>
  <si>
    <t>MoESTVT</t>
  </si>
  <si>
    <t>Full amount on completion if completed within the first 24 months upon the Effective Date; 20% reduction on the full amount for each successive FY.</t>
  </si>
  <si>
    <t>Full amount on completion if completed within the first 24 months upon the Effective Date; 25% reduction on the full amount for each successive FY.</t>
  </si>
  <si>
    <t>US$3M in FY2016/17, US$750,000 in each remaining FY; payment pro-rated for proportion of planned capacity building budget spent according to annual Capacity Building Plan</t>
  </si>
  <si>
    <t>US$6M in FY18/19; US$2M annually in FY2019/20, FY2020/21 if agreed amount paid into both or one of the accounts</t>
  </si>
  <si>
    <t>TEA/HESLB</t>
  </si>
  <si>
    <t>US$2M per SSC established in FY2016/17, FY2017/18, FY2018/19; US$1M per SSC established in FY2019-20; FY2020/21. Disbursement for maximum of four SSCs.</t>
  </si>
  <si>
    <t>US$1.5M maximum per year, payable as % of target reached</t>
  </si>
  <si>
    <t>National Skills Council</t>
  </si>
  <si>
    <t>US$1,250 per trainee up to a total maximum amount of US$10M</t>
  </si>
  <si>
    <t>US$60,000 per training program up to a total maximum amount of US$6M</t>
  </si>
  <si>
    <t>TEA</t>
  </si>
  <si>
    <t>US$1,600 per trainee up to a total maximum of US$50M</t>
  </si>
  <si>
    <t>TEA/ HESLB</t>
  </si>
  <si>
    <t>DLR 2.1: Number of targeted schools inspected at least twice a year (FY2016/17–2020/21)</t>
  </si>
  <si>
    <t>DLI 3: School Improvement Grants</t>
  </si>
  <si>
    <t>DLR 3.1: Manual for administering and monitoring capitation grants has been prepared, adopted by the PIE, and disseminated to all schools</t>
  </si>
  <si>
    <t>DLR 3.2: Schools receive SIGs each year (FY2017/18–2020/21)</t>
  </si>
  <si>
    <t>DLI 4: Examination and data reform</t>
  </si>
  <si>
    <t>DLR 4.1: Information disseminated to lower secondary schools on student-level Standard 6 and Form 2 exam data (disaggregated by subjects) each year (FY2016/17–2020/21)</t>
  </si>
  <si>
    <t>Amounts allocated for DLRs 2.1 and 2.2 are prorated annually in terms of number of schools and districts, respectively.</t>
  </si>
  <si>
    <t>Amounts allocated for DLRs 3.1 and 3.2 are prorated in terms of number of schools.</t>
  </si>
  <si>
    <t>Amounts allocated calculated as follows: total amount first divided equally across each of the 10 districts. Amount per district prorated by number of schools for which data is available or information is disseminated, respectively.</t>
  </si>
  <si>
    <t>MoEVT</t>
  </si>
  <si>
    <t>Examination body</t>
  </si>
  <si>
    <t>Government order issued by the Ministry of Education, Zanzibar and shared with the Bank. Verified by review of Government order.</t>
  </si>
  <si>
    <t>Ministry of Finance (MoF); Verified by review of bank records showing transfer of school grants to school bank account with amounts</t>
  </si>
  <si>
    <t>DLI 1: ECD assessment results integrated into GURI's database</t>
  </si>
  <si>
    <t>DLI 6: Local ECD assessment is developed and approved by the Project Implementing Entity</t>
  </si>
  <si>
    <t>SEA Report/GURI records</t>
  </si>
  <si>
    <t>Project reports based on training sessions' testing registries.</t>
  </si>
  <si>
    <t>Supervisor visit reports</t>
  </si>
  <si>
    <t>Performance Agreements signed between each LTTU and the MOET</t>
  </si>
  <si>
    <t>Annual TEIDI Reports for each LTTU MOET website</t>
  </si>
  <si>
    <t>MOET website</t>
  </si>
  <si>
    <t>MOET report</t>
  </si>
  <si>
    <t>MOET</t>
  </si>
  <si>
    <t>TEMIS LTTUs</t>
  </si>
  <si>
    <t>MOET report based on the TEMIS data</t>
  </si>
  <si>
    <t>DLR 1.1: A total of eight (8) LTTUs have conducted TEIDI baseline assessment and signed Performance Agreements with MOET.</t>
  </si>
  <si>
    <t xml:space="preserve">Each of a total of eight (8) PAs is priced at $1,125,000 to be signed in Periods 1-2. However, a minimum number of 4 signed PAs is required before disbursements commence. Any undisbursed allocation from Periods 1 and 2 will be withheld until corresponding Performance Agreements are signed. </t>
  </si>
  <si>
    <t xml:space="preserve">Each of the total of eight (8) LTTU annual TEIDI assessments published on the MOET website is priced at $750,000. Any undisbursed  allocation will be reallocated or cancelled. </t>
  </si>
  <si>
    <t>Each TEMI Sgenerated Annual Report for any given DOES is priced at US$ 133,333 for an annual total of up to thirty (30) Annual Reports. Remaining allocation from Year or Period 3 is available for disbursements at $133,333 per Annual Report in excess of target number of Reports for Period 4.</t>
  </si>
  <si>
    <t>Each TEMIS generated Annual Report for any given DOES is priced at US$ 133,333 for a total of up to forty-five (45) Annual Reports. Remaining allocation from Years or Periods 3 and 4 is available for disbursements at $133,333 per Annual Report in excess of target number of Reports for Year or Period 5.</t>
  </si>
  <si>
    <t>Undisbursed allocation will be reallocated or cancelled</t>
  </si>
  <si>
    <t>Each TEMIS generated Annual Report for any given DOET is priced at US$ 133,333 for an annual total of up to fifteen (15) Annual Reports. Any remaining allocation from this Year or Period may be carried over to subsequent Periods</t>
  </si>
  <si>
    <t xml:space="preserve">Each TEMIS generated Annual Report for any given DOET is priced at US$ 133,333 for an annual total of up to fifteen (15) Annual Reports. </t>
  </si>
  <si>
    <t>US$ 2,000,000 will be disbursed in Year 2 when the LMS is established.</t>
  </si>
  <si>
    <t>US$ 2,000,000 will be disbursed when MOET issues a circular that defines the rules and regulations for the selection, roles, responsibilities and working conditions of Core Teachers and Principals Advisors</t>
  </si>
  <si>
    <t>as per DLR fomulas below</t>
  </si>
  <si>
    <t>MOET website/report</t>
  </si>
  <si>
    <t>MOET; LTTUs</t>
  </si>
  <si>
    <t>DLR 1.2: Each LTTU conducts an annual TEIDI assessment and MOET publishes the TEIDI scores on its website.</t>
  </si>
  <si>
    <t>DLR 1.3: Each LTTU conducts an annual TEIDI assessment and MOET publishes the TEIDI scores on its website.</t>
  </si>
  <si>
    <t>DLR 1.4: Each LTTU conducts an annual TEIDI assessment and MOET publishes the TEIDI scores on its website.</t>
  </si>
  <si>
    <t>DLR 3.1: MOET issues a Circular that defines the rules and regulations for the selection, roles, responsibilities and working conditions of Core Teachers and Principal Advisors.</t>
  </si>
  <si>
    <t>DLR 3.2: LTTUs provide basic training to 25,000 Core Teachers and 3,600 Principal Advisors (Years 2-5)</t>
  </si>
  <si>
    <t>DLR 5.1: MOET establishes a Learning Management System (LMS) that provides ICT-based interactive CPD services.</t>
  </si>
  <si>
    <t>DLI 1: Reduction in PqTR in Grades 1 and 2 in 8 most disadvantaged districts.</t>
  </si>
  <si>
    <t>DLR 1.2: 20% reduction in PQTR in Grades 1 and 2 in 8 most disadvantaged districts</t>
  </si>
  <si>
    <t>For Year 3, Baseline survey reports; and third party verification on a sample basis. The verification will be carried out in July 2020 (after end of academic year)</t>
  </si>
  <si>
    <t>US$2,490,000 (US$1,245,000 upon achievement of at least 10% reduction in PqTR and an additional US$1,245,000 upon achievement of total 20% reduction in PqTR)</t>
  </si>
  <si>
    <t>DLR 2.1: US$2,000,000</t>
  </si>
  <si>
    <t>DLI 3: Reduction in Repetition Rate in Grades 1-4 in 8 most-disadvantaged district</t>
  </si>
  <si>
    <t>DLR 3.1: Endorsement of a national implementation strategy and action plan for promoting efficiency measures at the school level to reduce repetitions in lower primary school</t>
  </si>
  <si>
    <t>DLR 3.2: 10% reduction in repetition rate in Grades 1-4 in 8 most disadvantaged districts</t>
  </si>
  <si>
    <t>Restructuring</t>
  </si>
  <si>
    <t xml:space="preserve">Yes, DLI dropped </t>
  </si>
  <si>
    <t>Yes, DLI modified</t>
  </si>
  <si>
    <t xml:space="preserve">Yes, DLI intact </t>
  </si>
  <si>
    <t>PO rating</t>
  </si>
  <si>
    <t xml:space="preserve">IP rating </t>
  </si>
  <si>
    <t xml:space="preserve">DLI rating </t>
  </si>
  <si>
    <t>HS</t>
  </si>
  <si>
    <t>S</t>
  </si>
  <si>
    <t>MS</t>
  </si>
  <si>
    <t>MU</t>
  </si>
  <si>
    <t>U</t>
  </si>
  <si>
    <t>HU</t>
  </si>
  <si>
    <t>DLI 1: Teaching materials for grades 1-8 in Math, Portuguese, Science and Teaching materials for Foreign Languages for grades 5-8 developed and distributed, as per the new curriculum and the PIM</t>
  </si>
  <si>
    <t>DLR 1.1: Materials for grades 2 and 6 available in 22 delegations</t>
  </si>
  <si>
    <t>DLR 1.2: Materials for Grades 3 and 7 available in all 22 delegations</t>
  </si>
  <si>
    <t>DLR 1.3: Materials for Grades 4 and 8 available in all 22 delegations</t>
  </si>
  <si>
    <t>DLI 2: National Standardized Learning Assessment Conducted in Basic Education Schools, as defined in the PIM</t>
  </si>
  <si>
    <t xml:space="preserve">DLR 2.1: Operationalization of student assessment unit in the Ministry of Education, with an organigram, terms of reference, budget, work program and staff in place. </t>
  </si>
  <si>
    <t>DLR 2.2: Disaggregated results of learning assessment by school, and guidelines to improve teaching and learning communicated to all schools.</t>
  </si>
  <si>
    <t>DLI 4: Results-based management system piloted in four pilot delegations and identified schools, as defined in the PIM</t>
  </si>
  <si>
    <t xml:space="preserve">DLR 4.2: Allocation of budget based on pilot design, with signed performance contracts and budget allocated to identified schools </t>
  </si>
  <si>
    <t xml:space="preserve">DLR 4.3: Sharing of evaluation of pilot report and review by independent verification agent </t>
  </si>
  <si>
    <t>US$45,000 per delegation disbursed upon availability in each one of the first 21 delegations of all newly developed materials for Grades 2 and 6 to all basic education schools in Cabo Verde.US$55,000 disbursed upon availability of such material in the 22nd delegation</t>
  </si>
  <si>
    <t>UGPE. The IVA will verify with the MoE that all 22 delegations have received the new curriculum documents for Grades 2 and 6.</t>
  </si>
  <si>
    <t xml:space="preserve">UGPE. The IVA will verify with the MoE that all 22 delegations have received the new curriculum documents for Grades 3 and 7. </t>
  </si>
  <si>
    <t>US$31,500 per delegation disbursed upon availability in each one of the first 21 delegations of all newly developed materials for Grades 3 and 7 to all basic education schools in Cabo Verde.US$38,500 disbursed upon availability of such material in the 22nd delegation</t>
  </si>
  <si>
    <t>US$31,500 per delegation disbursed upon availability in each one of the first 21 delegations of all newly developed materials for Grades 4 and 8 to all basic education schools in Cabo Verde. US$38,500 disbursed upon availability of such material in the 22nd delegation.</t>
  </si>
  <si>
    <t>UGPE. The IVA will verify with the MoE that all 22 delegations have received the new curriculum documents for Grades 4 and 8.</t>
  </si>
  <si>
    <t>UGPE. The IVA will review the results report containing the analysis of the results. The IVA will also verify with the MoE, and through spot checks in a sample of schools (as agreed with MoE and the World Bank), that results are disseminated to all basic education schools and that schools have received guidelines on the use of the assessment results to improve teaching and learning.</t>
  </si>
  <si>
    <t>UGPE. The IVA will verify that (a) the revised legal texts related to the MoE organigram include the establishment of the evaluation unit, (b) ToRs for the evaluation unit and work program have been adopted by the MoE and validated by the World Bank, (c) a budget has been allocated to the evaluation unit for 2019, and (d) key staff of the evaluation unit have been appointed.</t>
  </si>
  <si>
    <t>US$0.5 million disbursed upon establishment and operationalization of student assessment unit within the MoE</t>
  </si>
  <si>
    <t>US$1 million disbursed upon the dissemination of results to schools.</t>
  </si>
  <si>
    <t>US$0.25 million disbursed upon the design of the instruments and implementation of training for the piloting of the RBM system.</t>
  </si>
  <si>
    <t>UGPE. The IVA will verify that the RBM pilot has been designed and is ready to be implemented: (a) a report, including description of the pilot, implementation plan, and related costs have been produced; (b) instruments for pilot implementation, including an operational manual, template for performance contracts with delegations and school development plans have been produced; and (c) the four delegations and related schools have been identified and their relevant staff trained</t>
  </si>
  <si>
    <t>UGPE. The IVA will verify that (a) performance contracts and school performance plans have been signed and (b) corresponding budget has been allocated to the four pilots delegations and related schools</t>
  </si>
  <si>
    <t>US$0.5 million disbursed upon the signature of performance contracts and allocation of the budget in the four pilot delegations.</t>
  </si>
  <si>
    <t>US$0.25 million disbursed upon the dissemination of the report of the pilot.</t>
  </si>
  <si>
    <t>UGPE. The IVA will verify that an evaluation of the RBM has been conducted by the MoE and will review the related report.</t>
  </si>
  <si>
    <t>DLI 1: Reducing the proportion of low performing primary schools (Level 1 in inspection standards) in Afar region</t>
  </si>
  <si>
    <t>DLR 1.1: 40 primary schools upgraded from Level 1 to Level 2 so that the share of Level 1 schools is reduced to 37.1%</t>
  </si>
  <si>
    <t>DLR 1.2: 40 primary schools upgraded additionally from Level 1 to Level 2 to reach the cumulative number of 80 schools upgraded to Level 2 over the 2-year period to reach 25.7% of Level 1 school in the region</t>
  </si>
  <si>
    <t>Disbursement will be pro-rated based on the number of upgraded schools (62,500 per school)</t>
  </si>
  <si>
    <t>DLI 2: Improving the learning environment of O-classes (preprimary class) in two emerging regions by increasing the capacity of O-class facilitators to deliver an early childhood education curriculum package</t>
  </si>
  <si>
    <t>DLI 3: Addressing the gender balance in school leadership by increasing the number of trained female primary school principals</t>
  </si>
  <si>
    <t>DLR 3.1: 1,020 trained female primary school principals additionally appointed to reach 4,170 female principals target</t>
  </si>
  <si>
    <t>Disbursement will be pro-rated based on the number of additionally appointed female primary school principals (1,471 per female principal)</t>
  </si>
  <si>
    <t>DLR 3.2: 2,040 trained female primary school principals additionally appointed to reach 6,210 female principals target</t>
  </si>
  <si>
    <t>Disbursement will be pro-rated based on the number of additionally appointed female primary school principals (1,716 per female principal)</t>
  </si>
  <si>
    <t>DLI 4: Encouraging more inclusive learning environments by increasing the School Grant allocation to support special needs</t>
  </si>
  <si>
    <t>DLR 4.1: 2% top-up to regional school grant allocation received and utilized by each region to specifically support special needs</t>
  </si>
  <si>
    <t>Disbursement will be made as a lump sum once the result is achieved</t>
  </si>
  <si>
    <t>DLR 4.2: 4% top-up to regional school grant allocation received and utilized by each region to specifically support special needs</t>
  </si>
  <si>
    <t>DLI 5: Reducing Grade 1 dropout rates in the SNNP region</t>
  </si>
  <si>
    <t>DLR 5.1: Grade 1 dropout rate reduced from 25.2% to 17% at the end of 2016/17 (8.2 percentage points reduction)</t>
  </si>
  <si>
    <t>Disbursement will be pro-rated based on the result achieved (609,757 per 1 percentage point reduction in dropouts)</t>
  </si>
  <si>
    <t>DLR 5.2: Grade 1 dropout rate reduced from 17% to 13% at the end of 2017/18 (4 percentage points reduction)</t>
  </si>
  <si>
    <t>Disbursement will be pro-rated based on the result achieved (1,250,000 per 1 percentage point reduction in dropouts)</t>
  </si>
  <si>
    <t>A survey of sample schools; Independent verification</t>
  </si>
  <si>
    <t>The MoE report; Independent verification</t>
  </si>
  <si>
    <t>Disbursement will be made after the Ministry of Education verifies and confirms the re-inspection results of Afar region in terms of number of schools upgraded. Disbursement will be pro-rated based on the results achieved.</t>
  </si>
  <si>
    <t>Third Phase of the Global Partnership For Education Project</t>
  </si>
  <si>
    <t>DLI 1: Increase in the national average of students' Promotion Rate in public primary schools</t>
  </si>
  <si>
    <t>DLI 2: Improving teaching and system for learning assessment at the primary level is operational</t>
  </si>
  <si>
    <t>Total allocated amount*(value achieved - baseline value)/(end target in year 3 - baseline value) – total amount already paid for the DLI.</t>
  </si>
  <si>
    <t>The report of the national learning assessment carried out under the supervision of the new Division is available and the results shared through a workshop which includes, among others, inspectors and pedagogical advisers in each of the 12 regions of the country</t>
  </si>
  <si>
    <t>Lump sum each year of implementation: Y1-0.4 mln; Y2-0.4mln; Y3-1.0 mln; Y4-0.2mln</t>
  </si>
  <si>
    <t>Lum sum equally disbursed in Y1 and Y2</t>
  </si>
  <si>
    <t>DLI 2.1: Implement at least 80% of newly revised CI and CP curricula in public schools</t>
  </si>
  <si>
    <t>Lump sum disbursed in Y3</t>
  </si>
  <si>
    <t>DLI 2.2: Conduct the first national learning assessment for CP and CM1 under the newly established division</t>
  </si>
  <si>
    <t>DLI 2.3: Publish results of the national assessment for CP and CM1 at the national level, and disseminate them in all the regions of the country</t>
  </si>
  <si>
    <t>Lump sum disbursed in Y4</t>
  </si>
  <si>
    <t>Report of the INFRE</t>
  </si>
  <si>
    <t>Report of the first learning assessment results available on the INFRE website</t>
  </si>
  <si>
    <t>Report (including methodology and sample of the test) confirming National Learning Assessment conducted for Grades 2 and 5 sent to the World Bank.</t>
  </si>
  <si>
    <t>The variable part is paid in pro-rata to the progress achieved from the baseline to the target. For each year, the formula is: total allocated amount*(value achieved -baseline value)/ (end target in year 3- baseline value) – total amount already paid for the DLI</t>
  </si>
  <si>
    <t>P126974</t>
  </si>
  <si>
    <t>Africa Higher Education Centers of Excellence Project - AF</t>
  </si>
  <si>
    <t xml:space="preserve">DLI 1: Regional specialization endorsed and institutional readiness </t>
  </si>
  <si>
    <t>Amounts: 2,000 per outreach period within the country and 4,000 per outreach period within the region</t>
  </si>
  <si>
    <t>600,000 per program internationally accredited; 100,000 per program nationally or regionally accrediated; 100,000 per program per gap-assessment certfied or undertaken by an international quality assurance agency; 100,000 per program for self-evaluation a satisfactory international standard; 100,000 per program description meeting international standard</t>
  </si>
  <si>
    <t>15,000 per article and 30,000 per article with a regional co-author.</t>
  </si>
  <si>
    <t>US$ 1 per externally generated revenue, and US$ 2 per externally generated revenue from the region</t>
  </si>
  <si>
    <t>Amounts: 2,000 per national student, 2,500 per female student, 4,000 per regional student and 5,000 per regional female student</t>
  </si>
  <si>
    <t>Amounts: 10,000 per national student, 12,500 per female student, 20,000 per regional student, and 25,000 per female regional student</t>
  </si>
  <si>
    <t>Amounts: 400 per national student, 500 per female student, 800 per regional student, and 1000 per female regional student</t>
  </si>
  <si>
    <t>Amount per milestone: 200,000</t>
  </si>
  <si>
    <t>Amount per milestone: between 18,731 - 31,218 per year</t>
  </si>
  <si>
    <t>Amount per milestone: between 9,400 - 15,609 per year</t>
  </si>
  <si>
    <t>Each ACE receives between 300,00 to 500,000 upon achievement</t>
  </si>
  <si>
    <t>DLR 4.2: Timely and Satisfactory Procurement Progress</t>
  </si>
  <si>
    <t>DLR 4.1 Timely procurement audit</t>
  </si>
  <si>
    <t>DLR 3.4: Web Transparency on Financial management (web-access to audit reports, interim financial reports, budgets and annual workplan)</t>
  </si>
  <si>
    <t>DLR 3.3: Functioning internal audit unit for the university</t>
  </si>
  <si>
    <t>DLR 3.2: Functioning Audit Committee under the university council</t>
  </si>
  <si>
    <t xml:space="preserve">DLR 2.8: Meeting milestones for improved learning and research environment specified in the Performance and Funding contracts. </t>
  </si>
  <si>
    <t>DLR 2.7: Externally revenue generation</t>
  </si>
  <si>
    <t>DLR 2.6 Published articles in internationally recognized and peer reviewed journals</t>
  </si>
  <si>
    <t>DLR 2.5: International evaluation and accreditation of quality of education programs</t>
  </si>
  <si>
    <t>DLR 2.4: N# of outreach “periods” for faculty, master and PhD students</t>
  </si>
  <si>
    <t xml:space="preserve">DLR 2.3: New PhD students in ACE courses of which at least 30% must be regional students. </t>
  </si>
  <si>
    <t xml:space="preserve">DLR 2.2: New Master students in ACE courses of which at least 30% must be regional students </t>
  </si>
  <si>
    <t xml:space="preserve">DLR 2.1: New short term students in ACE courses of which at least 30% must be regional students. </t>
  </si>
  <si>
    <t>DLR 1.1: The national representative in the Regional Steering Committee has endorsed a resolution to promote regional specialization among Participating Universities and conditions for Effectiveness under Section 5.01 of the Agreement have been met.</t>
  </si>
  <si>
    <t>DLR 3.1: Timely withdrawal application supported by financial reporting for the ACE account for the period</t>
  </si>
  <si>
    <t>Yes, New DLI</t>
  </si>
  <si>
    <t>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t>
  </si>
  <si>
    <t>Piauí Pillars of Growth and Social Inclusion Project</t>
  </si>
  <si>
    <t>"to support the Recipients to promote regional specialization among participating universitiesin areas that address regional challenges by strengthening the capacities of these universities to deliver quality training andapplied research."</t>
  </si>
  <si>
    <t>"to: (a) reduce dropout of students in public secondary education; (b) increase access to diagnosis and treatment for patients with chronic diseases; (c) expand the registration of groundwater users in rural areas and land tenure regularization; and (d) increase the participation of rural family farmers in rural productive value chains."</t>
  </si>
  <si>
    <t>DLI 2: Tutoring activities for and monitoring of attendance of secondary education students enrolled in the Youth Savings Program</t>
  </si>
  <si>
    <t>DLI 1: Students enrolled in the Youth Savings Program who pass to the next grade</t>
  </si>
  <si>
    <t>DLI 3: Number of secondary full time schools certified</t>
  </si>
  <si>
    <t>DLI 4: Number of students enrolled in secondary technical education (STE) (integrated and concomitant)</t>
  </si>
  <si>
    <t>DLI 5: Number of students enrolled in ETI (Education with Technological Intermediation)</t>
  </si>
  <si>
    <t>DLI 6: Learning assessment tests carried out in public secondary education and results disseminated at the school level</t>
  </si>
  <si>
    <t>If the Bank has not received evidence of full compliance with: (i) quantitative DLIs (DLIs 1, 3, 4, 5, 7, 8, 9, 10, 11, 12, 13, 14 and 15), then the Bank shall disburse the amount allocated to the corresponding DLI in proportion to the degree of achievement;</t>
  </si>
  <si>
    <t>If the Bank has not received evidence of full compliance with: (i) quantitative DLIs (DLIs 1, 3, 4, 5, ), then the Bank shall disburse the amount allocated to the corresponding DLI in proportion to the degree of achievement;</t>
  </si>
  <si>
    <t>Number of students registered in the program successfully completing the school year (noncumulative)</t>
  </si>
  <si>
    <t>SEDUC will carry out qualitative survey on a small set of SE schools (no less than 5) to report on types of intervention carried out by the schools and regional education departments aimed at supporting retention and passing rate of students enrolled in YSP</t>
  </si>
  <si>
    <t>Schools meeting all the conditions to operate as FTS according to the state council for education</t>
  </si>
  <si>
    <t>Students enrolled in STE schools, excluding enrollment in e-Tec (federal program providing technical education through distance learning) and ETI (general SE)</t>
  </si>
  <si>
    <t>Number comprises SE students studying entirely through ETI and students who will only have ETI classes for specific subject matters. Figure provided by the Piauí Educational Management System (SISGEPI) three months after the beginning of the school year</t>
  </si>
  <si>
    <t>SEDUC will carry the state assessment test for at least 2 subject matters and in at least one grade in SE on a census basis.</t>
  </si>
  <si>
    <t>Support to the National Education Pact Project</t>
  </si>
  <si>
    <t>"to improve the Borrower’s capacity to: (i) recruit and train primary and secondary school teachers, (ii) assess student learning in primary and secondary education, (iii) evaluate the quality of service provided by Public Early Childhood Development Centers, and (iv) enhance the process for decentralizing public school management</t>
  </si>
  <si>
    <t>DLI 3: PISA 2015 applied by MINERD</t>
  </si>
  <si>
    <t>DLI 4: 250 additional School Management Committees receive Transfers to SMC</t>
  </si>
  <si>
    <t>i) ISFODOSU documents, including a sample of old and revised instruments; ii) MINERD documents.</t>
  </si>
  <si>
    <t>i) MINERD documents; ii) OECD-PISA documents</t>
  </si>
  <si>
    <t>i) MINERD documents showing legalization of SMCs; ii) Bank account opening statements; iii) SMC centralized database with names and contact information; iv) independent agent verification (e.g. phone survey).</t>
  </si>
  <si>
    <t>i) MINERD documents; ii) competitive exam databases; iii) human resources databases; iv) analysis of reports</t>
  </si>
  <si>
    <t>US$8,000 for each of the new SMC up to 250 that this DLI refers to</t>
  </si>
  <si>
    <t>i) MINERD documents; ii) Vice-Ministry for Certification documents.</t>
  </si>
  <si>
    <t>i) MINERD documents; ii) competitive exam databases; iii) human resources databases; iv) the office of the ViceMinistry for Certification provides an assessment of the alignment of the Concurso with Standards.</t>
  </si>
  <si>
    <t>DLI 7: The implementation of Student assessment strategy has started</t>
  </si>
  <si>
    <t>i) MINERD documents (eg. Changes to regulations, etc.); ii) Document of strategy, and others.</t>
  </si>
  <si>
    <t>US$1.25 M for each of the new two degrees that the DLI refers to.</t>
  </si>
  <si>
    <t>Documents showing ISFODOSU activities undertaken during the implementation of the degrees; ii) databases of students and ISFODOSU courses taken.</t>
  </si>
  <si>
    <t>DLI 9: Teaching career and evaluation system (based on standards) has been adopted by MINERD</t>
  </si>
  <si>
    <t>DLI 10: MINERD pilots, and based upon the results of the pilot, revises the dissemination component of the Student assessment strategy</t>
  </si>
  <si>
    <t>MINERD documents, action plans, pilot documents, and description of the strategy</t>
  </si>
  <si>
    <t>DLI 11: New functional spending guidelines for School Management Committees (Juntas de Centro) adopted by MINERD</t>
  </si>
  <si>
    <t>i) MINERD documents; ii) MINERD websites.</t>
  </si>
  <si>
    <t>DLI 12: INAFOCAM and ISFODOSU’s annual financial reports are prepared using SIGEF</t>
  </si>
  <si>
    <t>US$1.5M for each institution that has submitted annual financial reports through SIGEF</t>
  </si>
  <si>
    <t>i) MINERD, INAFOCAM, ISFODOSU documents, ii) SIGEF generated reports</t>
  </si>
  <si>
    <t>DLI 14: MINERD administers a student assessment for the first cycle of primary education</t>
  </si>
  <si>
    <t>i) Completed mathematics and Spanish assessments; ii) centralized database; iii) other documents prepared for the test by MINERD.</t>
  </si>
  <si>
    <t>DLI 15: Pilot assessment for Public Early Childhood Development Centers carried out</t>
  </si>
  <si>
    <t>i) INAIPI, MINERD, INAIPI, CONANI documents.</t>
  </si>
  <si>
    <t>DLI 16: 1,750 School Management Committees (Juntas de Centro) are fully functional</t>
  </si>
  <si>
    <t>US$0,0 for the first 250 SMC, as they were already counted towards the 2015 DLI, and US$1,428 for every SMC after that, and up to 1,750 SMCs.</t>
  </si>
  <si>
    <t>i) MINERD documents showing legalization of SMCs; ii) Bank account opening statements; iii) SMC centralized database with names and contact information; iv) external audit of SMC expenditures covering at least 300 SMCs and compared with the school improvement plan.</t>
  </si>
  <si>
    <t>DLI 17: ISFODOSU has started the implementation of its own professional development plan for its educators</t>
  </si>
  <si>
    <t>i) Academic regulations of ISFODOSU; ii) decisions of the ISFODOSU board related to the academic career within ISFODOSU; iii) documents provided by MINERD; iv) databases of the educator assessment and analysis.</t>
  </si>
  <si>
    <t>DLI 19: MINERD’s Student Assessment Directorate staff have received training on sampling, item design, database management, and statistical software.</t>
  </si>
  <si>
    <t>i) Completed mathematics and Spanish assessments; ii) centralized database; iii) other documents prepared for the test by MINERD</t>
  </si>
  <si>
    <t>DLI 20: 50% of functioning Public Early Childhood Development Centers are assessed for quality standards</t>
  </si>
  <si>
    <t>US$50,000 for each percentage point up to the 50% that this DLI refers to</t>
  </si>
  <si>
    <t>i) MINERD/ INAIPI/ DIGEPEP documents; ECD center documents (if needed); ii) Independent verification by another institution of the Government (for example, CONANI) or a private firm</t>
  </si>
  <si>
    <t>DLI 18: INAFOCAM adjusts in-service training programs based on results from assessments and/or impact evaluations</t>
  </si>
  <si>
    <t>Nai Manzil - Education and Skills Training for Minorities</t>
  </si>
  <si>
    <t>"to improve completion of secondary education and market-driven skills training for targeted youth from Minority communities."</t>
  </si>
  <si>
    <t>DLI 1: Number of student enrolments</t>
  </si>
  <si>
    <t>DLR 1.1: At least 15,000 Targeted Youth have enrolled in Grades 8 and/or 10 classes offered by PIAs since October 1, 2015</t>
  </si>
  <si>
    <t>DLR 2.1: At least 43,000 Targeted Youth have enrolled in Grades 8 and/or 10 classes offered by PIAs since October 1, 2015</t>
  </si>
  <si>
    <t>USD 3 million upon achievement, plus USD 0.5 million for any additional batch of 1,000 Targeted Youth enrolled in same proportion above the target, up to an overall amount of USD 4.5 million.</t>
  </si>
  <si>
    <t>USD 3 million upon achievement, plus USD 0.5 million for any additional batch of 5,000 Targeted Youth enrolled in same proportion above the target.</t>
  </si>
  <si>
    <t>DLI 2: Number of students successfully completing the education component</t>
  </si>
  <si>
    <t>USD 3 million upon achievement, plus USD 0.5 million for any additional batch of 1,000 Targeted Youth certified above the target, up to an overall amount of USD 4.5 million</t>
  </si>
  <si>
    <t>DLR 2.2: At least 32,500 Targeted Youth have received Grades 8 and/or 10 certification since October 1, 2015</t>
  </si>
  <si>
    <t>DLR 2.1: At least 15,500 Targeted Youth have received Grades 8 and/or 10 certification since October 1, 2015.</t>
  </si>
  <si>
    <t>USD 3 million upon achievement, plus USD 0.5 million for any additional batch of 2,500 Targeted Youth certified above the target</t>
  </si>
  <si>
    <t>DLI 3: Number of students successfully completing the skill component</t>
  </si>
  <si>
    <t>DLR 3.1: At least 6,500 Targeted Youth have obtained Recognized Skills Certification since October 1, 2015.</t>
  </si>
  <si>
    <t>DLR 3.2: At least 35,000 Targeted Youth have obtained Recognized Skills Certification since October 1, 2015</t>
  </si>
  <si>
    <t>USD 3 million upon achievement, plus USD 0.5 million for any additional batch of 5,000 Targeted Youth certified above the target</t>
  </si>
  <si>
    <t>DLI 4: Diversity of content offered by the PIAs and their reach in the most under-served geographic pockets</t>
  </si>
  <si>
    <t>DLR 4.1: At least 20% of the cumulative number of Targeted Youth awarded skills certifications since October 1, 2015 have been certified in Category I Trades/Sectors</t>
  </si>
  <si>
    <t>USD 2.5 million upon achievement, plus USD 0.1 million for every additional 1% above the target, up to an overall amount of USD 3 million</t>
  </si>
  <si>
    <t>DLR 4.2: At least 40% of the cumulative number of Targeted Youth awarded skills certifications October 1, 2015 have been certified at NSQF Level 3 or above</t>
  </si>
  <si>
    <t>USD 2 million upon achievement, plus USD 0.1 million for every additional 1% above the target, up to an overall amount of USD 3 million</t>
  </si>
  <si>
    <t>DLR 4.3: At least 25% of the cumulative number of Targeted Youth enrolled for skills certifications since October 1, 2015 have enrolled at a Category “A” Minority Concentrated Block</t>
  </si>
  <si>
    <t>DLI 5: Effective Implementation of Nai Manzil Scheme</t>
  </si>
  <si>
    <t>DLR 5.1: MoMA has: (i) selected and hired the Technical Support Agency; (ii) set up the Steering Committee; and (iii) approved the Project Implementation Guidelines</t>
  </si>
  <si>
    <t>USD 4 million</t>
  </si>
  <si>
    <t>DLR 5.2: MoMA has established a management information system with a functional module that can remotely capture candidate attendance from biometric attendance devices installed
by the PIAs</t>
  </si>
  <si>
    <t>USD 2.5 million</t>
  </si>
  <si>
    <t>DLR 5.3: MoMA has processed at least 80% of the payment claims under the Performance Agreements within two (2) months of submissions by the PIAs</t>
  </si>
  <si>
    <t>1) Copy of the signed contract with the Technical Support Agency; 2) Bank supervision team will validate the achievements.</t>
  </si>
  <si>
    <t>Each PIA will submit a report describing category-wise, NSQF level wise, and area wise breakup of skill trainings consisting all the information required to meet this DLI. The Program Management Unit (PMU) will validate this data. Independent third party validation undertaken on data shared by PMU</t>
  </si>
  <si>
    <t>Copy of successful completion certificate provided by the assessment agency will be submitted by the PIA and validated by the PMU. Independent third party validation undertaken on data shared by PMU</t>
  </si>
  <si>
    <t>Copy of the certificate / marksheet provided by NIOS / relevant open school will be submitted by the PIA and validated by the PMU. Independent third party validation undertaken on data shared by PMU</t>
  </si>
  <si>
    <t>Enrolment confirmation provided by NIOS / relevant open school will be submitted by the PIA and validated by the PMU. Independent third party validation undertaken on data shared by PMU</t>
  </si>
  <si>
    <t>Upon achievement of results</t>
  </si>
  <si>
    <t>Cameroon</t>
  </si>
  <si>
    <t>Cameroon Education Reform Support Project</t>
  </si>
  <si>
    <t>"to improve equitable access to quality basic education, with a focus on selected disadvantaged areas."</t>
  </si>
  <si>
    <t>DLI 3: Increased availability of essential textbooks in public primary schools</t>
  </si>
  <si>
    <t>DLR 3.1: (a) Textbook operational plan for 2019–2023 based on new textbook policy guidelines and principles approved (b) Textbook policy approved (c) Technical unit (permanent secretariat) for textbooks, with staff and resources, equipped and fully operational (d) Financing plan, Procurement Plan, and distribution plan for subsequent year’s textbook provision developed (e) Budget for textbook procurement and distribution for subsequent year approved</t>
  </si>
  <si>
    <t>DLR 3.2: (a) At least 50% of students of Level 1 (SIL/Class 1 CP/Class 2) have three (3) essential textbooks (b) Financing plan, Procurement Plan, and distribution plan for subsequent year’s textbook provision developed; (c) Budget for textbook procurement and distribution for subsequent year approved</t>
  </si>
  <si>
    <t>DLR 3.3: (a) At least 50% of students of Levels 1 (SIL/Class 1 CP/Class 2) and 2 (CE1/Class 3 CE2/Class 4) have three (3) essential textbooks (b) Evaluation completed of distribution of textbooks and their, storage, with recommendations for next two years (c) Financing plan, Procurement Plan, and distribution plan for subsequent year’s textbook provision developed (d) Budget for textbook procurement and distribution for subsequent year approved</t>
  </si>
  <si>
    <t>DLR 3.4: (a) 50% of students of Level 1 (SIL/Class 1 CP/Class 2), Level 2 (CE1/Class 3 CE2/Class 4), and Level 3 (CM1/Class 5 CM2/Class 6) have three (3) essential textbooks (b) Financing plan, Procurement Plan, and distribution plan for subsequent year textbook provision developed (c) Budget for textbook procurement and distribution for subsequent year approved (d) Budget approved for final evaluation of textbook provision under new textbook policy</t>
  </si>
  <si>
    <t>DLR 3.5: (a) 50% of students of Level 1 (SIL/Class 1 CP/Class 2), Level 2 (CE1/Class 3 CE2/Class 4) and Level 3 (CM1/Class 5 CM2/Class 6) have three (3) essential textbooks (b) Inclusion of budget line for essential textbooks in MINEDUB’s budget (c) Final evaluation of textbook provision under new textbook policy completed and publicly disclosed (d) Budget for textbook procurement and distribution for subsequent year approved</t>
  </si>
  <si>
    <t>DLI 4: Increased access to preschool in rural areas through community pre-school according to standards</t>
  </si>
  <si>
    <t>DLR 4.1: (a) Comprehensive plan for community pre-school development for 2019-23, including standards, costing, and training plan, approved (b) Modules for parental education available (c) At least one (1) sensitization campaign completed (d) Budget approved for CPC activities for subsequent year</t>
  </si>
  <si>
    <t>DLR 4.2: (a) At least 11,360 (cumulative) pupils enrolled in CPCs according to approved norms in rural areas (b) Budget approved for CPC activities for subsequent year</t>
  </si>
  <si>
    <t>DLR 4.3: (a) At least 17,360 (cumulative) pupils enrolled in CPCs according to approved norms in rural areas (b) Budget approved for CPC activities for subsequent year</t>
  </si>
  <si>
    <t>DLR 4.4: (a) At least 26,360 (cumulative) pupils enrolled in CPCs according to approved norms in rural areas (b) Budget approved for CPC activities for subsequent year (c) Budget approved for final evaluation of access to pre-school in rural areas</t>
  </si>
  <si>
    <t>DLR 4.5: (a) At least 32,360 (cumulative) pupils enrolled in CPCs according to approved norms in rural areas (b) Final evaluation of intervention on access to pre school in rural areas completed and publicly disclosed c) Budget approved for CPC activities for subsequent year</t>
  </si>
  <si>
    <t>DLI 5: Establishment of standardized student learning assessment system for primary and secondary education</t>
  </si>
  <si>
    <t>DLR 5.1: (a) Comprehensive operational plan (2019-23) approved for establishment of regular learning assessments system, including (i) unit structure, staffing, and functions; (ii) content and frequency of assessments; and (iii) conducting of evaluations unit (d) Student assessment conducted for primary education</t>
  </si>
  <si>
    <t>DLR 5.2: (a) Functions for learning assessment strengthened according to approved comprehensive plan toward establishment of learning assessment unit (b) Report on pilot testing completed for learning assessment (primary-level classes 4 and 6) by newly created learning assessment unit (c) Budget for learning assessment activities for subsequent year for MINEDUB and MINESEC approved</t>
  </si>
  <si>
    <t>DLR 5.3: (a) Assessment report, including recommendations, on learning outcomes (primary-level classes 4 and 6) available and publicly disseminated (b) Budget for learning assessment activities for subsequent year for MINEDUB and MINESEC approved</t>
  </si>
  <si>
    <t>DLR 5.4: (a) Report on testing instruments (secondary forms 2 and 4) completed (b) Budget for learning assessment activities for subsequent year for MINEDUB and MINESEC approved (c) Budget for evaluation of learning assessment system approved</t>
  </si>
  <si>
    <t>DLR 5.5: (a) Assessment report, including recommendations, on learning outcomes (secondary forms 2 and 4) available and publicly disseminated (b) Final evaluation of learning assessment system completed (c) Budget for learning assessment activities for subsequent year for MINEDUB and MINESEC approved</t>
  </si>
  <si>
    <t>DLI 6: Integrated education management information system functional and operational</t>
  </si>
  <si>
    <t>DLR 6.1: (a) National EMIS implementation strategy and operational plan approved (b) Budget for EMIS activities for subsequent year for ministries in charge of education sector approved</t>
  </si>
  <si>
    <t>DLR 6.2: (a) National EMIS platform developed and operational (b) Budget for EMIS activities for subsequent year for ministries in charge of education sector approved</t>
  </si>
  <si>
    <t>DLR 6.3: (a) Integrated statistical yearbook of education and training sector available and publicly disseminated (b) Budget for EMIS activities for subsequent year for ministries in charge of education sector approved</t>
  </si>
  <si>
    <t>DLR 6.4: (a) Integrated statistical yearbook of education and training sector available and publicly disseminated (b) EMIS deconcentrated (MINEDUB/MINESEC) and operational in at least five (5) regions (c) Budget for EMIS activities, including evaluation, for subsequent year for ministries in charge of education sector approved</t>
  </si>
  <si>
    <t>DLR 6.5: (a) Integrated statistical yearbook of education and training sector available and publicly disseminated (b) EMIS deconcentrated (MINEDUB/MINESEC) and operational in all ten (10) regions (c) Evaluation of national EMIS completed (d) Budget for EMIS activities for subsequent year for ministries in charge of education sector approved</t>
  </si>
  <si>
    <t>DLR 7.2: (a) From start of 2019- 20 school year, at least 50 schools (cumulative) in targeted areas have benefited from package of grant funding and school-level interventions according to approved response strategy and plan (b) Budget for activities for subsequent year approved (c) Budget for interim evaluation of implementation of strategy approved</t>
  </si>
  <si>
    <t>DLR 7.3: (a) From start of 2020-21 school year, at least 100 schools (cumulative) in targeted areas have benefited from package of grant funding and schoollevel interventions according to approved response strategy and plan (b) Interim evaluation of implementation of strategy completed and disseminated (c) Budget for activities for subsequent year approved</t>
  </si>
  <si>
    <t>DLR 7.4: (a) From start of 2021- 22 school year, at least 200 schools (cumulative) in targeted areas have benefited from package of grant funding and schoollevel interventions according to approved response strategy and plan (b) Budget for activities approved for subsequent year</t>
  </si>
  <si>
    <t>DLR 7.5: (a) From start of 2021- 22 school year, at least 300 schools (cumulative) in targeted areas have benefited from package of grant funding and school-level interventions according to approved response strategy and plan (b) Budget for activities approved for subsequent year</t>
  </si>
  <si>
    <t>Published strategy adopted by the Government; Published operational plan/MINEDUB</t>
  </si>
  <si>
    <t>Database/report on training/MINEDUB</t>
  </si>
  <si>
    <t>Directorate for Policy, Planning, and Cooperation (Direction de la Planification, de la Prospection et de la Coopération, DPPC)/MINEDUB</t>
  </si>
  <si>
    <t>Database/school mapping of MINEDUB/ annual reports</t>
  </si>
  <si>
    <t>Learning Assessment Unit</t>
  </si>
  <si>
    <t>EMIS Technical Unit</t>
  </si>
  <si>
    <t>MINEDUB</t>
  </si>
  <si>
    <t>Statistical Yearbook MINEDUB • IVA (Annual)</t>
  </si>
  <si>
    <t>MINEDUB; Statistical Yearbook</t>
  </si>
  <si>
    <t>DLI 7: Improved learning environment and quality of education for children in host community schools with refugees</t>
  </si>
  <si>
    <t>PAD</t>
  </si>
  <si>
    <t>Western Africa: Cote d'Ivoire</t>
  </si>
  <si>
    <t>Tunisia</t>
  </si>
  <si>
    <t>Strengthening Foundations for Learning Project</t>
  </si>
  <si>
    <t>"to improve learning conditions in public preschools and primary schools, and to increase access to public preschool education in selected districts."</t>
  </si>
  <si>
    <t>Uttarakhand Workforce Development Project</t>
  </si>
  <si>
    <t>"to improve the quality and relevance of training at priority Industrial Training Institutes (ITIs) and to increase the number of labor-market-relevant workers through short-term training in Uttarakhand."</t>
  </si>
  <si>
    <t>First Africa Higher Education Centers of Excellence for Development Impact Project</t>
  </si>
  <si>
    <t>"to improve quality, quantity and development impact of postgraduate education in selected universities through regional specialization and collaboration."</t>
  </si>
  <si>
    <t>Western Africa: Burkina Faso, Djibouti, Ghana, Guinea, Senegal and the Association of African Universities</t>
  </si>
  <si>
    <t>Uzbekistan</t>
  </si>
  <si>
    <t>Promoting Early Childhood Development Project</t>
  </si>
  <si>
    <t>"to increase access to early childhood education, improve the quality of learning environments in selected public preschools, and enable a systematic measurement of education quality for informed decision-making."</t>
  </si>
  <si>
    <t>Higher Education Development in Pakistan</t>
  </si>
  <si>
    <t>"to support research excellence in strategic sectors of the economy, improve teaching and learning and strengthen governance, in thehigher education sector."</t>
  </si>
  <si>
    <t>DLI 1: Quality assurance mechanism for public preschool education established</t>
  </si>
  <si>
    <t>DLR 1.1: The MoE has adopted a national plan describing the main challenges identified and outlining key actions to improve quality of public preschool services</t>
  </si>
  <si>
    <t>DLR 1.2: The MoE has formally adopted the quality assurance mechanism for public preschool education -</t>
  </si>
  <si>
    <t>DLR 1.3: Number of public preschools that have received feedback on their performance using the quality assurance mechanism</t>
  </si>
  <si>
    <t>DLI 2: Public primary schools receive and manage funds to improve quality</t>
  </si>
  <si>
    <t>DLR 2.1: The Borrower has adopted the required legislation allowing eligible public primary schools to receive and manage their own budget</t>
  </si>
  <si>
    <t>DLI 4: Strengthened measurement and use of learning outcomes to inform policy</t>
  </si>
  <si>
    <t>DLR 4.1: The Borrower has: developed and adopted a policy framework authorizing and providing guidelines for the elaboration of a national standardized learning assessment for public primary schools</t>
  </si>
  <si>
    <t>DLR 4.2: Public primary schools that carried out student learning assessment receive report on learning assessment results and guidelines on utilization of results to improve learning outcomes</t>
  </si>
  <si>
    <t>DLR 4.3: Results of public primary school student learning assessments have been shared with the parents for public primary schools</t>
  </si>
  <si>
    <t>DLR 4.4: The Borrower’s CREs have developed adequate action plans which shall include the proposed targeted interventions as identified in each student learning assessment</t>
  </si>
  <si>
    <t>DLI 5: Key investment programs in the education sector are prioritized</t>
  </si>
  <si>
    <t>DLR 5.1: The Borrower has adopted a mediumterm expenditure framework (MTEF) which shall include, inter alia, proposed budget allocations per type of expenditure in public primary education for the targeted period</t>
  </si>
  <si>
    <t>DLR 5.2: The actual expenditures approved in public primary education during the first Borrower’s fiscal year covered by the MTEF are within 25 percent of the budget allocation approved in the MTEF</t>
  </si>
  <si>
    <t>DLR 5.3: The actual expenditures approved in public primary education during the second Borrower’s fiscal year covered by the MTEF are within 25 percent of the budget allocation approved in the MTEF</t>
  </si>
  <si>
    <t>US$2,000,000 disbursed upon delivery of the national plan.</t>
  </si>
  <si>
    <t>US$2,000,000 is disbursed upon official adoption by MOE of the quality assurance mechanism.</t>
  </si>
  <si>
    <t>For each public preschool that has received feedback on their performance using the newly adopted quality assurance mechanism, US$5,000 may be made available for withdrawal by the Borrower, up to US$2,000,000.</t>
  </si>
  <si>
    <t>US$1,000,000 disbursed upon establishment and approval of the legal provision allowing schools to manage a budget at the school level.</t>
  </si>
  <si>
    <t>For each public primary school having prepared a budget proposal in accordance with the Borrower’s approved guidelines, US$10,000 may be made available for withdrawal by the Borrower, up to US$1,000,000.</t>
  </si>
  <si>
    <t>US$2,000,000 disbursed upon achievement.</t>
  </si>
  <si>
    <t>US$1,000,000 disbursed upon the dissemination of results to schools.</t>
  </si>
  <si>
    <t>US$1,000,000 may be made available for withdrawal by the Borrower when 50 percent of public primary schools have shared results of student learning assessments with parents. An additional US$1,000,000 may be made available for withdrawal by the Borrower when 80 percent of public primary schools have shared results of student learning assessments with parents.</t>
  </si>
  <si>
    <t>US$1,000,000 may be made available for withdrawal by the Borrower when 50 percent of CREs have developed action plans to support low-performing public primary schools. An additional US$1,000,000 may be made available for withdrawal by the Borrower when 80 percent of CREs have developed action plans to support low-performing public primary schools.</t>
  </si>
  <si>
    <t>US$2,000,000 disbursed upon the development and adoption of a medium-term expenditure framework by decree of the MOE.</t>
  </si>
  <si>
    <t>US$500,000 disbursed if in the first fiscal year after adoption of MTEF, actual expenditures in primary education are within 25 percent of the budget allocation in expenditure framework.</t>
  </si>
  <si>
    <t>US$500,000 disbursed if in the second fiscal year after adoption of MTEF, actual expenditures in primary education are within 25 percent of the budget allocation in expenditure framework</t>
  </si>
  <si>
    <t>EEP Spending</t>
  </si>
  <si>
    <t>DGCP; The verification agency will review the content of the plan for completeness as per the definition. The plan should include an analysis of the challenges identified through the pilot results and through the national consultations, in addition to detailed plan of actions to address all challenges</t>
  </si>
  <si>
    <t>DGCP; The verification agency will review the decree and any relevant official circulars and decrees for the implementation of the quality assurance mechanism</t>
  </si>
  <si>
    <t>DGCP; For a random sample of schools as agreed with the World Bank and MOE, the verification agency will check with the school directors if they have received
the preschool quality assurance evaluation report. The verification agency will also review the reports for the sample of schools and ensure that the tools have been completed as per the quality assurance system adopted</t>
  </si>
  <si>
    <t>DGAJ; The verification agency will review that the Borrower has passed the necessary legislation and that any needed implementing decrees/decisions/procedures were also issued by the corresponding authority</t>
  </si>
  <si>
    <t>DGAF; The verification agency will review that MOE has issued approved guidelines for budget preparation and that these guidelines were shared with schools. \ The agency will also check the budgets prepared by public primary schools an will look for compliance of these budgets with the MOE guidelines.</t>
  </si>
  <si>
    <t>DGPFC; he verification agency will review the professional development programs and ensure that it clearly identifies the scope, content, delivery methods, and outcomes. The scope of the programs will be agreed upon with MOE and the World Bank and defined in the POM</t>
  </si>
  <si>
    <t>CIFFIP; The verification agency will verify that the policy framework for the national assessment has been developed and adopted through the necessary administrative channels. The agency will verify through administrative reports produced by MOE that the assessment was carried out in at least two subjects in one grade of primary education in all public primary classrooms with at least 15-20 children enrolled in that grade. The verification agency will also review the results report containing the analysis of the results</t>
  </si>
  <si>
    <t>CIFFIP - DGCP - DGPFC; The verification agency will verify with MOE, and through spot checks in a sample of schools (as agreed with MOE and the World Bank) that results are disseminated to all participating primary schools and that schools have received guidelines on the use of the assessment results to improve teaching and learning</t>
  </si>
  <si>
    <t>CREs - schools; The verification agency will select a random national sample of primary schools as per methoology agreed betwene the Bank and the MoE;  In this sample of schools, the verification agency will collect written communication sent by the school to parents to verify that schools have shared school-level results on learning assessments, school-specific plans for improving learning outcomes, and at least one medium for parents to seek clarifications and provide feedback</t>
  </si>
  <si>
    <t>CREs; The verification agency will verify for all CREs that they have developed action plans based on the assessment results and that the action plans set clearly the methodology for how the CREs will identify low-performing schools, in addition to all actions the CREs will take to support those schools.</t>
  </si>
  <si>
    <t>MOF, MOE; The verification agency will review the expenditure framework to ensure that it considers priority education programs, particularly for pre- and primary education.</t>
  </si>
  <si>
    <t>MOF, MOE; The verification agency will verify that MOE budget allocated for primary education during the first year after the adoption of the MTEF is within the 25 percent range of the budget allocation in the expenditure framework.</t>
  </si>
  <si>
    <t>MOF, MOE; The verification agency will verify that MOE budget allocated for primary education during the second year after the adoption of the MTEF is within the 25 percent range of the budget allocation in the expenditure framework.</t>
  </si>
  <si>
    <t xml:space="preserve">Restructuring </t>
  </si>
  <si>
    <t>Yes, DLR modified</t>
  </si>
  <si>
    <t xml:space="preserve">Yes, DLR intact </t>
  </si>
  <si>
    <t xml:space="preserve">Yes, DLR dropped </t>
  </si>
  <si>
    <t>Yes, New DLR</t>
  </si>
  <si>
    <t>DLI 1: Increasing the quality of training and enrollment in Priority ITIs</t>
  </si>
  <si>
    <t>DLR 1.1: The Steering Committee has approved Master Plans for all Priority ITIs</t>
  </si>
  <si>
    <t>DLI 3: Improving employment outcomes of ITI graduates</t>
  </si>
  <si>
    <t>DLI 4: Strengthening financial management capacity of ITIs.</t>
  </si>
  <si>
    <t>DLR 4.1: DoF has approved a new policy providing for an additional allocation to ITIs equivalent to the amount of any revenue obtained through revenue generating activities</t>
  </si>
  <si>
    <t>DLR 4.2: At least five (5) Priority ITIs have carried out revenue generating activities in Year 2.</t>
  </si>
  <si>
    <t>DLR 4.3: At least fifteen (15) Priority ITIs have carried out revenue generating activities in Year 3.</t>
  </si>
  <si>
    <t>DLR 4.4: At least twenty (20) Priority ITIs have carried out revenue generating activities in Year 4.</t>
  </si>
  <si>
    <t>DLR 4.5: At least twenty-five (25) Priority ITIs have carried out revenue generating activities in Year 5.</t>
  </si>
  <si>
    <t>DLI 5: Increasing the number of trainees certified under NSQF Compliant Short Term Training by UKSDM</t>
  </si>
  <si>
    <t>Procedure: Submission of MPs for all priority ITIs, including the specified contents, evidence of industry consultations, and approval by the Steering Committee.</t>
  </si>
  <si>
    <t>(a) Procedure: Submission of a letter indicating the completion of activities, with evidence. (b) Procedure: Submission of a letter indicating the completion of activities, with evidence of accreditation by the NCVT.</t>
  </si>
  <si>
    <t>Procedure: Submission of the PDP, including the specified contents, evidence of industry consultations, and approval by the DSDE.</t>
  </si>
  <si>
    <t>US$1,200,000 upon achievement of 70% of targeted percentage; and US$1,200,000 upon full achievement of result</t>
  </si>
  <si>
    <t>Procedure: Submission of a letter indicating the completion of activities, with defined evidence.</t>
  </si>
  <si>
    <t>Procedure: Submission of a copy of the Government Order confirming the new policy</t>
  </si>
  <si>
    <t>US$400,000 upon achievement of 60% of targeted number; and US$400,000 upon full achievement of result</t>
  </si>
  <si>
    <t xml:space="preserve">Procedure: Submission of a letter indicating the conducted activities, with evidence of list of activities that have taken place for each ITI with dates and generated revenue. </t>
  </si>
  <si>
    <t>US$400,000 upon achievement of 53% of targeted number; and US$400,000 upon full achievement of result</t>
  </si>
  <si>
    <t>US$400,000 upon achievement of 50% of targeted number; and US$400,000 upon full achievement of result</t>
  </si>
  <si>
    <t>US$400,000 upon achievement of 52% of targeted number; and US$400,000 upon full achievement of result</t>
  </si>
  <si>
    <t>Procedure: Submission of a letter indicating the number of certified trainees, with evidence of the list of certified trainees provided by the certifying agency.</t>
  </si>
  <si>
    <t xml:space="preserve">US$1,600,000 for DLR (i); </t>
  </si>
  <si>
    <t xml:space="preserve">US$1,600,000 for DLR (ii) </t>
  </si>
  <si>
    <t xml:space="preserve">US$1,800,000 for DLR (ii) </t>
  </si>
  <si>
    <t>US$1,000,000 for DLR (ii)</t>
  </si>
  <si>
    <t>US$2,400,000 for DLR (ii)</t>
  </si>
  <si>
    <t xml:space="preserve">US$1,800,000 for DLR (i) , to be topped up with an additional US$800,000 if DLR (i) is delivered in or before FY2021/22; </t>
  </si>
  <si>
    <t xml:space="preserve">US$1,600,000 for DLR DLR (ii) </t>
  </si>
  <si>
    <t>US$1,600,000 for DLR (i) above to be topped up with an additional US$800,000 if DLR (i) is delivered in or before FY2020/21;</t>
  </si>
  <si>
    <t>DLR 1.2 (i): Priority ITIs have completed the upgrade of at least five percent (5%) of trade courses identified in the approved Master Plans</t>
  </si>
  <si>
    <t>DLR 1.2 (ii): Priority ITIs have achieved an increase in enrollments of at least five percent (5%) in NCVT Courses in FY2019/20 compared to baseline</t>
  </si>
  <si>
    <t>DLR 1.3 (i): Priority ITIs have completed the upgrade of at least twenty five percent (25%) of trade courses identified in the approved Master Plans;</t>
  </si>
  <si>
    <t>DLR 1.3 (ii): Priority ITIs have achieved an increase in enrollments of at least fifteen percent (15%) in NCVT Courses in FY2020/21 compared to baseline</t>
  </si>
  <si>
    <t>DLR 1.4 (i): Priority ITIs have completed the upgrade of at least fifty percent (50%) of trade courses identified in the approved Master Plans</t>
  </si>
  <si>
    <t>DLR 1.4 (ii): Priority ITIs have achieved an increase in enrollments of at least twenty five percent (25%) in NCVT Courses in FY2021/22 compared to baseline.</t>
  </si>
  <si>
    <t>DLR 1.5 (i): Priority ITIs have completed the upgrade of at least ninety five percent (95%) of trade courses identified in the approved Master Plans</t>
  </si>
  <si>
    <t>DLR 1.5 (ii): Priority ITIs have achieved an increase in enrollments of at least fifty percent (50%) in NCVT Courses in FY2022/23 compared to baseline</t>
  </si>
  <si>
    <t>US$2,000,000 for DLR (i) above; and US$2,000,000 for DLR (ii) above</t>
  </si>
  <si>
    <t>US$2,400,000</t>
  </si>
  <si>
    <t xml:space="preserve">DLR 3.1 (ii): At least twenty seven percent (27%) of students completing their training in FY2019/20 in Priority ITIs are placed in jobs within six (6) months of their training completion. </t>
  </si>
  <si>
    <t>DLR 3.2 (i): Priority ITIs have achieved an increase of graduates at least five percent (5%) in NCVT Courses in FY2021/22 compared to baseline</t>
  </si>
  <si>
    <t>DLR 3.1 (i): Priority ITIs have achieved an increase of graduates at least three percent (3%) in NCVT Courses in FY2020/21 compared to baseline</t>
  </si>
  <si>
    <t xml:space="preserve">DLR 3.2 (i): At least twenty nine percent (29%) of students completing their training in FY2020/21 in Priority ITIs are placed in jobs within six (6) months of their training completion. </t>
  </si>
  <si>
    <t>DLR 3.3 (i): Priority ITIs have achieved an increase of graduates at least fifteen percent (15%) in NCVT Courses in FY2022/23 compared to baseline</t>
  </si>
  <si>
    <t xml:space="preserve">DLR 3.3 (ii): At least thirty two percent (32%) of students completing their training in FY2021/22 in Priority ITIs are placed in jobs within six (6) months of their training completion. </t>
  </si>
  <si>
    <t>US$1,600,000 for DLR (i)</t>
  </si>
  <si>
    <t>US$800,000</t>
  </si>
  <si>
    <t>DLR 5.1 (i): At least six thousand four hundred (6,400) trainees have been certified under NSQFLevel 3 (or above) Short Term Training</t>
  </si>
  <si>
    <t>DLR 5.1 (ii): At least three thousand one hundred (3,100) trainees certified under NSQFLevel 3 (or above) Short Term Training are women</t>
  </si>
  <si>
    <t>DLR 5.2 (i): At least twelve thousand eight hundred (12,800) trainees have been certified under NSQFLevel 3 (or above) Short Term Training</t>
  </si>
  <si>
    <t>DLR 5.2 (ii): At least six thousand four hundred (6,400) trainees certified under NSQFLevel 3 (or above) Short Term Training are women.</t>
  </si>
  <si>
    <t>DLR 5.4 (i): At least twenty five three thousand six hundred (25,600) trainees have been certified under NSQF-Level 3 (or above) Short Term Training</t>
  </si>
  <si>
    <t>DLR 5.4 (ii): At least thirteen thousand five hundred (13,500) trainees certified under NSQFLevel 3 (or above) Short Term Training, are women</t>
  </si>
  <si>
    <t>DLR 5.5 (i): At least thirty two thousand (32,000) trainees have been certified under NSQF-Level 3 (or above) Short Term Training;</t>
  </si>
  <si>
    <t>DLR 5.5 (ii): At least seventeen thousand six hundred (17,600) trainees certified under NSQFLevel 3 (or above) Short Term Training are women</t>
  </si>
  <si>
    <t xml:space="preserve">US$3,000,000 for DLR (i) </t>
  </si>
  <si>
    <t>DLR 5.3 (ii): At least nine thousand seven hundred (9,700) trainees certified under NSQFLevel 3 (or above) Short Term Training are women.</t>
  </si>
  <si>
    <t>The list of certified trainees provided by the certifying agency</t>
  </si>
  <si>
    <t>DLI 2: Development Impact of ACE Center</t>
  </si>
  <si>
    <t>DLI 3: Quantity of students (with focus on gender and regionalization)</t>
  </si>
  <si>
    <t>DLR 3.1: New eligible PhD students</t>
  </si>
  <si>
    <t>DLR 3.2: New eligible master’s students</t>
  </si>
  <si>
    <t>DLR 3.3: New eligible professional shortterm students</t>
  </si>
  <si>
    <t>DLR 3.4: New eligible first degree students (for select CoEngg &amp; Emerging centers)</t>
  </si>
  <si>
    <t>DLI 4: Quality of Education and Research through Regionalization</t>
  </si>
  <si>
    <t>DLR 4.1: Towards International accreditation with inputs from center's advisory boards</t>
  </si>
  <si>
    <t>DLR 4.2: ACE Impact related research publications in internationally recognized peer reviewed journals</t>
  </si>
  <si>
    <t>DLR 4.3: Completion of milestones for improved learning and research infrastructure specified in the approved Implementation Plan of each center.</t>
  </si>
  <si>
    <t>DLI 5: Relevance of Education and Research</t>
  </si>
  <si>
    <t>DLR 5.1: Externally generated revenue</t>
  </si>
  <si>
    <t>DLR 5.2: Number of students and faculty with at least 1-month period internship in relevant sector institutions</t>
  </si>
  <si>
    <t>DLR 5.3: Meeting milestones for developing entrepreneurship, innovation, startup companies, and commercialization support programs</t>
  </si>
  <si>
    <t>DLI 6: Timeliness and Quality of Fiduciary Reporting</t>
  </si>
  <si>
    <t xml:space="preserve">DLR 6.1: Timely fiduciary reporting including timely submissions of IFRs and of financial and procurement audit reports for the period for the center. </t>
  </si>
  <si>
    <t>DLR 6.2: Functional institutional oversight of fiduciary management. That is, functioning internal audit unit and functioning audit committee (under the university’s council) that would support the center</t>
  </si>
  <si>
    <t>DLR 6.3: Transparency of ACE expenses</t>
  </si>
  <si>
    <t>DLR 6.4: Quality of Procurement planning. Share of the originally approved procurement plan that was executed.</t>
  </si>
  <si>
    <t>DLR 7.1: ACE Impact host institution develops and endorses a meaningful university- wide regional strategy (including student affairs)</t>
  </si>
  <si>
    <t>DLR 7.2: ACE Impact host institution undertakes open, merit-based competitive selection of department heads related to the ACEs and university head</t>
  </si>
  <si>
    <t>DLR 7.3: ACE Impact host institution undertakes institutional wide international accreditation, gap assessments and self-evaluations following established methodology</t>
  </si>
  <si>
    <t>DLR 7.4: ACE Impact host institution participates in the PASET Regional Benchmarking initiative and submits on the required indicators</t>
  </si>
  <si>
    <t>DLR 7.5: ACE Impact host institution meets milestones for promoting institutional impact. Each approved Center Implementation Plan contains milestone(s) of results and activities to improve institutional impact</t>
  </si>
  <si>
    <t>The value of this DLI varies between countries from US$300,000 equivalent to US$450,000 equivalent per milestone. The country specific value is in the Financing Agreement.</t>
  </si>
  <si>
    <t>The value of this DLI varies between countries from US$25,000 equivalent to US$35,000 equivalent per point in the score (point scale 1 to 5). The country specific value is in the Financing Agreement.</t>
  </si>
  <si>
    <t>Centers’ progress reports; SAB reports; and Interviews</t>
  </si>
  <si>
    <t>Centers’ progress reports; student survey results; verifiers’ reports; accreditation certificates and other assessment reports</t>
  </si>
  <si>
    <t>For 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t>
  </si>
  <si>
    <t>DLR 2.1: Independent, external evaluation of the development impact of the ACE Impact center conducted in Year 3 and beginning of Year 4. (Renewal centers will however have their assessment in Year 2 and Year 4)</t>
  </si>
  <si>
    <t>DLR 4.1 disbursement occurs if the center shows evidence (copy of certificate, email confirmation) of achievement of a specific accreditation or assessment (international, national, regional, gap assessment, self-evaluation); US$300,000 per program internationally accredited; US$100,000 per program nationally/regionally accredited; US$100,000 per gap-assessment/self-evaluation undertaken; US$50,000 for new/revamped courses meeting international standards and approved by the SAB</t>
  </si>
  <si>
    <t>DLR 4.2 is achieved if the article is accepted and published in an internationally recognized peer-reviewed journal acceptable to the World Bank and the RFU and in addition, an independent subject matter expert confirms that an ACE Impact student or staff is a co-author and that the article is in an area related to the co-authored with regional partners specialization of the center. US$10,000 per article co-authored by ACE Impact student/faculty and national partners; US$15,000 per article</t>
  </si>
  <si>
    <t>DLR 4.3 is achieved if external verifiers confirm approved onsite civil works and equipment purchase, installation and usage. Each center will formulate its civil works and large equipment purchase (including installation and usage) milestones which will be reviewed and approved by the World Bank US$300,000 per milestone</t>
  </si>
  <si>
    <t>DLR 5.2 is achieved if external verifier validates the list of students/faculty that have participated in at least 1-month period internships in relevant industry/ sector-relevant institutions (by country/region). US$1,000 per period in country and US$1,500 per period in region</t>
  </si>
  <si>
    <t>DLR 5.3 is achieved if external verifiers confirm pre-determined and approved milestones have been met. One milestone. US$100,000 for the milestone</t>
  </si>
  <si>
    <t>DLR 6.1 is achieved if there is a time stamp evidence of timely submission of the IFR, financial and procurement audit reports in the ACE Impact online data portal or copy of email submission to RFU if online portal is offline at time of submission. Timeliness implies respect of the deadlines established in the Financing Agreement. The procurement audit for the financial year is due when the financial audit is due. The value of this DLI varies between countries from US$15,000 equivalent to US$ 22,500 equivalent per year. The country specific value is in the Financing Agreement</t>
  </si>
  <si>
    <t>DLR 6.2 is achieved if the center submits weblink to internal audit report or attachment of report and a weblink to audit committee minutes or attachment of minutes which mention a review of the audit reports as well as a review by the university Board of the ACE hosting. The value of this DLI varies between countries from US$15,000 equivalent to US$ 22,500 equivalent per year. The country specific value is in the Financing Agreement</t>
  </si>
  <si>
    <t>DLR 6.3 is achieved if there is self-confirmation by the center that the approved budget, annual work plan, IFRs, with an annex on detailed expenditures, project financial and procurement audit reports are visibly accessible on the center’s websites. The value of this DLI varies between countries from US$15,000 equivalent to US$ 22,500 equivalent per year. The country specific value is in the Financing Agreement</t>
  </si>
  <si>
    <t>DLR 5.1, eligible sources of revenue include tuition fees, other student fees, joint research, research
consultancies, fund raising and competitive grants (from governments and development partners) or other external
sources. Evidence submitted to the RFU will be in the form of signed/formal funding award letters and verification
by financial auditors showing transfer of the funds to the respective center. US$1 for each US$1 generated from national, or international non-firm sources; US$2 for each US$ 1 generated from regional or from private/ sectoral sources</t>
  </si>
  <si>
    <t>DLR 6.4 The share is calculated in terms of value of contracts (not procurement activities). The value of this DLI varies between countries from US$15,000 equivalent to US$ 22,500 equivalent per year. The country specific value is in the Financing Agreement;</t>
  </si>
  <si>
    <t>DLR 7.1 is achieved if independent experts verify that a new or existing strategic plan for regionalization is in place for the ACE Impact host institution. The strategy will include policies and interventions that would ensure that the institution becomes regionally competitive (if not globally), highlighting, for example, how to attract and retain more regional students and partners (both from industry and academia). US$100,000 equivalent</t>
  </si>
  <si>
    <t>DLR 7.2 is achieved if ACE Impact host institution submits evidence that department heads/deans related to the ACEs and university head are recruited through open, merit-based competitive selection. US$200,000 equivalent for university head recruitment and US$50,000 equivalent for dean/department heads</t>
  </si>
  <si>
    <t>DLR 7.3 is achieved if the ACE Impact host institution submits evidence of achievement of a specific accreditation or assessment. The accreditation agency used must be acceptable to the World Bank and the RFU. US$ 200,000 equivalent for international accreditation; US$75,000 equivalent each for gap assessment/self-evaluation;</t>
  </si>
  <si>
    <t>DLR 7.4 is achieved if the PASET Benchmarking host institution confirms the participation of the ACE Impact host institution in the benchmarking exercise and its submission of an acceptable intervention plan. US$ 50,000 equivalent for each year the university participates (up to 2 years);</t>
  </si>
  <si>
    <t>DLR 7.5 is achieved if the ACE host university meets its milestones and those milestones are independently verified as achieved. US$ 100,000 equivalent per institutional impact milestone</t>
  </si>
  <si>
    <t>This indicator is calculated by dividing the total number of children enrolled in preschools in lagging regions by the total number of children at preschool education age (3-7) living in those regions. This is equivalent to the preprimary gross enrollment rate</t>
  </si>
  <si>
    <t>MPSE’s database will be the primary source of data for calculating progress towards achievement of the enrollment target. Verification will require the MPSE to provide relevant enrollment and population figures for all three lagging regions so that the World Bank team (involved in the supervision of the Project) can independently calculate and verify the average enrollment rate. Additionally, third-party verification of these indicator’s targets will be conducted either by a capable government agency such as SISQE or an independently contracted organization. The LEG would be informed of the results verification prior to the release of funds.</t>
  </si>
  <si>
    <t>This indicator is calculated as the sum of all vacant seats/places in existing public preschools in Uzbekistan. This indicator represents the magnitude of under-utilized capacity in existing public preschools.</t>
  </si>
  <si>
    <t>MPSE’s database would be the primary source of data for calculating progress towards achievement of the target. Verification would require the MPSE to provide relevant trend data on vacant spaces in public preschools such that the World Bank team responsible for the supervision of the Project can independently calculate and verify the decline in vacancies over time. Additionally, third-party verification of these indicator’s targets will be conducted either by a capable government agency such as SISQE or an independently contracted organization. The LEG would be informed of the results verification prior to the release of funds.</t>
  </si>
  <si>
    <t>MPSE project documentation would be the primary source of data for tracking progress towards achievement of the target. Verification will require the MPSE to provide relevant information (e.g. progress reports, MELQO instruments, and results and documents on MELQO training and tests) to the World Bank team so that it can independently verify the progress towards the target. Additionally, third-party verification of these indicator’s targets will be conducted either by a capable government agency such as SISQE or an independently contracted organization. The LEG would be informed of the results verification prior to the release of funds.</t>
  </si>
  <si>
    <t>DLI 1: Number of Competitive Research Grants and Innovator Seed Fund grants awarded</t>
  </si>
  <si>
    <t>DLR 1.1: HEC has developed and adopted an Operations Manual for the project which includes the grant funding mechanism for competitive research grants and Innovator seed fund grants</t>
  </si>
  <si>
    <t>DLR 1.2: (i) HEC has awarded atleast 75 competitive research grants (25 GCF grants, 35 TTSF and 15 LCF grants); (ii) HEC has awarded 15 number of ISF grants</t>
  </si>
  <si>
    <t>DLR 1.3: (i) HEC has awarded a total of 75 competitive research grants (25 GCF grants, 35 TTSF grants and 15 LCF grants), over and above those awarded in Year 2; (ii) HEC has awarded 15 number of ISF grants, over and above those awarded in Year 2.</t>
  </si>
  <si>
    <t>DLR 1.4: HEC has an additional 15 number of ISF grants over and above those awarded in year 2 and 3</t>
  </si>
  <si>
    <t>DLI 2: Outcomes achieved under the competitive research grants awarded under the project</t>
  </si>
  <si>
    <t>DLR 2.1: 30 competitive research grants awarded in Year 2 have achieved 30 percent of their outcome targets</t>
  </si>
  <si>
    <t>DLR 2.2: (i) 40 competitive research grants awarded in Year 2 have achieved 60 percent of their outcome targets (ii) 30 competitive research grants awarded in Year 3 have achieved 30 percent of their outcome targets</t>
  </si>
  <si>
    <t>DLR 2.3: i) 60 competitive research grants awarded in Year 2 have achieved 80 percent of their outcome targets (ii) 40 competitive research grants awarded in Year 3 have achieved 60 percent of their outcome targets</t>
  </si>
  <si>
    <t>DLR 3.1: 3 AU’s have functional QECAC</t>
  </si>
  <si>
    <t>DLR 3.2: An additional 3 AU’s over and above those counted for Year 1 have functional QECAC</t>
  </si>
  <si>
    <t>DLR 3.3: An additional 4 AU’s over and above those counted for Year 1 and 2 have functional QECAC</t>
  </si>
  <si>
    <t>DLR 3.4: An additional 5 AU’s over and above those counted for Year 1, 2 and 3 have functional QECAC</t>
  </si>
  <si>
    <t>DLR 3.5: An additional 5 AU’s over and above those counted for Year 1,2, 3 and 4 have functional QECAC</t>
  </si>
  <si>
    <t>DLR 4.1: HEC has carried out a needs assessment study for developing AD programs</t>
  </si>
  <si>
    <t>DLR 4.2: 5 Associate Degree programs have been developed by HEC in accordance with international best practices</t>
  </si>
  <si>
    <t>DLR 4.3: (i) 60 AffiliatedColleges have enroled the first cohort of students in at least one of the Associate Degree programs developed in Year 2; (ii) Additional 5 Associate Degree programs, over and above those accounted for Year 2 target, have been developed by HEC in accordance with international best practices</t>
  </si>
  <si>
    <t>DLR 4.5: (i) Additional 70 Affiliated Colleges, over and above those considered for Year 3and 4 targets, have enroled the first cohort of students in at least one of the Associate Degree programs developed in Years 2, 3 and 4; (ii) Additional 5 Associate Degree programs, over and above those accounted for Years 2, 3 and 4 targets, have been developed by HEC in accordance with international best practices</t>
  </si>
  <si>
    <t>DLI 5: Implementation of 4 year Bachelor programs</t>
  </si>
  <si>
    <t>DLR 5.1: 19 Affiliated Colleges have enroled the first cohort of students in a 4-year Bachelor Program.</t>
  </si>
  <si>
    <t>DLR 5.2: Additional 19 Affiliated Colleges, over and above those considered for Year 1 target, have enroled the first cohort of students in a 4-year Bachelor Program</t>
  </si>
  <si>
    <t>DLR 5.3: Additional 19 Affiliated Colleges, over and above those considered for Years 1 and 2 targets, have enroled the first cohort of students in a 4-year Bachelor Program.</t>
  </si>
  <si>
    <t>DLR 5.4: Additional 19 Affiliated Colleges, over and above those considered for Years 1, 2 and 3 targets, have enroled the first cohort of students in a 4-year Bachelor Program.</t>
  </si>
  <si>
    <t>DLR 5.5: Additional 19 Affiliated Colleges, over and above those considered for Years 1, 2, 3 and 4 targets, have enroled the first cohort of students in a 4-year Bachelor Program.</t>
  </si>
  <si>
    <t>DLR 6.1: HEC has carried out a needs assessment study for the development of Skills Courses.</t>
  </si>
  <si>
    <t>DLR 6.2: HEC has developed 5 Skills Courses</t>
  </si>
  <si>
    <t>DLR 6.3: (i) 6 Community Colleges have implemented at least one of the Skills Courses developed in Year 2; (ii) HEC has developed additional 5 Skills Courses, over and above those accounted for Year 2 target</t>
  </si>
  <si>
    <t>DLR 6.4: (i) Additional 7 Community Colleges, over and above those considered for Year 3 target, have implemented at least one of the Skills Courses developed in Years 2 and 3; (ii) HEC has developed additional 5 Skills Courses, over and above those accounted for Year 2 target.</t>
  </si>
  <si>
    <t>DLR 6.5: (i) Additional 7 Community Colleges, over and above those considered for Year 3and 4 targets, have [implemented] at least one of the Skills Courses developed in Years 2, 3 and 4; (ii) HEC has developed additional 5 Skills Courses, over and above those accounted for Years 2, 3 and 4 targets.</t>
  </si>
  <si>
    <t>DLI 7: Proportion of faculty and staff trained</t>
  </si>
  <si>
    <t>DLR 7.1: 10% of faculty and staff of public Affiliating Universities and public Affiliated Colleges implementing New Associate Degree Programs and Revised (4-year) Bachelor Programs have been trained</t>
  </si>
  <si>
    <t>DLR 7.2: An additional 20% of faculty and staff of public Affiliating Universities and public Affiliated Colleges implementing New Associate Degree Programs and Revised (4-year) Bachelor Programs, over and above the 10% required under Year 1 target, have been trained.</t>
  </si>
  <si>
    <t>DLR 7.3: An additional 20% of faculty and staff of public Affiliating Universities and public Affiliated Colleges implementing New Associate Degree Programs and Revised (4-year) Bachelor Programs, over and above the cumulative 30% required under Years 1 and 2 targets have been trained.</t>
  </si>
  <si>
    <t>DLR 7.4: An additional 20% of faculty and staff of public Affiliating Universities and public Affiliated Colleges implementing New Associated Degrees and Revised (4-year) Bachelor Programs, over and above the cumulative 50% required under Years 1, 2 and 3 targets have been trained</t>
  </si>
  <si>
    <t>DLR 7.5: An additional 10% of faculty and staff of public Affiliating Universities and public Affiliated Colleges implementing New Associate Degree Programs and Revised (4-year) Bachelor Programs, over and above the cumulative 70% required under Years 1, 2, 3 and 4 targets, have been trained</t>
  </si>
  <si>
    <t>DLR 8.1: (i) 75 additional HEIs, over and above those considered as baseline, have been connected to PERN; (ii) 15 additional HEIs, over and above those considered as baseline, offer campus-wide Eduroam; and (iii) 21 HEIs have established smart classrooms</t>
  </si>
  <si>
    <t>DLR 8.2: (i) 90 additional HEIs, over and above those considered as baseline plus those required in Year 1, have been connected to PERN; (ii) 15 additional HEIs, over and above those considered as baseline plus those required in Year 1, offer campus-wide Eduroam; and (iii) 26 additional HEIs, over and above those required in Year 1, have established smart classrooms</t>
  </si>
  <si>
    <t>DLR 8.3: i) 75 additional HEIs, over and above those considered as baseline plus those required in Years 1 and 2, have been connected to PERN; (ii) 20 additional HEIs, over and above those considered as baseline plus those required in Years 1 and 2, offer campuswide Eduroam; and (iii) 23 additional HEIs, over and above those required in Years 1 and 2, have established smart classrooms.</t>
  </si>
  <si>
    <t>DLR 8.4: 60 additional HEIs, over and above those considered as baseline plus those required in Years 1, 2 and 3, have been connected to PERN.</t>
  </si>
  <si>
    <t>DLI 9: Universities digitizing their administration</t>
  </si>
  <si>
    <t>DLR 9.1: (i) HEC has established a central data repository; and (ii) 10 universities have piloted a digitized administration</t>
  </si>
  <si>
    <t>DLR 9.2: (i) Universities have directly fed data into HEC’s Data Repository using a web-based reporting system (ii) Additional 10 universities, over and above those counted in Year 1, have piloted the digitized administration</t>
  </si>
  <si>
    <t>DLR 9.3: (i) HEC has produced and published an annual report using the information derived from its Data Repository (ii) Additional 10 universities, over and above those counted in Years 1 and 2, have migrated their administration to a digitized system.</t>
  </si>
  <si>
    <t>DLR 9.4: (i) HEC has published a second annual report and a strategic plan, leveraging data from the its Data Repository (ii) Additional 10 universities, over and above those counted in Years 1, 2 and 3, have migrated their administration to a digitized system.</t>
  </si>
  <si>
    <t>DLR 9.5: (i) HEC has published a third an annual report using information derived from its Data Repository (ii) Additional 10 universities, over and above those counted in years 1, 2, 3 and 4, have migrated their administration to a digitized system</t>
  </si>
  <si>
    <t>HEC</t>
  </si>
  <si>
    <t>a. US$21.5 million for GCF grants of which US$8.6 million upon the first 10 GCF grants awarded and thereafter US$860,000 for each additional grant awarded b. US$5 million for TTSF grants of which US$2.1435 million for the first 15 TTSF grants awarded and thereafter US$142,825 for each additional TTSF grant awarded c. US$4 million of which US$2.18 million for the first 8 LCF grants awarded and thereafter US$260,000 for each additional LCF grant awarded. d.US$2 million of which US$1.09 million for the first 8 ISF awarded and thereafter US$130,000 for each additional ISF grant awarded</t>
  </si>
  <si>
    <t>US$2 million of which US$1.09 million for the first 8 ISF awarded and thereafter US$130,000 for each additional grant awarded</t>
  </si>
  <si>
    <t>US$7.25 million of which US$4.8 million upon achievement of outcome targets for at least 20 Year 2- Competitive Research Grants; and thereafter US$245,000 for each additional Competitive Research Grant reaching the outcome targets.</t>
  </si>
  <si>
    <t>(a) US$11.5 million of which US$8.625 million upon achievement of outcome targets for at least 30 Year 2- Completive Research Grants; and thereafter US$287,500 for each additional Year 2 -Competitive Research Grant reaching the outcome target; (b) US$7.25 million of which US$4.8 million upon achievement of outcome targets for at least 20 Year 3- Research Competitive Grants; and thereafter US$245,000 for each additional Year 3 Competitive Research Grant reaching the outcome targets.</t>
  </si>
  <si>
    <t>(a) US$ 20.5 million of which US$13.66 million upon achievement of outcome targets for at least 40 Year 2 - Competitive Research Grants; and thereafter US$342,000
for each additional Year 2 Competitive
Research Grant reaching the outcome
targets;
(b) US$11.5 million of which US$8.625
million upon achievement of outcome
targets for at least 30 Year 3- Competitive
Research Grants; and thereafter US$270,000
for each additional Year 3 -Competitive
Research Grant reaching the outcome target</t>
  </si>
  <si>
    <t>US$3 million of which US$1 million for each functional QECAC</t>
  </si>
  <si>
    <t>HEC, HED and AUs</t>
  </si>
  <si>
    <t>US$4 million of which US$1 million of each functional QECAC</t>
  </si>
  <si>
    <t>US$5 million of which US$1 million of each functional QECAC</t>
  </si>
  <si>
    <t>US$2.5 million of which US$0.5 million for each Associate Degree program developed</t>
  </si>
  <si>
    <t>US$4.3 million of which: (a) US$30,000 for each Associated College upon achievement of at least 50% of the target (i); and (b) US$0.5 million for each Associate Degree program developed for target (ii).</t>
  </si>
  <si>
    <t>US$4.6 million of which: (a) US$30,000 for each Associated College upon achievement of at least 50% of the target (i); and (b) US$0.5 million for each Associate Degree program developed for target (ii).</t>
  </si>
  <si>
    <t>US$2.5 million of which US$0.5 million for each Skills Course developed.</t>
  </si>
  <si>
    <t>US$4.3 million of which: (a) US$0.3 million for each Community College for target (i); and (b) US$0.5 million for each Skill Course developed for target (ii).</t>
  </si>
  <si>
    <t>US$4.6 million of which: (a) US$0.3 million for each Community College for target (i); and (b) US$0.5 million for each Skill Course developed for target (ii).</t>
  </si>
  <si>
    <t>Upon achievement of at least 50% of the target, US$175,000 for each percentage point of staff and faculty trained, up to US$1.75 million.</t>
  </si>
  <si>
    <t>HEC, HED, NAHE and AUs</t>
  </si>
  <si>
    <t>Upon achievement of at least 50% of the target, US$175,000 for each percentage point of staff and faculty trained, up to US$3.5 million.</t>
  </si>
  <si>
    <t>US$12.9 million of which: (a) US$140,000 for each additional HEI connected to PERN; (b) US$90,000 for each additional HEI offering campus-wide Eduroam; and (c) US$50,000 for each HEI with established smart classroom(s).</t>
  </si>
  <si>
    <t>PERN network usage statistics</t>
  </si>
  <si>
    <t>US$15.25 million of which: (a) US$140,000 for each additional HEI connected to PERN; (b) US$90,000 for each additional HEI offering campus-wide Eduroam; and (c) US$50,000 for each HEI with established smart classroom(s).</t>
  </si>
  <si>
    <t>US$13.45 million of which: (a) US$140,000 for each additional HE] connected to PERN; (b) US$90,000 for each additional HEI offering campus-wide Eduroam; and (c) US$50,000 for each HEI with established smart classroom(s).</t>
  </si>
  <si>
    <t>US$140,000 per additional HEI connected to PERN up to US$ 8.4 million.</t>
  </si>
  <si>
    <t>(a) US$ 7 million upon the establishment of HEC’s central data system; and (b) US$7 million upon achievement of target.</t>
  </si>
  <si>
    <t>(a) US$ 7 million upon the verification of data being fed directly into HEC Data Repository; and (b) US$7 million upon achievement of target</t>
  </si>
  <si>
    <t>(a) US$ 7 million upon publication of HEC’s annual report; and (b) US$7 million upon achievement of target</t>
  </si>
  <si>
    <t>a) US$ 7 million upon publication of HEC’s second annual report and the strategic plan; and (b) US$7 million upon achievement of target</t>
  </si>
  <si>
    <t>(a) US$ 7 million upon publication of HEC’s third annual report; and (b) US$7 million upon achievement of target</t>
  </si>
  <si>
    <t>a. US$21.5 million for GCF grants of which US$8.6 million upon the first 10 GCF grants awarded and thereafter US$860,000 for each additional GCF grant awarded b. US$5 million for TTSF grants of which US$2.1435 million for the first 15 TTSF grants awarded and thereafter US$142,825 for each additional TTSF grant awarded c. US$4 million of which US$2.18 million for the first 8 LCF grants awarded and thereafter US$260,000 for each additional LCF grant awarded. d.US$2 million of which US$1.09 million for the first 8 ISF grants awarded and thereafter US$130,000 for each additional ISF grant awarded</t>
  </si>
  <si>
    <t>as per DLI formulas below</t>
  </si>
  <si>
    <t>DLR 1.1: Target 32% (24% baseline)</t>
  </si>
  <si>
    <t>DLR 2.1: Reduction in the number of vacant seats/places in public preschools, target 82,250 (baseline 86,000)</t>
  </si>
  <si>
    <t>P133333</t>
  </si>
  <si>
    <t>P147486</t>
  </si>
  <si>
    <t>DLR 2.2: 70% of best performing primary schools receive performancebased awards by March 31</t>
  </si>
  <si>
    <t>DLR 2.3: 80% of best performing primary schools receive performancebased awards by March 31</t>
  </si>
  <si>
    <t>DLR 2.4: 90% of best performing primary schools receive performancebased awards by March 31</t>
  </si>
  <si>
    <t>DLI 4: Creation of an official evaluation Unit, with a detailed plan for the first two years of operation is available</t>
  </si>
  <si>
    <t>DLI 5: Publication of the analysis of the results of the validated national evaluation representative at the regional level (up to 3 evaluations)</t>
  </si>
  <si>
    <t>DLI 7: Number of selected plans provided by CISCOs which improve school promotion rate</t>
  </si>
  <si>
    <t>DLI 8: Number of schools in eligible CISCOs that have increased the rate of promotion by 2 percentage points per year since 2016/2017</t>
  </si>
  <si>
    <t>Amount US$100 per school per year with a maximum of 11,050 schools.</t>
  </si>
  <si>
    <t>Decree establishing an evaluation unit as part of the MEN with staff and equipment and a detailed work plan. The verification will be conducted by the World Bank based upon documentation submitted by the Recipient.</t>
  </si>
  <si>
    <t>An analysis and results of the national and regional evaluation of learning outcomes have been approved by the Ministry and made publicly available, according to the detailed description in the PIM. The verification will be conducted by the World Bank following a submission by the MEN.</t>
  </si>
  <si>
    <t>Scalable per publication US$ 1,410,000 per evaluation published</t>
  </si>
  <si>
    <t>Not scalable US$ 470,000</t>
  </si>
  <si>
    <t>DLI 6: The official and effective first day of the school calendar falls in February</t>
  </si>
  <si>
    <t>Not scalable US$1,600,000</t>
  </si>
  <si>
    <t>Ministerial official communication on the School Calendar to document the date of the official school start. The effective start date of the school year will be verified by an independent verifier based upon a sample of school visits verifying the first day of teaching of students in the school year, as further defined in the PIM</t>
  </si>
  <si>
    <t>Scalable per eligible CISCO plan US$ 35,000 per eligible CISCO plan,  with a maximum of 57 CISCOs</t>
  </si>
  <si>
    <t>The recipient provides selected and approved plans that seek to improve promotion of students designed by eligible CISCOs that meet the eligibility criteria described in the PIM. The World Bank will verify whether the selected plans meet the above criteria.</t>
  </si>
  <si>
    <t>The recipient will provide a report based upon a school information survey detailing which eligible schools have met the performance criteria and qualify for the performance increase to the school grant as laid out in the Project Implementation Manual. An independent verifier will, in accordance with ToRs agreed with the Association, verify the promotion rate at the schools on a sample basis. Based upon the verification results, the overall share of schools qualifying for the performance bonus will be calculated as described in the PIM.</t>
  </si>
  <si>
    <t>The plan must meet the criteria for disbursement described in the PIM. The deployment and re-deployment plan will be verified by the World Bank once the plan has been submitted by MEN.</t>
  </si>
  <si>
    <t>Scalable per plan US$ 470,000 per plan</t>
  </si>
  <si>
    <t>DLR 4.1 (ii) the MOE submits to the IGAA the document describing the training model and its administrative document of adoption. The IGAA submits the note, the document describing the training model and the administrative document of adoption to the MO</t>
  </si>
  <si>
    <t xml:space="preserve">US$10 million for (i) </t>
  </si>
  <si>
    <t>US$10 million for (ii).</t>
  </si>
  <si>
    <t>$1m for each AREF, up to US$9 million)</t>
  </si>
  <si>
    <t xml:space="preserve">US$3 million for (i); </t>
  </si>
  <si>
    <t>Report from IAs and Independent Auditors will be the main supporting document for the disbursement</t>
  </si>
  <si>
    <t>The amount allocated will be pro-rated proportional to total value of commissions granted. Maximum of US$500,000 per year if one activity is commissioned</t>
  </si>
  <si>
    <t>DLI/DLR modified</t>
  </si>
  <si>
    <t>DLI/DLR dropped</t>
  </si>
  <si>
    <t>DLI/DLR intact</t>
  </si>
  <si>
    <t xml:space="preserve">Accounts for DLI/DLR has changed in terms of their wording/definition, target and amount as a result of restructuring </t>
  </si>
  <si>
    <t xml:space="preserve">Accounts for DLI/DLR has been dropped as a result of restructuring </t>
  </si>
  <si>
    <t xml:space="preserve">Accounts for DLI/DLR has not changed and remained as is as a result of restructuring </t>
  </si>
  <si>
    <t>New DLI/DLRs</t>
  </si>
  <si>
    <t xml:space="preserve">Accounts for DLI/DLR that has been added as a result of restructuring, mostly registred in the additional financing </t>
  </si>
  <si>
    <t>Grand Total</t>
  </si>
  <si>
    <t>Row Labels</t>
  </si>
  <si>
    <t>Count of Project ID</t>
  </si>
  <si>
    <t>Total Number of Projects by Region</t>
  </si>
  <si>
    <t>Count of Lending Instrument</t>
  </si>
  <si>
    <t>RBF Commitment by Region (US mln)</t>
  </si>
  <si>
    <t>DLR 5.2: Performance-based grants for schools meeting minimum accountability requirements implemented in 3000 schools</t>
  </si>
  <si>
    <t>DLR 5.4: Performance-based grants for schools meeting minimum accountability requirements implemented in 7500 schools</t>
  </si>
  <si>
    <t>DLR 6.1: Pilot of Education Leaders and Supervisors (EL&amp;S) Program Administered  to principals and vice principals in at least 500 schools, as further elaborated in the POM</t>
  </si>
  <si>
    <t>Closing date</t>
  </si>
  <si>
    <t>Topic</t>
  </si>
  <si>
    <t>Teachers</t>
  </si>
  <si>
    <t>Education Financing</t>
  </si>
  <si>
    <t>Adult Basic and Continuing Education</t>
  </si>
  <si>
    <t>Teacher Standards</t>
  </si>
  <si>
    <t>Teacher Accreditation and Certification</t>
  </si>
  <si>
    <t>Teacher Recruitment and Deployment</t>
  </si>
  <si>
    <t>Teacher Salaries and Incentives</t>
  </si>
  <si>
    <t>Teacher Performance Assessment</t>
  </si>
  <si>
    <t>Pre-service Teacher Training</t>
  </si>
  <si>
    <t>In-service Teacher Training</t>
  </si>
  <si>
    <t>Training of Teacher Educators</t>
  </si>
  <si>
    <t>Restructuring Teacher Training Systems</t>
  </si>
  <si>
    <t>Training of Vocational Skills Instructors</t>
  </si>
  <si>
    <t>Pedagogical Training for University Professors</t>
  </si>
  <si>
    <t>Teacher Unions and Professional Associations</t>
  </si>
  <si>
    <t>Student Assessment</t>
  </si>
  <si>
    <t>Standards, Curriculum and Textbooks</t>
  </si>
  <si>
    <t>Education Governance, School-Based Management</t>
  </si>
  <si>
    <t>Education Facilities</t>
  </si>
  <si>
    <t>Student Grant/Scholarship Program</t>
  </si>
  <si>
    <t>International Student Asessment</t>
  </si>
  <si>
    <t>National Student Assessement</t>
  </si>
  <si>
    <t>Classroom Assessment and Examination</t>
  </si>
  <si>
    <t>School Readiness</t>
  </si>
  <si>
    <t>Science and Technology</t>
  </si>
  <si>
    <r>
      <rPr>
        <b/>
        <sz val="11"/>
        <color theme="1"/>
        <rFont val="Calibri"/>
        <family val="2"/>
        <scheme val="minor"/>
      </rPr>
      <t>Definition</t>
    </r>
    <r>
      <rPr>
        <sz val="11"/>
        <color theme="1"/>
        <rFont val="Calibri"/>
        <family val="2"/>
        <scheme val="minor"/>
      </rPr>
      <t xml:space="preserve">: Activities to recruit, train, deploy, motivate, and evaluate teachers.                                                                                                                                                               </t>
    </r>
    <r>
      <rPr>
        <b/>
        <sz val="11"/>
        <color theme="1"/>
        <rFont val="Calibri"/>
        <family val="2"/>
        <scheme val="minor"/>
      </rPr>
      <t>Topics include</t>
    </r>
    <r>
      <rPr>
        <sz val="11"/>
        <color theme="1"/>
        <rFont val="Calibri"/>
        <family val="2"/>
        <scheme val="minor"/>
      </rPr>
      <t>: Teacher Standards, Teacher Accreditation and Certification, Teacher Recruitment and Deployment, Teacher Salaries and Incentives, Teacher Performance Assessment, Pre-service Teacher Training, In-service Teacher Training, Training of Teacher Educators, Restructuring Teacher Training Systems, Training of Vocational Skills Instructors, Pedagogical Training for University Professors, Teacher Unions and Professional Associations</t>
    </r>
  </si>
  <si>
    <r>
      <rPr>
        <b/>
        <sz val="11"/>
        <color theme="1"/>
        <rFont val="Calibri"/>
        <family val="2"/>
        <scheme val="minor"/>
      </rPr>
      <t>Definition:</t>
    </r>
    <r>
      <rPr>
        <sz val="11"/>
        <color theme="1"/>
        <rFont val="Calibri"/>
        <family val="2"/>
        <scheme val="minor"/>
      </rPr>
      <t xml:space="preserve"> Activities that strengthen countries, teachers, and schools’ abilities to collect and use information on student learning through assessments. This includes examinations on the tertiary level and skills certification                                                                                                                                                                                                           </t>
    </r>
    <r>
      <rPr>
        <b/>
        <sz val="11"/>
        <color theme="1"/>
        <rFont val="Calibri"/>
        <family val="2"/>
        <scheme val="minor"/>
      </rPr>
      <t>Topics include:</t>
    </r>
    <r>
      <rPr>
        <sz val="11"/>
        <color theme="1"/>
        <rFont val="Calibri"/>
        <family val="2"/>
        <scheme val="minor"/>
      </rPr>
      <t xml:space="preserve"> International Student Asessment, National Student Assessement, Classroom Assessment and Examination, School Readiness, Skills Certification, Examinations</t>
    </r>
  </si>
  <si>
    <t>Second Chance Education for Young Adults</t>
  </si>
  <si>
    <r>
      <rPr>
        <b/>
        <sz val="11"/>
        <color theme="1"/>
        <rFont val="Calibri"/>
        <family val="2"/>
        <scheme val="minor"/>
      </rPr>
      <t xml:space="preserve">Definition: </t>
    </r>
    <r>
      <rPr>
        <sz val="11"/>
        <color theme="1"/>
        <rFont val="Calibri"/>
        <family val="2"/>
        <scheme val="minor"/>
      </rPr>
      <t xml:space="preserve">Education systems need to ensure minimum levels of learning across institutions and sub-sectors. Operational standards for schools, training institutions and universities can be developed to clearly define minimum standards. Supervision, accountability and/or accreditation systems monitor the quality of institutions and provide feedback to students, parents, schools, administration, and policymakers.    </t>
    </r>
    <r>
      <rPr>
        <b/>
        <sz val="11"/>
        <color theme="1"/>
        <rFont val="Calibri"/>
        <family val="2"/>
        <scheme val="minor"/>
      </rPr>
      <t xml:space="preserve">                                                                                                                                                Topics include:</t>
    </r>
    <r>
      <rPr>
        <sz val="11"/>
        <color theme="1"/>
        <rFont val="Calibri"/>
        <family val="2"/>
        <scheme val="minor"/>
      </rPr>
      <t xml:space="preserve"> Education Reform; Education Strategic Planning and Management; Monitoring and Evaluation in Education, Operational standards for educational institutions , School/Institutional autonomy and accountability,  School-based management and school development planning, School Directors, School supervision systems and/or inspection, Results-based management of schools and the education system,  University quality assurance and accreditation systems, Education Management Information Systems (EMIS), Local Government, Education Districts, Community Outreach</t>
    </r>
  </si>
  <si>
    <r>
      <rPr>
        <b/>
        <sz val="11"/>
        <color theme="1"/>
        <rFont val="Calibri"/>
        <family val="2"/>
        <scheme val="minor"/>
      </rPr>
      <t>Definition</t>
    </r>
    <r>
      <rPr>
        <sz val="11"/>
        <color theme="1"/>
        <rFont val="Calibri"/>
        <family val="2"/>
        <scheme val="minor"/>
      </rPr>
      <t xml:space="preserve">: Activities that relate to the content delivered in educational institutions including learning standards, curriculum, textbooks and other teaching/learning materials. This includes initiatives to improve the relevance of education content at all levels of the system.                                                                                                           </t>
    </r>
    <r>
      <rPr>
        <b/>
        <sz val="11"/>
        <color theme="1"/>
        <rFont val="Calibri"/>
        <family val="2"/>
        <scheme val="minor"/>
      </rPr>
      <t>Topics include:</t>
    </r>
    <r>
      <rPr>
        <sz val="11"/>
        <color theme="1"/>
        <rFont val="Calibri"/>
        <family val="2"/>
        <scheme val="minor"/>
      </rPr>
      <t xml:space="preserve"> Learning Standards; Curriculum Development and Reforms, Teaching and Learning Materials; Language of Instruction; Pedagogical Materials; Textbooks; Digital Learning and E-content</t>
    </r>
  </si>
  <si>
    <r>
      <rPr>
        <b/>
        <sz val="11"/>
        <color theme="1"/>
        <rFont val="Calibri"/>
        <family val="2"/>
        <scheme val="minor"/>
      </rPr>
      <t>Definition:</t>
    </r>
    <r>
      <rPr>
        <sz val="11"/>
        <color theme="1"/>
        <rFont val="Calibri"/>
        <family val="2"/>
        <scheme val="minor"/>
      </rPr>
      <t xml:space="preserve"> The construction, rehabilitation, and equipment of educational institutions on all levels from early childhood education to tertiary.                                           </t>
    </r>
    <r>
      <rPr>
        <b/>
        <sz val="11"/>
        <color theme="1"/>
        <rFont val="Calibri"/>
        <family val="2"/>
        <scheme val="minor"/>
      </rPr>
      <t>Topics include</t>
    </r>
    <r>
      <rPr>
        <sz val="11"/>
        <color theme="1"/>
        <rFont val="Calibri"/>
        <family val="2"/>
        <scheme val="minor"/>
      </rPr>
      <t>: Classroom construction/rehabilitation, Furnishings (desks/chairs) and equipment of educational institutions, Water and sanitation systems, Libraries and resource centers, Housing and boarding facilities for teachers and students, School maintenance programs, Facilities for education administration</t>
    </r>
  </si>
  <si>
    <t>Private Sector Delivery of Education</t>
  </si>
  <si>
    <r>
      <rPr>
        <b/>
        <sz val="11"/>
        <color theme="1"/>
        <rFont val="Calibri"/>
        <family val="2"/>
        <scheme val="minor"/>
      </rPr>
      <t>Definition:</t>
    </r>
    <r>
      <rPr>
        <sz val="11"/>
        <color theme="1"/>
        <rFont val="Calibri"/>
        <family val="2"/>
        <scheme val="minor"/>
      </rPr>
      <t xml:space="preserve"> Interventions that relate to the provision of education by groups outside of the public sector such as NGOs, community organizations, faith-based organizations, and for-profit companies. This includes independent private schools, government-funded private schools, privately managed schools, and voucher schools.                                                                                                                                                                                                                                                                                                     </t>
    </r>
    <r>
      <rPr>
        <b/>
        <sz val="11"/>
        <color theme="1"/>
        <rFont val="Calibri"/>
        <family val="2"/>
        <scheme val="minor"/>
      </rPr>
      <t>Topics include:</t>
    </r>
    <r>
      <rPr>
        <sz val="11"/>
        <color theme="1"/>
        <rFont val="Calibri"/>
        <family val="2"/>
        <scheme val="minor"/>
      </rPr>
      <t xml:space="preserve"> Public-private partnerships in education management; Public-private partnerships in education financing; rivate sector provision of education on all levels;  Accountability and quality assurance for private educational institutions on all levels;  Licensing and accreditation for private schools, universities, and skills training providers; Private sector delivery of skills training or apprenticeships; Vouchers for vocational training at private training institutions; Grants to private institutions for meeting performance and/or reporting targets; Private sector input into curriculum reforms to improve relevance of education to employment</t>
    </r>
  </si>
  <si>
    <t xml:space="preserve">Other </t>
  </si>
  <si>
    <t>Skills Development</t>
  </si>
  <si>
    <t>d. Focus area and the Chain position for DLRs are kept the same as for the corresponding DLIs unless indicated differently in the PAD.</t>
  </si>
  <si>
    <t>Access to Education</t>
  </si>
  <si>
    <t xml:space="preserve">Education </t>
  </si>
  <si>
    <t>1. Key sources:</t>
  </si>
  <si>
    <t xml:space="preserve">Definition: Initiatives to improve the funding structures of education systems and educational institutions on all levels.     </t>
  </si>
  <si>
    <t xml:space="preserve">Definition: Interventions that address supply and/or demand issues in educational access and equity.   </t>
  </si>
  <si>
    <t xml:space="preserve">Definition: Activities that strengthen countries, teachers, and schools’ abilities to collect and use information on student learning through assessments. This includes examinations on the tertiary level and skills certification </t>
  </si>
  <si>
    <t xml:space="preserve">Definition: Skills development is a life–long process that proceeds in stages, each building on the previous one. Foundational skills comprise the basic cognitive skills, such as literacy and numeracy, and socio-emotional skills, such as self-regulation and empathy, which children typically acquire in primary school and that are honed in adolescence. Job-specific skills (hard skills) describe a person's technical skill set and ability to perform specific job-related tasks. Socio-emotional skills help people navigate complex situations, focus on tasks, tolerate frustration and interact effectively with other people.      </t>
  </si>
  <si>
    <t>SP and Labor</t>
  </si>
  <si>
    <t>Definition: Activities to recruit, train, deploy, motivate, and evaluate teachers.</t>
  </si>
  <si>
    <t xml:space="preserve">Definition: Activities that relate to the content delivered in educational institutions including learning standards, curriculum, textbooks and other teaching/learning materials. This includes initiatives to improve the relevance of education content at all levels of the system. </t>
  </si>
  <si>
    <t xml:space="preserve">Definition: Education systems need to ensure minimum levels of learning across institutions and sub-sectors. Operational standards for schools, training institutions and universities can be developed to clearly define minimum standards. Supervision, accountability and/or accreditation systems monitor the quality of institutions and provide feedback to students, parents, schools, administration, and policymakers.            </t>
  </si>
  <si>
    <t xml:space="preserve">Definition: Activities to promote scientific and technological knowledge and innovation inside and outside of educational institutions. They can range from initiatives to improve science curriculum and instruction in secondary schools to research and development (R&amp;D) grants at the tertiary level.       </t>
  </si>
  <si>
    <t xml:space="preserve">Definition: Interventions that relate to the provision of education by groups outside of the public sector such as NGOs, community organizations, faith-based organizations, and for-profit companies. This includes independent private schools, government-funded private schools, privately managed schools, and voucher schools.        </t>
  </si>
  <si>
    <t xml:space="preserve">Definition: The construction, rehabilitation, and equipment of educational institutions on all levels from early childhood education to tertiary.   </t>
  </si>
  <si>
    <t>Skills Certification</t>
  </si>
  <si>
    <t>Learning Standards</t>
  </si>
  <si>
    <t>Teaching and Learning Materials</t>
  </si>
  <si>
    <t>Language of Instruction</t>
  </si>
  <si>
    <t>Pedagogical Materials</t>
  </si>
  <si>
    <t>Textbooks</t>
  </si>
  <si>
    <t>Digital Learning and E-content</t>
  </si>
  <si>
    <t>Education Reform</t>
  </si>
  <si>
    <t>Education Strategic Planning and Management</t>
  </si>
  <si>
    <t>School Directors</t>
  </si>
  <si>
    <t>Local Government</t>
  </si>
  <si>
    <t>Education Districts</t>
  </si>
  <si>
    <t>Community Outreach</t>
  </si>
  <si>
    <t xml:space="preserve">DLI 7: Improved student assessment system </t>
  </si>
  <si>
    <t>DLI 4: Expansion of science and mathematics in pre-existing schools using technology based, interactive pedagogical approaches</t>
  </si>
  <si>
    <t>DLI 2: Guidelines for ECD teaching practices are revised and published by the Project Implementing Entity</t>
  </si>
  <si>
    <t>DLR 2.2: New textbooks and Teachers guides developed in  core subjects of mathematics, science, and  language for Grades 1, 4, 7, and 10</t>
  </si>
  <si>
    <t>TPVA verifies that textbooks and  Teachers guides developed in core subjects for  grades, 1, 4, 7 and 10.</t>
  </si>
  <si>
    <t>DLR 2.3: New textbooks and Teachers guides developed in  core subjects of mathematics, science, and  language for Grades 2, 5, 8, and 11</t>
  </si>
  <si>
    <t>TPVA verifies that textbooks and  Teachers  guides  developed  in  core  subjects  for  grades 2, 5, 8, and 11.</t>
  </si>
  <si>
    <t xml:space="preserve">DLR 2.4: New textbooks and Teachers guides developed in  core  subjects  of  mathematics,  science,  and  language for Grades 3, 6, 9, and 12. </t>
  </si>
  <si>
    <t>TPVA verifies that textbooks and  Teachers guides developed in core subjects for  grades 3, 6, 9, and 12. </t>
  </si>
  <si>
    <t>TPVA reviews templates to  ensure standard templates for annual results  reporting are developed, including development  and dissemination of school budgets and PED reports summarizing (a) school expenditures, (b) 
 Teachers absenteeism, (c) student enrollment and  attendance, (d) textbooks required by schools,  (e) textbooks delivered to schools, and (f) all  actions taken in response to DED requests and  school report card results.</t>
  </si>
  <si>
    <t>DLI 8: Diagnostic evaluation system for Teachers training institutes implemented</t>
  </si>
  <si>
    <t>DLI 4: Improved Teachers and accountability</t>
  </si>
  <si>
    <t>DLR 4.5: Teachers (re)deployment payment fully compliant with MPO rationalization plan and updated guidelines</t>
  </si>
  <si>
    <t>DLI 2: Assistant Teachers recruitment and deployment</t>
  </si>
  <si>
    <t>DLR 2.2: 75% of the end of program target has been achieved as per assistant Teachers recruitment plan</t>
  </si>
  <si>
    <t>DPE consolidated report on assistant Teachers recruitment</t>
  </si>
  <si>
    <t>DLR 2.3: At least 50% of government primary schools (GPS) have a student Teachers ratio of 40:1 or less</t>
  </si>
  <si>
    <t xml:space="preserve">DLI 23: MINERD uses assessment data to prioritize Teachers in-service training strategies </t>
  </si>
  <si>
    <t>DLI 27: MINERD incorporates information and communications technology (ICT) into an in-service Teachers training program</t>
  </si>
  <si>
    <t xml:space="preserve">DLI 35: ISFODOSU formally initiates the process of international accreditation of its first-cycle Teachers training programs </t>
  </si>
  <si>
    <t>DLI 3: Extending KG in-service Teachers training</t>
  </si>
  <si>
    <t>DLI 4: Improved Quality of Teachers and Education Leader Professional Development</t>
  </si>
  <si>
    <t>DLI 5: Expanding Teachers Professional Behaviors (TPB) Program</t>
  </si>
  <si>
    <t>Teachers Professional Behaviors Program Portal</t>
  </si>
  <si>
    <t>DLR 5.1a: 40 % increase in schools/COPs participating at “highly engaged” level of Teachers Professional Behaviors (TPB) Program (baseline to be provided by project effectiveness)</t>
  </si>
  <si>
    <t>Teachers Professional Behaviors Program Portal, School visits</t>
  </si>
  <si>
    <t>DLR 5.0: Framework for school-based continuous Teachers professional development approved by the State Minister for General Education</t>
  </si>
  <si>
    <t>DLI 8: Improved pre-service Teachers training for English and Mathematics Grades 5-8</t>
  </si>
  <si>
    <t>DLR 8.1: Teachers training curriculum for the Concurrent Program approved and adopted by the Minister of Education</t>
  </si>
  <si>
    <t>CSA or an independent survey firm will review the Teachers training curriculum and modules for English and Mathematics and the validation  and approval documents provided by the Ministry of Education. CSA or an independent survey firm will prepare a report that includes interviews of selected stakeholders and responsible parties on the development and validation process and whether or not it was inclusive and collaborative</t>
  </si>
  <si>
    <t>DLR 8.2: Teachers training modules for Concurrent Program approved by the Minister of Education</t>
  </si>
  <si>
    <t>CSA or an independent survey firm will review the implementation and evaluation reports which will be based on visits to COEs and interviews with Teachers educators and trainees</t>
  </si>
  <si>
    <t>DLR 5.0: Review of Teachers deployment and transfer strategy completed by GES and approved by MoE</t>
  </si>
  <si>
    <t>IVA verifies PTTR (using enrollment and trained Teachers data) in a sample of schools. For every additional percentage point increase from previous year in percentage of targeted KG schools with PTTR below 50:1, disburse US$250,000.</t>
  </si>
  <si>
    <t>IVA verifies PTTR (using enrollment and trained Teachers data) in a sample of schools. For every additional percentage point increase from previous year in percentage of targeted primary schools with PTTR below 50:1, disburse US$200,000.</t>
  </si>
  <si>
    <t>DLI 2: Strengthened in-service Teachers professional development</t>
  </si>
  <si>
    <t>DLR 3.1: The approved joint ministerial resolution authorizing Teachers recruitment in collaboration with the MEN-A authorities at regional and prefectural levels is disseminated to all regional and prefectural education offices</t>
  </si>
  <si>
    <t>DLI 4: Strengthened Teachers preparation and management</t>
  </si>
  <si>
    <t xml:space="preserve">DLR 4.2: Teachers evaluation framework adopted and disseminated </t>
  </si>
  <si>
    <t>MOE Teachers  evaluation records </t>
  </si>
  <si>
    <t>DLI 1: Reduced science, mathematics, and English Teachers shortages in targeted sub-counties</t>
  </si>
  <si>
    <t>DLR 1.1: Detailed and costed strategic plan developed for addressing Teachers shortages and baseline established</t>
  </si>
  <si>
    <t>DLR 1.2: 10% of new Teachers posts, in addition to annual pro rata of Teachers posts, recruited for schools with high shortages per the established baseline and on duty</t>
  </si>
  <si>
    <t>Independent firm confirms TSCreported figures through Teachers survey and key informant interviews</t>
  </si>
  <si>
    <t>DLR 1.3: 10% of new Teachers posts, in addition to annual pro rata of Teachers posts, recruited for schools with high shortages per the established baseline and on duty</t>
  </si>
  <si>
    <t>DLR 1.4: 10% of new Teachers posts, in addition to annual pro rata of Teachers posts, recruited for schools with high shortages per the established baseline and on duty</t>
  </si>
  <si>
    <t>DLR 1.5: 10% of new Teachers posts, in addition to annual pro rata of Teachers posts, recruited for schools with high shortages per the established baseline and on duty</t>
  </si>
  <si>
    <t>DLR 1.6: 10% of new Teachers posts, in addition to annual pro rata of Teachers posts, recruited for schools with high shortages per the established baseline and on dut</t>
  </si>
  <si>
    <t>Directorate of Teachers (DoTM), TSC</t>
  </si>
  <si>
    <t>DLI 2: Improved pre-service Teachers training</t>
  </si>
  <si>
    <t>DLR 2.1: Implementation plan to modernize Pre-service Teachers training is developed by UL-TC</t>
  </si>
  <si>
    <t>DLI 3: Improved in-service Teachers training</t>
  </si>
  <si>
    <t>Teachers training results will be compiled by the recipient based upon reporting from participating regions</t>
  </si>
  <si>
    <t>DLI 3: Quantitative and qualitative evaluation of the impact of Teachers training</t>
  </si>
  <si>
    <t xml:space="preserve">DLR 3.1: The first Quantitative and qualitative evaluation of the impact of Teachers training is delivered before mid-term
</t>
  </si>
  <si>
    <t xml:space="preserve">DLR 3.2: The second quantitative and qualitative evaluation of the impact of Teachers training is delivered before mid-term
</t>
  </si>
  <si>
    <t>US$456,000 disbursed for every percentage point improvement on Teachers professional, subject and curriculum knowledge up to a maximum of US$9.51 million corresponding to 20 percentage points increase from established baseline</t>
  </si>
  <si>
    <t>DLR 4.2 (i) MOE submits the document describing the terms of reference for Teachers recruitment and the administrative document of adoption of the approval of the behavioral and technical test to the IGAA. The IGAA submits the document describing the terms of reference and the adoption documents to the MOF</t>
  </si>
  <si>
    <t xml:space="preserve">DLR 4.2 (ii): The MOE has:  (ii) developed a behavioral and technical test for Teachers applicants </t>
  </si>
  <si>
    <t>DLR 4.2 MOE submits the document describing the terms of reference for Teachers recruitment and the administrative document of adoption of the approval of the behavioral and technical test to the IGAA. The IGAA submits the document describing the terms of reference and the adoption documents to the MOF</t>
  </si>
  <si>
    <t>DLI 5: A strategy for in-service Teachers training and professional development is implemented</t>
  </si>
  <si>
    <t>DLR 5.1: The MOE has adopted the strategy for inservice Teachers professional development.</t>
  </si>
  <si>
    <t xml:space="preserve">DLR 5.2: (i) The MOE has adopted in-service Teachers professional development plans created by each AREF; </t>
  </si>
  <si>
    <t>DLR 5.2:(ii) each AREF has adopted inservice Teachers professional training plans created by each Provincial Directorate</t>
  </si>
  <si>
    <t>DLR 5.3: The MOE has established an information system for the reporting and monitoring of Teachers's professional development.</t>
  </si>
  <si>
    <t>DLR 1.4: 4 percentage points improvement in Teachers and student data accuracy compared to discrepancy in the sample verification survey carried out in year one, or 95% accuracy in the sample verification survey carried out in y</t>
  </si>
  <si>
    <t>DLI 6: Improved Teachers and Accountability</t>
  </si>
  <si>
    <t>US$4.5 million if either (i) revised policy and guideline on Teachers deployment is approved, or (i) if policy and guidelines aimed at improving Teachers timespent-teaching approved; US$9 million if both (i) and (i) are achieved, 0 if neither (i) nor (ii) is achieved</t>
  </si>
  <si>
    <t>DLI 1: Preschool Teachers training plan designed, approved and operationally tested</t>
  </si>
  <si>
    <t>DLI 5: 500 education personnel trained in Teachers mentoring</t>
  </si>
  <si>
    <t>MINED’s Official Teachers Mentoring Report; mentoring system registries; and Independent Verification Report (including supporting documents to allow spot checks by World Bank)</t>
  </si>
  <si>
    <t>US$0.25 million per 2,750 in-service preschool Teachers</t>
  </si>
  <si>
    <t xml:space="preserve">US$5 per participating student and US$300 per participating Teachers; </t>
  </si>
  <si>
    <t>US$5 per participating student and US$300 per participating Teachers</t>
  </si>
  <si>
    <t>FY 3 – 4 : Results is achieved in this condition: X (number of sciences Teachers / total)*100. If this number is &gt;=40. At so on for others proportion (70 and 90%)</t>
  </si>
  <si>
    <t>DLI 5: Financing, through the provision of Daara School Subgrants to selected Daara Schools, of specific development projects (underserved region, recruitment French Teachers, equipment</t>
  </si>
  <si>
    <t>DLI 4: School-based professional Teachers development (SBPTD) programs results achieved</t>
  </si>
  <si>
    <t>DLR 8.1: HRD for Teachers educators, curriculum developers, and education administrators developed and professionally notified (Year 0)</t>
  </si>
  <si>
    <t>DLR 8.2: 300 master’s degree enrollments awarded for Teachers educators, curriculum developers, and education administrators (at least 50% of those are female)</t>
  </si>
  <si>
    <t>DLR 8.3: At least 100 master’s degrees completed by Teachers educators, curriculum developers, and education administrators (at least 50% of those are female)</t>
  </si>
  <si>
    <t>DLR 8.4: At least 200 master’s degrees completed by Teachers educators, curriculum developers, and education administrators (at least 50% of those are female)</t>
  </si>
  <si>
    <t>The amount allocated is prorated to percentage of funds released according to agreed EPforR Budget Framework. Framework agreed on annual basis. Per MTR, funds from external sources (for example, DPs) are not eligible. Maximum of 120 percent of agreed budget for Teachers motivation eligible towards target (see POM)</t>
  </si>
  <si>
    <t>DLI 4: More Efficient Teachers Allocation</t>
  </si>
  <si>
    <t>The amount of disbursements in Years 4 and 5 is contingent on revisions made to the Teachers deployment framework under Foundational DLR 1.2 as deemed acceptable to the Association.</t>
  </si>
  <si>
    <t>DLI 1: Improved Teachers compentencies and skills in teaching mathematics and science in Targeted Schools</t>
  </si>
  <si>
    <t>DLR 1.2: First-round diagnostic of Teachers training needs in mathematics and science subject areas completed</t>
  </si>
  <si>
    <t>DLR 1.5: Second-round diagnostic of Teachers training needs in mathematics and science subject areas completed</t>
  </si>
  <si>
    <t>MoEYS approved Teachers upgrading strategy, implementation plan, and operation manual.</t>
  </si>
  <si>
    <t>DLI 2: The number of government college Teachers vacancies filled</t>
  </si>
  <si>
    <t>DLR 2.1: (a) MoE has submitted requisition of at least 2,700 government college Teachers positions to the Public Service Commission; and (b) MOE has filled 900 government college Teachers vacancies</t>
  </si>
  <si>
    <t>DLR 2.2: MOE has filled, cumulatively, 1500 government college Teachers vacancies.</t>
  </si>
  <si>
    <t>DLR 2.3: MOE has filled, cumulatively, 2700 government college Teachers vacancies.</t>
  </si>
  <si>
    <t>DLR 2.4: MOE has completed a needs assessment for new Teachers posts.</t>
  </si>
  <si>
    <t>DLI 3: Improvement of Teachers system for nongovernment colleges</t>
  </si>
  <si>
    <t>DLR 3.2: The government has initiated drafting of Nongovernment Teachers Selection Commission (NTSC) Act</t>
  </si>
  <si>
    <t>DLR 3.4: The government has established the NonGovernment Teachers Selection Commission</t>
  </si>
  <si>
    <t>DLI 3: Teachers performance measured and evaluated</t>
  </si>
  <si>
    <t>Classroom observation records and Teachers training records</t>
  </si>
  <si>
    <t>DLR 8.1: MEHE and CERD developed and endorsed new Teachers performance standards, Teachers performance observation tools and procedures to implement said standards and tools</t>
  </si>
  <si>
    <t>Signed effective Teachers standards, observation tools, and SOPs</t>
  </si>
  <si>
    <t>DLR 8.2: CERD developed and endorsed a framework for Teachers professional development and performance management</t>
  </si>
  <si>
    <t>Approved recruitment policy, Teachers-specific test results, and placement information</t>
  </si>
  <si>
    <t>Approved recruitment policy, Teachers-specific test results, and placement information in agreed format. In 2017–18, the SED will submit a revised recruitment and reallocation mechanism acceptable to the Bank.</t>
  </si>
  <si>
    <t>DLI 1: Teachers training</t>
  </si>
  <si>
    <t>MoEVT; Proficiency tests for English, Math and Science developed by an independent firm and approved by the Bank. Verified by Teachers testing in random subsample of targeted schools</t>
  </si>
  <si>
    <t>DLI 2: Teachers reforms</t>
  </si>
  <si>
    <t>DLR 2.2: MOET establishes a Teachers Education Management Information System (TEMIS) that: (i) tracks Teachers and principal professional standards rating; (ii) records beneficiary evaluations of CPD programs and interventions; and (iii) records Teachers and principal CPD needs.</t>
  </si>
  <si>
    <t>Each Teachers or principal satisfied with interactive ICT-based CPD services is priced at $12.50 for an annual total target of up to 160,000 for Period 3. Remaining allocation from this Period is available for disbursement in subsequent Periods.</t>
  </si>
  <si>
    <t>incipal satisfied with interactive ICT-based CPD services is priced at $12.50 for an annual total target of up to 320,000 for Period 4. Remaining allocation from Period 3 is available for disbursements at $12.50 for each Teachers or principal in excess of the target for Period 4. Remaining allocation from Periods 3 and 4 is available for disbursements in subsequent Period.</t>
  </si>
  <si>
    <t>Each Teachers or Principal satisfied with interactive ICTbased CPD services is priced at $12.50 for an annual total target of up to 480,000 for Period 5. Remaining allocation from Years or Periods 3 ad 4 is available for disbursements at $12.50 for each Teachers or principal in excess of the target for Period 5. Remaining undisbursed allocation from Periods 3, 4 and 5 will be reallocated or cancelled after Period 5.</t>
  </si>
  <si>
    <t>For Year 2, a copy of the Strategy and Action Plan duly endorsed by elected district councils, district managers, Teachers union representatives, and LEG.</t>
  </si>
  <si>
    <t>DLI 2: Increase in Female to Male Teachers Ratio in Grades 6-8 in 8 most disadvantaged districts</t>
  </si>
  <si>
    <t>DLR 2.1: Endorsement of a comprehensive strategy and action plan for improving Female to Male Teachers Ratio.</t>
  </si>
  <si>
    <t>For Year 2, a copy of the Strategy and Action Plan duly endorsed by elected district councils, district managers, Teachers union representatives, and LEG</t>
  </si>
  <si>
    <t>DLR 2.2: 10% increase in Female to Male Teachers Ratio in Grades 6-8 in 8 most disadvantaged districts.</t>
  </si>
  <si>
    <t>US$2,490,000 (US$1,245,000 upon achievement of at least 5% increase in Female to Male Teachers Ratio and an additional US$1,245,000 upon achievement of total 10% increase in Female to Male Teachers Ratio)</t>
  </si>
  <si>
    <t>For Year 2, a copy of the Action Plan duly endorsed by elected district councils, district managers, Teachers union representatives, and LEG. The verification will be carried out by March 2018</t>
  </si>
  <si>
    <t>DLI 3: Reduce the difference between the highest students Teachers ratio (STR) by district and national average</t>
  </si>
  <si>
    <t>Annual statistical yearbook including a spreadsheet on the calculation of the student Teachers ratio per district along with the school-year database and verification by the Independent verification Agent</t>
  </si>
  <si>
    <t>DLI 1: ISFODOSU's revised standardized entrance examination is applied to all Teachers applicants</t>
  </si>
  <si>
    <t>i) MINERD student assessment databases; ii) international tests; iii) diagnostic tests, iv) Teachers evaluation; v) Teachers certification; vi) INAFOCAM documents.</t>
  </si>
  <si>
    <t>Summary report on Teachers recruitment/MINEDUB based on statistical year book and administrative data (Payroll and civil servant listing); Technical and financial
audit</t>
  </si>
  <si>
    <t>DLR 2.1: (a) Comprehensive training plan on new curriculum for 2019-23 (including didactic approach, budget, sequencing, and monitoring and evaluation) approved (b) Budget for Teachers training in new curriculum for subsequent year in MINEDUB and MINESEC approved</t>
  </si>
  <si>
    <t>DLR 2.5: (a) Final evaluation of Teachers training plan completed and publicly disclosed (b) Budget for Teachers training for subsequent year in MINEDUB and MINESEC approved</t>
  </si>
  <si>
    <t>DLR 7.1: (a) Approved comprehensive response strategy and plan (2019-23), including addressing Teachers and textbook availability, grants for schools in targeted areas with relevant criteria and procedures, and establishment of database (b) Establishment of list of targeted schools to be revised annually on basis of criteria (c) Budget for activities for subsequent year approved</t>
  </si>
  <si>
    <t>DLI 3: Improved Teachers classroom practices</t>
  </si>
  <si>
    <t>DLI 13: 20% of public school Teachers have been evaluated using the Teachers career and evaluation system</t>
  </si>
  <si>
    <t>DLI 5: Dissemination of professional standards for Teachers started</t>
  </si>
  <si>
    <t>DLR 1.1: Baseline data on teaching quality collected among sample of Teachers using classroom  observation tools (TEACH) by December 31  2019.</t>
  </si>
  <si>
    <t> TPVA verifies  classroom observations were done.  TPVA  reviews primary data on observations and  related analyses for accuracy and conducts  interviews with a sample of Teachers and  administrative staff</t>
  </si>
  <si>
    <t>DLR 1.2: Teaching quality raiting, based on TEACH classroom observation method, increased by 0.4 standard deviations or more among samples Teachers  compared to the baseline. </t>
  </si>
  <si>
    <t>DLI 4: Development and implementation of a Teachers policy for prioritization in the hiring and allocation of Teachers based on need</t>
  </si>
  <si>
    <t>TPVA will  review  the  Teachers  policy  and  verify  that  it  sufficiently  describes  step‐by‐step  procedures for prioritization and needs including  criteria  for  allocation  of  new  hires  and  redeployment of existing Teachers.</t>
  </si>
  <si>
    <t>DLR 4.2: At least ninety (90) percent of newly hired  permanent Teachers and at least seventy five  (75) percent of newly hired temporary Teachers  hired based on the methods and criteria  identified in the Teachers policy; and at least  ninety (90) percent of new  Teachers positions  filled through a transparent recruitment process  using the IARCSC’s hiring procedures and at  least forty percent (40%) of the new hires are  women. </t>
  </si>
  <si>
    <t>TPVA will verify Teachers were  hired according to the national recruitment  process.  TPVA will select a sample from new  recruitments and review all related documents</t>
  </si>
  <si>
    <t>TPVA reviews organizational mapping  (census) of all Tashkeel staff and verifies that the mapping follows the organizational structure of  the MoE down to the level of work location. TPVA verifies that the database  contains agreed minimum information. TPVA reviews a random sample  of records to verify the payroll sheet (M16) is  generated using the new databases system, and  to compare the M16 with M14 for individual  Teachers at the school level</t>
  </si>
  <si>
    <t>TPVA reviews and verifies the  database includes required information for ALL  staff.  In addition, the TPVA reviews a random  sample of records to verify the payroll sheet  (M16) is generated using the new databases  system, and to compare the M16 with M14 for  individual Teachers at the school level. </t>
  </si>
  <si>
    <t>DLR 4.1: Incentive scheme for Teachers in geographically disadvantaged areas implemented in at least 10,000 Institutions</t>
  </si>
  <si>
    <t>DLR 4.2: At least 1,500 Institutions have piloted the Teachers timespent-teaching (TST) monitoring system</t>
  </si>
  <si>
    <t xml:space="preserve">DSHE’s implementation progress report based on institutional-level EMIS data on MPO Teachers and payments </t>
  </si>
  <si>
    <t>DLR 2.1: Recruitment plan for Teachers has been prepared and approved by MoPME</t>
  </si>
  <si>
    <t>DLR 3.5: DPEd has been implemented according to the plan with 50% of the Teachers without DPEd/C-in-Ed trained</t>
  </si>
  <si>
    <t>DLR 2.1: At least 40%  of public preschool Teachers with improved competencies, as observed through COT</t>
  </si>
  <si>
    <t>US$125,000 for each additional 10 percent of such Teachers with improved competencies, as observed through COT, up to a maximum of US$500,000, with a minimum payment threshold of US$250,000.</t>
  </si>
  <si>
    <t>The independent verification agency will review the observation reports of a sample of Teachers and review the calculations for the number of observations carried out</t>
  </si>
  <si>
    <t>DLI 6: Systematic update of Teachers’ professional development program.</t>
  </si>
  <si>
    <t>MENFOP will approve competency frameworks for at least 3 groups of MENFOP staff: (a) Teachers; (b) school  leaders; and (c) pedagogical advisers. The World Bank will check that each of the 3 competency frameworks are approved</t>
  </si>
  <si>
    <t>DLR 6.2: 2,000 Teachers trained on new competencies/ training modules</t>
  </si>
  <si>
    <t>US$100,000 for every 200 Teachers trained, up to a maximum of US$1,000,000, with a minimum payment threshold of US$200,000</t>
  </si>
  <si>
    <t>MENFOP will train teaching staff on the new competencies and training modules. The verification agency will review training reports and conduct spot checks with Teachers listed in reports to confirm their participation</t>
  </si>
  <si>
    <t>DLI 34: At least 10% of Teachers who enroll in an ICT-based in-service training program complete it</t>
  </si>
  <si>
    <t>DLR 3.2 100 % of public KG Teachers have completed the new KG Teachers training modules</t>
  </si>
  <si>
    <t>From a baseline of 0, for every 5 percentage points increase in percentage of KG Teachers completing the new KG in-service training modules pre-agreed by the WB, reward US$800,000, up to a maximum of US$16,000,000</t>
  </si>
  <si>
    <t>DLR 4.4: First cohort of new Teachers, education leaders, and supervisors are trained under new induction system</t>
  </si>
  <si>
    <t>DLR 4.5: Second cohort of new Teachers, education leaders and supervisors are trained under new induction system</t>
  </si>
  <si>
    <t>DLR 5.1b: 40% increase in CLA Teachers participating at “highly engaged” level of Teachers Professional Behaviors (TPB) Program</t>
  </si>
  <si>
    <t>US$8,000,000 for at least 25% of CLA Teachers demonstrating impact by closing date</t>
  </si>
  <si>
    <t>DLR 11.1: Curricular objectives in all core subjects mapped to digital learning resources from EKB/LMS and made available to all Teachers in KG1 to Grade 12</t>
  </si>
  <si>
    <t>DLR 11.4a: Percentage of public schools reached by the EKB/LMS portal, where at least 10 students and 3 Teachers (across all grades) are using the portal consistently for at least 3 months</t>
  </si>
  <si>
    <t>DLR 12.3 District officers, school principals, Teachers and students are able to access results at their respective levels through the platform.</t>
  </si>
  <si>
    <t>DLI 5: Improved Teachers’ instructional activities</t>
  </si>
  <si>
    <t>DLR 5.1: 95% of supervisors and key Teachers in Phase 1 Schools are trained</t>
  </si>
  <si>
    <t>DLR 5.2: 80% of Phase 1 Schools are visited by cluster supervisors and key Teachers at least three times a year for school-based continuous Teachers professional development</t>
  </si>
  <si>
    <t>DLR 5.3: 85% of Phase 1 Schools are visited by cluster supervisors and key Teachers at least three times a year for schoolbased continuous Teachers professional development</t>
  </si>
  <si>
    <t>DLR 5.5: 90% of Phase 1 Schools are visited by cluster supervisors and key Teachers at least three times a year for school-based continuous Teachers professional development</t>
  </si>
  <si>
    <t>DLR 7.6: Science and mathematics Teachers trained and ICT-based instruction rolled out in at least 95% additional schools</t>
  </si>
  <si>
    <t>Annual report includes information on: rollout activities, targeting, planned attendance, number of Teachers successfully completing training and demonstrating improved content knowledge in
mathematics and science, pedagogical and classroom management skills. ICT equipment provided to all selected schools, including i-campus packages (core curriculum modules and on and offline capabilities); NITA provided Wi-Fi connectivity verified by service contracts.</t>
  </si>
  <si>
    <t>DLI 5: Improved equity in the distribution of KG and primary trained Teachers in targeted schools</t>
  </si>
  <si>
    <t>DLR 2.2: A pilot project to test the new approved policy is completed, with at least 250 Teachers trained, receiving at-school pedagogical support, and using new technologies for professional development and curriculum delivery.</t>
  </si>
  <si>
    <t>Reports on pilot and on Teachers trained : MEN-A Verification reports: A third party verification agency will conduct a verification of the trainings and in-class support</t>
  </si>
  <si>
    <t>DLR 2.3: At least 500 pre-primary and 10,000 primary Teachers are trained and receive at-school pedagogical support in line with the new policy, and use new technologies for professional development and curriculum delivery.</t>
  </si>
  <si>
    <t>For every thousand Teachers trained, US$
140,000 are disbursed up to 10,000 Teachers
(corresponding to USD 1,400,000). If the full
training target is reached (i.e. 10,500
Teachers), then the full amount (US$
1,500,000) is disbursed provided the number
of pre-primary Teachers is at least equal
either to the number of pre-primary
classrooms that have been constructed and
officially handed over or to 500. Numbers in
excess of 10,500 are counted towards the
target for Year 4</t>
  </si>
  <si>
    <t>An independent evaluation agency will conduct an evaluation of teaching-learning practices among a representative sample of Teachers trained</t>
  </si>
  <si>
    <t xml:space="preserve">DLR 2.4: At least 500 pre-primary and 15,000 primary Teachers are trained and receive at-school pedagogical support in line with the new policy, and use new technologies for professional development and curriculum delivery. </t>
  </si>
  <si>
    <t>For every thousand Teachers trained, US$
125,000 are disbursed up to 15,000 Teachers
(corresponding to USD 1,875,000). If the full
training target is reached (i.e. 15,500
Teachers), then the full amount (US$
2,000,000) is disbursed provided the number
of pre-primary Teachers is at least equal
either to the new number of pre-primary
classrooms that have been constructed and
officially handed over (i.e. excluding those
handed over in the previous year) or to 500</t>
  </si>
  <si>
    <t>DLI 3: The recruitment of Teachers is decentralized to the prefectural and regional levels</t>
  </si>
  <si>
    <t>The third party verification agency will verify records confirming that recruitment of Teachers is done at the decentralized level</t>
  </si>
  <si>
    <t>DLR 3.3: Percentage of public KG2 Teachers that have completed the KG in-service training modules</t>
  </si>
  <si>
    <t>From a Baseline of 0, for every one (1) percentage point increase in percentage of  KG2 Teachers completing the KG in‐service training modules pre‐agreed by the WB,  US$85,000, up to a maximum of US$8,000,000. For each subsequent AY, the  percentage point increase in the previous years against which the Bank disbursed  under this DLR 3.3 is subtracted.</t>
  </si>
  <si>
    <t>DLR 4.3: Number of newly appointed Teachers evaluated against the NTPS using the Teachers evaluation framework</t>
  </si>
  <si>
    <t>US$140,000 is disbursed for every 100 Teachers evaluated, up to a maximum of  5,000 Teachers. </t>
  </si>
  <si>
    <t>DLR 4.4: Number of K-12 Teachers trained and certified</t>
  </si>
  <si>
    <t>US$500,000 for every 1,000 Teachers certified, up to a maximum of 30,000 Teachers. </t>
  </si>
  <si>
    <t>€0.18 million for every 100 new Teachers recruitedand on duty, up to maximum of 500 Teachers. Minimum achievement to trigger disbursement is 100 Teachers</t>
  </si>
  <si>
    <t>DLR 1.7: 80% of the Teachers recruited over the last five years continue to be on duty</t>
  </si>
  <si>
    <t>€0.44 million for every 20% of Teachers posts filled in previous five years are still filled. Minimum achievement to trigger disbursement is 20% of recruited Teachers on duty</t>
  </si>
  <si>
    <t>DLI 2: Share of science, mathematics, and English Teachers in grades 7 and 8 and Forms 1–4 in targeted sub-counties that are certified based on Teachers Professional Development (TPD) modules or receive school-based support (SBTS)</t>
  </si>
  <si>
    <t>DLR 2.1: Baseline on Teachers’ performance gaps in science, mathematics, and English</t>
  </si>
  <si>
    <t>DLR 2.5: 10% of Teachers completing six course units of a training module</t>
  </si>
  <si>
    <t>€0.44 million for each additional 10% of Teachers that are certified after completing a training module, up to a maximum of 30%</t>
  </si>
  <si>
    <t>DLR 2.8: 20% of Teachers completing eight course units of a training module</t>
  </si>
  <si>
    <t>DLR 2.9: 30% of Teachers engaged in virtual peer-to-peer learning</t>
  </si>
  <si>
    <t>€0.22 million for each additional 10% of Teachers engaged in virtual peer-to-peer learning, up to a maximum of 50%</t>
  </si>
  <si>
    <t>DLR 2.10: 30% of Teachers certified</t>
  </si>
  <si>
    <t>DLR 2.11: 50% of Teachers engaged in virtual peer-to-peer learning</t>
  </si>
  <si>
    <t>DLR 2.12: Reduction in Teachers’ performance gaps in science, mathematics, and English over baseline</t>
  </si>
  <si>
    <t>DLR 3.3: Training provided as pilot to at least 25 percent of public and community senior secondary school Teachers who teach English, Math and Science (Physics, Chemistry or Biology) using the training materials and modules evaluated and revised</t>
  </si>
  <si>
    <t xml:space="preserve">DLR 3.4: At east 95 percent of all public and community senior secondary school Teachers who teach English, Math and Science (Physics, Chemistry or Biology) are trained. </t>
  </si>
  <si>
    <t>US$0.5 million for 70 percent of Teachers trained (cumulative of percent in Year 3) and additional US$0.1 million for each 5 percentage point increase in percent of Teachers trained (capped at 95 percent)</t>
  </si>
  <si>
    <t xml:space="preserve">DLR 4.2: (a) CSA-MoE employee payroll registry received showing no staff at or above the Mandatory Retirement Age; and (b) list of Teachers who were on the CSA-MoE employee payroll registry in DLI 4.1 and removed at Mandatory Retirement Age by Year 1, received </t>
  </si>
  <si>
    <t xml:space="preserve">DLR 4.3: At least 80 percent of the number of secondary school Teachers on the list described in DLI 4.2(b) replaced by new recruits, who meet the Government Teachers Qualification Requirements and at least 80 percent of the total number of Teachers on the same list also replaced by new recruits, who meet the Government Teachers Qualification Requirements </t>
  </si>
  <si>
    <t>DLR 4.4:  At least 90 percent of all the number of Teachers (cumulative of percent in DLI 4.3) on the list described in DLI 4.2(b) replaced by new recruits, who meet the Government Teachers Qualification Requirements</t>
  </si>
  <si>
    <t xml:space="preserve">DLR 4.5: At least 90 Teachers who meet the Government Teachers Qualification Requirements deployed to completed sites. </t>
  </si>
  <si>
    <t>DLI 2: Number of Teachers trained</t>
  </si>
  <si>
    <t>DLR 2.1: 4,656 in early learning; 1,020 trained in academic module; 0 Teachers fully certified; 0 in semester module</t>
  </si>
  <si>
    <t>Scalable per trained Teachers including across Teachers training modules. The achievement of trained Teachers per module is indicative. US$ 270 per eligible Teachers trained and attested in pedagogical technique of early grade learning or another short term training module in the PIM resulting in an attestation US$ 62 per eligible Teachers trained and attested per module of the academic strengthening in French and/or maths or another short term training module in the PIM resulting in an attestation 180 USD per eligible Teachers certified by the certificate equivalent to full pre-service Teachers training in the PIM US$ 72 per eligible Teachers completing (attested) a semester module of an in-service training curriculum, including through distance learning</t>
  </si>
  <si>
    <t>Teachers training results will be compiled by the recipient based upon reporting from participating regions. The training results will be verified independently through on-site verification and contacts to trained Teachers on a sample basis</t>
  </si>
  <si>
    <t>DLR 2.2: 13,062 in early learning; 3,180 trained in academic module; 0 Teachers fully certified; 1,750 in semester module</t>
  </si>
  <si>
    <t>DLR 2.3: 9,932 in early learning; 1,800 trained in  academic module; 1,750 Teachers fully certified; 1,750 in semester module</t>
  </si>
  <si>
    <t>DLR 2.4: 0 in early learning; 0 in academic module; 1,750 Teachers fully certified; 0 in semester modue</t>
  </si>
  <si>
    <t>Each evaluation report is prepared by the Recipient according to ToRs agreed to in advance by the Association. Each evaluation must evaluate the impact and implementation of a reasonable large scale sample of Teachers who received training through the project, as described in the PIM</t>
  </si>
  <si>
    <t>DLI 9: Consulted and approved plan for deployment of recruited trained Teachers 2018- 2022</t>
  </si>
  <si>
    <t>DLI 10: Number of new trained Teachers assigned in rural and remote areas: US$625 / Teachers</t>
  </si>
  <si>
    <t>About 6,000 Teachers are expected to be trained and recruited by 2021, of which 70 percent will be located in rural and remote areas: US$470,000. For each Teachers trained and assigned in rural and remote areas, there will be a disbursement of US$625 per Teachers</t>
  </si>
  <si>
    <t>Eligible deployed or redeployed trained Teachers must meet the criteria described in the PIM with regards to: (i) haven taken up active service at the location; (ii) the eligible definition of an underserved location, and (iii) the level of qualification for a Teachers to be considered as trained. The achievement of the results will be verified by an Independent verifier based upon information submitted by MEN.</t>
  </si>
  <si>
    <t>DLI 2: Percentage of CDSS Teachers in 43 targeted clusters with good professional, subject and curriculum knowledge in science and mathematics</t>
  </si>
  <si>
    <t xml:space="preserve">DLR 2.2: Percentage of CDSS Teachers in 43 targeted clusters with good professional, subject and curriculum knowledge in science and mathematics </t>
  </si>
  <si>
    <t xml:space="preserve">DLR 2.3: Percentage of CDSS Teachers in 43 targeted clusters with good professional, subject and curriculum knowledge in science and mathematics </t>
  </si>
  <si>
    <t xml:space="preserve">DLR 2.4: Percentage of CDSS Teachers in 43 targeted clusters with good professional, subject and curriculum knowledge in science and mathematics </t>
  </si>
  <si>
    <t xml:space="preserve">DLR 2.5: Percentage of CDSS Teachers in 43 targeted clusters with good professional, subject and curriculum knowledge in science and mathematics </t>
  </si>
  <si>
    <t xml:space="preserve">DLR 2.6: Percentage of CDSS Teachers in 43 targeted clusters with good professional, subject and curriculum knowledge in science and mathematics </t>
  </si>
  <si>
    <t>DLI 4: The model of pre-service training and professional induction of Teachers is implemented</t>
  </si>
  <si>
    <t>DLR 4.1(i): The MOE has mandated all Teachers appointed in AREFs as of FY20 to go through a two Academic year induction program;</t>
  </si>
  <si>
    <t>DLR 4.1 (i) the MOE submits a note to the IGAA describing the process of the mandatory two-year induction period of all Teachers recruited by the AREF. (ii) the MOE submits to the IGAA the document describing the training model and its administrative document of adoption. The IGAA submits the note, the document describing the training model and the administrative document of adoption to the MO</t>
  </si>
  <si>
    <t xml:space="preserve">DLR 4.1 (ii): The MOE has: (ii) developed and adopted a training model for newly recruited Teachers </t>
  </si>
  <si>
    <t xml:space="preserve">DLR 4.2 (i): The MOE has: (i) adopted the terms of reference and procedures of Teachers’ recruitment; </t>
  </si>
  <si>
    <t>DLR 4.3: The MOE has developed and adopted a framework for the coordination and sharing of responsibilities between the various actors involved in the professional development of Teachers</t>
  </si>
  <si>
    <t>DLR 4.4: At least 40% of the newly recruited Teachers at all AREF have taken the Education 3- year License (CLE). US$10 million for each 10 percentage points, up to US$40m.</t>
  </si>
  <si>
    <t>DLR 4.4 MOE submits a summary statement of Teachers recruited by AREF that graduated from CLE, disaggregated by DP, AREF and central level to the IGAA. The IGAA submits the summary statement to the MOF.</t>
  </si>
  <si>
    <t xml:space="preserve">DLR 5.4: (i) 30% of in-service Teachers received coaching support in instructional practice and pedagogic content knowledge; </t>
  </si>
  <si>
    <t>DLR 5.4 MOE submits to the IGAA three summary reports of in-service training activities organized for Teachers. The first summary report presents the numbers of Teachers benefiting from coaching support within the school, disaggregated by DP and AREF, and at national level. The second summary report presents the numbers of Teachers benefiting from face-to-face training, disaggregated by DP, AREF and at national level. The third summary report presents the numbers of Teachers benefiting from distance learning, disaggregated by DP, AREF and at national level. The IGAA submits all summary reports to the MO</t>
  </si>
  <si>
    <t xml:space="preserve">DLR 5.4:(ii) 30% of inservice Teachers benefit from face-to-face training in instructional practice and pedagogic content knowledge; </t>
  </si>
  <si>
    <t>DLR 5.4: (iii) 30% of in-service Teachers used Distance Learning</t>
  </si>
  <si>
    <t>DLR 6.1: Revised policy and guidelines on reallocation of Teachers based on status and norms of Teachers deployment, and policy and guidelines aimed at improving TST approved</t>
  </si>
  <si>
    <t>DLR 6.3: Number of Teachers to be redeployed reduced by 25% of the baseline</t>
  </si>
  <si>
    <t>DLR 6.5: Number of Teachers to be redeployed reduced by 60% of the baseline</t>
  </si>
  <si>
    <t>US$6 million for 40% reduction in number of Teachers to be redeployed of the baseline, and thereafter US$1.5 million per additional 10 percentage points increase, with a maximum up to US$9 million</t>
  </si>
  <si>
    <t>DLI 3: 8,500 in-service preschool Teachers enrolled in the Teachers training program developed under the plan referred to in DLI (1), and the first face-toface session of the program attended by said Teachers</t>
  </si>
  <si>
    <t>US$0.25 million per 2,125 in-service preschool Teachers</t>
  </si>
  <si>
    <t>DLI 6: 1,250 Teachers received at least three mentoring visits</t>
  </si>
  <si>
    <t>US$0.25 million per 625 Teachers</t>
  </si>
  <si>
    <t>DLI 7: (a) 1,250 Teachers who received three mentoring visits under DLI (6), subsequently received an additional three mentoring visits; and (b) 1,250 Teachers different from those covered under DLI (6), received at least three mentoring visits</t>
  </si>
  <si>
    <t>US$0.25 million per 1,250 Teachers</t>
  </si>
  <si>
    <t>DLI 8: 5,500 inservice preschool Teachers certified</t>
  </si>
  <si>
    <t>DLR 2.1: States’ selected literacy program approved, selection of participating schools by LGA completed and quantity of student textbooks and Teachers’ guides determined for procurement and distribution</t>
  </si>
  <si>
    <t>DLR 3.3: 70% of all Maths and Sciences Teachers received a training on teaching Mathematics and sciences</t>
  </si>
  <si>
    <t>DLR 3.4: 90% of all Maths and Sciences Teachers received a training on teaching Mathematics and sciences</t>
  </si>
  <si>
    <t>DLI 5: Increase in the quantity of new professionally qualified Teachers</t>
  </si>
  <si>
    <t>DLR 5.1: 8,000 additional professionally qualified Teachers (at least 50% of those are female)</t>
  </si>
  <si>
    <t>DLR 5.2: 12,000 additional professionally qualified Teachers (at least 50% of those are female)</t>
  </si>
  <si>
    <t>DLR 5.3: 20,000 additional professionally qualified Teachers (at least 50% of those are female)</t>
  </si>
  <si>
    <t>DLR 1.2: The Recipient has approved an updated National Teachers Deployment Strategy that includes agreed formula for deployment of new Teachers across LGAs</t>
  </si>
  <si>
    <t>DLR 1.1: Identification of 300 schools and 764 Teachers using the agreed criteria for the pilot under 1(a) of the Project</t>
  </si>
  <si>
    <t>DLR 1.3: Baseline survey completed which measures the prescriobed curriculum comptencies and pedagogical skills of Teachers teaching mathematics and sceince in Grade 5 and 9 in targeted schools</t>
  </si>
  <si>
    <t>DLR 1.4: At least 650 identified Teachers in pilot schools trained in the first-round of training based on the outcome of the first-round diagnostic</t>
  </si>
  <si>
    <t>DLR 1.6: At least 90% of Teachers trained in first-round receive second-round training based on the second round diagnoses</t>
  </si>
  <si>
    <t>DLR 1.7: At least 5% increase from the baseline in proportion of Teachers (teaching Grades 5 and 9) who meet the prescribed curriculum comptencies and pedagogical skills in mathematics and science from Grades 5 and 9, respectively, in targeted schools</t>
  </si>
  <si>
    <t>DLI 3: Training Strategy and Manual: MoEYS has adopted a strategy for upgrading the qualifications of lower secondary school Teachers, together with a corresponding implementation plan and operational manual</t>
  </si>
  <si>
    <t>DLI 6: Upgrade Training: At least 120 lower secondary school Teachers have been enrolled in the upgrading program</t>
  </si>
  <si>
    <t>DLI 10: Upgrade Training: At least 550 lower secondary school Teachers have been enrolled in the upgrading program</t>
  </si>
  <si>
    <t>DLI 14: Upgrade Training: At least 500 lower secondary school Teachers have graduated from the upgrading program</t>
  </si>
  <si>
    <t>DLI 17: Upgrade Training: At least 1,200 lower secondary school Teachers have graduated from the upgrading program</t>
  </si>
  <si>
    <t>DLI 21: Upgrade Training: At least 2,000 lower secondary school Teachers have graduated from the upgrading program</t>
  </si>
  <si>
    <t>DLR 5.1: (a) MOE has signed international partnership agreement with partners for the provision of Teachers and manager training; and (b) MOE has completed a need assessment for Teachers and managers training</t>
  </si>
  <si>
    <t>DLR 5.2: Cumulatively 800 Teachers and managers are trained under the partnership</t>
  </si>
  <si>
    <t>US$2 million for 400 Teachers and managers</t>
  </si>
  <si>
    <t>DLR 5.3: Cumulatively 2,000 Teachers and managers are trained under the partnership.</t>
  </si>
  <si>
    <t>US$2 million for 1,400 Teachers and managers trained</t>
  </si>
  <si>
    <t>DLR 5.4: Cumulatively 5,000 Teachers and managers are trained under the partnership</t>
  </si>
  <si>
    <t>US$2 million for 3,500 Teachers and managers trained</t>
  </si>
  <si>
    <t>DLR 5.5: Cumulatively 8,000 college Teachers and managers are trained under the partnership</t>
  </si>
  <si>
    <t>US$2 million for 6,500 Teachers and managers trained</t>
  </si>
  <si>
    <t>DLR 5.1: SED has started implementation of its recruitment policy for Merit-Based Recruitment of new Teachers and reallocation of posts</t>
  </si>
  <si>
    <t>DLR 5.2: SED continues to implement its recruitment policy for Merit-Based Recruitment of new Teachers and reallocation of posts. Third-party validation of the SED’s recruitment policy for MeritBased Recruitment of new Teachers and reallocation of posts completed.</t>
  </si>
  <si>
    <t>DLR 5.3: SED continues to implement its recruitment policy for Merit-Based Recruitment of new Teachers and reallocation of posts</t>
  </si>
  <si>
    <t>DLR 5.4: SED continues to implement its recruitment policy for Merit-Based Recruitment of new Teachers and reallocation of posts.</t>
  </si>
  <si>
    <t>DLR 5.5: SED continues to implement its recruitment policy for Merit-Based Recruitment of new Teachers and reallocation of posts.</t>
  </si>
  <si>
    <t>MoEVT; Teachers trainers are the 24 trainers from TCs who will re-train Teachers in Math, Science and English. Verified through formal completion report of Teachers training firm.</t>
  </si>
  <si>
    <t>DLR 1.2: Teachers receiving retraining and/or TESS pass the corresponding proficiency test in math, science, and English (target group: 1500 Teachers)</t>
  </si>
  <si>
    <t>Amount allocated for DLR 1.2 is prorated by number of Teachers (US$2,503 per Teachers)</t>
  </si>
  <si>
    <t xml:space="preserve">MoEVT; Verified by (i)  review of visit reports filed by School Inspectors and (ii) SMS-based questions targeted at random subsample of head Teachers, Teachers, and students to verify visit. </t>
  </si>
  <si>
    <t>DLR 2.2: Number of districts holding the performance-based recognition awards for Teachers</t>
  </si>
  <si>
    <t xml:space="preserve">MoEVT, MoF. Verified by formal adoption letter of the Government. Dissemination verified by SMS-based questions to random subsample of head Teachers. </t>
  </si>
  <si>
    <t>Examination body; School level reports prepared by the examination body with student scores for Standard 6 and Form 2 disaggregated by subject. Verified by review of reports and SMS-based questions targeted at random subsample of head Teachers</t>
  </si>
  <si>
    <t>DLI 3: 60% of ECD Teachers (from a baseline of 30 ECD Teachers) of FTS which have installed a mobile library use mobile libraries at least once a week during 10 consecutive months prior to January 1, 2019</t>
  </si>
  <si>
    <t>DLI 4: 60% of ECD Teachers of all FTS (operating as of January 1, 2019) apply protocols for at-risk students</t>
  </si>
  <si>
    <t>DLI 5: 60% of first grade Teachers of all FTS (operating as of January 1, 2020) have digital access to students' ECD assessment results</t>
  </si>
  <si>
    <t>DLR 2.1: MOET issues a circular describing guidelines and procedures to assess Teachers and principals against new professional standards.</t>
  </si>
  <si>
    <t>DLR 2.3: Up to Fifeen (15) DOETs publish a TEMIS-generated CPD Annual Report for its respective province. The Annual Report present trends on professional standards, beneficiary assessments of CPD programs and assessments of CPD needs of Teachers and principals.</t>
  </si>
  <si>
    <t>DLR 2.4: Up to Thirty (30) DOESTs publish a TEMIS-generated CPD Annual Report for its respective province. The Annual Report present trends on professional standards, beneficiary assessments of CPD programs and assessments of CPD needs of Teachers and principals.</t>
  </si>
  <si>
    <t>DLR 2.5: Up to Forty-Five (45) DOETs publish a TEMIS- generated CPD Annual Report for its respective province. The Annual Report present trends on professional standards, beneficiary assessments of CPD programs and assessments of CPD needs of Teachers and principals.</t>
  </si>
  <si>
    <t>DLI 3: Number of Core Teachers and Principals Advisors selected and trained to provide systematic face-to-face school-based continuous professional development to Teachers and principals.</t>
  </si>
  <si>
    <t>For every two of the six modules of the basic training completed by a Core Teachers (up to 25,000 Core Teachers) or a Principal Advisor (up to 3,600 Principal Advisors), US$ 233 will be disbursed. Every Core Teachers and Principal Advisor is expected to complete six modules to be fully certified Consequently, a total of three disbursements can be made per Core Teachers or Principal Advisor over the life of the Program.</t>
  </si>
  <si>
    <t>DLI 4: Number of Core Teachers and Principal Advisors providing school-based continuous professional development to Teachers and principals.</t>
  </si>
  <si>
    <t>DLR 4.1: Up to 6,000 Core Teachers and 900 Principal Advisors provide school-based continuous professional development to Teachers and principals during Period 2, as per their individual annual plan.</t>
  </si>
  <si>
    <t>Each Core Teachers and Principal Advisor having provided school based CPD is price at US$200 for an annual total target of up to 6,000 Core Teachers and 900 Principal Advisors. Any remaining allocation from this Period may be carried over to subsequent Periods.</t>
  </si>
  <si>
    <t>DLR 4.2: Up to 12,000 Core Teachers and 1,800 Principal Advisors provide school-based continuous professional development to Teachers and principals during Period 3, as per their individual annual plan.</t>
  </si>
  <si>
    <t>Each Core Teachers and Principal Advisor having provided school based CPD is priced at US$ 200 for an annual total target of up to 12,000 Core Teachers and 1,800 Principal Advisors. Remaining allocation from Period 2 is available for disbursements at $200 for each Core Teachers and Principal Advisors in excess of the targets for Period 3.</t>
  </si>
  <si>
    <t>DLR 4.3: Up to 18,000 Core Teachers and 2,700 Principal Advisors provide school-based continuous professional development to Teachers and principals during Period 4, as per their individual annual plan.</t>
  </si>
  <si>
    <t>Each Core Teachers and Principal Advisor having provided school based CPD is priced at US$ 200 for an annual total target of up to 18,000 Core Teachers and 2,700 Principal Advisors. Remaining allocations from Periods 2 and 3 are available for disbursements at $200 for each Core Teachers and Principal Advisors in excess of the targets for Period 4.</t>
  </si>
  <si>
    <t>DLR 4.4: Up to 25,000 Core Teachers and 3,600 Principal Advisors provide school-based continuous professional development to Teachers and principals during Period 5, as per their individual annual plan.</t>
  </si>
  <si>
    <t>Each Core Teachers and Principal Advisor having provided school based CPD is priced at $200 for an annual total target of up to 25,000 Core Teachers and 3,600 Principal Advisors. Remaining allocations from Periods 2, 3 and 4 are available for disbursements at $200 for each Core Teachers and Principal Advisors in excess of the targets for the Period 5</t>
  </si>
  <si>
    <t>DLI 5: Number of Teachers and principals who are satisfied with ICT-based interactive CPD services provided under the Program</t>
  </si>
  <si>
    <t>DLR 5.2: Up to 160,000 Teachers and principals are satisfied with ICT-based interactive CPD services.</t>
  </si>
  <si>
    <t xml:space="preserve">DLR 5.3: Up to 320,000 Teachers and principals (additionally Years or Periods Two and Three) are satisfied with ICT-based interactive CPD services. </t>
  </si>
  <si>
    <t>DLR 5.4: Up to 480,000 Teachers and principals are satisfied with ICT-based interactive CPD services.</t>
  </si>
  <si>
    <t>DLR 1.1: Endorsement of a comprehensive strategy and action plan for improving the distribution of Teachers</t>
  </si>
  <si>
    <t>DLI 3: Number of Teachers trained in new curriculum, as defined in the PIM</t>
  </si>
  <si>
    <t xml:space="preserve">DLR 3.1: 450 Grades 1 and 5 primary Teachers trained </t>
  </si>
  <si>
    <t>Amount disbursed in US$ million = (Number of Grades 1 and 5 Teachers trained/450)*0.3 Up to a maximum of US$0.3 million</t>
  </si>
  <si>
    <t>UGPE. The IVA will review the professional development program for the new curriculum and ensure that it clearly identifies the scope, content, delivery methods, and outcomes. The IVA will verify the number of Teachers trained on the new curriculum through the evaluation reports prepared by the trainers at the end of training sessions and consolidated by the DNE. The IVA will also verify with the MoE and through spot checks in a sample of schools (as agreed with the MoE and the World Bank) that Teachers of Grades 1 and 5 in all basic education schools have been trained in the new curriculum</t>
  </si>
  <si>
    <t>DLR 3.2: 900 Grades 2 and 6 primary Teachers trained</t>
  </si>
  <si>
    <t xml:space="preserve">Amount disbursed in US$ million = (Number of Grades 2 and 6 Teachers trained/900)*0.4. Up to a maximum of US$0.4 million </t>
  </si>
  <si>
    <t>UGPE. The IVA will review the professional development program for the new curriculum and ensure that it clearly identifies the scope, content, delivery methods, and outcomes. The IVA will verify the number of Teachers trained on the new curriculum through the evaluation reports prepared by the trainers. The IVA will also verify with the MoE and through spot checks in a sample of schools (as agreed with the MoE and the World Bank) that Teachers of Grades 3 and 7 in all basic education schools have been trained in the new curriculum</t>
  </si>
  <si>
    <t>DLR 3.3: 900 Grades 3 and 7 primary Teachers trained</t>
  </si>
  <si>
    <t>Amount disbursed in US$ million = (Number of Grades 3 and 7 Teachers trained/900)*0.4 Up to a maximum of US$0.4 million</t>
  </si>
  <si>
    <t>UGPE. The IVA will review the professional development program for the new curriculum and ensure that it clearly identifies the scope, content, delivery methods, and outcomes. The IVA will verify the number of Teachers trained on the new curriculum through the evaluation reports prepared by the trainers. The IVA will also verify with the MoE and through spot checks in a sample of schools (as agreed with the MoE and the World Bank) that Teachers of Grades 4 and 8 in all basic education schools have been trained in the new curriculum</t>
  </si>
  <si>
    <t>DLR 3.4: 900 Grades 4 and 8 primary Teachers trained</t>
  </si>
  <si>
    <t>Amount disbursed in US$ million = (Number of Grades 4 and 8 Teachers trained/900)*0.4 Up to a maximum of US$0.4 million</t>
  </si>
  <si>
    <t>UGPE. The IVA will review the professional development program for the new curriculum and ensure that it clearly identifies the scope, content, delivery methods, and outcomes. The IVA will verify the number of Teachers trained on the new curriculum through the evaluation reports prepared by the trainers. The IVA will also verify with the MoE and through spot checks in a sample of schools (as agreed with the MoE and the World Bank) that Teachers of Grades 2 and 6 in all basic education schools have been trained in the new curriculum</t>
  </si>
  <si>
    <t>DLR 2.1: More than 90% of O-class Teachers (at least 448) in the Benishangul-Gumuz region completed training package; O-class national minimum teaching and learning material package defined and made available for the Benishangul-Gumuz and Gambella regions</t>
  </si>
  <si>
    <t>Disbursement will be pro-rated based on the number of trained Teachers (8,929 per Teachers trained)</t>
  </si>
  <si>
    <t>DLR 2.2: More than 90% of O-class Teachers (at least 161) in the Gambella region complete the training package; more than 90% of the O-classes have implemented the newly developed O-class curriculum package</t>
  </si>
  <si>
    <t>Disbursement will be pro-rated based on the number of trained Teachers (6,212 per Teachers trained)</t>
  </si>
  <si>
    <t>DLI 2: Ministry of Education administers competitive entrance exam to hire Teachers</t>
  </si>
  <si>
    <t>DLI 6: MINERD aligns entrance exam (Concurso de Oposición) with professional standards for Teachers</t>
  </si>
  <si>
    <t>DLI 8: ISFODOSU offers two new degrees for training secondary-level Teachers.</t>
  </si>
  <si>
    <t>i) Teachers evaluation instruments; ii) centralized database with results of Teachers who participated in the evaluation; iii) individual, school, district-level, regional and national reports iv) documents provided by MINERD.</t>
  </si>
  <si>
    <t>DLI 1: Improved distribution of Teachers recruited by the state in public primary schools</t>
  </si>
  <si>
    <t>DLR 1.1: (a) Comprehensive strategy (including operational plan, targeted criteria, procedures, indicators, and monitoring and evaluation plan) for 2019-23 for recruitment, deployment, distribution, and retention of primaryschool Teachers approved (b) Budget for recruitment and deployment for subsequent year approved</t>
  </si>
  <si>
    <t>DLR 1.2: (a) At least 3,000 qualified Teachers recruited and distributed according to new approved strategy and operational plan (b) At least 55% of schools have at least three (3) state-paid Teachers (c) Budget for Teachers recruitment and deployment for subsequent year and for evaluation approved</t>
  </si>
  <si>
    <t>DLR 1.3: (a) At least 6,000 (cumulative) qualified Teachers recruited and distributed according to standards set forth in new strategy (b) At least 70% of schools have at least three (3) state-paid Teachers (c) Evaluation of implementation of strategy for recruitment and deployment of Teachers available (d) Budget for Teachers recruitment and deployment for subsequent year approved</t>
  </si>
  <si>
    <t>DLR 1.4: (a) At least 9,000 (cumulative) qualified Teachers recruited and distributed according to standards set forth in new strategy (b) At least 85% of schools have at least three (3) state-paid Teachers (c) Budget for Teachers recruitment and deployment for subsequent year approved (d) Budget for final evaluation approved</t>
  </si>
  <si>
    <t>DLR 1.5: (a) At least 12,000 (cumulative) qualified Teachers recruited and distributed according to standards set forth in new strategy (b) At least 95% of schools have at least three (3) state-paid Teachers (c) Final evaluation of implementation of strategy for recruitment and deployment of Teachers completed and disclosed (d) Budget for Teachers recruitment and deployment for subsequent year approved</t>
  </si>
  <si>
    <t>DLI 2: Increased capacities of Teachers in effective and efficient use of new curriculum in pre-primary and primary schools</t>
  </si>
  <si>
    <t>DLR 2.2: (a) At least 30% of MINEDUB Teachers in Recipient’s ten (10) regions trained in use of new curriculum (b) Budget for Teachers training in new curriculum for subsequent year in MINEDUB and MINESEC approved</t>
  </si>
  <si>
    <t>DLR 2.3: (a) At least 60% of MINEDUB Teachers in Recipient’s ten (10) regions trained in use of new curriculum (b) Budget for Teachers training in new curriculum for subsequent year in MINEDUB and MINESEC approved</t>
  </si>
  <si>
    <t>DLR 2.4: (a) At least 90% of MINEDUB Teachers in Recipient’s ten (10) regions trained in use of new curriculum (b) Budget for Teachers training in new curriculum for subsequent year in MINEDUB and MINESEC approved (c) Budget for final evaluation approved</t>
  </si>
  <si>
    <t>DLR 3.1: Core professional development programs for preschool and primary education Teachers adopted</t>
  </si>
  <si>
    <t>(a) US$1,000,000 may be made available for withdrawal by the Borrower upon the adoption of a core professional development program for public preschool Teachers under terms of reference defined in the POM; and (b) U $1,000,000 may be made available for withdrawal by the Borrower upon the adoption of a core professional development program for public primary school Teachers under terms of reference defined in the POM Teachers</t>
  </si>
  <si>
    <t>DLR 3.2: The information management system for professional development is fully operational to monitor and manage professional development activities for: (a) public preschool andprimary schoolTeachers; and (b) public primary school directors</t>
  </si>
  <si>
    <t xml:space="preserve">(a) US$1,000,000 may be made available for withdrawal by the Borrower upon the use by MOE of the information management system for professional development to monitor and assign professional development activities to public preschool and primary school Teachers; and (b) US$1,000,000 may be made available for withdrawal by the Borrower upon the use by MOE of the information management system for professional development to monitor and assign professional development activities to public primary school directors. </t>
  </si>
  <si>
    <t>DGCP/CNTE; The verification agency will verify data and reports issued from the system on Teachers and school directors’ professional development activities. Data should include a list of Teachers and schooldirectors, assigned to the list of professional development activities they have completed and activities they should be completing based on the assessment of inspectors and pedagogical counselors. The verification agency will verify for a sample of Teachers and school directors the accuracy and completeness of the data generated by the system</t>
  </si>
  <si>
    <t>DLR 3.3: Number of trained public preschool and primary school Teachers that have demonstrated skills learned through the core professional development program aproved under DLR 3.1</t>
  </si>
  <si>
    <t xml:space="preserve">A maximum of US$400,000 may be made available for withdrawal by the Borrower in year 3 when at least 30 percent in a random sample of trained public preschool and primary school Teachers have demonstrated skills learned through the program. US$600,000 may be made available for withdrawal by the Borrower year 4 when at least 40 percent in a random sample of trained public preschool and primary school Teachers have demonstrated skills learned through the program. US$600,000 may be made available for withdrawal by the Borrower year 5 when at least 50 percent in a random sample of trained public preschool and primary school Teachers have demonstarted skills learned through the program. </t>
  </si>
  <si>
    <t>CREFOCs - DGPFC; The verification agency will review the yearly classroom observation reports conducted by inspectors and pedagogical counselors for a random sample of trained preschool and primary Teachers. The sample will be selected in agreement with the World Bank and the percentage of Teachers from this sample demonstrating new skills learned through the program will be reported. At least 50 percent of Teachers from this sample will need to have demonstrated acquisition of at least one or more skills as defined by the program</t>
  </si>
  <si>
    <t>DLR 3.4: Number of trained public preschool and primary school Teachers that have demonstrated skills learned through the core professional development program aproved under DLR 3.1</t>
  </si>
  <si>
    <t>DLR 3.5: Number of trained public preschool and primary school Teachers that have demonstrated skills learned through the core professional development program aproved under DLR 3.1</t>
  </si>
  <si>
    <t>DLI 2: Continuous professional development of all ITI Teachers and staff</t>
  </si>
  <si>
    <t>DLR 2.1: DSDE has approved, a Professional Development Plan (“PDP”) for public ITIs’ Teachers and staff</t>
  </si>
  <si>
    <t>DLR 2.2: At least fifty percent (50%) of Teachers and staff in all public ITIs have completed at least one (1) annually held professional training program contemplated in the PDP during Year 2.</t>
  </si>
  <si>
    <t>Procedure: Submission of a letter indicating the completion of training, with evidence of list of individuals and training received and full list of regular and contract (more than 1 year) Teachers and staff.</t>
  </si>
  <si>
    <t>DLR 2.3: At least seventy percent (70%) of Teachers and staff in all public ITIs have completed at least one (1) annually held professional training program contemplated in the PDP during Year 3.</t>
  </si>
  <si>
    <t>DLR 2.4: At least ninety percent (90%) of Teachers and staff in all public ITIs have completed at least one (1) annually held professional training program contemplated in the PDP during Year 4.</t>
  </si>
  <si>
    <t xml:space="preserve">DLR 2.5: At least ninety five percent (95%) of Teachers and staff in all public ITIs have completed at least one (1) annually held professional training program contemplated in the PDP during Year 5. </t>
  </si>
  <si>
    <t>This indicator is calculated dividing (a) the number of preschool education Teachers who were trained in MELQO and passed MELE’s classroom observation tool reliability test by (b) the total number of preschool education Teachers who wer trained in MELQO and took this reliabity test.</t>
  </si>
  <si>
    <t>DLR 3.1: Increase in the percentage of MELQO-trained preschool Teachers who passed MELE’s classroom observation tool reliability test (final target will vary depending on the baseline – If baseline is &lt;= 30%, Final target is 60% increase from the baseline; If 30% &lt; baseline &lt;= 50%, Final target is 40% increase from the baseline; If 50% &lt; baseline &lt;= 80%, Final target is 10% increase from the baseline; If baseline is &gt; 80%, Final target is 5% increase from the baseline)</t>
  </si>
  <si>
    <t>Education_Access_and_Equity</t>
  </si>
  <si>
    <t>Education_Financing</t>
  </si>
  <si>
    <t>Student_Assessment</t>
  </si>
  <si>
    <t>Skills_Development</t>
  </si>
  <si>
    <t>Standards_Curriculum_and_Textbooks</t>
  </si>
  <si>
    <t>Education_Facilities</t>
  </si>
  <si>
    <t>Science_and_Technology</t>
  </si>
  <si>
    <t>Private_Sector_Delivery_of_Education</t>
  </si>
  <si>
    <t>Education_Governance_School_Based_Management</t>
  </si>
  <si>
    <t xml:space="preserve">DLR 3.2: Online tool developed for school level data  entry into EMIS; training of trainers for data  collection and entry into EMIS completed; and  outreach and capacity building of principals and  school shuras to prepare for monthly data collection completed </t>
  </si>
  <si>
    <t>Assessment Systems</t>
  </si>
  <si>
    <t>School Improvement Plan</t>
  </si>
  <si>
    <t>Inspection</t>
  </si>
  <si>
    <t>Quality Assurance and Accreditation</t>
  </si>
  <si>
    <t>Classroom Construction/Rehabilitation</t>
  </si>
  <si>
    <t>Furniture and Equipment</t>
  </si>
  <si>
    <t>Water and Sanitation</t>
  </si>
  <si>
    <t>Libraries and Resource centers</t>
  </si>
  <si>
    <t>Housing Facilities for Teachers and Students</t>
  </si>
  <si>
    <t>School Maintenance</t>
  </si>
  <si>
    <t>Education Administration</t>
  </si>
  <si>
    <t>STI Policy</t>
  </si>
  <si>
    <t>Capacity Building Partnerships</t>
  </si>
  <si>
    <t>Laboratories and Science Lab Equipment</t>
  </si>
  <si>
    <t>Private Sector Service Delivery</t>
  </si>
  <si>
    <t>Accountability and Quality Assurance for Private Institutions</t>
  </si>
  <si>
    <t>Licensing and Accreditation</t>
  </si>
  <si>
    <t>Private Sector Input to Reform</t>
  </si>
  <si>
    <t>PMU</t>
  </si>
  <si>
    <t>M&amp;E of Project Activities</t>
  </si>
  <si>
    <t>Budgeting</t>
  </si>
  <si>
    <t>Training institutions</t>
  </si>
  <si>
    <t>DLR 3.1: DSHE causes deployment of additional qualified and trained subject Teachers in English, Math and Science in 4,000 targeted Institutions</t>
  </si>
  <si>
    <t>Teacher Accountability</t>
  </si>
  <si>
    <t>DLR 5.1: Performance-Based Grants for Institutions meeting minimum accountability requirements and achieving performance indicators released to at least 5,000 Institutions</t>
  </si>
  <si>
    <t>Girls Education</t>
  </si>
  <si>
    <t>Public Financial Management</t>
  </si>
  <si>
    <t>Curriculum Development and Revision</t>
  </si>
  <si>
    <t>Relevance of Education Programs</t>
  </si>
  <si>
    <t>Innovative financing</t>
  </si>
  <si>
    <t>Project Implementation Structure</t>
  </si>
  <si>
    <t>Project Structural Network</t>
  </si>
  <si>
    <t>Institutional Development</t>
  </si>
  <si>
    <t>Research and Development (R&amp;D)</t>
  </si>
  <si>
    <t>Training STI Knowledge Workers</t>
  </si>
  <si>
    <t>School/Institutional Autonomy and Accountability</t>
  </si>
  <si>
    <t>Operational Standards for Institutions</t>
  </si>
  <si>
    <t>Institutional Strengthening</t>
  </si>
  <si>
    <t>Results-based Management</t>
  </si>
  <si>
    <t>DLI 2: Public preschool Teachers with improved competencies linked to trainings (as measured by a classroom observation tool as defined in the POM (“COT”))</t>
  </si>
  <si>
    <t>DLI 6: Development and Implementation of Skills Courses for Community Colleges</t>
  </si>
  <si>
    <t>DLI 1: Average preschool enrollment rate in 5 lagging regions (Stretch indicator)</t>
  </si>
  <si>
    <t>DLI 2: Vacant seats/places in public preschool institutions (Stretch indicator)</t>
  </si>
  <si>
    <t>DLI 3: Measurement of child development outcomes (Stretch indicator)</t>
  </si>
  <si>
    <t>Efficiency of Education</t>
  </si>
  <si>
    <t>Employability</t>
  </si>
  <si>
    <t>DLR 7.1: 17% (DLR#7.1: ACE Impact host institution develops and endorses a meaningful university- wide regional strategy (including student affairs),  DLR#7.2: ACE Impact host institution undertakes open, merit-based competitive selection of department heads related to the ACEs and university head;  DLR#7.3: ACE Impact host institution undertakes institutional wide international accreditation, gap assessments and self-evaluations following established methodology; DLR#7.4: ACE Impact host institution participates in the PASET Regional Benchmarking initiative and submits on the required indicators; DLR#7.5: ACE Impact host institution meets milestones for promoting institutional impact. Each approved Center Implementation Plan contains milestone(s) of results and activities to improve institutional impact • DLR#7.6: ACE Impact host institution participates in the National Research and Education Network, including services such as (1) at least 0.5 gbps broadband connection, (2) access to electronic library/database content, (3) access to High Performance Computing, and (4) access to high-performance computer applications)</t>
  </si>
  <si>
    <t>DLR 7.2: 29% (DLR#7.1: ACE Impact host institution develops and endorses a meaningful university- wide regional strategy (including student affairs),  DLR#7.2: ACE Impact host institution undertakes open, merit-based competitive selection of department heads related to the ACEs and university head;  DLR#7.3: ACE Impact host institution undertakes institutional wide international accreditation, gap assessments and self-evaluations following established methodology; DLR#7.4: ACE Impact host institution participates in the PASET Regional Benchmarking initiative and submits on the required indicators; DLR#7.5: ACE Impact host institution meets milestones for promoting institutional impact. Each approved Center Implementation Plan contains milestone(s) of results and activities to improve institutional impact • DLR#7.6: ACE Impact host institution participates in the National Research and Education Network, including services such as (1) at least 0.5 gbps broadband connection, (2) access to electronic library/database content, (3) access to High Performance Computing, and (4) access to high-performance computer applications)</t>
  </si>
  <si>
    <t>DLR 7.3: 56% (DLR#7.1: ACE Impact host institution develops and endorses a meaningful university- wide regional strategy (including student affairs),  DLR#7.2: ACE Impact host institution undertakes open, merit-based competitive selection of department heads related to the ACEs and university head;  DLR#7.3: ACE Impact host institution undertakes institutional wide international accreditation, gap assessments and self-evaluations following established methodology; DLR#7.4: ACE Impact host institution participates in the PASET Regional Benchmarking initiative and submits on the required indicators; DLR#7.5: ACE Impact host institution meets milestones for promoting institutional impact. Each approved Center Implementation Plan contains milestone(s) of results and activities to improve institutional impact • DLR#7.6: ACE Impact host institution participates in the National Research and Education Network, including services such as (1) at least 0.5 gbps broadband connection, (2) access to electronic library/database content, (3) access to High Performance Computing, and (4) access to high-performance computer applications)</t>
  </si>
  <si>
    <t>DLR 7.4: 100% (DLR#7.1: ACE Impact host institution develops and endorses a meaningful university- wide regional strategy (including student affairs),  DLR#7.2: ACE Impact host institution undertakes open, merit-based competitive selection of department heads related to the ACEs and university head;  DLR#7.3: ACE Impact host institution undertakes institutional wide international accreditation, gap assessments and self-evaluations following established methodology; DLR#7.4: ACE Impact host institution participates in the PASET Regional Benchmarking initiative and submits on the required indicators; DLR#7.5: ACE Impact host institution meets milestones for promoting institutional impact. Each approved Center Implementation Plan contains milestone(s) of results and activities to improve institutional impact • DLR#7.6: ACE Impact host institution participates in the National Research and Education Network, including services such as (1) at least 0.5 gbps broadband connection, (2) access to electronic library/database content, (3) access to High Performance Computing, and (4) access to high-performance computer applications)</t>
  </si>
  <si>
    <t>Teacher exchange program</t>
  </si>
  <si>
    <t>Tracer study</t>
  </si>
  <si>
    <t>Occupational Standards</t>
  </si>
  <si>
    <t>Enrollment, Completion, Retention</t>
  </si>
  <si>
    <t>DLI 3: Increase in number of seats utilized in existing low-performing schools</t>
  </si>
  <si>
    <t>Examination</t>
  </si>
  <si>
    <t>Graduation</t>
  </si>
  <si>
    <t>US$10,000,000 for each low-income participating state and US$5,000,000 for every other participating state that meets the target in the respective year</t>
  </si>
  <si>
    <t>DLR 5.1: School program for improving student socio-emotional learning designed and tested in schools</t>
  </si>
  <si>
    <t>DLR 5.2: Percentage of High Proportion Schools implementing the socio-emotional learning program</t>
  </si>
  <si>
    <t xml:space="preserve">DLR 8.3: Approved MOE  2020 budget  reflects an  increase of a  minimum of  US$50 million  from 2019  indicative  budget to meet  PforR Program results </t>
  </si>
  <si>
    <t xml:space="preserve">DLR 8.4: Approved MOE  2020 budget  reflects an  increase of a  minimum of  US$50 million  from 2019  indicative  budget to meet  PforR Program results </t>
  </si>
  <si>
    <t xml:space="preserve">DLR 8.5: Approved MOE  2020 budget  reflects an  increase of a  minimum of  US$50 million  from 2019  indicative  budget to meet  PforR Program results </t>
  </si>
  <si>
    <t>DLR 8.2: Approved MOE  2020 budget  reflects an  increase of a  the minimum amount of JOD  949,555,000 as indicated in 2017 budget law</t>
  </si>
  <si>
    <t xml:space="preserve">DLR 6.2: Four (4) mobile computer labs in Montserrado county and five school-based computer labs are operational in targeted schools are operational </t>
  </si>
  <si>
    <t>DLR 4.1: Share of female and disadvantaged youth completing  market relevant short‐term training programs - 50% in Year 1 </t>
  </si>
  <si>
    <t>DLR 4.2: Share of female and disadvantaged youth completing  market relevant short‐term training programs - 55% in Year 2</t>
  </si>
  <si>
    <t>DLR 4.3: Share of female and disadvantaged youth completing  market relevant short‐term training programs - 60% Year 3</t>
  </si>
  <si>
    <t>DLR 4.4: Share of female and disadvantaged youth completing  market relevant short‐term training programs - 65% Year 4</t>
  </si>
  <si>
    <t>DLR 4.5: Share of female and disadvantaged youth completing  market relevant short‐term training programs - 65% in Year 5</t>
  </si>
  <si>
    <t>DLR 5.1: Percentage of trainees employed/self‐employed within 6  months of completion of short‐term training - 65% in Year 2</t>
  </si>
  <si>
    <t>DLR 5.2: Percentage of trainees employed/self‐employed within 6  months of completion of short‐term training - 65% in Year 3 </t>
  </si>
  <si>
    <t>DLR 5.3: Percentage of trainees employed/self‐employed within 6  months of completion of short‐term training - 70% in Year 4 </t>
  </si>
  <si>
    <t>DLR5.4: Percentage of trainees employed/self‐employed within 6  months of completion of short‐term training - 70% in Year 5 </t>
  </si>
  <si>
    <t>DLR 1.2: Grants Management System operational</t>
  </si>
  <si>
    <t>DLR 2.1: Pro-Poor Targeted Scholarship (PPTS) and Pro-Science Scholarhsip (PPS) schemes approved</t>
  </si>
  <si>
    <t>DLR 2.2: Pro-Poor Targeted Scholarship (PPTS) in Grades 9 and 11, and Pro-Science Scholarhsip (PPS) in Grade 11 implemented in 25 districts</t>
  </si>
  <si>
    <t>DLR 2.3: Pro-Poor Targeted Scholarship (PPTS) in Grades 9, 10, 11, and 12, and Pro-Science Scholarhsip (PPS)  in Grades 11 and 12 implemented in additional 50 districts</t>
  </si>
  <si>
    <t>DLR 3.1: Revised National Curriculum Framework approved</t>
  </si>
  <si>
    <t>DLI 3: National Curriculum Framework revised and implemented</t>
  </si>
  <si>
    <t>DLR 2.2: Number of students and Teachers participating in intensive literacy programs in primary 1</t>
  </si>
  <si>
    <t>DLR 2.3: Number of students and Teachers participating in intensive literacy programs in primary 1 and 2</t>
  </si>
  <si>
    <t>DLR 2.4: Number of students and Teachers participating in intensive literacy programs in primary 1, 2, and 3</t>
  </si>
  <si>
    <t>Skills Development Stratedy</t>
  </si>
  <si>
    <t>DLI 3: Number of accredited new or updated quality training programs that will be delivered by staff that participated in Industry Attachments of Selected Economic Sectors</t>
  </si>
  <si>
    <t>DLI 4: Number of graduates receiving a matching grant under the Skills Development Fund</t>
  </si>
  <si>
    <t>DLR 4.1: Completion of the governance and management structure of the Skills Development Fund</t>
  </si>
  <si>
    <t>DLR 2a.1: Percentage of participating institutes in focus states with a BoG, a Department Management Committee or equivalent that meets at least 4 times every calendar year and which publicly discloses the minutes of all meetings - 60%</t>
  </si>
  <si>
    <t>DLR 2a.2: Percentage of participating institutes in focus states with a BoG, a Department Management Committee or equivalent that meets at least 4 times every calendar year and which publicly discloses the minutes of all meetings - 95%</t>
  </si>
  <si>
    <t>DLR 2b.1: Percentage of participating institutes that produce and publish an annual report in the prescribed format in accordance with the requirements set out in the PIPb- 60%</t>
  </si>
  <si>
    <t>DLR 2b.2: Percentage of participating institutes that produce and publish an annual report in the prescribed format in accordance with the requirements set out in the PIP - 75%</t>
  </si>
  <si>
    <t>DLR 2b.3: Percentage of participating institutes that produce and publish an annual report in the prescribed format in accordance with the requirements set out in the PIP -  85%</t>
  </si>
  <si>
    <t>DLR 2c.1: Percentage of eligible transactions in the previous six (6) months against which funds are released in full to participating institutes by the MHRD within ten (10) calendar days of the date on which the participating institute requests the payment - 60%</t>
  </si>
  <si>
    <t>DLR 2c.2: Percentage of eligible transactions in the previous six (6) months against which funds are released in full to participating institutes by the MHRD within ten (10) calendar days of the date on which the participating institute requests the payment - 95%</t>
  </si>
  <si>
    <t>DLR 2c.3: Percentage of eligible transactions in the previous six (6) months against which funds are released in full to participating institutes by the MHRD within ten (10) calendar days of the date on which the participating institute requests the payment - 95%</t>
  </si>
  <si>
    <t>DLI 1: Number of school aged (3-18) children enrolled in formal education in participating schools</t>
  </si>
  <si>
    <t>DLR 4.1: 50 participating schools that implement formative and summative assessments for students in Grade 3 in reading and math in Year 2</t>
  </si>
  <si>
    <t>DLR 4.2: 180 participating schools that implement formative and summative assessments for students in Grade 3 in reading and math in Year 4</t>
  </si>
  <si>
    <t>DLI 5: Agreed allocations of additional sources of funds, including SDL deposited into Skills Development Fund and/or Treainee Voucher Scheme accounts as set forth in the POM</t>
  </si>
  <si>
    <t>DLR 1.1: All Teachers trainers have been trained. Training material is available at all Trining Centers</t>
  </si>
  <si>
    <t>DLR 1.3: Project Implementing Entity (PIE) order on diploma and salary entitlement of retrained Teachers issued</t>
  </si>
  <si>
    <t>DLI 1: Institutional capacity of Lead Teacher Training Universities to support the new Continuous Professional Development system for Teachers and principals enhanced</t>
  </si>
  <si>
    <t>DLI 2: Systems are in place to: (i) measure whether Teachers and principals meet new professional standards; (ii) track and record evaluations of CPD programs; and (iii) record assessments of CPD needs of Teachers and principals.</t>
  </si>
  <si>
    <t xml:space="preserve">DLR 1.1: 80% of Higher Education scholarship candidates whose academic information has been provided by their academic institution </t>
  </si>
  <si>
    <t xml:space="preserve">DLR 1.2: 85% of Higher Education scholarship candidates whose academic information has been provided by their academic institution </t>
  </si>
  <si>
    <t xml:space="preserve">DLR 1.3: 90% of Higher Education scholarship candidates whose academic information has been provided by their academic institution </t>
  </si>
  <si>
    <t xml:space="preserve">DLR 1.4: 95% of Higher Education scholarship candidates whose academic information has been provided by their academic institution  </t>
  </si>
  <si>
    <t>DLR 2.1: 30.7% of higher education scholars that have renewed the scholarship</t>
  </si>
  <si>
    <t>DLR 2.2: 32.7% of higher education scholars that have renewed the scholarship</t>
  </si>
  <si>
    <t>DLR 2.3: 34.7% of higher education scholars that have renewed the scholarship</t>
  </si>
  <si>
    <t>DLR 2.4: 36.7% of higher education scholars that have renewed the scholarship</t>
  </si>
  <si>
    <t>DLR 3.1: 31.3% of first-year higher education scholars enrolled in Strategic Careers</t>
  </si>
  <si>
    <t>DLR 3.2: 33.3% of first-year higher education scholars enrolled in Strategic Careers</t>
  </si>
  <si>
    <t>DLR 3.3: 35.3% of first-year higher education scholars enrolled in Strategic Careers</t>
  </si>
  <si>
    <t>DLR 3.4: 37.3% of first-year higher education scholars enrolled in Strategic Careers</t>
  </si>
  <si>
    <t>DLR 6.1: 50% secondary education students assessed through the APRENDER evaluation in the Participating Provinces with the Lowest Coverage</t>
  </si>
  <si>
    <t>DLR 6.2: 67% primary education students assessed through the APRENDER evaluation in the Participating Provinces with the Lowest Coverage</t>
  </si>
  <si>
    <t>DLR 6.3: 56% secondary education students assessed through the APRENDER evaluation in the Participating Provinces with the Lowest Coverage</t>
  </si>
  <si>
    <t>DLR 7.1: 45% of school principals using the APRENDER Summary Report to enhance pedagogical practices</t>
  </si>
  <si>
    <t>DLR 7.2: 55% of school principals using the APRENDER Summary Report to enhance pedagogical practices</t>
  </si>
  <si>
    <t>DLR 2.1: 20 States that formally signed a NEM Portaria Commitment Agreement</t>
  </si>
  <si>
    <t>DLR 2.2: 25 States that formally signed a NEM Portaria Commitment Agreement</t>
  </si>
  <si>
    <t>DLR 3.1: 10 States that achieved 75% of the key objectives included in their NEM Implementation Plans</t>
  </si>
  <si>
    <t>DLR 3.2: 15 States that achieved 75% of the key objectives included in their NEM Implementation Plans</t>
  </si>
  <si>
    <t>DLR 3.3: 22 States that achieved 75% of the key objectives included in their NEM Implementation Plans</t>
  </si>
  <si>
    <t>DLR 4.1: 10 States that have their curricula adapted to NEM, validated and published by each State</t>
  </si>
  <si>
    <t>DLR 4.2: 15 States that have their curricula adapted to NEM, validated and published by each State</t>
  </si>
  <si>
    <t>DLR 4.3: 25 States that have their curricula adapted to NEM, validated and published by each State</t>
  </si>
  <si>
    <t>DLR 5.2: 15  States that have trained at least 40% of school principals and school coordinators in the New State Curriculum</t>
  </si>
  <si>
    <t>DLR 5.3: 25  States that have trained at least 40% of school principals and school coordinators in the New State Curriculum</t>
  </si>
  <si>
    <t>DLR 5.1: 7 States that have trained at least 40% of school principals and school coordinators in the New State Curriculum</t>
  </si>
  <si>
    <t>DLR 6.1: 10  States with schools in NEM Implementation Pilots</t>
  </si>
  <si>
    <t>DLR 6.2: 20  States with schools in NEM Implementation Pilots</t>
  </si>
  <si>
    <t>DLR 7.1: 25 States that have their revised FTS Implementation Plans approved by MEC</t>
  </si>
  <si>
    <t>DLR 9.1: 45% of agreed FTS key process targets achieved by States as included in their FTS Implementation Plans</t>
  </si>
  <si>
    <t>DLR 9.2: 60% of agreed FTS key process targets achieved by States as included in their FTS Implementation Plans</t>
  </si>
  <si>
    <t>DLR 9.3: 75% of agreed FTS key process targets achieved by States as included in their FTS Implementation Plans</t>
  </si>
  <si>
    <t>DLR 10.1: 20 States with NEM Implementation Plans with specific strategies to implement NEM in vulnerable Schools</t>
  </si>
  <si>
    <t>DLR 10.2: 25  States with NEM Implementation Plans with specific strategies to implement NEM in vulnerable Schools</t>
  </si>
  <si>
    <t>DLR 1.1: 882 additional undergraduate students enrolled in priority subject areas funded by the project</t>
  </si>
  <si>
    <t>DLR 1.3: 1,822 additional undergraduate students enrolled in priority subject areas funded by the project</t>
  </si>
  <si>
    <t>DLR 1.5: 2,824 additional undergraduate students enrolled in priority subject areas funded by the project</t>
  </si>
  <si>
    <t>DLR 1.7: 3,891 additional undergraduate students enrolled in priority subject areas funded by the project</t>
  </si>
  <si>
    <t>DLR 1.4: 26% of additional undergraduate students enrolled in priority subject areas funded by the project are female</t>
  </si>
  <si>
    <t>DLR 1.2 25% of additional undergraduate students enrolled in priority subject areas funded by the project are female</t>
  </si>
  <si>
    <t>DLR 1.6: 28% 25% of additional undergraduate students enrolled in priority subject areas funded by the project are female</t>
  </si>
  <si>
    <t>DLR 1.8: 30% 25% of additional undergraduate students enrolled in priority subject areas funded by the project are female</t>
  </si>
  <si>
    <t>DLR 3.3: At least 40% of institutions achieving annual milestones specified in the PIM and the performance contract</t>
  </si>
  <si>
    <t>DLR 3.4: At least 60% of institutions achieving annual milestones specified in the PIM and the performance contract</t>
  </si>
  <si>
    <t>DLR 3.5: At least 80% of institutions achieving annual milestones specified in the PIM and the performance contract</t>
  </si>
  <si>
    <t>DLR 3.6: At least 80% of institutions achieving annual milestones specified in the PIM and the performance contract</t>
  </si>
  <si>
    <t>DLR 4.2: At least 2 Internal Quality Assurance units (IQUA)</t>
  </si>
  <si>
    <t>DLR 4.3: Year 2 plus 2 - At least 4 Internal Quality Assurance units (IQUA)</t>
  </si>
  <si>
    <t>DLR 4.4: Year 3 plus 2 - At least 5 Internal Quality Assurance units (IQUA)</t>
  </si>
  <si>
    <t>DLR 4.5: Year 4 plus 1 - At least 5 Internal Quality Assurance units (IQUA)</t>
  </si>
  <si>
    <t>DLR 3.1: 12% Students (with focus on gender and regionalization)</t>
  </si>
  <si>
    <t>DLR 3.2: 29% Students (with focus on gender and regionalization)</t>
  </si>
  <si>
    <t>DLR 3.3: 52% Students (with focus on gender and regionalization)</t>
  </si>
  <si>
    <t>DLR 3.2: 75% Students (with focus on gender and regionalization)</t>
  </si>
  <si>
    <t>DLR 3.3: 100% Students (with focus on gender and regionalization)</t>
  </si>
  <si>
    <t>DLR 4.1: 6% of targets achieved of a specific accreditation or assessment (international, national, regional, gap assessment, self-evaluation)</t>
  </si>
  <si>
    <t>DLR 4.2: 18% of targets achieved of a specific accreditation or assessment (international, national, regional, gap assessment, self-evaluation)</t>
  </si>
  <si>
    <t>DLR 4.3: 56% of targets achieved of a specific accreditation or assessment (international, national, regional, gap assessment, self-evaluation)</t>
  </si>
  <si>
    <t>DLR 4.4: 81% of targets achieved of a specific accreditation or assessment (international, national, regional, gap assessment, self-evaluation)</t>
  </si>
  <si>
    <t>DLR 4.5: 100% of targets achieved of a specific accreditation or assessment (international, national, regional, gap assessment, self-evaluation)</t>
  </si>
  <si>
    <t>DLR 5.1: 7% of targets achieved on externally generated revenue, internships, and entrepreneurship</t>
  </si>
  <si>
    <t>DLR 5.2: 24% of targets achieved on externally generated revenue, internships, and entrepreneurship</t>
  </si>
  <si>
    <t>DLR 5.3: 53% of targets achieved on externally generated revenue, internships, and entrepreneurship</t>
  </si>
  <si>
    <t>DLR 5.4: 78% of targets achieved on externally generated revenue, internships, and entrepreneurship</t>
  </si>
  <si>
    <t>DLR 5.5: 100% of targets achieved on externally generated revenue, internships, and entrepreneurship</t>
  </si>
  <si>
    <t>DLR 6.1: 13% of targets on timely and quality fiduciary managament are achieved</t>
  </si>
  <si>
    <t>DLR 6.2: 36% of targets on timely and quality fiduciary managament are achieved</t>
  </si>
  <si>
    <t>DLR 6.3: 55% of targets on timely and quality fiduciary managament are achieved</t>
  </si>
  <si>
    <t>DLR 6.4: 77% of targets on timely and quality fiduciary managament are achieved</t>
  </si>
  <si>
    <t>DLR 6.5: 100% of targets on timely and quality fiduciary managament are achieved</t>
  </si>
  <si>
    <t>DLR 2.1.4: 13,998 students enrolled at regional flagship TVET institutes in programs aimed at meeting skills needs of priority sectors</t>
  </si>
  <si>
    <t>DLR 2.1.3: 11,645 students enrolled at regional flagship TVET institutes in programs aimed at meeting skills needs of priority sectors</t>
  </si>
  <si>
    <t>DLR 2.1.2: 9,066 students enrolled at regional flagship TVET institutes in programs aimed at meeting skills needs of priority sectors</t>
  </si>
  <si>
    <t>DLR 2.1.1: 6,969 students enrolled at regional flagship TVET institutes in programs aimed at meeting skills needs of priority sectors</t>
  </si>
  <si>
    <t>DLR 2.1.5: 16,759 students enrolled at regional flagship TVET institutes in programs aimed at meeting skills needs of priority sectors</t>
  </si>
  <si>
    <t>DLR 3.1.1: 52 of demand-driven programs developed and accredited by national TVET accreditation agencies or certified by industries</t>
  </si>
  <si>
    <t>DLR 3.1.2: 44 of demand-driven programs developed and accredited by national TVET accreditation agencies or certified by industries</t>
  </si>
  <si>
    <t>DLR 3.1.3: 41 of demand-driven programs developed and accredited by national TVET accreditation agencies or certified by industries</t>
  </si>
  <si>
    <t>DLR 3.1.4: 34 of demand-driven programs developed and accredited by national TVET accreditation agencies or certified by industries</t>
  </si>
  <si>
    <t>DLR 3.1.5: 35 of demand-driven programs developed and accredited by national TVET accreditation agencies or certified by industries</t>
  </si>
  <si>
    <t>DLR 3.2.1: 96 Teaching staff in flagship TVET institutes who have industrial attachment</t>
  </si>
  <si>
    <t>DLR 3.2.2: 51 Teaching staff in flagship TVET institutes who have industrial attachment</t>
  </si>
  <si>
    <t>DLR 3.2.3: 51 Teaching staff in flagship TVET institutes who have industrial attachment</t>
  </si>
  <si>
    <t>DLR 3.2.4: 47 Teaching staff in flagship TVET institutes who have industrial attachment</t>
  </si>
  <si>
    <t>DLR 3.2.5: 60 Teaching staff in flagship TVET institutes who have industrial attachment</t>
  </si>
  <si>
    <t>DLR 3.3.1: 62 Teaching staff who undertake exchanges in TVET institutes in another country</t>
  </si>
  <si>
    <t>DLR 3.3.2: 24 Teaching staff who undertake exchanges in TVET institutes in another country</t>
  </si>
  <si>
    <t>DLR 3.3.3: 43 Teaching staff who undertake exchanges in TVET institutes in another country</t>
  </si>
  <si>
    <t>DLR 3.3.4: 46 Teaching staff who undertake exchanges in TVET institutes in another country</t>
  </si>
  <si>
    <t>DLR 3.3.5: 64 Teaching staff who undertake exchanges in TVET institutes in another country</t>
  </si>
  <si>
    <t>DLR 3.4.1: 42 MoUs signed with industries and partner institutions</t>
  </si>
  <si>
    <t>DLR 3.4.2: 40 MoUs signed with industries and partner institutions</t>
  </si>
  <si>
    <t>DLR 3.4.3: 39 MoUs signed with industries and partner institutions</t>
  </si>
  <si>
    <t>DLR 3.4.4: 41 MoUs signed with industries and partner institutions</t>
  </si>
  <si>
    <t>DLR 3.4.5: 39 MoUs signed with industries and partner institutions</t>
  </si>
  <si>
    <t>DLR 3.5.1: 13 Tracer study conducted annually</t>
  </si>
  <si>
    <t>DLR 3.5.2: 16 Tracer study conducted annually</t>
  </si>
  <si>
    <t>DLR 3.5.3: 16 Tracer study conducted annually</t>
  </si>
  <si>
    <t>DLR 3.5.4: 16 Tracer study conducted annually</t>
  </si>
  <si>
    <t>DLR 3.5.5: 16 Tracer study conducted annually</t>
  </si>
  <si>
    <t>DLR 4.1.1: 8 Occupational standards in the EASTRIP priority sectors developed or updated</t>
  </si>
  <si>
    <t>DLR 4.1.2: 9 Occupational standards in the EASTRIP priority sectors developed or updated</t>
  </si>
  <si>
    <t>DLR 4.1.3: 7 Occupational standards in the EASTRIP priority sectors developed or updated</t>
  </si>
  <si>
    <t>DLR 4.1.4: 8 Occupational standards in the EASTRIP priority sectors developed or updated</t>
  </si>
  <si>
    <t>DLR 4.1.5: 9 Occupational standards in the EASTRIP priority sectors developed or updated</t>
  </si>
  <si>
    <t>DLR 4.1.6: 10 Occupational standards in the EASTRIP priority sectors developed or updated</t>
  </si>
  <si>
    <t>DLR 5.1.1: 10 Model curricula with modern IT in EASTRIP priority program developed or reviewed</t>
  </si>
  <si>
    <t>DLR 5.1.2: 9 Model curricula with modern IT in EASTRIP priority program developed or reviewed</t>
  </si>
  <si>
    <t>DLR 5.1.3: 9 Model curricula with modern IT in EASTRIP priority program developed or reviewed</t>
  </si>
  <si>
    <t>DLR 5.1.4: 9 Model curricula with modern IT in EASTRIP priority program developed or reviewed</t>
  </si>
  <si>
    <t>DLR 5.1.5: 9 Model curricula with modern IT in EASTRIP priority program developed or reviewed</t>
  </si>
  <si>
    <t>DLR 5.1.6: 5 Model curricula with modern IT in EASTRIP priority program developed or reviewed</t>
  </si>
  <si>
    <t>DLR 6.1.1: 4 Mutual recognition of qualifications with other countries agreed</t>
  </si>
  <si>
    <t>DLR 6.1.2: 4 Mutual recognition of qualifications with other countries agreed</t>
  </si>
  <si>
    <t>DLR 6.1.3: 7 Mutual recognition of qualifications with other countries agreed</t>
  </si>
  <si>
    <t>DLR 6.1.4: 6 Mutual recognition of qualifications with other countries agreed</t>
  </si>
  <si>
    <t>DLR 6.1.5: 6 Mutual recognition of qualifications with other countries agreed</t>
  </si>
  <si>
    <t>DLR 6.1.6: 6 Mutual recognition of qualifications with other countries agreed</t>
  </si>
  <si>
    <t>DLR 6.2.1: 3 Guidelines on how to facilitate the regional students' enrollment in EASTRIP developed</t>
  </si>
  <si>
    <t xml:space="preserve">DLR 4.1: Design of implementation ready instruments for a results-based management pilot, including manual, template performance contracts and identified schools for piloting </t>
  </si>
  <si>
    <t>Disbursement to Côte d’Ivoire under this AF will be Result based. This disbursement method will be by reimbursement against submission of relevant documentation among them, an Unaudited Interim Financial Report and certificates of achievement of the results and EEPs spending reports provided by the Independent Verification Agency</t>
  </si>
  <si>
    <t>4. Definitions</t>
  </si>
  <si>
    <t>Teacher Career</t>
  </si>
  <si>
    <t>DLR 4.1: Teachers  policy  comprising  step‐by‐step  procedures  for  prioritization, needs-based  allocation, and  criteria for redeployment of Teachers developed</t>
  </si>
  <si>
    <t>Block grant</t>
  </si>
  <si>
    <t xml:space="preserve"> Overview</t>
  </si>
  <si>
    <t>Block Grant</t>
  </si>
  <si>
    <t>Performance-based Grant</t>
  </si>
  <si>
    <t>DLR 2.2.1: Number of targeted schools utilizing at least 80 percent of the learning grant</t>
  </si>
  <si>
    <t>DLR 2.2.2: Number of targeted schools utilizing at least 80 percent of the learning grant</t>
  </si>
  <si>
    <t>DLR 2.2.3: Number of targeted schools utilizing at least 80 percent of the learning grant</t>
  </si>
  <si>
    <t>DLR 2.2.4: Number of targeted schools utilizing at least 80 percent of the learning grant</t>
  </si>
  <si>
    <t>DLR 3.3.1: Timely disbursement of capitation grants</t>
  </si>
  <si>
    <t>DLR 3.3.2: Timely disbursement of capitation grants</t>
  </si>
  <si>
    <t>DLR 3.3.3: Timely disbursement of capitation grants</t>
  </si>
  <si>
    <t>DLR 3.3.4: Timely disbursement of capitation grants</t>
  </si>
  <si>
    <t>DLR 3.3.5: Timely disbursement of capitation grants</t>
  </si>
  <si>
    <t>DLR 1.3: 59 IEF achieved at least 70% the targets in their PBCs; 16 IA achieved at least 70% the targets in their PBCs; At least 80% of All public primary schools achieved at least 50% the targets in their QIA</t>
  </si>
  <si>
    <t>Cabo Verde Education and Skills Development Enhancement Project</t>
  </si>
  <si>
    <t>Education Quality Reform in Afghanistan</t>
  </si>
  <si>
    <t>Expanding opportunities for Learning</t>
  </si>
  <si>
    <t>Priority Skills for Growth</t>
  </si>
  <si>
    <t>School Sector Development Program Additional Financing</t>
  </si>
  <si>
    <t>Secondary Education Improvement Project</t>
  </si>
  <si>
    <r>
      <rPr>
        <b/>
        <sz val="11"/>
        <color theme="1"/>
        <rFont val="Calibri"/>
        <family val="2"/>
        <scheme val="minor"/>
      </rPr>
      <t>Definition</t>
    </r>
    <r>
      <rPr>
        <sz val="11"/>
        <color theme="1"/>
        <rFont val="Calibri"/>
        <family val="2"/>
        <scheme val="minor"/>
      </rPr>
      <t xml:space="preserve">: Interventions that address supply and/or demand issues in educational access and equity.                                                                                                                  </t>
    </r>
    <r>
      <rPr>
        <b/>
        <sz val="11"/>
        <color theme="1"/>
        <rFont val="Calibri"/>
        <family val="2"/>
        <scheme val="minor"/>
      </rPr>
      <t>Topics include</t>
    </r>
    <r>
      <rPr>
        <sz val="11"/>
        <color theme="1"/>
        <rFont val="Calibri"/>
        <family val="2"/>
        <scheme val="minor"/>
      </rPr>
      <t>: Inclusive Education; Education in Post Conflict Situations; Education in Emergency Situations; Indigenous Education; Out-of-School Children and Youth; Multi-Grade Education; Alternative Education; Education for Vulnerable and Disadvantaged Groups; Education and Gender; Rural Education</t>
    </r>
  </si>
  <si>
    <t>Student Loan Program</t>
  </si>
  <si>
    <t>DLR 6.6: Grade 10 retention rate (of those started grade 6) of stipends beneficiaries reaches 70 percent</t>
  </si>
  <si>
    <t>DLR 5.5: (a) E-book app and online textbook platform developed; and (b) all textbooks approved in DLI 5.3 made available as e-books through the app and the online textbook platform</t>
  </si>
  <si>
    <t>DLR 5.3: At least 200 academics who were awarded the MHEH/UGC scholarships are pursuing postgraduate degree programs for the attainment of PhD and Master’s degrees or professional doctorates.</t>
  </si>
  <si>
    <t xml:space="preserve">DLI 0: Retroactive Financing: Upon effectiveness based on EEP 12 months before signing of the loan </t>
  </si>
  <si>
    <t>DLR 2.2: The MOE has approved and circulated guidelines for budget preparation to public primary schools and primary schools have prepared budget proposals</t>
  </si>
  <si>
    <t>DLR 5.3 (i): At least nineteen thousand two hundred (19,200) trainees have been certified under NSQF-Level 3 (or above) Short Term Training</t>
  </si>
  <si>
    <t>Value of DLR (mln)</t>
  </si>
  <si>
    <t>DLI/DLR</t>
  </si>
  <si>
    <t xml:space="preserve">DLR 6.3.1: (i) MOE enters into 6 Performance Contracts with 6 AREF; </t>
  </si>
  <si>
    <t>DLR 6.3.2: (ii) each of the 6 AREFs enter into 2 Performance Contracts with 2 selected Provincial Directorates, all said contracts are following the Performance Contract Model developed in DLR #6.1. (i) US$6m for each AREF ; (ii) US$1m for each DP.</t>
  </si>
  <si>
    <t xml:space="preserve">(i) US$6m for each AREF </t>
  </si>
  <si>
    <t>(ii) US$1m for each DP.</t>
  </si>
  <si>
    <t>Count of DLI/DLR</t>
  </si>
  <si>
    <t>Digital infrastructure</t>
  </si>
  <si>
    <t>DLR 4.3: MOE has approved the Monthly Payment Order (MPO) rationalization plan and updated the MPO implementation guidelines</t>
  </si>
  <si>
    <t>Continous Professional Development</t>
  </si>
  <si>
    <t xml:space="preserve">DLI 1: Trainees who have successfully completed the National Skills Qualifications Framework-aligned market relevant short-term Skills Development programs and were certified </t>
  </si>
  <si>
    <t>DLI 2: Percentage of graduates who are wage employed or self-employed within six months of completion of short-term Skills Development programs</t>
  </si>
  <si>
    <t>DLR 2.1: 30% of graduates placed/selfemployed within six months of completion of Skill Development program training in Year 1</t>
  </si>
  <si>
    <t>DLR 2.2: 35% of graduates placed/selfemployed within six months of completion of Skill Development program training in Year 2</t>
  </si>
  <si>
    <t>DLR 2.3: 40% of graduates placed/selfemployed within six months of completion of Skill Development program training in Year 3</t>
  </si>
  <si>
    <t>DLR 2.4: 45% of graduates placed/selfemployed within six months of completion of Skill Development program training in Year 4</t>
  </si>
  <si>
    <t>DLR 2.5: 50% of graduates placed/selfemployed within six months of completion of Skill Development program training in Year 5</t>
  </si>
  <si>
    <t>DLI 3: NSQF aligned Qualification Packs translated into model curriculum,  trainers guide, and teaching learning resource packs</t>
  </si>
  <si>
    <t xml:space="preserve">DLR 3.1: At least 200 Qualification Packs approved by NQSC made into model curriculum and 100 job roles for transnational standards developed according to the NQAF manuals </t>
  </si>
  <si>
    <t xml:space="preserve">DLR 3.2: NQAF accreditation standards have been applied to all Training Providers delivering NSQF qualifications affiliated with the NSDC and the SSCs </t>
  </si>
  <si>
    <t xml:space="preserve">DLR 3.4: Qualification Packs and teaching learning packs based on the model curriculum developed and approved by the NSQF for MSMEs for at least 100 job roles in 25 sectors </t>
  </si>
  <si>
    <t xml:space="preserve">DLR 3.5: At least 1,000 NSQC approved Qualification Packs or 100% of the existing QPs (current or revised) cumulatively from Year 1 are covered by the model curriculum, trainers guide, and teaching learning resource packs, and disclosed on the NSDC website </t>
  </si>
  <si>
    <t>DLR 1c.2: 87  engineering education institutes in focus states that meet the enabling mechanisms for participation in the projec</t>
  </si>
  <si>
    <t>DLR 1b.2: 1 participating ATUs in focus states that publicly declare final semester examination results before the start of the next academic year</t>
  </si>
  <si>
    <t>DLR 1b.1: 2 participating ATUs in focus states that publicly declare final semester examination results before the start of the next academic year</t>
  </si>
  <si>
    <t>DLR 1b.3: 3 participating ATUs in focus states that publicly declare final semester examination results before the start of the next academic year</t>
  </si>
  <si>
    <t>DLR 1c.1: 55  engineering education institutes in focus states that meet the enabling mechanisms for participation in the project</t>
  </si>
  <si>
    <t>DLI 1a: Percentage of Undergraduate (UG) programs offered in participating institutes in focus states that are NBA accredited or for which NBA accreditation has been applied</t>
  </si>
  <si>
    <t>DLI 1b: Number of participating Affiliated Technical Universities (ATUs) in focus states that publicly declare final semester examination results before the start of the next academic year</t>
  </si>
  <si>
    <t>DLI 3: Number of functional QECAC (Quality Enhancement Cells) in AUs</t>
  </si>
  <si>
    <t>DLI 4: Development and implementation of Associate Degree (AD) programs</t>
  </si>
  <si>
    <t>DLR 4.4: (i) Additional 70 Affiliated Colleges, over and above those considered for Year 3 target, have enroled the first cohort of students in at least one of the Associate Degree programs developed in Years 2 and 3; (ii) Additional 5 Associate Degree programs, over and above those accounted for Years 2 and 3 targets, have been developed by HEC in accordance with international best practices</t>
  </si>
  <si>
    <t>DLI 8: Expansion of Pakistani Education and Research Network (PERN)</t>
  </si>
  <si>
    <t>Retroactive Financing</t>
  </si>
  <si>
    <t>DLI 3: Teachers education and continuous professional development (Continous Professional Development)</t>
  </si>
  <si>
    <t>DLR 3.2: Continous Professional Development framework and plan have been developed and approved by MoPME</t>
  </si>
  <si>
    <t>DLR 3.4: Continous Professional Development training has been started as per approved plan</t>
  </si>
  <si>
    <t>DPE/NAPE progress report on Continous Professional Development implementation</t>
  </si>
  <si>
    <t>DLR 3.6: Continous Professional Development training has been conducted as per approved plan</t>
  </si>
  <si>
    <t>DPE progress report on Continous Professional Development implementation</t>
  </si>
  <si>
    <t xml:space="preserve">DLI 6: Quality in the primary classroom: Strengthening fieldbased Continous Professional Development for improved Teachers performance </t>
  </si>
  <si>
    <t>DLR 6.1: DSD has designed: (a) the elements of the New Mainstream Phase of integrated Continous Professional Development program and piloted its key components; and (b) an innovative Teachers support package and tested its components</t>
  </si>
  <si>
    <t xml:space="preserve">DLR 6.2: At least 85% of primary school Teachers in 4 Districts covered by the New Mainstream Phase of integrated Continous Professional Development program; and DSD is implementing the validated innovative Teachers support package in at least 100 schools </t>
  </si>
  <si>
    <t xml:space="preserve">DLR 6.3: At least 85% of primary school Teachers in 8 Districts covered by New Mainstream Phase of integrated Continous Professional Development program; and DSD is implementing the validated innovative Teachers support package in at least 100 schools </t>
  </si>
  <si>
    <t>DLR 6.4: At least 85% of primary school Teachers in 12 Districts covered by New Mainstream Phase of integrated Continous Professional Development program; DSD has analyzed and disseminated: (a) the results of the integrated Continous Professional Development program evaluation and integrated its findings into the Continous Professional Development system; and (b) the results of the innovative Teachers support package evaluation</t>
  </si>
  <si>
    <t>DLR 6.5: At least 85% of primary school Teachers in 18 Districts covered by New Mainstream Phaseof integrated Continous Professional Development program.</t>
  </si>
  <si>
    <t>c. Restructuring paper - if applicable, to identify whether DLIs remained unchanged, were revised or dropped.</t>
  </si>
  <si>
    <t xml:space="preserve">d. Operations Portal – for overall disbursement per project, DLI ratings, as well as PO and IP ratings </t>
  </si>
  <si>
    <t xml:space="preserve"> a.  Tab called “Definitions” provides definitions by Focus area and examples of the Topics which were included under each Focus Area. WB's Education taxonomy was used as a basis for Focus areas, but some adjustments have been made to better reflect the focus of DLIs and DLRs. For example, all education finance related DLIs were moved to Education financing, except for Student grants/scholarships specifically aimed at vulnerable groups, those are included under Equity and Access.</t>
  </si>
  <si>
    <r>
      <rPr>
        <b/>
        <sz val="11"/>
        <color theme="1"/>
        <rFont val="Calibri"/>
        <family val="2"/>
        <scheme val="minor"/>
      </rPr>
      <t>Definition</t>
    </r>
    <r>
      <rPr>
        <sz val="11"/>
        <color theme="1"/>
        <rFont val="Calibri"/>
        <family val="2"/>
        <scheme val="minor"/>
      </rPr>
      <t xml:space="preserve">: Initiatives to improve the funding structures of education systems and educational institutions at all levels.                                                                                  </t>
    </r>
    <r>
      <rPr>
        <b/>
        <sz val="11"/>
        <color theme="1"/>
        <rFont val="Calibri"/>
        <family val="2"/>
        <scheme val="minor"/>
      </rPr>
      <t>Topics include</t>
    </r>
    <r>
      <rPr>
        <sz val="11"/>
        <color theme="1"/>
        <rFont val="Calibri"/>
        <family val="2"/>
        <scheme val="minor"/>
      </rPr>
      <t xml:space="preserve">: Institutional Grants, Results-based/Performance-Based Financing, Education Funding Formulae, Public Finance Management, User Fees in Education, Student Loan Program. </t>
    </r>
  </si>
  <si>
    <r>
      <rPr>
        <b/>
        <sz val="11"/>
        <color theme="1"/>
        <rFont val="Calibri"/>
        <family val="2"/>
        <scheme val="minor"/>
      </rPr>
      <t>Definition:</t>
    </r>
    <r>
      <rPr>
        <sz val="11"/>
        <color theme="1"/>
        <rFont val="Calibri"/>
        <family val="2"/>
        <scheme val="minor"/>
      </rPr>
      <t xml:space="preserve"> Skills development is a life–long process that proceeds in stages, each building on the previous one. Foundational skills comprise the basic cognitive skills, such as literacy and numeracy, and socio-emotional skills; job-specific skills (hard skills) describe a person's technical skill set and ability to perform specific job-related tasks.                                                                                                                                                                                                                                                                                                           </t>
    </r>
    <r>
      <rPr>
        <b/>
        <sz val="11"/>
        <color theme="1"/>
        <rFont val="Calibri"/>
        <family val="2"/>
        <scheme val="minor"/>
      </rPr>
      <t>Topics include:</t>
    </r>
    <r>
      <rPr>
        <sz val="11"/>
        <color theme="1"/>
        <rFont val="Calibri"/>
        <family val="2"/>
        <scheme val="minor"/>
      </rPr>
      <t xml:space="preserve"> Second Chance Education for Young Adults, On the Job Training, Reskilling, Dual Training, Apprenticeship, Qualification Frameworks, Employability, Soft Skills, Tracer Study</t>
    </r>
  </si>
  <si>
    <t xml:space="preserve">Choice of Financing instrument </t>
  </si>
  <si>
    <t>DLIs within Results Chain Position</t>
  </si>
  <si>
    <t>Sum of Value of DLR (mln)</t>
  </si>
  <si>
    <t>Share of DLI value by region (US mln)</t>
  </si>
  <si>
    <t>Count of DLIs by Focus Area</t>
  </si>
  <si>
    <t xml:space="preserve">School-level list from all LGAs identifying the amount of CGs received by all schools by pupil, by month; World Bank statements of sampled schools </t>
  </si>
  <si>
    <t>(All)</t>
  </si>
  <si>
    <t>Count of Verification agency type</t>
  </si>
  <si>
    <t>Column Labels</t>
  </si>
  <si>
    <t>DLR 2.3: 80 % of all public primary Schools have functional SMC</t>
  </si>
  <si>
    <t>DLI 4: Number of Participating States that have conducted tracer studies</t>
  </si>
  <si>
    <t>DLI 5: Number of Teachers and managers in Honours and Masters colleges trained in subject and pedagogical training under the Project</t>
  </si>
  <si>
    <t>Count of DLI</t>
  </si>
  <si>
    <t>Governance and SBM</t>
  </si>
  <si>
    <t>Access and Equity</t>
  </si>
  <si>
    <t>Private Sector Delivery</t>
  </si>
  <si>
    <t>DLIs by Focus Area and Region</t>
  </si>
  <si>
    <t>DLIs by Topic within Focus Areas</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</si>
  <si>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</si>
  <si>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</si>
  <si>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</si>
  <si>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</si>
  <si>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</si>
  <si>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</si>
  <si>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</si>
  <si>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</si>
  <si>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</si>
  <si>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</si>
  <si>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</si>
  <si>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</si>
  <si>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</si>
  <si>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</si>
  <si>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</si>
  <si>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</si>
  <si>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</si>
  <si>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</si>
  <si>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</si>
  <si>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</si>
  <si>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</si>
  <si>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</si>
  <si>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</si>
  <si>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</si>
  <si>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</si>
  <si>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</si>
  <si>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</si>
  <si>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</si>
  <si>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</si>
  <si>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</si>
  <si>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</si>
  <si>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</si>
  <si>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</si>
  <si>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</si>
  <si>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</si>
  <si>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</si>
  <si>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</si>
  <si>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</si>
  <si>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</si>
  <si>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</si>
  <si>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</si>
  <si>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</si>
  <si>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</si>
  <si>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</si>
  <si>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</si>
  <si>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</si>
  <si>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</si>
  <si>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</si>
  <si>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</si>
  <si>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</si>
  <si>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</si>
  <si>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</si>
  <si>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</si>
  <si>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</si>
  <si>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</si>
  <si>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</si>
  <si>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</si>
  <si>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</si>
  <si>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</si>
  <si>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</si>
  <si>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</si>
  <si>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</si>
  <si>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</si>
  <si>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</si>
  <si>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</si>
  <si>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</si>
  <si>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</si>
  <si>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</si>
  <si>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</si>
  <si>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</si>
  <si>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</si>
  <si>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</si>
  <si>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</si>
  <si>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</si>
  <si>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</si>
  <si>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</si>
  <si>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</si>
  <si>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</si>
  <si>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</si>
  <si>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</si>
  <si>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</si>
  <si>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</si>
  <si>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</si>
  <si>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</si>
  <si>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</si>
  <si>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</si>
  <si>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</si>
  <si>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</si>
  <si>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</si>
  <si>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</si>
  <si>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</si>
  <si>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</si>
  <si>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</si>
  <si>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</si>
  <si>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</si>
  <si>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</si>
  <si>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</si>
  <si>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</si>
  <si>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</si>
  <si>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</si>
  <si>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</si>
  <si>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</si>
  <si>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</si>
  <si>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</si>
  <si>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</si>
  <si>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</si>
  <si>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</si>
  <si>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</si>
  <si>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</si>
  <si>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</si>
  <si>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</si>
  <si>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</si>
  <si>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</si>
  <si>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</si>
  <si>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</si>
  <si>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</si>
  <si>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</si>
  <si>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</si>
  <si>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</si>
  <si>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</si>
  <si>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</si>
  <si>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</si>
  <si>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</si>
  <si>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</si>
  <si>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</si>
  <si>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</si>
  <si>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</si>
  <si>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</si>
  <si>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</si>
  <si>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</si>
  <si>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</si>
  <si>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</si>
  <si>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</si>
  <si>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</si>
  <si>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</si>
  <si>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</si>
  <si>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</si>
  <si>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</si>
  <si>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</si>
  <si>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</si>
  <si>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</si>
  <si>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</si>
  <si>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</si>
  <si>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</si>
  <si>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</si>
  <si>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</si>
  <si>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</si>
  <si>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</si>
  <si>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</si>
  <si>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</si>
  <si>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</si>
  <si>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</si>
  <si>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</si>
  <si>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</si>
  <si>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</si>
  <si>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</si>
  <si>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</si>
  <si>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</si>
  <si>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</si>
  <si>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</si>
  <si>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</si>
  <si>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</si>
  <si>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</si>
  <si>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</si>
  <si>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</si>
  <si>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</si>
  <si>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</si>
  <si>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</si>
  <si>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</si>
  <si>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</si>
  <si>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</si>
  <si>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</si>
  <si>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</si>
  <si>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</si>
  <si>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</si>
  <si>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</si>
  <si>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</si>
  <si>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</si>
  <si>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</si>
  <si>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</si>
  <si>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</si>
  <si>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</si>
  <si>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</si>
  <si>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</si>
  <si>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</si>
  <si>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</si>
  <si>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</si>
  <si>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</si>
  <si>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</si>
  <si>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</si>
  <si>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</si>
  <si>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</si>
  <si>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</si>
  <si>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</si>
  <si>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</si>
  <si>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</si>
  <si>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</si>
  <si>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</si>
  <si>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</si>
  <si>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</si>
  <si>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</si>
  <si>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</si>
  <si>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</si>
  <si>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</si>
  <si>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</si>
  <si>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</si>
  <si>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</si>
  <si>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</si>
  <si>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</si>
  <si>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</si>
  <si>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</si>
  <si>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</si>
  <si>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</si>
  <si>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</si>
  <si>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</si>
  <si>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</si>
  <si>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</si>
  <si>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</si>
  <si>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</si>
  <si>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</si>
  <si>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</si>
  <si>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</si>
  <si>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</si>
  <si>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</si>
  <si>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</si>
  <si>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</si>
  <si>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</si>
  <si>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</si>
  <si>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</si>
  <si>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</si>
  <si>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</si>
  <si>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</si>
  <si>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</si>
  <si>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</si>
  <si>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</si>
  <si>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</si>
  <si>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</si>
  <si>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</si>
  <si>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</si>
  <si>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</si>
  <si>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</si>
  <si>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</si>
  <si>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</si>
  <si>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</si>
  <si>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</si>
  <si>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</si>
  <si>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</si>
  <si>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</si>
  <si>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</si>
  <si>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</si>
  <si>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</si>
  <si>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</si>
  <si>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</si>
  <si>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</si>
  <si>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</si>
  <si>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</si>
  <si>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</si>
  <si>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</si>
  <si>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</si>
  <si>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</si>
  <si>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</si>
  <si>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</si>
  <si>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</si>
  <si>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</si>
  <si>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</si>
  <si>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</si>
  <si>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</si>
  <si>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</si>
  <si>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</si>
  <si>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</si>
  <si>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</si>
  <si>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</si>
  <si>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</si>
  <si>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</si>
  <si>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</si>
  <si>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</si>
  <si>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</si>
  <si>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</si>
  <si>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</si>
  <si>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</si>
  <si>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</si>
  <si>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</si>
  <si>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</si>
  <si>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</si>
  <si>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</si>
  <si>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</si>
  <si>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</si>
  <si>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</si>
  <si>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</si>
  <si>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</si>
  <si>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</si>
  <si>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</si>
  <si>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</si>
  <si>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</si>
  <si>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</si>
  <si>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</si>
  <si>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</si>
  <si>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</si>
  <si>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</si>
  <si>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</si>
  <si>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</si>
  <si>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</si>
  <si>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</si>
  <si>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</si>
  <si>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</si>
  <si>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</si>
  <si>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</si>
  <si>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</si>
  <si>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</si>
  <si>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</si>
  <si>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</si>
  <si>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</si>
  <si>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</si>
  <si>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</si>
  <si>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</si>
  <si>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</si>
  <si>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</si>
  <si>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</si>
  <si>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</si>
  <si>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</si>
  <si>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</si>
  <si>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</si>
  <si>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</si>
  <si>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</si>
  <si>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</si>
  <si>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</si>
  <si>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</si>
  <si>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</si>
  <si>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</si>
  <si>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</si>
  <si>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</si>
  <si>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</si>
  <si>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</si>
  <si>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</si>
  <si>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</si>
  <si>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</si>
  <si>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</si>
  <si>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</si>
  <si>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</si>
  <si>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</si>
  <si>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</si>
  <si>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</si>
  <si>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</si>
  <si>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</si>
  <si>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</si>
  <si>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</si>
  <si>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</si>
  <si>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</si>
  <si>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</si>
  <si>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</si>
  <si>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</si>
  <si>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</si>
  <si>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</si>
  <si>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</si>
  <si>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</si>
  <si>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</si>
  <si>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</si>
  <si>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</si>
  <si>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</si>
  <si>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</si>
  <si>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</si>
  <si>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</si>
  <si>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</si>
  <si>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</si>
  <si>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</si>
  <si>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</si>
  <si>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</si>
  <si>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</si>
  <si>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</si>
  <si>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</si>
  <si>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</si>
  <si>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</si>
  <si>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</si>
  <si>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</si>
  <si>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</si>
  <si>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</si>
  <si>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</si>
  <si>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</si>
  <si>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</si>
  <si>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</si>
  <si>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</si>
  <si>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</si>
  <si>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</si>
  <si>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</si>
  <si>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</si>
  <si>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</si>
  <si>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</si>
  <si>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</si>
  <si>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</si>
  <si>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</si>
  <si>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</si>
  <si>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</si>
  <si>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</si>
  <si>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</si>
  <si>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</si>
  <si>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</si>
  <si>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</si>
  <si>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</si>
  <si>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</si>
  <si>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</si>
  <si>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</si>
  <si>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</si>
  <si>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</si>
  <si>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</si>
  <si>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</si>
  <si>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</si>
  <si>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</si>
  <si>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</si>
  <si>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</si>
  <si>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</si>
  <si>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</si>
  <si>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</si>
  <si>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</si>
  <si>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</si>
  <si>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</si>
  <si>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</si>
  <si>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</si>
  <si>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</si>
  <si>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</si>
  <si>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</si>
  <si>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</si>
  <si>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</si>
  <si>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</si>
  <si>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</si>
  <si>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</si>
  <si>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</si>
  <si>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</si>
  <si>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</si>
  <si>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</si>
  <si>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</si>
  <si>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</si>
  <si>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</si>
  <si>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</si>
  <si>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</si>
  <si>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</si>
  <si>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</si>
  <si>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</si>
  <si>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</si>
  <si>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</si>
  <si>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</si>
  <si>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</si>
  <si>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</si>
  <si>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</si>
  <si>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</si>
  <si>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</si>
  <si>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</si>
  <si>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</si>
  <si>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</si>
  <si>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</si>
  <si>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</si>
  <si>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</si>
  <si>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</si>
  <si>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</si>
  <si>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</si>
  <si>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</si>
  <si>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</si>
  <si>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</si>
  <si>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</si>
  <si>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</si>
  <si>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</si>
  <si>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</si>
  <si>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</si>
  <si>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</si>
  <si>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</si>
  <si>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</si>
  <si>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</si>
  <si>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</si>
  <si>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</si>
  <si>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</si>
  <si>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</si>
  <si>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</si>
  <si>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</si>
  <si>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</si>
  <si>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</si>
  <si>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</si>
  <si>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</si>
  <si>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</si>
  <si>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</si>
  <si>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</si>
  <si>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</si>
  <si>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</si>
  <si>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</si>
  <si>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</si>
  <si>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</si>
  <si>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</si>
  <si>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</si>
  <si>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</si>
  <si>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</si>
  <si>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</si>
  <si>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</si>
  <si>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</si>
  <si>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</si>
  <si>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</si>
  <si>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</si>
  <si>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</si>
  <si>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</si>
  <si>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</si>
  <si>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</si>
  <si>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</si>
  <si>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</si>
  <si>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</si>
  <si>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</si>
  <si>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</si>
  <si>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</si>
  <si>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</si>
  <si>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</si>
  <si>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</si>
  <si>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</si>
  <si>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</si>
  <si>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</si>
  <si>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</si>
  <si>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</si>
  <si>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</si>
  <si>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</si>
  <si>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</si>
  <si>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</si>
  <si>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</si>
  <si>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</si>
  <si>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</si>
  <si>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</si>
  <si>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</si>
  <si>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</si>
  <si>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</si>
  <si>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</si>
  <si>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</si>
  <si>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</si>
  <si>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</si>
  <si>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</si>
  <si>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</si>
  <si>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</si>
  <si>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</si>
  <si>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</si>
  <si>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</si>
  <si>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</si>
  <si>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</si>
  <si>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</si>
  <si>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</si>
  <si>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</si>
  <si>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</si>
  <si>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</si>
  <si>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</si>
  <si>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</si>
  <si>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</si>
  <si>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</si>
  <si>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</si>
  <si>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</si>
  <si>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</si>
  <si>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</si>
  <si>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</si>
  <si>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</si>
  <si>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</si>
  <si>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</si>
  <si>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</si>
  <si>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</si>
  <si>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</si>
  <si>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</si>
  <si>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</si>
  <si>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</si>
  <si>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</si>
  <si>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</si>
  <si>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</si>
  <si>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</si>
  <si>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</si>
  <si>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</si>
  <si>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</si>
  <si>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</si>
  <si>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</si>
  <si>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</si>
  <si>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</si>
  <si>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</si>
  <si>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</si>
  <si>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</si>
  <si>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</si>
  <si>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</si>
  <si>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</si>
  <si>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</si>
  <si>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</si>
  <si>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</si>
  <si>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</si>
  <si>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</si>
  <si>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</si>
  <si>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</si>
  <si>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</si>
  <si>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</si>
  <si>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</si>
  <si>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</si>
  <si>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</si>
  <si>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</si>
  <si>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</si>
  <si>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</si>
  <si>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</si>
  <si>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</si>
  <si>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</si>
  <si>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</si>
  <si>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</si>
  <si>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</si>
  <si>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</si>
  <si>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</si>
  <si>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</si>
  <si>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</si>
  <si>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</si>
  <si>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</si>
  <si>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</si>
  <si>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</si>
  <si>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</si>
  <si>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</si>
  <si>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</si>
  <si>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</si>
  <si>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</si>
  <si>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</si>
  <si>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</si>
  <si>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</si>
  <si>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</si>
  <si>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</si>
  <si>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</si>
  <si>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</si>
  <si>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</si>
  <si>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</si>
  <si>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</si>
  <si>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</si>
  <si>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</si>
  <si>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</si>
  <si>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</si>
  <si>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</si>
  <si>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</si>
  <si>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</si>
  <si>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</si>
  <si>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</si>
  <si>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</si>
  <si>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</si>
  <si>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</si>
  <si>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</si>
  <si>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</si>
  <si>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</si>
  <si>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</si>
  <si>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</si>
  <si>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</si>
  <si>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</si>
  <si>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</si>
  <si>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</si>
  <si>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</si>
  <si>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</si>
  <si>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</si>
  <si>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</si>
  <si>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</si>
  <si>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</si>
  <si>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</si>
  <si>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</si>
  <si>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</si>
  <si>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</si>
  <si>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</si>
  <si>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</si>
  <si>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</si>
  <si>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</si>
  <si>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</si>
  <si>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</si>
  <si>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</si>
  <si>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</si>
  <si>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</si>
  <si>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</si>
  <si>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</si>
  <si>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</si>
  <si>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</si>
  <si>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</si>
  <si>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</si>
  <si>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</si>
  <si>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</si>
  <si>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</si>
  <si>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</si>
  <si>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</si>
  <si>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</si>
  <si>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</si>
  <si>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</si>
  <si>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</si>
  <si>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</si>
  <si>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</si>
  <si>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</si>
  <si>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</si>
  <si>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</si>
  <si>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</si>
  <si>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</si>
  <si>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</si>
  <si>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</si>
  <si>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</si>
  <si>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</si>
  <si>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</si>
  <si>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</si>
  <si>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</si>
  <si>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</si>
  <si>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</si>
  <si>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</si>
  <si>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</si>
  <si>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</si>
  <si>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</si>
  <si>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</si>
  <si>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</si>
  <si>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</si>
  <si>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</si>
  <si>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</si>
  <si>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</si>
  <si>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</si>
  <si>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</si>
  <si>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</si>
  <si>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</si>
  <si>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</si>
  <si>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</si>
  <si>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</si>
  <si>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</si>
  <si>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</si>
  <si>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</si>
  <si>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</si>
  <si>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</si>
  <si>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</si>
  <si>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</si>
  <si>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</si>
  <si>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</si>
  <si>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</si>
  <si>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</si>
  <si>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</si>
  <si>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</si>
  <si>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</si>
  <si>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</si>
  <si>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</si>
  <si>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</si>
  <si>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</si>
  <si>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</si>
  <si>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</si>
  <si>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</si>
  <si>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</si>
  <si>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</si>
  <si>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</si>
  <si>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</si>
  <si>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</si>
  <si>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</si>
  <si>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</si>
  <si>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</si>
  <si>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</si>
  <si>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</si>
  <si>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</si>
  <si>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</si>
  <si>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</si>
  <si>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</si>
  <si>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</si>
  <si>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</si>
  <si>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</si>
  <si>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</si>
  <si>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</si>
  <si>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</si>
  <si>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</si>
  <si>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</si>
  <si>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</si>
  <si>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</si>
  <si>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</si>
  <si>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</si>
  <si>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</si>
  <si>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</si>
  <si>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</si>
  <si>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</si>
  <si>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</si>
  <si>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</si>
  <si>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</si>
  <si>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</si>
  <si>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</si>
  <si>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</si>
  <si>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</si>
  <si>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</si>
  <si>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</si>
  <si>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</si>
  <si>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</si>
  <si>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</si>
  <si>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</si>
  <si>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</si>
  <si>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</si>
  <si>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</si>
  <si>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</si>
  <si>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</si>
  <si>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</si>
  <si>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</si>
  <si>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</si>
  <si>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</si>
  <si>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</si>
  <si>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</si>
  <si>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</si>
  <si>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</si>
  <si>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</si>
  <si>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</si>
  <si>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</si>
  <si>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</si>
  <si>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</si>
  <si>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</si>
  <si>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</si>
  <si>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</si>
  <si>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</si>
  <si>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</si>
  <si>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</si>
  <si>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</si>
  <si>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</si>
  <si>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</si>
  <si>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</si>
  <si>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</si>
  <si>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</si>
  <si>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</si>
  <si>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</si>
  <si>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</si>
  <si>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</si>
  <si>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</si>
  <si>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</si>
  <si>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</si>
  <si>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</si>
  <si>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</si>
  <si>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</si>
  <si>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</si>
  <si>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</si>
  <si>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</si>
  <si>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</si>
  <si>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</si>
  <si>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</si>
  <si>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</si>
  <si>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</si>
  <si>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</si>
  <si>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</si>
  <si>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</si>
  <si>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</si>
  <si>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</si>
  <si>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</si>
  <si>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</si>
  <si>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</si>
  <si>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</si>
  <si>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</si>
  <si>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</si>
  <si>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</si>
  <si>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</si>
  <si>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</si>
  <si>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</si>
  <si>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</si>
  <si>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</si>
  <si>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</si>
  <si>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</si>
  <si>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</si>
  <si>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</si>
  <si>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</si>
  <si>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</si>
  <si>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</si>
  <si>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</si>
  <si>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</si>
  <si>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</si>
  <si>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</si>
  <si>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</si>
  <si>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</si>
  <si>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</si>
  <si>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</si>
  <si>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</si>
  <si>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</si>
  <si>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</si>
  <si>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</si>
  <si>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</si>
  <si>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</si>
  <si>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</si>
  <si>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</si>
  <si>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</si>
  <si>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</si>
  <si>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</si>
  <si>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</si>
  <si>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</si>
  <si>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</si>
  <si>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</si>
  <si>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</si>
  <si>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</si>
  <si>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</si>
  <si>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</si>
  <si>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</si>
  <si>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</si>
  <si>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</si>
  <si>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</si>
  <si>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</si>
  <si>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</si>
  <si>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</si>
  <si>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</si>
  <si>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</si>
  <si>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</si>
  <si>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</si>
  <si>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</si>
  <si>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</si>
  <si>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</si>
  <si>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</si>
  <si>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</si>
  <si>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</si>
  <si>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</si>
  <si>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</si>
  <si>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</si>
  <si>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</si>
  <si>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</si>
  <si>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</si>
  <si>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</si>
  <si>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</si>
  <si>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</si>
  <si>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</si>
  <si>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</si>
  <si>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</si>
  <si>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</si>
  <si>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</si>
  <si>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</si>
  <si>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</si>
  <si>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</si>
  <si>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</si>
  <si>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</si>
  <si>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</si>
  <si>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</si>
  <si>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</si>
  <si>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</si>
  <si>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</si>
  <si>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</si>
  <si>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</si>
  <si>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</si>
  <si>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</si>
  <si>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</si>
  <si>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</si>
  <si>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</si>
  <si>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</si>
  <si>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</si>
  <si>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</si>
  <si>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</si>
  <si>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</si>
  <si>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</si>
  <si>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</si>
  <si>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</si>
  <si>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</si>
  <si>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</si>
  <si>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</si>
  <si>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</si>
  <si>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</si>
  <si>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</si>
  <si>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</si>
  <si>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</si>
  <si>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</si>
  <si>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</si>
  <si>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</si>
  <si>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</si>
  <si>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</si>
  <si>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</si>
  <si>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</si>
  <si>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</si>
  <si>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</si>
  <si>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</si>
  <si>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</si>
  <si>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</si>
  <si>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</si>
  <si>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</si>
  <si>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</si>
  <si>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</si>
  <si>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</si>
  <si>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</si>
  <si>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</si>
  <si>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</si>
  <si>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</si>
  <si>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</si>
  <si>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</si>
  <si>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</si>
  <si>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</si>
  <si>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</si>
  <si>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</si>
  <si>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</si>
  <si>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</si>
  <si>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</si>
  <si>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</si>
  <si>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</si>
  <si>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</si>
  <si>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</si>
  <si>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</si>
  <si>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</si>
  <si>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</si>
  <si>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</si>
  <si>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</si>
  <si>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</si>
  <si>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</si>
  <si>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</si>
  <si>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</si>
  <si>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</si>
  <si>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</si>
  <si>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</si>
  <si>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</si>
  <si>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</si>
  <si>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</si>
  <si>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</si>
  <si>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</si>
  <si>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</si>
  <si>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</si>
  <si>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</si>
  <si>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</si>
  <si>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</si>
  <si>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</si>
  <si>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</si>
  <si>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</si>
  <si>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</si>
  <si>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</si>
  <si>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</si>
  <si>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</si>
  <si>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</si>
  <si>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</si>
  <si>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</si>
  <si>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</si>
  <si>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</si>
  <si>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</si>
  <si>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</si>
  <si>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</si>
  <si>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</si>
  <si>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</si>
  <si>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</si>
  <si>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</si>
  <si>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</si>
  <si>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</si>
  <si>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</si>
  <si>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</si>
  <si>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</si>
  <si>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</si>
  <si>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</si>
  <si>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</si>
  <si>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</si>
  <si>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</si>
  <si>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</si>
  <si>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</si>
  <si>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</si>
  <si>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</si>
  <si>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</si>
  <si>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</si>
  <si>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</si>
  <si>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</si>
  <si>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</si>
  <si>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</si>
  <si>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</si>
  <si>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</si>
  <si>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</si>
  <si>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</si>
  <si>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</si>
  <si>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</si>
  <si>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</si>
  <si>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</si>
  <si>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</si>
  <si>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</si>
  <si>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</si>
  <si>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</si>
  <si>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</si>
  <si>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</si>
  <si>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</si>
  <si>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</si>
  <si>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</si>
  <si>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</si>
  <si>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</si>
  <si>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</si>
  <si>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</si>
  <si>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</si>
  <si>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</si>
  <si>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</si>
  <si>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</si>
  <si>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</si>
  <si>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</si>
  <si>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</si>
  <si>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</si>
  <si>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</si>
  <si>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</si>
  <si>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</si>
  <si>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</si>
  <si>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</si>
  <si>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</si>
  <si>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</si>
  <si>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</si>
  <si>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</si>
  <si>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</si>
  <si>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</si>
  <si>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</si>
  <si>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</si>
  <si>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</si>
  <si>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</si>
  <si>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</si>
  <si>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</si>
  <si>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</si>
  <si>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</si>
  <si>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</si>
  <si>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</si>
  <si>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</si>
  <si>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</si>
  <si>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</si>
  <si>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</si>
  <si>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</si>
  <si>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</si>
  <si>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</si>
  <si>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</si>
  <si>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</si>
  <si>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</si>
  <si>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</si>
  <si>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</si>
  <si>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</si>
  <si>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</si>
  <si>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</si>
  <si>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</si>
  <si>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</si>
  <si>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</si>
  <si>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</si>
  <si>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</si>
  <si>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</si>
  <si>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</si>
  <si>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</si>
  <si>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</si>
  <si>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</si>
  <si>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</si>
  <si>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</si>
  <si>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</si>
  <si>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</si>
  <si>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</si>
  <si>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</si>
  <si>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</si>
  <si>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</si>
  <si>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</si>
  <si>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</si>
  <si>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</si>
  <si>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</si>
  <si>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</si>
  <si>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</si>
  <si>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</si>
  <si>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</si>
  <si>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</si>
  <si>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</si>
  <si>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</si>
  <si>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</si>
  <si>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</si>
  <si>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</si>
  <si>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</si>
  <si>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</si>
  <si>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</si>
  <si>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</si>
  <si>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</si>
  <si>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</si>
  <si>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</si>
  <si>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</si>
  <si>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</si>
  <si>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</si>
  <si>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</si>
  <si>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</si>
  <si>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</si>
  <si>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</si>
  <si>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</si>
  <si>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</si>
  <si>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</si>
  <si>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</si>
  <si>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</si>
  <si>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</si>
  <si>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</si>
  <si>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</si>
  <si>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</si>
  <si>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</si>
  <si>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</si>
  <si>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</si>
  <si>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</si>
  <si>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</si>
  <si>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</si>
  <si>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</si>
  <si>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</si>
  <si>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</si>
  <si>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</si>
  <si>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</si>
  <si>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</si>
  <si>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</si>
  <si>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</si>
  <si>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</si>
  <si>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</si>
  <si>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</si>
  <si>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</si>
  <si>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</si>
  <si>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</si>
  <si>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</si>
  <si>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</si>
  <si>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</si>
  <si>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</si>
  <si>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</si>
  <si>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</si>
  <si>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</si>
  <si>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</si>
  <si>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</si>
  <si>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</si>
  <si>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</si>
  <si>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</si>
  <si>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</si>
  <si>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</si>
  <si>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</si>
  <si>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</si>
  <si>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</si>
  <si>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</si>
  <si>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</si>
  <si>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</si>
  <si>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</si>
  <si>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</si>
  <si>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</si>
  <si>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</si>
  <si>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</si>
  <si>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</si>
  <si>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</si>
  <si>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</si>
  <si>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</si>
  <si>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</si>
  <si>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</si>
  <si>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</si>
  <si>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</si>
  <si>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</si>
  <si>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</si>
  <si>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</si>
  <si>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</si>
  <si>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</si>
  <si>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</si>
  <si>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</si>
  <si>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</si>
  <si>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</si>
  <si>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</si>
  <si>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</si>
  <si>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</si>
  <si>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</si>
  <si>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</si>
  <si>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</si>
  <si>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</si>
  <si>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</si>
  <si>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</si>
  <si>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</si>
  <si>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</si>
  <si>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</si>
  <si>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</si>
  <si>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</si>
  <si>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</si>
  <si>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</si>
  <si>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</si>
  <si>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</si>
  <si>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</si>
  <si>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</si>
  <si>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</si>
  <si>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</si>
  <si>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</si>
  <si>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</si>
  <si>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</si>
  <si>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</si>
  <si>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</si>
  <si>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</si>
  <si>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</si>
  <si>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</si>
  <si>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</si>
  <si>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</si>
  <si>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</si>
  <si>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</si>
  <si>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</si>
  <si>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</si>
  <si>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</si>
  <si>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</si>
  <si>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</si>
  <si>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</si>
  <si>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</si>
  <si>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</si>
  <si>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</si>
  <si>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</si>
  <si>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</si>
  <si>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</si>
  <si>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</si>
  <si>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</si>
  <si>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</si>
  <si>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</si>
  <si>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</si>
  <si>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</si>
  <si>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</si>
  <si>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</si>
  <si>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</si>
  <si>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</si>
  <si>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</si>
  <si>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</si>
  <si>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</si>
  <si>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</si>
  <si>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</si>
  <si>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</si>
  <si>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</si>
  <si>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</si>
  <si>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</si>
  <si>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</si>
  <si>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</si>
  <si>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</si>
  <si>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</si>
  <si>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</si>
  <si>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</si>
  <si>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</si>
  <si>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</si>
  <si>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</si>
  <si>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</si>
  <si>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</si>
  <si>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</si>
  <si>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</si>
  <si>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</si>
  <si>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</si>
  <si>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</si>
  <si>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</si>
  <si>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</si>
  <si>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</si>
  <si>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</si>
  <si>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</si>
  <si>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</si>
  <si>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</si>
  <si>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</si>
  <si>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</si>
  <si>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</si>
  <si>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</si>
  <si>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</si>
  <si>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</si>
  <si>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</si>
  <si>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</si>
  <si>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</si>
  <si>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</si>
  <si>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</si>
  <si>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</si>
  <si>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</si>
  <si>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</si>
  <si>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</si>
  <si>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</si>
  <si>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</si>
  <si>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</si>
  <si>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</si>
  <si>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</si>
  <si>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</si>
  <si>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</si>
  <si>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</si>
  <si>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</si>
  <si>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</si>
  <si>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</si>
  <si>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</si>
  <si>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</si>
  <si>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</si>
  <si>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</si>
  <si>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</si>
  <si>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</si>
  <si>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</si>
  <si>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</si>
  <si>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</si>
  <si>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</si>
  <si>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</si>
  <si>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</si>
  <si>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</si>
  <si>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</si>
  <si>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</si>
  <si>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</si>
  <si>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</si>
  <si>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</si>
  <si>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</si>
  <si>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</si>
  <si>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</si>
  <si>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</si>
  <si>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</si>
  <si>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</si>
  <si>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</si>
  <si>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</si>
  <si>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</si>
  <si>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</si>
  <si>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</si>
  <si>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</si>
  <si>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</si>
  <si>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</si>
  <si>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</si>
  <si>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</si>
  <si>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</si>
  <si>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</si>
  <si>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</si>
  <si>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</si>
  <si>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</si>
  <si>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</si>
  <si>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</si>
  <si>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</si>
  <si>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</si>
  <si>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</si>
  <si>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</si>
  <si>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</si>
  <si>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</si>
  <si>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</si>
  <si>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</si>
  <si>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</si>
  <si>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</si>
  <si>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</si>
  <si>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</si>
  <si>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</si>
  <si>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</si>
  <si>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</si>
  <si>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</si>
  <si>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</si>
  <si>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</si>
  <si>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</si>
  <si>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</si>
  <si>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</si>
  <si>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</si>
  <si>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</si>
  <si>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</si>
  <si>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</si>
  <si>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</si>
  <si>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</si>
  <si>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</si>
  <si>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</si>
  <si>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</si>
  <si>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</si>
  <si>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</si>
  <si>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</si>
  <si>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</si>
  <si>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</si>
  <si>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</si>
  <si>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</si>
  <si>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</si>
  <si>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</si>
  <si>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</si>
  <si>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</si>
  <si>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</si>
  <si>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</si>
  <si>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</si>
  <si>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</si>
  <si>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</si>
  <si>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</si>
  <si>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</si>
  <si>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</si>
  <si>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</si>
  <si>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</si>
  <si>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</si>
  <si>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</si>
  <si>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</si>
  <si>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</si>
  <si>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</si>
  <si>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</si>
  <si>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</si>
  <si>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</si>
  <si>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</si>
  <si>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</si>
  <si>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</si>
  <si>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</si>
  <si>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</si>
  <si>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</si>
  <si>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</si>
  <si>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</si>
  <si>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</si>
  <si>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</si>
  <si>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</si>
  <si>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</si>
  <si>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</si>
  <si>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</si>
  <si>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</si>
  <si>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</si>
  <si>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</si>
  <si>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</si>
  <si>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</si>
  <si>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</si>
  <si>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</si>
  <si>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</si>
  <si>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</si>
  <si>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</si>
  <si>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</si>
  <si>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</si>
  <si>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</si>
  <si>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</si>
  <si>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</si>
  <si>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</si>
  <si>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</si>
  <si>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</si>
  <si>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</si>
  <si>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</si>
  <si>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</si>
  <si>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</si>
  <si>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</si>
  <si>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</si>
  <si>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</si>
  <si>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</si>
  <si>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</si>
  <si>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</si>
  <si>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</si>
  <si>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</si>
  <si>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</si>
  <si>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</si>
  <si>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</si>
  <si>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</si>
  <si>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</si>
  <si>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</si>
  <si>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</si>
  <si>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</si>
  <si>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</si>
  <si>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</si>
  <si>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</si>
  <si>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</si>
  <si>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</si>
  <si>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</si>
  <si>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</si>
  <si>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</si>
  <si>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</si>
  <si>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</si>
  <si>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</si>
  <si>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</si>
  <si>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</si>
  <si>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</si>
  <si>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</si>
  <si>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</si>
  <si>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</si>
  <si>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</si>
  <si>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</si>
  <si>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</si>
  <si>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</si>
  <si>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</si>
  <si>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</si>
  <si>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</si>
  <si>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</si>
  <si>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</si>
  <si>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</si>
  <si>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</si>
  <si>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</si>
  <si>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</si>
  <si>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</si>
  <si>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</si>
  <si>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</si>
  <si>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</si>
  <si>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</si>
  <si>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</si>
  <si>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</si>
  <si>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</si>
  <si>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</si>
  <si>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</si>
  <si>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</si>
  <si>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</si>
  <si>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</si>
  <si>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</si>
  <si>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</si>
  <si>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</si>
  <si>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</si>
  <si>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</si>
  <si>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</si>
  <si>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</si>
  <si>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</si>
  <si>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</si>
  <si>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</si>
  <si>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</si>
  <si>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</si>
  <si>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</si>
  <si>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</si>
  <si>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</si>
  <si>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</si>
  <si>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</si>
  <si>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</si>
  <si>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</si>
  <si>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</si>
  <si>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</si>
  <si>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</si>
  <si>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</si>
  <si>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</si>
  <si>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</si>
  <si>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</si>
  <si>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</si>
  <si>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</si>
  <si>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</si>
  <si>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</si>
  <si>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</si>
  <si>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</si>
  <si>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</si>
  <si>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</si>
  <si>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</si>
  <si>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</si>
  <si>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</si>
  <si>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</si>
  <si>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</si>
  <si>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</si>
  <si>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</si>
  <si>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</si>
  <si>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</si>
  <si>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</si>
  <si>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</si>
  <si>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</si>
  <si>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</si>
  <si>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</si>
  <si>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</si>
  <si>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</si>
  <si>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</si>
  <si>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</si>
  <si>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</si>
  <si>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</si>
  <si>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</si>
  <si>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</si>
  <si>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</si>
  <si>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</si>
  <si>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</si>
  <si>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</si>
  <si>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</si>
  <si>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</si>
  <si>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</si>
  <si>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</si>
  <si>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</si>
  <si>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</si>
  <si>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</si>
  <si>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</si>
  <si>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</si>
  <si>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</si>
  <si>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</si>
  <si>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</si>
  <si>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</si>
  <si>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</si>
  <si>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</si>
  <si>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</si>
  <si>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</si>
  <si>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</si>
  <si>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</si>
  <si>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</si>
  <si>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</si>
  <si>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</si>
  <si>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</si>
  <si>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</si>
  <si>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</si>
  <si>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</si>
  <si>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</si>
  <si>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</si>
  <si>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</si>
  <si>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</si>
  <si>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</si>
  <si>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</si>
  <si>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</si>
  <si>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</si>
  <si>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</si>
  <si>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</si>
  <si>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</si>
  <si>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</si>
  <si>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</si>
  <si>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</si>
  <si>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</si>
  <si>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</si>
  <si>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</si>
  <si>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</si>
  <si>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</si>
  <si>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</si>
  <si>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</si>
  <si>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</si>
  <si>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</si>
  <si>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</si>
  <si>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</si>
  <si>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</si>
  <si>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</si>
  <si>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</si>
  <si>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</si>
  <si>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</si>
  <si>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</si>
  <si>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</si>
  <si>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</si>
  <si>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</si>
  <si>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</si>
  <si>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</si>
  <si>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</si>
  <si>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</si>
  <si>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</si>
  <si>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</si>
  <si>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</si>
  <si>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</si>
  <si>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</si>
  <si>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</si>
  <si>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</si>
  <si>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</si>
  <si>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</si>
  <si>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</si>
  <si>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</si>
  <si>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</si>
  <si>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</si>
  <si>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</si>
  <si>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</si>
  <si>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</si>
  <si>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</si>
  <si>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</si>
  <si>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</si>
  <si>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</si>
  <si>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</si>
  <si>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</si>
  <si>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</si>
  <si>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</si>
  <si>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</si>
  <si>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</si>
  <si>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</si>
  <si>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</si>
  <si>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</si>
  <si>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</si>
  <si>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</si>
  <si>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</si>
  <si>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</si>
  <si>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</si>
  <si>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</si>
  <si>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</si>
  <si>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</si>
  <si>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</si>
  <si>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</si>
  <si>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</si>
  <si>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</si>
  <si>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</si>
  <si>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</si>
  <si>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</si>
  <si>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</si>
  <si>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</si>
  <si>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</si>
  <si>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</si>
  <si>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</si>
  <si>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</si>
  <si>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</si>
  <si>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</si>
  <si>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</si>
  <si>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</si>
  <si>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</si>
  <si>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</si>
  <si>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</si>
  <si>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</si>
  <si>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</si>
  <si>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</si>
  <si>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</si>
  <si>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</si>
  <si>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</si>
  <si>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</si>
  <si>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</si>
  <si>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</si>
  <si>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</si>
  <si>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</si>
  <si>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</si>
  <si>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</si>
  <si>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</si>
  <si>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</si>
  <si>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</si>
  <si>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</si>
  <si>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</si>
  <si>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</si>
  <si>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</si>
  <si>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</si>
  <si>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</si>
  <si>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</si>
  <si>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</si>
  <si>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</si>
  <si>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</si>
  <si>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</si>
  <si>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</si>
  <si>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</si>
  <si>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</si>
  <si>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</si>
  <si>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</si>
  <si>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</si>
  <si>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</si>
  <si>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</si>
  <si>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</si>
  <si>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</si>
  <si>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</si>
  <si>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</si>
  <si>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</si>
  <si>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</si>
  <si>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</si>
  <si>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</si>
  <si>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</si>
  <si>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</si>
  <si>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</si>
  <si>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</si>
  <si>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</si>
  <si>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</si>
  <si>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</si>
  <si>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</si>
  <si>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</si>
  <si>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</si>
  <si>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</si>
  <si>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</si>
  <si>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</si>
  <si>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</si>
  <si>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</si>
  <si>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</si>
  <si>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</si>
  <si>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</si>
  <si>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</si>
  <si>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</si>
  <si>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</si>
  <si>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</si>
  <si>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</si>
  <si>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</si>
  <si>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</si>
  <si>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</si>
  <si>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</si>
  <si>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</si>
  <si>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</si>
  <si>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</si>
  <si>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</si>
  <si>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</si>
  <si>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</si>
  <si>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</si>
  <si>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</si>
  <si>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</si>
  <si>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</si>
  <si>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</si>
  <si>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</si>
  <si>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</si>
  <si>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</si>
  <si>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</si>
  <si>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</si>
  <si>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</si>
  <si>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</si>
  <si>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</si>
  <si>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</si>
  <si>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</si>
  <si>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</si>
  <si>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</si>
  <si>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</si>
  <si>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</si>
  <si>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</si>
  <si>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</si>
  <si>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</si>
  <si>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</si>
  <si>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</si>
  <si>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</si>
  <si>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</si>
  <si>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</si>
  <si>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</si>
  <si>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</si>
  <si>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</si>
  <si>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</si>
  <si>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</si>
  <si>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</si>
  <si>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</si>
  <si>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</si>
  <si>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</si>
  <si>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</si>
  <si>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</si>
  <si>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</si>
  <si>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</si>
  <si>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</si>
  <si>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</si>
  <si>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</si>
  <si>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</si>
  <si>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</si>
  <si>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</si>
  <si>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</si>
  <si>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</si>
  <si>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</si>
  <si>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</si>
  <si>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</si>
  <si>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</si>
  <si>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</si>
  <si>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</si>
  <si>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</si>
  <si>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</si>
  <si>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</si>
  <si>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</si>
  <si>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</si>
  <si>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</si>
  <si>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</si>
  <si>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</si>
  <si>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</si>
  <si>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</si>
  <si>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</si>
  <si>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</si>
  <si>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</si>
  <si>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</si>
  <si>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</si>
  <si>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</si>
  <si>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</si>
  <si>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</si>
  <si>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</si>
  <si>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</si>
  <si>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</si>
  <si>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</si>
  <si>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</si>
  <si>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</si>
  <si>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</si>
  <si>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</si>
  <si>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</si>
  <si>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</si>
  <si>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</si>
  <si>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</si>
  <si>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</si>
  <si>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</si>
  <si>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</si>
  <si>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</si>
  <si>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</si>
  <si>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</si>
  <si>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</si>
  <si>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</si>
  <si>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</si>
  <si>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</si>
  <si>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</si>
  <si>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</si>
  <si>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</si>
  <si>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</si>
  <si>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</si>
  <si>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</si>
  <si>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</si>
  <si>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</si>
  <si>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</si>
  <si>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</si>
  <si>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</si>
  <si>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</si>
  <si>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</si>
  <si>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</si>
  <si>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</si>
  <si>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</si>
  <si>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</si>
  <si>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</si>
  <si>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</si>
  <si>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</si>
  <si>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</si>
  <si>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</si>
  <si>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</si>
  <si>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</si>
  <si>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</si>
  <si>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</si>
  <si>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</si>
  <si>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</si>
  <si>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</si>
  <si>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</si>
  <si>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</si>
  <si>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</si>
  <si>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</si>
  <si>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</si>
  <si>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</si>
  <si>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</si>
  <si>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</si>
  <si>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</si>
  <si>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</si>
  <si>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</si>
  <si>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</si>
  <si>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</si>
  <si>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</si>
  <si>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</si>
  <si>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</si>
  <si>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</si>
  <si>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</si>
  <si>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</si>
  <si>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</si>
  <si>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</si>
  <si>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</si>
  <si>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</si>
  <si>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</si>
  <si>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</si>
  <si>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</si>
  <si>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</si>
  <si>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</si>
  <si>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</si>
  <si>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</si>
  <si>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</si>
  <si>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</si>
  <si>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</si>
  <si>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</si>
  <si>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</si>
  <si>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</si>
  <si>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</si>
  <si>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</si>
  <si>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</si>
  <si>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</si>
  <si>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</si>
  <si>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</si>
  <si>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</si>
  <si>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</si>
  <si>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</si>
  <si>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</si>
  <si>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</si>
  <si>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</si>
  <si>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</si>
  <si>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</si>
  <si>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</si>
  <si>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</si>
  <si>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</si>
  <si>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</si>
  <si>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</si>
  <si>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</si>
  <si>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</si>
  <si>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</si>
  <si>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</si>
  <si>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</si>
  <si>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</si>
  <si>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</si>
  <si>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</si>
  <si>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</si>
  <si>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</si>
  <si>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</si>
  <si>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</si>
  <si>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</si>
  <si>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</si>
  <si>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</si>
  <si>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</si>
  <si>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</si>
  <si>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</si>
  <si>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</si>
  <si>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</si>
  <si>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</si>
  <si>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</si>
  <si>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</si>
  <si>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</si>
  <si>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</si>
  <si>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</si>
  <si>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</si>
  <si>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</si>
  <si>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</si>
  <si>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</si>
  <si>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</si>
  <si>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</si>
  <si>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</si>
  <si>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</si>
  <si>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</si>
  <si>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</si>
  <si>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</si>
  <si>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</si>
  <si>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</si>
  <si>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</si>
  <si>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</si>
  <si>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</si>
  <si>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</si>
  <si>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</si>
  <si>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</si>
  <si>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</si>
  <si>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</si>
  <si>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</si>
  <si>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</si>
  <si>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</si>
  <si>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</si>
  <si>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</si>
  <si>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</si>
  <si>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</si>
  <si>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</si>
  <si>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</si>
  <si>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</si>
  <si>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</si>
  <si>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</si>
  <si>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</si>
  <si>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</si>
  <si>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</si>
  <si>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</si>
  <si>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</si>
  <si>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</si>
  <si>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</si>
  <si>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</si>
  <si>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</si>
  <si>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</si>
  <si>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</si>
  <si>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</si>
  <si>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</si>
  <si>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</si>
  <si>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</si>
  <si>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</si>
  <si>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</si>
  <si>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</si>
  <si>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</si>
  <si>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</si>
  <si>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</si>
  <si>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</si>
  <si>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</si>
  <si>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</si>
  <si>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</si>
  <si>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</si>
  <si>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</si>
  <si>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</si>
  <si>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</si>
  <si>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</si>
  <si>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</si>
  <si>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</si>
  <si>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</si>
  <si>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</si>
  <si>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</si>
  <si>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</si>
  <si>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</si>
  <si>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</si>
  <si>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</si>
  <si>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</si>
  <si>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</si>
  <si>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</si>
  <si>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</si>
  <si>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</si>
  <si>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</si>
  <si>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</si>
  <si>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</si>
  <si>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</si>
  <si>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</si>
  <si>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</si>
  <si>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</si>
  <si>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</si>
  <si>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</si>
  <si>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</si>
  <si>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</si>
  <si>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</si>
  <si>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</si>
  <si>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</si>
  <si>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</si>
  <si>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</si>
  <si>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</si>
  <si>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</si>
  <si>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</si>
  <si>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</si>
  <si>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</si>
  <si>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</si>
  <si>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</si>
  <si>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</si>
  <si>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</si>
  <si>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</si>
  <si>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</si>
  <si>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</si>
  <si>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</si>
  <si>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</si>
  <si>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</si>
  <si>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</si>
  <si>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</si>
  <si>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</si>
  <si>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</si>
  <si>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</si>
  <si>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</si>
  <si>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</si>
  <si>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</si>
  <si>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</si>
  <si>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</si>
  <si>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</si>
  <si>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</si>
  <si>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</si>
  <si>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</si>
  <si>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</si>
  <si>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</si>
  <si>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</si>
  <si>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</si>
  <si>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</si>
  <si>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</si>
  <si>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</si>
  <si>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</si>
  <si>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</si>
  <si>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</si>
  <si>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</si>
  <si>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</si>
  <si>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</si>
  <si>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</si>
  <si>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</si>
  <si>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</si>
  <si>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</si>
  <si>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</si>
  <si>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</si>
  <si>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</si>
  <si>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</si>
  <si>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</si>
  <si>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</si>
  <si>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</si>
  <si>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</si>
  <si>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</si>
  <si>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</si>
  <si>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</si>
  <si>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</si>
  <si>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</si>
  <si>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</si>
  <si>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</si>
  <si>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</si>
  <si>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</si>
  <si>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</si>
  <si>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</si>
  <si>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</si>
  <si>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</si>
  <si>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</si>
  <si>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</si>
  <si>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</si>
  <si>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</si>
  <si>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</si>
  <si>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</si>
  <si>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</si>
  <si>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</si>
  <si>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</si>
  <si>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</si>
  <si>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</si>
  <si>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</si>
  <si>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</si>
  <si>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</si>
  <si>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</si>
  <si>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</si>
  <si>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</si>
  <si>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</si>
  <si>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</si>
  <si>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</si>
  <si>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</si>
  <si>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</si>
  <si>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</si>
  <si>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</si>
  <si>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</si>
  <si>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</si>
  <si>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</si>
  <si>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</si>
  <si>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</si>
  <si>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</si>
  <si>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</si>
  <si>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</si>
  <si>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</si>
  <si>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</si>
  <si>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</si>
  <si>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</si>
  <si>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</si>
  <si>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</si>
  <si>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</si>
  <si>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</si>
  <si>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</si>
  <si>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</si>
  <si>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</si>
  <si>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</si>
  <si>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</si>
  <si>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</si>
  <si>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</si>
  <si>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</si>
  <si>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</si>
  <si>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</si>
  <si>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</si>
  <si>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</si>
  <si>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</si>
  <si>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</si>
  <si>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</si>
  <si>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</si>
  <si>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</si>
  <si>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</si>
  <si>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</si>
  <si>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</si>
  <si>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</si>
  <si>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</si>
  <si>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</si>
  <si>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</si>
  <si>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</si>
  <si>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</si>
  <si>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</si>
  <si>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</si>
  <si>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</si>
  <si>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</si>
  <si>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</si>
  <si>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</si>
  <si>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</si>
  <si>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</si>
  <si>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</si>
  <si>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</si>
  <si>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</si>
  <si>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</si>
  <si>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</si>
  <si>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</si>
  <si>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</si>
  <si>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</si>
  <si>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</si>
  <si>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</si>
  <si>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</si>
  <si>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</si>
  <si>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</si>
  <si>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</si>
  <si>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</si>
  <si>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</si>
  <si>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</si>
  <si>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</si>
  <si>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</si>
  <si>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</si>
  <si>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</si>
  <si>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</si>
  <si>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</si>
  <si>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</si>
  <si>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</si>
  <si>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</si>
  <si>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</si>
  <si>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</si>
  <si>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</si>
  <si>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</si>
  <si>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</si>
  <si>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</si>
  <si>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</si>
  <si>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</si>
  <si>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</si>
  <si>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</si>
  <si>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</si>
  <si>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</si>
  <si>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</si>
  <si>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</si>
  <si>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</si>
  <si>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</si>
  <si>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</si>
  <si>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</si>
  <si>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</si>
  <si>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</si>
  <si>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</si>
  <si>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</si>
  <si>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</si>
  <si>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</si>
  <si>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</si>
  <si>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</si>
  <si>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</si>
  <si>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</si>
  <si>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</si>
  <si>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</si>
  <si>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</si>
  <si>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</si>
  <si>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</si>
  <si>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</si>
  <si>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</si>
  <si>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</si>
  <si>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</si>
  <si>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</si>
  <si>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</si>
  <si>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</si>
  <si>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</si>
  <si>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</si>
  <si>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</si>
  <si>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</si>
  <si>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</si>
  <si>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</si>
  <si>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</si>
  <si>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</si>
  <si>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</si>
  <si>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</si>
  <si>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</si>
  <si>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</si>
  <si>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</si>
  <si>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</si>
  <si>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</si>
  <si>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</si>
  <si>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</si>
  <si>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</si>
  <si>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</si>
  <si>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</si>
  <si>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</si>
  <si>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</si>
  <si>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</si>
  <si>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</si>
  <si>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</si>
  <si>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</si>
  <si>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</si>
  <si>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</si>
  <si>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</si>
  <si>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</si>
  <si>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</si>
  <si>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</si>
  <si>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</si>
  <si>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</si>
  <si>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</si>
  <si>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</si>
  <si>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</si>
  <si>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</si>
  <si>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</si>
  <si>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</si>
  <si>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</si>
  <si>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</si>
  <si>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</si>
  <si>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</si>
  <si>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</si>
  <si>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</si>
  <si>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</si>
  <si>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</si>
  <si>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</si>
  <si>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</si>
  <si>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</si>
  <si>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</si>
  <si>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</si>
  <si>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</si>
  <si>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</si>
  <si>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</si>
  <si>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</si>
  <si>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</si>
  <si>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</si>
  <si>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</si>
  <si>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</si>
  <si>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</si>
  <si>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</si>
  <si>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</si>
  <si>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</si>
  <si>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</si>
  <si>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</si>
  <si>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</si>
  <si>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</si>
  <si>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</si>
  <si>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</si>
  <si>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</si>
  <si>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</si>
  <si>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</si>
  <si>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</si>
  <si>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</si>
  <si>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</si>
  <si>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</si>
  <si>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</si>
  <si>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</si>
  <si>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</si>
  <si>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</si>
  <si>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</si>
  <si>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</si>
  <si>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</si>
  <si>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</si>
  <si>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</si>
  <si>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</si>
  <si>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</si>
  <si>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</si>
  <si>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</si>
  <si>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</si>
  <si>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</si>
  <si>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</si>
  <si>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</si>
  <si>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</si>
  <si>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</si>
  <si>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</si>
  <si>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</si>
  <si>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</si>
  <si>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</si>
  <si>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</si>
  <si>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</si>
  <si>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</si>
  <si>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</si>
  <si>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</si>
  <si>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</si>
  <si>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</si>
  <si>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</si>
  <si>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</si>
  <si>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</si>
  <si>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</si>
  <si>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</si>
  <si>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</si>
  <si>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</si>
  <si>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</si>
  <si>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</si>
  <si>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</si>
  <si>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</si>
  <si>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</si>
  <si>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</si>
  <si>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</si>
  <si>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</si>
  <si>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</si>
  <si>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</si>
  <si>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</si>
  <si>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</si>
  <si>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</si>
  <si>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</si>
  <si>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</si>
  <si>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</si>
  <si>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</si>
  <si>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</si>
  <si>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</si>
  <si>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</si>
  <si>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</si>
  <si>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</si>
  <si>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</si>
  <si>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</si>
  <si>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</si>
  <si>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</si>
  <si>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</si>
  <si>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</si>
  <si>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</si>
  <si>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</si>
  <si>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</si>
  <si>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</si>
  <si>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</si>
  <si>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</si>
  <si>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</si>
  <si>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</si>
  <si>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</si>
  <si>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</si>
  <si>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</si>
  <si>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</si>
  <si>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</si>
  <si>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</si>
  <si>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</si>
  <si>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</si>
  <si>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</si>
  <si>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</si>
  <si>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</si>
  <si>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</si>
  <si>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</si>
  <si>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</si>
  <si>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</si>
  <si>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</si>
  <si>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</si>
  <si>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</si>
  <si>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</si>
  <si>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</si>
  <si>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</si>
  <si>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</si>
  <si>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</si>
  <si>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</si>
  <si>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</si>
  <si>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</si>
  <si>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</si>
  <si>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</si>
  <si>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</si>
  <si>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</si>
  <si>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</si>
  <si>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</si>
  <si>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</si>
  <si>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</si>
  <si>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</si>
  <si>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</si>
  <si>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</si>
  <si>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</si>
  <si>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</si>
  <si>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</si>
  <si>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</si>
  <si>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</si>
  <si>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</si>
  <si>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</si>
  <si>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</si>
  <si>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</si>
  <si>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</si>
  <si>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</si>
  <si>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</si>
  <si>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</si>
  <si>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</si>
  <si>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</si>
  <si>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</si>
  <si>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</si>
  <si>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</si>
  <si>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</si>
  <si>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</si>
  <si>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</si>
  <si>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</si>
  <si>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</si>
  <si>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</si>
  <si>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</si>
  <si>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</si>
  <si>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</si>
  <si>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</si>
  <si>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</si>
  <si>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</si>
  <si>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</si>
  <si>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</si>
  <si>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</si>
  <si>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</si>
  <si>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</si>
  <si>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</si>
  <si>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</si>
  <si>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</si>
  <si>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</si>
  <si>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</si>
  <si>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</si>
  <si>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</si>
  <si>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</si>
  <si>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</si>
  <si>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</si>
  <si>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</si>
  <si>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</si>
  <si>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</si>
  <si>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</si>
  <si>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</si>
  <si>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</si>
  <si>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</si>
  <si>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</si>
  <si>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</si>
  <si>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</si>
  <si>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</si>
  <si>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</si>
  <si>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</si>
  <si>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</si>
  <si>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</si>
  <si>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</si>
  <si>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</si>
  <si>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</si>
  <si>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</si>
  <si>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</si>
  <si>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</si>
  <si>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</si>
  <si>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</si>
  <si>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</si>
  <si>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</si>
  <si>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</si>
  <si>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</si>
  <si>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</si>
  <si>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</si>
  <si>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</si>
  <si>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</si>
  <si>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</si>
  <si>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</si>
  <si>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</si>
  <si>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</si>
  <si>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</si>
  <si>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</si>
  <si>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</si>
  <si>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</si>
  <si>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</si>
  <si>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</si>
  <si>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</si>
  <si>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</si>
  <si>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</si>
  <si>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</si>
  <si>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</si>
  <si>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</si>
  <si>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</si>
  <si>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</si>
  <si>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</si>
  <si>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</si>
  <si>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</si>
  <si>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</si>
  <si>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</si>
  <si>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</si>
  <si>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</si>
  <si>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</si>
  <si>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</si>
  <si>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</si>
  <si>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</si>
  <si>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</si>
  <si>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</si>
  <si>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</si>
  <si>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</si>
  <si>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</si>
  <si>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</si>
  <si>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</si>
  <si>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</si>
  <si>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</si>
  <si>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</si>
  <si>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</si>
  <si>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</si>
  <si>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</si>
  <si>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</si>
  <si>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</si>
  <si>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</si>
  <si>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</si>
  <si>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</si>
  <si>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</si>
  <si>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</si>
  <si>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</si>
  <si>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</si>
  <si>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</si>
  <si>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</si>
  <si>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</si>
  <si>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</si>
  <si>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</si>
  <si>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</si>
  <si>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</si>
  <si>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</si>
  <si>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</si>
  <si>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</si>
  <si>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</si>
  <si>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</si>
  <si>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</si>
  <si>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</si>
  <si>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</si>
  <si>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</si>
  <si>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</si>
  <si>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</si>
  <si>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</si>
  <si>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</si>
  <si>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</si>
  <si>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</si>
  <si>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</si>
  <si>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</si>
  <si>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</si>
  <si>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</si>
  <si>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</si>
  <si>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</si>
  <si>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</si>
  <si>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</si>
  <si>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</si>
  <si>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</si>
  <si>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</si>
  <si>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</si>
  <si>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</si>
  <si>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</si>
  <si>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</si>
  <si>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</si>
  <si>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</si>
  <si>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</si>
  <si>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</si>
  <si>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</si>
  <si>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</si>
  <si>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</si>
  <si>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</si>
  <si>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</si>
  <si>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</si>
  <si>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</si>
  <si>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</si>
  <si>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</si>
  <si>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</si>
  <si>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</si>
  <si>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</si>
  <si>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</si>
  <si>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</si>
  <si>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</si>
  <si>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</si>
  <si>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</si>
  <si>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</si>
  <si>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</si>
  <si>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</si>
  <si>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</si>
  <si>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</si>
  <si>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</si>
  <si>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</si>
  <si>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</si>
  <si>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</si>
  <si>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</si>
  <si>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</si>
  <si>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</si>
  <si>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</si>
  <si>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</si>
  <si>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</si>
  <si>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</si>
  <si>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</si>
  <si>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</si>
  <si>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</si>
  <si>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</si>
  <si>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</si>
  <si>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</si>
  <si>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</si>
  <si>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</si>
  <si>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</si>
  <si>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</si>
  <si>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</si>
  <si>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</si>
  <si>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</si>
  <si>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</si>
  <si>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</si>
  <si>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</si>
  <si>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</si>
  <si>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</si>
  <si>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</si>
  <si>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</si>
  <si>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</si>
  <si>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</si>
  <si>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</si>
  <si>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</si>
  <si>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</si>
  <si>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</si>
  <si>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</si>
  <si>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</si>
  <si>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</si>
  <si>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</si>
  <si>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</si>
  <si>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</si>
  <si>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</si>
  <si>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</si>
  <si>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</si>
  <si>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</si>
  <si>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</si>
  <si>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</si>
  <si>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</si>
  <si>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</si>
  <si>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</si>
  <si>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</si>
  <si>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</si>
  <si>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</si>
  <si>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</si>
  <si>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</si>
  <si>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</si>
  <si>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</si>
  <si>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</si>
  <si>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</si>
  <si>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</si>
  <si>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</si>
  <si>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</si>
  <si>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</si>
  <si>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</si>
  <si>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</si>
  <si>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</si>
  <si>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</si>
  <si>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</si>
  <si>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</si>
  <si>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</si>
  <si>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</si>
  <si>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</si>
  <si>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</si>
  <si>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</si>
  <si>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</si>
  <si>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</si>
  <si>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</si>
  <si>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</si>
  <si>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</si>
  <si>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</si>
  <si>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</si>
  <si>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</si>
  <si>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</si>
  <si>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</si>
  <si>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</si>
  <si>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</si>
  <si>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</si>
  <si>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</si>
  <si>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</si>
  <si>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</si>
  <si>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</si>
  <si>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</si>
  <si>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</si>
  <si>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</si>
  <si>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</si>
  <si>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</si>
  <si>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</si>
  <si>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</si>
  <si>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</si>
  <si>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</si>
  <si>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</si>
  <si>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</si>
  <si>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</si>
  <si>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</si>
  <si>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</si>
  <si>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</si>
  <si>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</si>
  <si>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</si>
  <si>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</si>
  <si>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</si>
  <si>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</si>
  <si>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</si>
  <si>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</si>
  <si>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</si>
  <si>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</si>
  <si>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</si>
  <si>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</si>
  <si>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</si>
  <si>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</si>
  <si>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</si>
  <si>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</si>
  <si>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</si>
  <si>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</si>
  <si>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</si>
  <si>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</si>
  <si>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</si>
  <si>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</si>
  <si>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</si>
  <si>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</si>
  <si>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</si>
  <si>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</si>
  <si>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</si>
  <si>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</si>
  <si>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</si>
  <si>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</si>
  <si>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</si>
  <si>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</si>
  <si>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</si>
  <si>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</si>
  <si>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</si>
  <si>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</si>
  <si>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</si>
  <si>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</si>
  <si>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</si>
  <si>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</si>
  <si>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</si>
  <si>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</si>
  <si>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</si>
  <si>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</si>
  <si>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</si>
  <si>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</si>
  <si>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</si>
  <si>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</si>
  <si>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</si>
  <si>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</si>
  <si>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</si>
  <si>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</si>
  <si>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</si>
  <si>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</si>
  <si>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</si>
  <si>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</si>
  <si>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</si>
  <si>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</si>
  <si>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</si>
  <si>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</si>
  <si>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</si>
  <si>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</si>
  <si>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</si>
  <si>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</si>
  <si>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</si>
  <si>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</si>
  <si>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</si>
  <si>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</si>
  <si>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</si>
  <si>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</si>
  <si>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</si>
  <si>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</si>
  <si>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</si>
  <si>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</si>
  <si>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</si>
  <si>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</si>
  <si>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</si>
  <si>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</si>
  <si>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</si>
  <si>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</si>
  <si>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</si>
  <si>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</si>
  <si>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</si>
  <si>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</si>
  <si>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</si>
  <si>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</si>
  <si>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</si>
  <si>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</si>
  <si>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</si>
  <si>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</si>
  <si>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</si>
  <si>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</si>
  <si>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</si>
  <si>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</si>
  <si>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</si>
  <si>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</si>
  <si>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</si>
  <si>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</si>
  <si>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</si>
  <si>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</si>
  <si>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</si>
  <si>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</si>
  <si>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</si>
  <si>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</si>
  <si>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</si>
  <si>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</si>
  <si>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</si>
  <si>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</si>
  <si>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</si>
  <si>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</si>
  <si>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</si>
  <si>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</si>
  <si>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</si>
  <si>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</si>
  <si>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</si>
  <si>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</si>
  <si>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</si>
  <si>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</si>
  <si>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</si>
  <si>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</si>
  <si>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</si>
  <si>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</si>
  <si>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</si>
  <si>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</si>
  <si>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</si>
  <si>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</si>
  <si>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</si>
  <si>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</si>
  <si>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</si>
  <si>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</si>
  <si>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</si>
  <si>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</si>
  <si>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</si>
  <si>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</si>
  <si>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</si>
  <si>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</si>
  <si>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</si>
  <si>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</si>
  <si>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</si>
  <si>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</si>
  <si>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</si>
  <si>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</si>
  <si>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</si>
  <si>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</si>
  <si>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</si>
  <si>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</si>
  <si>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</si>
  <si>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</si>
  <si>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</si>
  <si>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</si>
  <si>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</si>
  <si>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</si>
  <si>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</si>
  <si>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</si>
  <si>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</si>
  <si>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</si>
  <si>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</si>
  <si>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</si>
  <si>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</si>
  <si>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</si>
  <si>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</si>
  <si>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</si>
  <si>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</si>
  <si>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</si>
  <si>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</si>
  <si>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</si>
  <si>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</si>
  <si>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</si>
  <si>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</si>
  <si>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</si>
  <si>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</si>
  <si>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</si>
  <si>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</si>
  <si>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</si>
  <si>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</si>
  <si>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</si>
  <si>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</si>
  <si>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</si>
  <si>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</si>
  <si>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</si>
  <si>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</si>
  <si>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</si>
  <si>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</si>
  <si>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</si>
  <si>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</si>
  <si>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</si>
  <si>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</si>
  <si>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</si>
  <si>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</si>
  <si>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</si>
  <si>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</si>
  <si>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</si>
  <si>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</si>
  <si>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</si>
  <si>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</si>
  <si>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</si>
  <si>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</si>
  <si>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</si>
  <si>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</si>
  <si>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</si>
  <si>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</si>
  <si>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</si>
  <si>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</si>
  <si>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</si>
  <si>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</si>
  <si>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</si>
  <si>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</si>
  <si>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</si>
  <si>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</si>
  <si>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</si>
  <si>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</si>
  <si>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</si>
  <si>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</si>
  <si>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</si>
  <si>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</si>
  <si>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</si>
  <si>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</si>
  <si>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</si>
  <si>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</si>
  <si>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</si>
  <si>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</si>
  <si>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</si>
  <si>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</si>
  <si>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</si>
  <si>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</si>
  <si>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</si>
  <si>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</si>
  <si>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</si>
  <si>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</si>
  <si>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</si>
  <si>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</si>
  <si>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</si>
  <si>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</si>
  <si>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</si>
  <si>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</si>
  <si>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</si>
  <si>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</si>
  <si>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</si>
  <si>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</si>
  <si>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</si>
  <si>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</si>
  <si>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</si>
  <si>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</si>
  <si>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</si>
  <si>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</si>
  <si>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</si>
  <si>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</si>
  <si>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</si>
  <si>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</si>
  <si>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</si>
  <si>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</si>
  <si>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</si>
  <si>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</si>
  <si>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</si>
  <si>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</si>
  <si>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</si>
  <si>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</si>
  <si>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</si>
  <si>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</si>
  <si>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</si>
  <si>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</si>
  <si>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</si>
  <si>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</si>
  <si>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</si>
  <si>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</si>
  <si>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</si>
  <si>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</si>
  <si>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</si>
  <si>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</si>
  <si>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</si>
  <si>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</si>
  <si>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</si>
  <si>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</si>
  <si>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</si>
  <si>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</si>
  <si>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</si>
  <si>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</si>
  <si>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</si>
  <si>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</si>
  <si>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</si>
  <si>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</si>
  <si>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</si>
  <si>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</si>
  <si>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</si>
  <si>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</si>
  <si>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</si>
  <si>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</si>
  <si>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</si>
  <si>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</si>
  <si>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</si>
  <si>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</si>
  <si>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</si>
  <si>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</si>
  <si>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</si>
  <si>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</si>
  <si>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</si>
  <si>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</si>
  <si>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</si>
  <si>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</si>
  <si>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</si>
  <si>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</si>
  <si>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</si>
  <si>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</si>
  <si>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</si>
  <si>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</si>
  <si>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</si>
  <si>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</si>
  <si>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</si>
  <si>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</si>
  <si>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</si>
  <si>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</si>
  <si>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</si>
  <si>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</si>
  <si>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</si>
  <si>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</si>
  <si>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</si>
  <si>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</si>
  <si>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</si>
  <si>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</si>
  <si>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</si>
  <si>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</si>
  <si>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</si>
  <si>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</si>
  <si>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</si>
  <si>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</si>
  <si>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</si>
  <si>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</si>
  <si>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</si>
  <si>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</si>
  <si>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</si>
  <si>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</si>
  <si>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</si>
  <si>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</si>
  <si>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</si>
  <si>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</si>
  <si>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</si>
  <si>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</si>
  <si>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</si>
  <si>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</si>
  <si>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</si>
  <si>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</si>
  <si>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</si>
  <si>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</si>
  <si>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</si>
  <si>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</si>
  <si>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</si>
  <si>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</si>
  <si>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</si>
  <si>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</si>
  <si>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</si>
  <si>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</si>
  <si>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</si>
  <si>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</si>
  <si>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</si>
  <si>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</si>
  <si>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</si>
  <si>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</si>
  <si>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</si>
  <si>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</si>
  <si>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</si>
  <si>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</si>
  <si>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</si>
  <si>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</si>
  <si>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</si>
  <si>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</si>
  <si>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</si>
  <si>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</si>
  <si>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</si>
  <si>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</si>
  <si>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</si>
  <si>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</si>
  <si>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</si>
  <si>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</si>
  <si>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</si>
  <si>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</si>
  <si>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</si>
  <si>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</si>
  <si>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</si>
  <si>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</si>
  <si>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</si>
  <si>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</si>
  <si>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</si>
  <si>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</si>
  <si>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</si>
  <si>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</si>
  <si>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</si>
  <si>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</si>
  <si>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</si>
  <si>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</si>
  <si>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</si>
  <si>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</si>
  <si>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</si>
  <si>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</si>
  <si>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</si>
  <si>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</si>
  <si>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</si>
  <si>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</si>
  <si>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</si>
  <si>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</si>
  <si>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</si>
  <si>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</si>
  <si>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</si>
  <si>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</si>
  <si>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</si>
  <si>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</si>
  <si>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</si>
  <si>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</si>
  <si>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</si>
  <si>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</si>
  <si>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</si>
  <si>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</si>
  <si>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</si>
  <si>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</si>
  <si>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</si>
  <si>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</si>
  <si>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</si>
  <si>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</si>
  <si>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</si>
  <si>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</si>
  <si>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</si>
  <si>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</si>
  <si>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</si>
  <si>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</si>
  <si>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</si>
  <si>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</si>
  <si>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</si>
  <si>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</si>
  <si>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</si>
  <si>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</si>
  <si>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</si>
  <si>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</si>
  <si>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</si>
  <si>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</si>
  <si>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</si>
  <si>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</si>
  <si>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</si>
  <si>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</si>
  <si>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</si>
  <si>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</si>
  <si>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</si>
  <si>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</si>
  <si>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</si>
  <si>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</si>
  <si>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</si>
  <si>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</si>
  <si>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</si>
  <si>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</si>
  <si>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</si>
  <si>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</si>
  <si>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</si>
  <si>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</si>
  <si>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</si>
  <si>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</si>
  <si>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</si>
  <si>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</si>
  <si>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</si>
  <si>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</si>
  <si>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</si>
  <si>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</si>
  <si>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</si>
  <si>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</si>
  <si>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</si>
  <si>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</si>
  <si>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</si>
  <si>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</si>
  <si>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</si>
  <si>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</si>
  <si>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</si>
  <si>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</si>
  <si>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</si>
  <si>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</si>
  <si>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</si>
  <si>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</si>
  <si>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</si>
  <si>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</si>
  <si>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</si>
  <si>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</si>
  <si>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</si>
  <si>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</si>
  <si>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</si>
  <si>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</si>
  <si>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</si>
  <si>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</si>
  <si>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</si>
  <si>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</si>
  <si>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</si>
  <si>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</si>
  <si>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</si>
  <si>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</si>
  <si>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</si>
  <si>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</si>
  <si>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</si>
  <si>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</si>
  <si>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</si>
  <si>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</si>
  <si>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</si>
  <si>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</si>
  <si>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</si>
  <si>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</si>
  <si>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</si>
  <si>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</si>
  <si>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</si>
  <si>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</si>
  <si>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</si>
  <si>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</si>
  <si>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</si>
  <si>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</si>
  <si>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</si>
  <si>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</si>
  <si>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</si>
  <si>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</si>
  <si>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</si>
  <si>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</si>
  <si>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</si>
  <si>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</si>
  <si>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</si>
  <si>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</si>
  <si>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</si>
  <si>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</si>
  <si>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</si>
  <si>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</si>
  <si>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</si>
  <si>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</si>
  <si>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</si>
  <si>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</si>
  <si>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</si>
  <si>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</si>
  <si>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</si>
  <si>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</si>
  <si>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</si>
  <si>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</si>
  <si>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</si>
  <si>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</si>
  <si>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</si>
  <si>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</si>
  <si>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</si>
  <si>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</si>
  <si>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</si>
  <si>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</si>
  <si>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</si>
  <si>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</si>
  <si>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</si>
  <si>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</si>
  <si>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</si>
  <si>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</si>
  <si>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</si>
  <si>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</si>
  <si>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</si>
  <si>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</si>
  <si>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</si>
  <si>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</si>
  <si>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</si>
  <si>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</si>
  <si>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</si>
  <si>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</si>
  <si>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</si>
  <si>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</si>
  <si>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</si>
  <si>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</si>
  <si>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</si>
  <si>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</si>
  <si>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</si>
  <si>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</si>
  <si>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</si>
  <si>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</si>
  <si>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</si>
  <si>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</si>
  <si>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</si>
  <si>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</si>
  <si>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</si>
  <si>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</si>
  <si>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</si>
  <si>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</si>
  <si>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</si>
  <si>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</si>
  <si>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</si>
  <si>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</si>
  <si>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</si>
  <si>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</si>
  <si>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</si>
  <si>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</si>
  <si>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</si>
  <si>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</si>
  <si>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</si>
  <si>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</si>
  <si>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</si>
  <si>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</si>
  <si>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</si>
  <si>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</si>
  <si>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</si>
  <si>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</si>
  <si>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</si>
  <si>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</si>
  <si>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</si>
  <si>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</si>
  <si>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</si>
  <si>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</si>
  <si>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</si>
  <si>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</si>
  <si>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</si>
  <si>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</si>
  <si>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</si>
  <si>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</si>
  <si>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</si>
  <si>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</si>
  <si>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</si>
  <si>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</si>
  <si>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</si>
  <si>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</si>
  <si>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</si>
  <si>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</si>
  <si>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</si>
  <si>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</si>
  <si>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</si>
  <si>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</si>
  <si>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</si>
  <si>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</si>
  <si>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</si>
  <si>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</si>
  <si>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</si>
  <si>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</si>
  <si>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</si>
  <si>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</si>
  <si>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</si>
  <si>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</si>
  <si>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</si>
  <si>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</si>
  <si>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</si>
  <si>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</si>
  <si>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</si>
  <si>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</si>
  <si>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</si>
  <si>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</si>
  <si>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</si>
  <si>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</si>
  <si>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</si>
  <si>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</si>
  <si>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</si>
  <si>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</si>
  <si>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</si>
  <si>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</si>
  <si>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</si>
  <si>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</si>
  <si>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</si>
  <si>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</si>
  <si>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</si>
  <si>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</si>
  <si>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</si>
  <si>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</si>
  <si>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</si>
  <si>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</si>
  <si>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</si>
  <si>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</si>
  <si>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</si>
  <si>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</si>
  <si>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</si>
  <si>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</si>
  <si>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</si>
  <si>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</si>
  <si>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</si>
  <si>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</si>
  <si>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</si>
  <si>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</si>
  <si>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</si>
  <si>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</si>
  <si>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</si>
  <si>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</si>
  <si>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</si>
  <si>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</si>
  <si>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</si>
  <si>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</si>
  <si>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</si>
  <si>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</si>
  <si>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</si>
  <si>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</si>
  <si>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</si>
  <si>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</si>
  <si>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</si>
  <si>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</si>
  <si>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</si>
  <si>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</si>
  <si>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</si>
  <si>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</si>
  <si>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</si>
  <si>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</si>
  <si>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</si>
  <si>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</si>
  <si>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</si>
  <si>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</si>
  <si>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</si>
  <si>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</si>
  <si>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</si>
  <si>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</si>
  <si>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</si>
  <si>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</si>
  <si>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</si>
  <si>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</si>
  <si>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</si>
  <si>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</si>
  <si>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</si>
  <si>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</si>
  <si>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</si>
  <si>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</si>
  <si>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</si>
  <si>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</si>
  <si>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</si>
  <si>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</si>
  <si>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</si>
  <si>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</si>
  <si>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</si>
  <si>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</si>
  <si>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</si>
  <si>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</si>
  <si>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</si>
  <si>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</si>
  <si>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</si>
  <si>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</si>
  <si>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</si>
  <si>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</si>
  <si>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</si>
  <si>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</si>
  <si>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</si>
  <si>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</si>
  <si>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</si>
  <si>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</si>
  <si>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</si>
  <si>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</si>
  <si>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</si>
  <si>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</si>
  <si>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</si>
  <si>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</si>
  <si>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</si>
  <si>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</si>
  <si>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</si>
  <si>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</si>
  <si>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</si>
  <si>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</si>
  <si>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</si>
  <si>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</si>
  <si>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</si>
  <si>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</si>
  <si>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</si>
  <si>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</si>
  <si>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</si>
  <si>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</si>
  <si>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</si>
  <si>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</si>
  <si>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</si>
  <si>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</si>
  <si>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</si>
  <si>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</si>
  <si>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</si>
  <si>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</si>
  <si>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</si>
  <si>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</si>
  <si>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</si>
  <si>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</si>
  <si>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</si>
  <si>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</si>
  <si>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</si>
  <si>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</si>
  <si>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</si>
  <si>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</si>
  <si>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</si>
  <si>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</si>
  <si>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</si>
  <si>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</si>
  <si>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</si>
  <si>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</si>
  <si>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</si>
  <si>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</si>
  <si>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</si>
  <si>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</si>
  <si>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</si>
  <si>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</si>
  <si>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</si>
  <si>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</si>
  <si>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</si>
  <si>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</si>
  <si>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</si>
  <si>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</si>
  <si>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</si>
  <si>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</si>
  <si>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</si>
  <si>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</si>
  <si>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</si>
  <si>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</si>
  <si>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</si>
  <si>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</si>
  <si>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</si>
  <si>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</si>
  <si>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</si>
  <si>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</si>
  <si>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</si>
  <si>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</si>
  <si>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</si>
  <si>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</si>
  <si>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</si>
  <si>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</si>
  <si>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</si>
  <si>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</si>
  <si>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</si>
  <si>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</si>
  <si>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</si>
  <si>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</si>
  <si>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</si>
  <si>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</si>
  <si>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</si>
  <si>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</si>
  <si>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</si>
  <si>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</si>
  <si>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</si>
  <si>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</si>
  <si>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</si>
  <si>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</si>
  <si>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</si>
  <si>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</si>
  <si>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</si>
  <si>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</si>
  <si>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</si>
  <si>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</si>
  <si>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</si>
  <si>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</si>
  <si>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</si>
  <si>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</si>
  <si>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</si>
  <si>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</si>
  <si>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</si>
  <si>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</si>
  <si>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</si>
  <si>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</si>
  <si>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</si>
  <si>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</si>
  <si>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</si>
  <si>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</si>
  <si>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</si>
  <si>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</si>
  <si>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</si>
  <si>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</si>
  <si>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</si>
  <si>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</si>
  <si>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</si>
  <si>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</si>
  <si>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</si>
  <si>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</si>
  <si>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</si>
  <si>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</si>
  <si>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</si>
  <si>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</si>
  <si>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</si>
  <si>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</si>
  <si>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</si>
  <si>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</si>
  <si>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</si>
  <si>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</si>
  <si>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</si>
  <si>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</si>
  <si>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</si>
  <si>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</si>
  <si>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</si>
  <si>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</si>
  <si>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</si>
  <si>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</si>
  <si>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</si>
  <si>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</si>
  <si>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</si>
  <si>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</si>
  <si>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</si>
  <si>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</si>
  <si>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</si>
  <si>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</si>
  <si>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</si>
  <si>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</si>
  <si>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</si>
  <si>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</si>
  <si>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</si>
  <si>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</si>
  <si>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</si>
  <si>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</si>
  <si>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</si>
  <si>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</si>
  <si>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</si>
  <si>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</si>
  <si>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</si>
  <si>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</si>
  <si>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</si>
  <si>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</si>
  <si>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</si>
  <si>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</si>
  <si>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</si>
  <si>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</si>
  <si>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</si>
  <si>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</si>
  <si>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</si>
  <si>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</si>
  <si>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</si>
  <si>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</si>
  <si>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</si>
  <si>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</si>
  <si>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</si>
  <si>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</si>
  <si>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</si>
  <si>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</si>
  <si>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</si>
  <si>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</si>
  <si>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</si>
  <si>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</si>
  <si>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</si>
  <si>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</si>
  <si>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</si>
  <si>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</si>
  <si>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</si>
  <si>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</si>
  <si>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</si>
  <si>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</si>
  <si>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</si>
  <si>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</si>
  <si>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</si>
  <si>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</si>
  <si>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</si>
  <si>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</si>
  <si>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</si>
  <si>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</si>
  <si>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</si>
  <si>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</si>
  <si>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</si>
  <si>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</si>
  <si>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</si>
  <si>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</si>
  <si>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</si>
  <si>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</si>
  <si>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</si>
  <si>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</si>
  <si>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</si>
  <si>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</si>
  <si>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</si>
  <si>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</si>
  <si>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</si>
  <si>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</si>
  <si>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</si>
  <si>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</si>
  <si>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</si>
  <si>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</si>
  <si>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</si>
  <si>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</si>
  <si>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</si>
  <si>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</si>
  <si>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</si>
  <si>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</si>
  <si>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</si>
  <si>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</si>
  <si>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</si>
  <si>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</si>
  <si>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</si>
  <si>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</si>
  <si>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</si>
  <si>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</si>
  <si>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</si>
  <si>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</si>
  <si>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</si>
  <si>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</si>
  <si>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</si>
  <si>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</si>
  <si>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</si>
  <si>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</si>
  <si>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</si>
  <si>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</si>
  <si>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</si>
  <si>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</si>
  <si>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</si>
  <si>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</si>
  <si>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</si>
  <si>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</si>
  <si>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</si>
  <si>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</si>
  <si>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</si>
  <si>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</si>
  <si>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</si>
  <si>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</si>
  <si>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</si>
  <si>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</si>
  <si>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</si>
  <si>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</si>
  <si>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</si>
  <si>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</si>
  <si>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</si>
  <si>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</si>
  <si>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</si>
  <si>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</si>
  <si>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</si>
  <si>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</si>
  <si>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</si>
  <si>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</si>
  <si>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</si>
  <si>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</si>
  <si>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</si>
  <si>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</si>
  <si>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</si>
  <si>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</si>
  <si>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</si>
  <si>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</si>
  <si>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</si>
  <si>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</si>
  <si>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</si>
  <si>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</si>
  <si>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</si>
  <si>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</si>
  <si>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</si>
  <si>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</si>
  <si>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</si>
  <si>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</si>
  <si>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</si>
  <si>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</si>
  <si>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</si>
  <si>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</si>
  <si>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</si>
  <si>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</si>
  <si>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</si>
  <si>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</si>
  <si>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</si>
  <si>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</si>
  <si>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</si>
  <si>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</si>
  <si>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</si>
  <si>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</si>
  <si>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</si>
  <si>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</si>
  <si>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</si>
  <si>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</si>
  <si>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</si>
  <si>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</si>
  <si>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</si>
  <si>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</si>
  <si>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</si>
  <si>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</si>
  <si>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</si>
  <si>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</si>
  <si>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</si>
  <si>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</si>
  <si>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</si>
  <si>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</si>
  <si>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</si>
  <si>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</si>
  <si>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</si>
  <si>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</si>
  <si>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</si>
  <si>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</si>
  <si>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</si>
  <si>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</si>
  <si>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</si>
  <si>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</si>
  <si>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</si>
  <si>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</si>
  <si>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</si>
  <si>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</si>
  <si>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</si>
  <si>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</si>
  <si>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</si>
  <si>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</si>
  <si>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</si>
  <si>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</si>
  <si>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</si>
  <si>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</si>
  <si>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</si>
  <si>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</si>
  <si>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</si>
  <si>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</si>
  <si>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</si>
  <si>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</si>
  <si>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</si>
  <si>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</si>
  <si>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</si>
  <si>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</si>
  <si>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</si>
  <si>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</si>
  <si>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</si>
  <si>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</si>
  <si>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</si>
  <si>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</si>
  <si>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</si>
  <si>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</si>
  <si>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</si>
  <si>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</si>
  <si>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</si>
  <si>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</si>
  <si>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</si>
  <si>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</si>
  <si>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</si>
  <si>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</si>
  <si>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</si>
  <si>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</si>
  <si>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</si>
  <si>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</si>
  <si>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</si>
  <si>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</si>
  <si>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</si>
  <si>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</si>
  <si>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</si>
  <si>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</si>
  <si>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</si>
  <si>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</si>
  <si>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</si>
  <si>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</si>
  <si>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</si>
  <si>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</si>
  <si>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</si>
  <si>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</si>
  <si>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</si>
  <si>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</si>
  <si>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</si>
  <si>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</si>
  <si>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</si>
  <si>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</si>
  <si>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</si>
  <si>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</si>
  <si>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</si>
  <si>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</si>
  <si>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</si>
  <si>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</si>
  <si>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</si>
  <si>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</si>
  <si>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</si>
  <si>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</si>
  <si>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</si>
  <si>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</si>
  <si>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</si>
  <si>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</si>
  <si>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</si>
  <si>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</si>
  <si>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</si>
  <si>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</si>
  <si>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</si>
  <si>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</si>
  <si>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</si>
  <si>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</si>
  <si>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</si>
  <si>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</si>
  <si>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</si>
  <si>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</si>
  <si>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</si>
  <si>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</si>
  <si>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</si>
  <si>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</si>
  <si>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</si>
  <si>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</si>
  <si>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</si>
  <si>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</si>
  <si>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</si>
  <si>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</si>
  <si>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</si>
  <si>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</si>
  <si>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</si>
  <si>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</si>
  <si>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</si>
  <si>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</si>
  <si>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</si>
  <si>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</si>
  <si>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</si>
  <si>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</si>
  <si>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</si>
  <si>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</si>
  <si>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</si>
  <si>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</si>
  <si>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</si>
  <si>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</si>
  <si>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</si>
  <si>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</si>
  <si>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</si>
  <si>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</si>
  <si>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</si>
  <si>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</si>
  <si>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</si>
  <si>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</si>
  <si>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</si>
  <si>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</si>
  <si>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</si>
  <si>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</si>
  <si>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</si>
  <si>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</si>
  <si>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</si>
  <si>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</si>
  <si>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</si>
  <si>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</si>
  <si>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</si>
  <si>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</si>
  <si>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</si>
  <si>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</si>
  <si>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</si>
  <si>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</si>
  <si>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</si>
  <si>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</si>
  <si>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</si>
  <si>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</si>
  <si>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</si>
  <si>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</si>
  <si>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</si>
  <si>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</si>
  <si>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</si>
  <si>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</si>
  <si>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</si>
  <si>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</si>
  <si>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</si>
  <si>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</si>
  <si>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</si>
  <si>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</si>
  <si>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</si>
  <si>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</si>
  <si>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</si>
  <si>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</si>
  <si>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</si>
  <si>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</si>
  <si>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</si>
  <si>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</si>
  <si>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</si>
  <si>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</si>
  <si>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</si>
  <si>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</si>
  <si>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</si>
  <si>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</si>
  <si>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</si>
  <si>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</si>
  <si>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</si>
  <si>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</si>
  <si>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</si>
  <si>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</si>
  <si>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</si>
  <si>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</si>
  <si>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</si>
  <si>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</si>
  <si>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</si>
  <si>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</si>
  <si>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</si>
  <si>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</si>
  <si>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</si>
  <si>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</si>
  <si>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</si>
  <si>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</si>
  <si>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</si>
  <si>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</si>
  <si>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</si>
  <si>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</si>
  <si>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</si>
  <si>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</si>
  <si>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</si>
  <si>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</si>
  <si>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</si>
  <si>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</si>
  <si>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</si>
  <si>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</si>
  <si>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</si>
  <si>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</si>
  <si>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</si>
  <si>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</si>
  <si>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</si>
  <si>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</si>
  <si>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</si>
  <si>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</si>
  <si>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</si>
  <si>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</si>
  <si>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</si>
  <si>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</si>
  <si>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</si>
  <si>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</si>
  <si>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</si>
  <si>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</si>
  <si>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</si>
  <si>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</si>
  <si>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</si>
  <si>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</si>
  <si>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</si>
  <si>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</si>
  <si>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</si>
  <si>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</si>
  <si>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</si>
  <si>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</si>
  <si>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</si>
  <si>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</si>
  <si>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</si>
  <si>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</si>
  <si>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</si>
  <si>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</si>
  <si>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</si>
  <si>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</si>
  <si>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</si>
  <si>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</si>
  <si>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</si>
  <si>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</si>
  <si>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</si>
  <si>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</si>
  <si>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</si>
  <si>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</si>
  <si>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</si>
  <si>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</si>
  <si>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</si>
  <si>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</si>
  <si>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</si>
  <si>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</si>
  <si>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</si>
  <si>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</si>
  <si>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</si>
  <si>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</si>
  <si>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</si>
  <si>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</si>
  <si>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</si>
  <si>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</si>
  <si>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</si>
  <si>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</si>
  <si>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</si>
  <si>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</si>
  <si>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</si>
  <si>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</si>
  <si>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</si>
  <si>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</si>
  <si>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</si>
  <si>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</si>
  <si>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</si>
  <si>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</si>
  <si>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</si>
  <si>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</si>
  <si>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</si>
  <si>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</si>
  <si>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</si>
  <si>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</si>
  <si>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</si>
  <si>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</si>
  <si>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</si>
  <si>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</si>
  <si>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</si>
  <si>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</si>
  <si>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</si>
  <si>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</si>
  <si>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</si>
  <si>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</si>
  <si>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</si>
  <si>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</si>
  <si>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</si>
  <si>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</si>
  <si>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</si>
  <si>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</si>
  <si>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</si>
  <si>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</si>
  <si>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</si>
  <si>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</si>
  <si>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</si>
  <si>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</si>
  <si>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</si>
  <si>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</si>
  <si>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</si>
  <si>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</si>
  <si>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</si>
  <si>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</si>
  <si>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</si>
  <si>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</si>
  <si>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</si>
  <si>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</si>
  <si>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</si>
  <si>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</si>
  <si>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</si>
  <si>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</si>
  <si>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</si>
  <si>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</si>
  <si>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</si>
  <si>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</si>
  <si>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</si>
  <si>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</si>
  <si>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</si>
  <si>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</si>
  <si>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</si>
  <si>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</si>
  <si>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</si>
  <si>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</si>
  <si>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</si>
  <si>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</si>
  <si>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</si>
  <si>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</si>
  <si>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</si>
  <si>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</si>
  <si>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</si>
  <si>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</si>
  <si>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</si>
  <si>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</si>
  <si>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</si>
  <si>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</si>
  <si>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</si>
  <si>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</si>
  <si>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</si>
  <si>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</si>
  <si>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</si>
  <si>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</si>
  <si>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</si>
  <si>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</si>
  <si>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</si>
  <si>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</si>
  <si>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</si>
  <si>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</si>
  <si>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</si>
  <si>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</si>
  <si>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</si>
  <si>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</si>
  <si>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</si>
  <si>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</si>
  <si>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</si>
  <si>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</si>
  <si>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</si>
  <si>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</si>
  <si>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</si>
  <si>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</si>
  <si>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</si>
  <si>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</si>
  <si>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</si>
  <si>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</si>
  <si>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</si>
  <si>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</si>
  <si>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</si>
  <si>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</si>
  <si>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</si>
  <si>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</si>
  <si>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</si>
  <si>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</si>
  <si>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</si>
  <si>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</si>
  <si>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</si>
  <si>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</si>
  <si>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</si>
  <si>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</si>
  <si>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</si>
  <si>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</si>
  <si>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</si>
  <si>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</si>
  <si>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</si>
  <si>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</si>
  <si>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</si>
  <si>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</si>
  <si>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</si>
  <si>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</si>
  <si>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</si>
  <si>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</si>
  <si>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</si>
  <si>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</si>
  <si>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</si>
  <si>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</si>
  <si>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</si>
  <si>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</si>
  <si>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</si>
  <si>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</si>
  <si>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</si>
  <si>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</si>
  <si>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</si>
  <si>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</si>
  <si>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</si>
  <si>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</si>
  <si>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</si>
  <si>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</si>
  <si>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</si>
  <si>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</si>
  <si>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</si>
  <si>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</si>
  <si>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</si>
  <si>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</si>
  <si>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</si>
  <si>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</si>
  <si>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</si>
  <si>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</si>
  <si>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</si>
  <si>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</si>
  <si>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</si>
  <si>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</si>
  <si>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</si>
  <si>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</si>
  <si>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</si>
  <si>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</si>
  <si>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</si>
  <si>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</si>
  <si>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</si>
  <si>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</si>
  <si>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</si>
  <si>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</si>
  <si>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</si>
  <si>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</si>
  <si>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</si>
  <si>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</si>
  <si>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</si>
  <si>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</si>
  <si>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</si>
  <si>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</si>
  <si>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</si>
  <si>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</si>
  <si>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</si>
  <si>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</si>
  <si>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</si>
  <si>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</si>
  <si>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</si>
  <si>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</si>
  <si>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</si>
  <si>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</si>
  <si>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</si>
  <si>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</si>
  <si>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</si>
  <si>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</si>
  <si>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</si>
  <si>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</si>
  <si>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</si>
  <si>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</si>
  <si>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</si>
  <si>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</si>
  <si>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</si>
  <si>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</si>
  <si>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</si>
  <si>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</si>
  <si>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</si>
  <si>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</si>
  <si>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</si>
  <si>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</si>
  <si>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</si>
  <si>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</si>
  <si>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</si>
  <si>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</si>
  <si>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</si>
  <si>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</si>
  <si>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</si>
  <si>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</si>
  <si>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</si>
  <si>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</si>
  <si>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</si>
  <si>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</si>
  <si>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</si>
  <si>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</si>
  <si>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</si>
  <si>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</si>
  <si>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</si>
  <si>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</si>
  <si>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</si>
  <si>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</si>
  <si>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</si>
  <si>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</si>
  <si>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</si>
  <si>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</si>
  <si>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</si>
  <si>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</si>
  <si>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</si>
  <si>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</si>
  <si>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</si>
  <si>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</si>
  <si>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</si>
  <si>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</si>
  <si>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</si>
  <si>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</si>
  <si>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</si>
  <si>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</si>
  <si>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</si>
  <si>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</si>
  <si>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</si>
  <si>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</si>
  <si>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</si>
  <si>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</si>
  <si>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</si>
  <si>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</si>
  <si>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</si>
  <si>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</si>
  <si>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</si>
  <si>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</si>
  <si>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</si>
  <si>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</si>
  <si>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</si>
  <si>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</si>
  <si>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</si>
  <si>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</si>
  <si>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</si>
  <si>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</si>
  <si>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</si>
  <si>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</si>
  <si>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</si>
  <si>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</si>
  <si>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</si>
  <si>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</si>
  <si>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</si>
  <si>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</si>
  <si>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</si>
  <si>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</si>
  <si>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</si>
  <si>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</si>
  <si>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</si>
  <si>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</si>
  <si>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</si>
  <si>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</si>
  <si>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</si>
  <si>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</si>
  <si>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</si>
  <si>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</si>
  <si>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</si>
  <si>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</si>
  <si>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</si>
  <si>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</si>
  <si>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</si>
  <si>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</si>
  <si>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</si>
  <si>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</si>
  <si>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</si>
  <si>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</si>
  <si>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</si>
  <si>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</si>
  <si>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</si>
  <si>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</si>
  <si>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</si>
  <si>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</si>
  <si>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</si>
  <si>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</si>
  <si>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</si>
  <si>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</si>
  <si>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</si>
  <si>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</si>
  <si>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</si>
  <si>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</si>
  <si>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</si>
  <si>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</si>
  <si>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</si>
  <si>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</si>
  <si>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</si>
  <si>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</si>
  <si>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</si>
  <si>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</si>
  <si>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</si>
  <si>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</si>
  <si>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</si>
  <si>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</si>
  <si>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</si>
  <si>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</si>
  <si>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</si>
  <si>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</si>
  <si>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</si>
  <si>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</si>
  <si>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</si>
  <si>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</si>
  <si>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</si>
  <si>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</si>
  <si>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</si>
  <si>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</si>
  <si>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</si>
  <si>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</si>
  <si>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</si>
  <si>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</si>
  <si>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</si>
  <si>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</si>
  <si>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</si>
  <si>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</si>
  <si>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</si>
  <si>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</si>
  <si>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</si>
  <si>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</si>
  <si>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</si>
  <si>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</si>
  <si>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</si>
  <si>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</si>
  <si>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</si>
  <si>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</si>
  <si>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</si>
  <si>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</si>
  <si>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</si>
  <si>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</si>
  <si>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</si>
  <si>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</si>
  <si>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</si>
  <si>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</si>
  <si>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</si>
  <si>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</si>
  <si>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</si>
  <si>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</si>
  <si>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</si>
  <si>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</si>
  <si>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</si>
  <si>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</si>
  <si>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</si>
  <si>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</si>
  <si>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</si>
  <si>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</si>
  <si>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</si>
  <si>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</si>
  <si>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</si>
  <si>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</si>
  <si>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</si>
  <si>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</si>
  <si>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</si>
  <si>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</si>
  <si>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</si>
  <si>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</si>
  <si>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</si>
  <si>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</si>
  <si>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</si>
  <si>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</si>
  <si>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</si>
  <si>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</si>
  <si>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</si>
  <si>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</si>
  <si>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</si>
  <si>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</si>
  <si>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</si>
  <si>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</si>
  <si>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</si>
  <si>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</si>
  <si>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</si>
  <si>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</si>
  <si>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</si>
  <si>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</si>
  <si>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</si>
  <si>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</si>
  <si>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</si>
  <si>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</si>
  <si>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</si>
  <si>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</si>
  <si>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</si>
  <si>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</si>
  <si>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</si>
  <si>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</si>
  <si>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</si>
  <si>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</si>
  <si>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</si>
  <si>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</si>
  <si>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</si>
  <si>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</si>
  <si>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</si>
  <si>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</si>
  <si>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</si>
  <si>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</si>
  <si>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</si>
  <si>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</si>
  <si>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</si>
  <si>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</si>
  <si>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</si>
  <si>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</si>
  <si>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</si>
  <si>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</si>
  <si>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</si>
  <si>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</si>
  <si>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</si>
  <si>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</si>
  <si>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</si>
  <si>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</si>
  <si>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</si>
  <si>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</si>
  <si>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</si>
  <si>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</si>
  <si>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</si>
  <si>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</si>
  <si>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</si>
  <si>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</si>
  <si>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</si>
  <si>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</si>
  <si>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</si>
  <si>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</si>
  <si>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</si>
  <si>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</si>
  <si>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</si>
  <si>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</si>
  <si>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</si>
  <si>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</si>
  <si>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</si>
  <si>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</si>
  <si>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</si>
  <si>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</si>
  <si>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</si>
  <si>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</si>
  <si>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</si>
  <si>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</si>
  <si>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</si>
  <si>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</si>
  <si>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</si>
  <si>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</si>
  <si>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</si>
  <si>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</si>
  <si>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</si>
  <si>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</si>
  <si>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</si>
  <si>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</si>
  <si>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</si>
  <si>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</si>
  <si>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</si>
  <si>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</si>
  <si>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</si>
  <si>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</si>
  <si>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</si>
  <si>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</si>
  <si>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</si>
  <si>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</si>
  <si>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</si>
  <si>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</si>
  <si>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</si>
  <si>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</si>
  <si>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</si>
  <si>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</si>
  <si>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</si>
  <si>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</si>
  <si>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</si>
  <si>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</si>
  <si>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</si>
  <si>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</si>
  <si>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</si>
  <si>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</si>
  <si>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</si>
  <si>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</si>
  <si>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</si>
  <si>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</si>
  <si>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</si>
  <si>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</si>
  <si>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</si>
  <si>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</si>
  <si>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</si>
  <si>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</si>
  <si>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</si>
  <si>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</si>
  <si>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</si>
  <si>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</si>
  <si>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</si>
  <si>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</si>
  <si>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</si>
  <si>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</si>
  <si>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</si>
  <si>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</si>
  <si>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</si>
  <si>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</si>
  <si>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</si>
  <si>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</si>
  <si>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</si>
  <si>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</si>
  <si>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</si>
  <si>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</si>
  <si>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</si>
  <si>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</si>
  <si>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</si>
  <si>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</si>
  <si>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</si>
  <si>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</si>
  <si>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</si>
  <si>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</si>
  <si>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</si>
  <si>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</si>
  <si>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</si>
  <si>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</si>
  <si>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</si>
  <si>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</si>
  <si>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</si>
  <si>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</si>
  <si>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</si>
  <si>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</si>
  <si>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</si>
  <si>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</si>
  <si>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</si>
  <si>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</si>
  <si>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</si>
  <si>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</si>
  <si>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</si>
  <si>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</si>
  <si>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</si>
  <si>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</si>
  <si>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</si>
  <si>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</si>
  <si>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</si>
  <si>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</si>
  <si>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</si>
  <si>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</si>
  <si>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</si>
  <si>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</si>
  <si>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</si>
  <si>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</si>
  <si>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</si>
  <si>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</si>
  <si>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</si>
  <si>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</si>
  <si>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</si>
  <si>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</si>
  <si>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</si>
  <si>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</si>
  <si>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</si>
  <si>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</si>
  <si>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</si>
  <si>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</si>
  <si>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</si>
  <si>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</si>
  <si>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</si>
  <si>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</si>
  <si>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</si>
  <si>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</si>
  <si>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</si>
  <si>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</si>
  <si>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</si>
  <si>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</si>
  <si>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</si>
  <si>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</si>
  <si>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</si>
  <si>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</si>
  <si>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</si>
  <si>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</si>
  <si>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</si>
  <si>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</si>
  <si>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</si>
  <si>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</si>
  <si>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</si>
  <si>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</si>
  <si>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</si>
  <si>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</si>
  <si>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</si>
  <si>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</si>
  <si>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</si>
  <si>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</si>
  <si>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</si>
  <si>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</si>
  <si>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</si>
  <si>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</si>
  <si>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</si>
  <si>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</si>
  <si>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</si>
  <si>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</si>
  <si>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</si>
  <si>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</si>
  <si>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</si>
  <si>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</si>
  <si>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</si>
  <si>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</si>
  <si>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</si>
  <si>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</si>
  <si>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</si>
  <si>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</si>
  <si>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</si>
  <si>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</si>
  <si>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</si>
  <si>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</si>
  <si>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</si>
  <si>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</si>
  <si>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</si>
  <si>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</si>
  <si>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</si>
  <si>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</si>
  <si>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</si>
  <si>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</si>
  <si>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</si>
  <si>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</si>
  <si>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</si>
  <si>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</si>
  <si>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</si>
  <si>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</si>
  <si>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</si>
  <si>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</si>
  <si>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</si>
  <si>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</si>
  <si>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</si>
  <si>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</si>
  <si>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</si>
  <si>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</si>
  <si>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</si>
  <si>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</si>
  <si>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</si>
  <si>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</si>
  <si>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</si>
  <si>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</si>
  <si>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</si>
  <si>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</si>
  <si>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</si>
  <si>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</si>
  <si>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</si>
  <si>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</si>
  <si>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</si>
  <si>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</si>
  <si>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</si>
  <si>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</si>
  <si>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</si>
  <si>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</si>
  <si>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</si>
  <si>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</si>
  <si>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</si>
  <si>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</si>
  <si>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</si>
  <si>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</si>
  <si>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</si>
  <si>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</si>
  <si>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</si>
  <si>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</si>
  <si>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</si>
  <si>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</si>
  <si>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</si>
  <si>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</si>
  <si>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</si>
  <si>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</si>
  <si>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</si>
  <si>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</si>
  <si>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</si>
  <si>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</si>
  <si>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</si>
  <si>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</si>
  <si>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</si>
  <si>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</si>
  <si>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</si>
  <si>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</si>
  <si>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</si>
  <si>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</si>
  <si>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</si>
  <si>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</si>
  <si>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</si>
  <si>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</si>
  <si>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</si>
  <si>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</si>
  <si>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</si>
  <si>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</si>
  <si>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</si>
  <si>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</si>
  <si>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</si>
  <si>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</si>
  <si>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</si>
  <si>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</si>
  <si>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</si>
  <si>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</si>
  <si>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</si>
  <si>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</si>
  <si>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</si>
  <si>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</si>
  <si>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</si>
  <si>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</si>
  <si>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</si>
  <si>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</si>
  <si>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</si>
  <si>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</si>
  <si>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</si>
  <si>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</si>
  <si>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</si>
  <si>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</si>
  <si>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</si>
  <si>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</si>
  <si>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</si>
  <si>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</si>
  <si>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</si>
  <si>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</si>
  <si>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</si>
  <si>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</si>
  <si>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</si>
  <si>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</si>
  <si>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</si>
  <si>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</si>
  <si>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</si>
  <si>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</si>
  <si>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</si>
  <si>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</si>
  <si>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</si>
  <si>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</si>
  <si>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</si>
  <si>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</si>
  <si>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</si>
  <si>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</si>
  <si>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</si>
  <si>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</si>
  <si>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</si>
  <si>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</si>
  <si>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</si>
  <si>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</si>
  <si>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</si>
  <si>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</si>
  <si>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</si>
  <si>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</si>
  <si>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</si>
  <si>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</si>
  <si>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</si>
  <si>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</si>
  <si>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</si>
  <si>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</si>
  <si>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</si>
  <si>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</si>
  <si>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</si>
  <si>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</si>
  <si>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</si>
  <si>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</si>
  <si>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</si>
  <si>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</si>
  <si>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</si>
  <si>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</si>
  <si>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</si>
  <si>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</si>
  <si>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</si>
  <si>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</si>
  <si>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</si>
  <si>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</si>
  <si>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</si>
  <si>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</si>
  <si>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</si>
  <si>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</si>
  <si>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</si>
  <si>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</si>
  <si>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</si>
  <si>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</si>
  <si>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</si>
  <si>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</si>
  <si>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</si>
  <si>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</si>
  <si>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</si>
  <si>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</si>
  <si>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</si>
  <si>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</si>
  <si>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</si>
  <si>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</si>
  <si>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</si>
  <si>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</si>
  <si>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</si>
  <si>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</si>
  <si>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</si>
  <si>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</si>
  <si>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</si>
  <si>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</si>
  <si>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</si>
  <si>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</si>
  <si>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</si>
  <si>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</si>
  <si>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</si>
  <si>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</si>
  <si>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</si>
  <si>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</si>
  <si>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</si>
  <si>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</si>
  <si>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</si>
  <si>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</si>
  <si>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</si>
  <si>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</si>
  <si>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</si>
  <si>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</si>
  <si>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</si>
  <si>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</si>
  <si>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</si>
  <si>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</si>
  <si>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</si>
  <si>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</si>
  <si>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</si>
  <si>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</si>
  <si>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</si>
  <si>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</si>
  <si>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</si>
  <si>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</si>
  <si>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</si>
  <si>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</si>
  <si>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</si>
  <si>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</si>
  <si>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</si>
  <si>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</si>
  <si>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</si>
  <si>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</si>
  <si>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</si>
  <si>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</si>
  <si>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</si>
  <si>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</si>
  <si>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</si>
  <si>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</si>
  <si>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</si>
  <si>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</si>
  <si>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</si>
  <si>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</si>
  <si>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</si>
  <si>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</si>
  <si>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</si>
  <si>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</si>
  <si>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</si>
  <si>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</si>
  <si>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</si>
  <si>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</si>
  <si>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</si>
  <si>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</si>
  <si>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</si>
  <si>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</si>
  <si>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</si>
  <si>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</si>
  <si>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</si>
  <si>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</si>
  <si>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</si>
  <si>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</si>
  <si>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</si>
  <si>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</si>
  <si>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</si>
  <si>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</si>
  <si>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</si>
  <si>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</si>
  <si>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</si>
  <si>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</si>
  <si>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</si>
  <si>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</si>
  <si>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</si>
  <si>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</si>
  <si>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</si>
  <si>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</si>
  <si>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</si>
  <si>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</si>
  <si>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</si>
  <si>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</si>
  <si>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</si>
  <si>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</si>
  <si>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</si>
  <si>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</si>
  <si>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</si>
  <si>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</si>
  <si>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</si>
  <si>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</si>
  <si>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</si>
  <si>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</si>
  <si>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</si>
  <si>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</si>
  <si>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</si>
  <si>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</si>
  <si>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</si>
  <si>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</si>
  <si>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</si>
  <si>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</si>
  <si>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</si>
  <si>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</si>
  <si>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</si>
  <si>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</si>
  <si>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</si>
  <si>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</si>
  <si>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</si>
  <si>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</si>
  <si>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</si>
  <si>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</si>
  <si>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</si>
  <si>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</si>
  <si>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</si>
  <si>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</si>
  <si>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</si>
  <si>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</si>
  <si>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</si>
  <si>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</si>
  <si>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</si>
  <si>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</si>
  <si>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</si>
  <si>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</si>
  <si>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</si>
  <si>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</si>
  <si>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</si>
  <si>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</si>
  <si>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</si>
  <si>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</si>
  <si>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</si>
  <si>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</si>
  <si>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</si>
  <si>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</si>
  <si>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</si>
  <si>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</si>
  <si>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</si>
  <si>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</si>
  <si>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</si>
  <si>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</si>
  <si>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</si>
  <si>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</si>
  <si>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</si>
  <si>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</si>
  <si>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</si>
  <si>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</si>
  <si>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</si>
  <si>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</si>
  <si>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</si>
  <si>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</si>
  <si>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</si>
  <si>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</si>
  <si>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</si>
  <si>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</si>
  <si>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</si>
  <si>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</si>
  <si>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</si>
  <si>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</si>
  <si>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</si>
  <si>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</si>
  <si>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</si>
  <si>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</si>
  <si>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</si>
  <si>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</si>
  <si>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</si>
  <si>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</si>
  <si>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</si>
  <si>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</si>
  <si>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</si>
  <si>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</si>
  <si>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</si>
  <si>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</si>
  <si>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</si>
  <si>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</si>
  <si>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</si>
  <si>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</si>
  <si>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</si>
  <si>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</si>
  <si>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</si>
  <si>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</si>
  <si>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</si>
  <si>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</si>
  <si>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</si>
  <si>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</si>
  <si>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</si>
  <si>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</si>
  <si>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</si>
  <si>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</si>
  <si>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</si>
  <si>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</si>
  <si>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</si>
  <si>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</si>
  <si>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</si>
  <si>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</si>
  <si>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</si>
  <si>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</si>
  <si>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</si>
  <si>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</si>
  <si>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</si>
  <si>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</si>
  <si>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</si>
  <si>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</si>
  <si>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</si>
  <si>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</si>
  <si>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</si>
  <si>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</si>
  <si>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</si>
  <si>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</si>
  <si>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</si>
  <si>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</si>
  <si>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</si>
  <si>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</si>
  <si>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</si>
  <si>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</si>
  <si>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</si>
  <si>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</si>
  <si>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</si>
  <si>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</si>
  <si>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</si>
  <si>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</si>
  <si>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</si>
  <si>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</si>
  <si>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</si>
  <si>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</si>
  <si>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</si>
  <si>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</si>
  <si>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</si>
  <si>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</si>
  <si>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</si>
  <si>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</si>
  <si>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</si>
  <si>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</si>
  <si>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</si>
  <si>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</si>
  <si>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</si>
  <si>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</si>
  <si>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</si>
  <si>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</si>
  <si>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</si>
  <si>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</si>
  <si>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</si>
  <si>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</si>
  <si>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</si>
  <si>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</si>
  <si>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</si>
  <si>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</si>
  <si>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</si>
  <si>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</si>
  <si>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</si>
  <si>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</si>
  <si>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</si>
  <si>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</si>
  <si>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</si>
  <si>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</si>
  <si>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</si>
  <si>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</si>
  <si>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</si>
  <si>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</si>
  <si>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</si>
  <si>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</si>
  <si>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</si>
  <si>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</si>
  <si>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</si>
  <si>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</si>
  <si>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</si>
  <si>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</si>
  <si>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</si>
  <si>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</si>
  <si>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</si>
  <si>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</si>
  <si>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</si>
  <si>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</si>
  <si>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</si>
  <si>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</si>
  <si>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</si>
  <si>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</si>
  <si>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</si>
  <si>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</si>
  <si>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</si>
  <si>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</si>
  <si>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</si>
  <si>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</si>
  <si>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</si>
  <si>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</si>
  <si>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</si>
  <si>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</si>
  <si>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</si>
  <si>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</si>
  <si>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</si>
  <si>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</si>
  <si>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</si>
  <si>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</si>
  <si>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</si>
  <si>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</si>
  <si>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</si>
  <si>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</si>
  <si>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</si>
  <si>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</si>
  <si>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</si>
  <si>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</si>
  <si>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</si>
  <si>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</si>
  <si>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</si>
  <si>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</si>
  <si>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</si>
  <si>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</si>
  <si>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</si>
  <si>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</si>
  <si>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</si>
  <si>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</si>
  <si>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</si>
  <si>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</si>
  <si>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</si>
  <si>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</si>
  <si>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</si>
  <si>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</si>
  <si>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</si>
  <si>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</si>
  <si>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</si>
  <si>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</si>
  <si>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</si>
  <si>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</si>
  <si>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</si>
  <si>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</si>
  <si>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</si>
  <si>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</si>
  <si>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</si>
  <si>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</si>
  <si>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</si>
  <si>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</si>
  <si>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</si>
  <si>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</si>
  <si>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</si>
  <si>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</si>
  <si>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</si>
  <si>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</si>
  <si>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</si>
  <si>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</si>
  <si>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</si>
  <si>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</si>
  <si>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</si>
  <si>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</si>
  <si>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</si>
  <si>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</si>
  <si>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</si>
  <si>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</si>
  <si>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</si>
  <si>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</si>
  <si>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</si>
  <si>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</si>
  <si>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</si>
  <si>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</si>
  <si>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</si>
  <si>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</si>
  <si>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</si>
  <si>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</si>
  <si>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</si>
  <si>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</si>
  <si>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</si>
  <si>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</si>
  <si>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</si>
  <si>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</si>
  <si>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</si>
  <si>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</si>
  <si>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</si>
  <si>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</si>
  <si>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</si>
  <si>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</si>
  <si>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</si>
  <si>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</si>
  <si>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</si>
  <si>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</si>
  <si>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</si>
  <si>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</si>
  <si>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</si>
  <si>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</si>
  <si>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</si>
  <si>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</si>
  <si>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</si>
  <si>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</si>
  <si>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</si>
  <si>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</si>
  <si>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</si>
  <si>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</si>
  <si>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</si>
  <si>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</si>
  <si>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</si>
  <si>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</si>
  <si>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</si>
  <si>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</si>
  <si>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</si>
  <si>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</si>
  <si>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</si>
  <si>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</si>
  <si>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</si>
  <si>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</si>
  <si>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</si>
  <si>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</si>
  <si>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</si>
  <si>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</si>
  <si>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</si>
  <si>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</si>
  <si>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</si>
  <si>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</si>
  <si>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</si>
  <si>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</si>
  <si>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</si>
  <si>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</si>
  <si>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</si>
  <si>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</si>
  <si>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</si>
  <si>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</si>
  <si>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</si>
  <si>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</si>
  <si>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</si>
  <si>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</si>
  <si>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</si>
  <si>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</si>
  <si>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</si>
  <si>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</si>
  <si>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</si>
  <si>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</si>
  <si>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</si>
  <si>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</si>
  <si>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</si>
  <si>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</si>
  <si>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</si>
  <si>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</si>
  <si>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</si>
  <si>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</si>
  <si>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</si>
  <si>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</si>
  <si>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</si>
  <si>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</si>
  <si>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</si>
  <si>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</si>
  <si>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</si>
  <si>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</si>
  <si>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</si>
  <si>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</si>
  <si>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</si>
  <si>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</si>
  <si>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</si>
  <si>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</si>
  <si>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</si>
  <si>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</si>
  <si>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</si>
  <si>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</si>
  <si>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</si>
  <si>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</si>
  <si>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</si>
  <si>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</si>
  <si>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</si>
  <si>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</si>
  <si>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</si>
  <si>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</si>
  <si>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</si>
  <si>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</si>
  <si>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</si>
  <si>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</si>
  <si>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</si>
  <si>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</si>
  <si>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</si>
  <si>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</si>
  <si>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</si>
  <si>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</si>
  <si>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</si>
  <si>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</si>
  <si>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</si>
  <si>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</si>
  <si>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</si>
  <si>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</si>
  <si>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</si>
  <si>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</si>
  <si>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</si>
  <si>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</si>
  <si>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</si>
  <si>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</si>
  <si>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</si>
  <si>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</si>
  <si>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</si>
  <si>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</si>
  <si>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</si>
  <si>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</si>
  <si>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</si>
  <si>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</si>
  <si>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</si>
  <si>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</si>
  <si>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</si>
  <si>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</si>
  <si>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</si>
  <si>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</si>
  <si>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</si>
  <si>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</si>
  <si>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</si>
  <si>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</si>
  <si>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</si>
  <si>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</si>
  <si>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</si>
  <si>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</si>
  <si>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</si>
  <si>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</si>
  <si>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</si>
  <si>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</si>
  <si>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</si>
  <si>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</si>
  <si>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</si>
  <si>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</si>
  <si>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</si>
  <si>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</si>
  <si>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</si>
  <si>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</si>
  <si>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</si>
  <si>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</si>
  <si>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</si>
  <si>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</si>
  <si>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</si>
  <si>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</si>
  <si>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</si>
  <si>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</si>
  <si>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</si>
  <si>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</si>
  <si>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</si>
  <si>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</si>
  <si>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</si>
  <si>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</si>
  <si>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</si>
  <si>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</si>
  <si>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</si>
  <si>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</si>
  <si>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</si>
  <si>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</si>
  <si>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</si>
  <si>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</si>
  <si>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</si>
  <si>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</si>
  <si>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</si>
  <si>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</si>
  <si>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</si>
  <si>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</si>
  <si>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</si>
  <si>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</si>
  <si>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</si>
  <si>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</si>
  <si>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</si>
  <si>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</si>
  <si>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</si>
  <si>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</si>
  <si>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</si>
  <si>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</si>
  <si>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</si>
  <si>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</si>
  <si>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</si>
  <si>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</si>
  <si>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</si>
  <si>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</si>
  <si>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</si>
  <si>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</si>
  <si>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</si>
  <si>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</si>
  <si>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</si>
  <si>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</si>
  <si>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</si>
  <si>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</si>
  <si>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</si>
  <si>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</si>
  <si>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</si>
  <si>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</si>
  <si>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</si>
  <si>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</si>
  <si>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</si>
  <si>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</si>
  <si>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</si>
  <si>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</si>
  <si>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</si>
  <si>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</si>
  <si>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</si>
  <si>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</si>
  <si>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</si>
  <si>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</si>
  <si>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</si>
  <si>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</si>
  <si>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</si>
  <si>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</si>
  <si>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</si>
  <si>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</si>
  <si>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</si>
  <si>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</si>
  <si>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</si>
  <si>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</si>
  <si>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</si>
  <si>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</si>
  <si>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</si>
  <si>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</si>
  <si>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</si>
  <si>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</si>
  <si>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</si>
  <si>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</si>
  <si>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</si>
  <si>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</si>
  <si>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</si>
  <si>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</si>
  <si>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</si>
  <si>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</si>
  <si>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</si>
  <si>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</si>
  <si>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</si>
  <si>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</si>
  <si>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</si>
  <si>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</si>
  <si>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</si>
  <si>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</si>
  <si>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</si>
  <si>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</si>
  <si>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</si>
  <si>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</si>
  <si>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</si>
  <si>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</si>
  <si>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</si>
  <si>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</si>
  <si>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</si>
  <si>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</si>
  <si>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</si>
  <si>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</si>
  <si>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</si>
  <si>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</si>
  <si>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</si>
  <si>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</si>
  <si>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</si>
  <si>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</si>
  <si>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</si>
  <si>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</si>
  <si>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</si>
  <si>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</si>
  <si>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</si>
  <si>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</si>
  <si>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</si>
  <si>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</si>
  <si>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</si>
  <si>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</si>
  <si>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</si>
  <si>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</si>
  <si>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</si>
  <si>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</si>
  <si>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</si>
  <si>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</si>
  <si>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</si>
  <si>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</si>
  <si>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</si>
  <si>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</si>
  <si>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</si>
  <si>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</si>
  <si>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</si>
  <si>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</si>
  <si>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</si>
  <si>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</si>
  <si>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</si>
  <si>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</si>
  <si>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</si>
  <si>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</si>
  <si>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</si>
  <si>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</si>
  <si>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</si>
  <si>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</si>
  <si>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</si>
  <si>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</si>
  <si>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</si>
  <si>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</si>
  <si>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</si>
  <si>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</si>
  <si>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</si>
  <si>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</si>
  <si>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</si>
  <si>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</si>
  <si>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</si>
  <si>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</si>
  <si>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</si>
  <si>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</si>
  <si>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</si>
  <si>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</si>
  <si>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</si>
  <si>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</si>
  <si>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</si>
  <si>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</si>
  <si>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</si>
  <si>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</si>
  <si>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</si>
  <si>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</si>
  <si>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</si>
  <si>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</si>
  <si>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</si>
  <si>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</si>
  <si>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</si>
  <si>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</si>
  <si>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</si>
  <si>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</si>
  <si>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</si>
  <si>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</si>
  <si>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</si>
  <si>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</si>
  <si>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</si>
  <si>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</si>
  <si>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</si>
  <si>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</si>
  <si>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</si>
  <si>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</si>
  <si>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</si>
  <si>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</si>
  <si>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</si>
  <si>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</si>
  <si>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</si>
  <si>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</si>
  <si>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</si>
  <si>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</si>
  <si>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</si>
  <si>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</si>
  <si>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</si>
  <si>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</si>
  <si>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</si>
  <si>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</si>
  <si>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</si>
  <si>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</si>
  <si>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</si>
  <si>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</si>
  <si>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</si>
  <si>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</si>
  <si>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</si>
  <si>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</si>
  <si>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</si>
  <si>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</si>
  <si>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</si>
  <si>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</si>
  <si>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</si>
  <si>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</si>
  <si>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</si>
  <si>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</si>
  <si>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</si>
  <si>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</si>
  <si>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</si>
  <si>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</si>
  <si>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</si>
  <si>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</si>
  <si>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</si>
  <si>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</si>
  <si>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</si>
  <si>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</si>
  <si>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</si>
  <si>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</si>
  <si>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</si>
  <si>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</si>
  <si>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</si>
  <si>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</si>
  <si>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</si>
  <si>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</si>
  <si>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</si>
  <si>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</si>
  <si>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</si>
  <si>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</si>
  <si>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</si>
  <si>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</si>
  <si>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</si>
  <si>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</si>
  <si>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</si>
  <si>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</si>
  <si>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</si>
  <si>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</si>
  <si>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</si>
  <si>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</si>
  <si>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</si>
  <si>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</si>
  <si>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</si>
  <si>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</si>
  <si>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</si>
  <si>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</si>
  <si>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</si>
  <si>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</si>
  <si>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</si>
  <si>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</si>
  <si>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</si>
  <si>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</si>
  <si>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</si>
  <si>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</si>
  <si>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</si>
  <si>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</si>
  <si>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</si>
  <si>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</si>
  <si>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</si>
  <si>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</si>
  <si>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</si>
  <si>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</si>
  <si>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</si>
  <si>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</si>
  <si>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</si>
  <si>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</si>
  <si>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</si>
  <si>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</si>
  <si>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</si>
  <si>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</si>
  <si>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</si>
  <si>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</si>
  <si>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</si>
  <si>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</si>
  <si>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</si>
  <si>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</si>
  <si>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</si>
  <si>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</si>
  <si>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</si>
  <si>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</si>
  <si>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</si>
  <si>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</si>
  <si>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</si>
  <si>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</si>
  <si>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</si>
  <si>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</si>
  <si>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</si>
  <si>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</si>
  <si>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</si>
  <si>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</si>
  <si>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</si>
  <si>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</si>
  <si>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</si>
  <si>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</si>
  <si>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</si>
  <si>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</si>
  <si>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</si>
  <si>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</si>
  <si>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</si>
  <si>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</si>
  <si>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</si>
  <si>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</si>
  <si>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</si>
  <si>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</si>
  <si>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</si>
  <si>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</si>
  <si>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</si>
  <si>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</si>
  <si>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</si>
  <si>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</si>
  <si>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</si>
  <si>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</si>
  <si>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</si>
  <si>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</si>
  <si>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</si>
  <si>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</si>
  <si>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</si>
  <si>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</si>
  <si>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</si>
  <si>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</si>
  <si>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</si>
  <si>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</si>
  <si>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</si>
  <si>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</si>
  <si>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</si>
  <si>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</si>
  <si>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</si>
  <si>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</si>
  <si>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</si>
  <si>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</si>
  <si>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</si>
  <si>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</si>
  <si>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</si>
  <si>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</si>
  <si>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</si>
  <si>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</si>
  <si>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</si>
  <si>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</si>
  <si>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</si>
  <si>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</si>
  <si>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</si>
  <si>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</si>
  <si>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</si>
  <si>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</si>
  <si>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</si>
  <si>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</si>
  <si>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</si>
  <si>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</si>
  <si>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</si>
  <si>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</si>
  <si>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</si>
  <si>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</si>
  <si>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</si>
  <si>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</si>
  <si>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</si>
  <si>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</si>
  <si>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</si>
  <si>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</si>
  <si>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</si>
  <si>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</si>
  <si>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</si>
  <si>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</si>
  <si>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</si>
  <si>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</si>
  <si>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</si>
  <si>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</si>
  <si>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</si>
  <si>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</si>
  <si>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</si>
  <si>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</si>
  <si>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</si>
  <si>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</si>
  <si>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</si>
  <si>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</si>
  <si>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</si>
  <si>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</si>
  <si>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</si>
  <si>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</si>
  <si>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</si>
  <si>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</si>
  <si>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</si>
  <si>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</si>
  <si>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</si>
  <si>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</si>
  <si>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</si>
  <si>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</si>
  <si>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</si>
  <si>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</si>
  <si>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</si>
  <si>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</si>
  <si>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</si>
  <si>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</si>
  <si>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</si>
  <si>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</si>
  <si>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</si>
  <si>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</si>
  <si>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</si>
  <si>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</si>
  <si>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</si>
  <si>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</si>
  <si>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</si>
  <si>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</si>
  <si>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</si>
  <si>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</si>
  <si>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</si>
  <si>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</si>
  <si>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</si>
  <si>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</si>
  <si>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</si>
  <si>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</si>
  <si>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</si>
  <si>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</si>
  <si>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</si>
  <si>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</si>
  <si>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</si>
  <si>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</si>
  <si>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</si>
  <si>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</si>
  <si>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</si>
  <si>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</si>
  <si>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</si>
  <si>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</si>
  <si>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</si>
  <si>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</si>
  <si>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</si>
  <si>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</si>
  <si>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</si>
  <si>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</si>
  <si>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</si>
  <si>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</si>
  <si>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</si>
  <si>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</si>
  <si>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</si>
  <si>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</si>
  <si>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</si>
  <si>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</si>
  <si>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</si>
  <si>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</si>
  <si>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</si>
  <si>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</si>
  <si>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</si>
  <si>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</si>
  <si>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</si>
  <si>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</si>
  <si>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</si>
  <si>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</si>
  <si>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</si>
  <si>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</si>
  <si>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</si>
  <si>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</si>
  <si>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</si>
  <si>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</si>
  <si>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</si>
  <si>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</si>
  <si>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</si>
  <si>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</si>
  <si>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</si>
  <si>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</si>
  <si>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</si>
  <si>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</si>
  <si>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</si>
  <si>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</si>
  <si>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</si>
  <si>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</si>
  <si>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</si>
  <si>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</si>
  <si>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</si>
  <si>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</si>
  <si>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</si>
  <si>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</si>
  <si>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</si>
  <si>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</si>
  <si>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</si>
  <si>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</si>
  <si>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</si>
  <si>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</si>
  <si>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</si>
  <si>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</si>
  <si>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</si>
  <si>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</si>
  <si>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</si>
  <si>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</si>
  <si>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</si>
  <si>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</si>
  <si>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</si>
  <si>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</si>
  <si>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</si>
  <si>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</si>
  <si>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</si>
  <si>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</si>
  <si>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</si>
  <si>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</si>
  <si>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</si>
  <si>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</si>
  <si>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</si>
  <si>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</si>
  <si>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</si>
  <si>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</si>
  <si>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</si>
  <si>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</si>
  <si>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</si>
  <si>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</si>
  <si>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</si>
  <si>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</si>
  <si>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</si>
  <si>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</si>
  <si>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</si>
  <si>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</si>
  <si>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</si>
  <si>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</si>
  <si>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</si>
  <si>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</si>
  <si>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</si>
  <si>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</si>
  <si>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</si>
  <si>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</si>
  <si>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</si>
  <si>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</si>
  <si>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</si>
  <si>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</si>
  <si>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</si>
  <si>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</si>
  <si>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</si>
  <si>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</si>
  <si>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</si>
  <si>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</si>
  <si>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</si>
  <si>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</si>
  <si>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</si>
  <si>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</si>
  <si>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</si>
  <si>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</si>
  <si>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</si>
  <si>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</si>
  <si>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</si>
  <si>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</si>
  <si>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</si>
  <si>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</si>
  <si>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</si>
  <si>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</si>
  <si>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</si>
  <si>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</si>
  <si>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</si>
  <si>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</si>
  <si>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</si>
  <si>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</si>
  <si>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</si>
  <si>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</si>
  <si>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</si>
  <si>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</si>
  <si>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</si>
  <si>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</si>
  <si>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</si>
  <si>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</si>
  <si>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</si>
  <si>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</si>
  <si>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</si>
  <si>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</si>
  <si>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</si>
  <si>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</si>
  <si>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</si>
  <si>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</si>
  <si>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</si>
  <si>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</si>
  <si>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</si>
  <si>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</si>
  <si>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</si>
  <si>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</si>
  <si>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</si>
  <si>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</si>
  <si>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</si>
  <si>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</si>
  <si>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</si>
  <si>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</si>
  <si>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</si>
  <si>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</si>
  <si>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</si>
  <si>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</si>
  <si>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</si>
  <si>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</si>
  <si>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</si>
  <si>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</si>
  <si>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</si>
  <si>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</si>
  <si>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</si>
  <si>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</si>
  <si>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</si>
  <si>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</si>
  <si>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</si>
  <si>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</si>
  <si>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</si>
  <si>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</si>
  <si>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</si>
  <si>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</si>
  <si>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</si>
  <si>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</si>
  <si>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</si>
  <si>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</si>
  <si>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</si>
  <si>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</si>
  <si>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</si>
  <si>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</si>
  <si>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</si>
  <si>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</si>
  <si>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</si>
  <si>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</si>
  <si>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</si>
  <si>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</si>
  <si>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</si>
  <si>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</si>
  <si>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</si>
  <si>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</si>
  <si>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</si>
  <si>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</si>
  <si>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</si>
  <si>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</si>
  <si>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</si>
  <si>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</si>
  <si>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</si>
  <si>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</si>
  <si>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</si>
  <si>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</si>
  <si>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</si>
  <si>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</si>
  <si>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</si>
  <si>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</si>
  <si>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</si>
  <si>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</si>
  <si>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</si>
  <si>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</si>
  <si>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</si>
  <si>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</si>
  <si>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</si>
  <si>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</si>
  <si>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</si>
  <si>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</si>
  <si>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</si>
  <si>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</si>
  <si>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</si>
  <si>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</si>
  <si>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</si>
  <si>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</si>
  <si>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</si>
  <si>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</si>
  <si>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</si>
  <si>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</si>
  <si>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</si>
  <si>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</si>
  <si>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</si>
  <si>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</si>
  <si>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</si>
  <si>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</si>
  <si>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</si>
  <si>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</si>
  <si>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</si>
  <si>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</si>
  <si>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</si>
  <si>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</si>
  <si>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</si>
  <si>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</si>
  <si>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</si>
  <si>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</si>
  <si>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</si>
  <si>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</si>
  <si>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</si>
  <si>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</si>
  <si>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</si>
  <si>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</si>
  <si>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</si>
  <si>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</si>
  <si>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</si>
  <si>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</si>
  <si>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</si>
  <si>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</si>
  <si>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</si>
  <si>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</si>
  <si>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</si>
  <si>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</si>
  <si>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</si>
  <si>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</si>
  <si>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</si>
  <si>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</si>
  <si>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</si>
  <si>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</si>
  <si>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</si>
  <si>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</si>
  <si>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</si>
  <si>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</si>
  <si>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</si>
  <si>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</si>
  <si>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</si>
  <si>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</si>
  <si>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</si>
  <si>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</si>
  <si>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</si>
  <si>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</si>
  <si>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</si>
  <si>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</si>
  <si>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</si>
  <si>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</si>
  <si>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</si>
  <si>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</si>
  <si>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</si>
  <si>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</si>
  <si>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</si>
  <si>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</si>
  <si>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</si>
  <si>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</si>
  <si>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</si>
  <si>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</si>
  <si>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</si>
  <si>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</si>
  <si>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</si>
  <si>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</si>
  <si>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</si>
  <si>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</si>
  <si>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</si>
  <si>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</si>
  <si>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</si>
  <si>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</si>
  <si>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</si>
  <si>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</si>
  <si>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</si>
  <si>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</si>
  <si>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</si>
  <si>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</si>
  <si>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</si>
  <si>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</si>
  <si>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</si>
  <si>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</si>
  <si>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</si>
  <si>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</si>
  <si>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</si>
  <si>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</si>
  <si>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</si>
  <si>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</si>
  <si>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</si>
  <si>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</si>
  <si>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</si>
  <si>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</si>
  <si>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</si>
  <si>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</si>
  <si>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</si>
  <si>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</si>
  <si>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</si>
  <si>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</si>
  <si>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</si>
  <si>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</si>
  <si>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</si>
  <si>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</si>
  <si>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</si>
  <si>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</si>
  <si>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</si>
  <si>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</si>
  <si>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</si>
  <si>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</si>
  <si>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</si>
  <si>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</si>
  <si>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</si>
  <si>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</si>
  <si>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</si>
  <si>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</si>
  <si>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</si>
  <si>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</si>
  <si>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</si>
  <si>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</si>
  <si>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</si>
  <si>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</si>
  <si>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</si>
  <si>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</si>
  <si>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</si>
  <si>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</si>
  <si>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</si>
  <si>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</si>
  <si>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</si>
  <si>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</si>
  <si>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</si>
  <si>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</si>
  <si>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</si>
  <si>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</si>
  <si>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</si>
  <si>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</si>
  <si>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</si>
  <si>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</si>
  <si>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</si>
  <si>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</si>
  <si>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</si>
  <si>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</si>
  <si>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</si>
  <si>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</si>
  <si>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</si>
  <si>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</si>
  <si>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</si>
  <si>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</si>
  <si>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</si>
  <si>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</si>
  <si>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</si>
  <si>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</si>
  <si>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</si>
  <si>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</si>
  <si>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</si>
  <si>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</si>
  <si>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</si>
  <si>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</si>
  <si>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</si>
  <si>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</si>
  <si>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</si>
  <si>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</si>
  <si>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</si>
  <si>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</si>
  <si>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</si>
  <si>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</si>
  <si>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</si>
  <si>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</si>
  <si>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</si>
  <si>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</si>
  <si>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</si>
  <si>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</si>
  <si>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</si>
  <si>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</si>
  <si>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</si>
  <si>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</si>
  <si>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</si>
  <si>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</si>
  <si>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</si>
  <si>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</si>
  <si>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</si>
  <si>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</si>
  <si>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</si>
  <si>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</si>
  <si>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</si>
  <si>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</si>
  <si>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</si>
  <si>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</si>
  <si>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</si>
  <si>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</si>
  <si>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</si>
  <si>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</si>
  <si>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</si>
  <si>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</si>
  <si>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</si>
  <si>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</si>
  <si>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</si>
  <si>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</si>
  <si>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</si>
  <si>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</si>
  <si>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</si>
  <si>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</si>
  <si>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</si>
  <si>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</si>
  <si>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</si>
  <si>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</si>
  <si>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</si>
  <si>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</si>
  <si>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</si>
  <si>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</si>
  <si>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</si>
  <si>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</si>
  <si>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</si>
  <si>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</si>
  <si>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</si>
  <si>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</si>
  <si>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</si>
  <si>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</si>
  <si>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</si>
  <si>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</si>
  <si>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</si>
  <si>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</si>
  <si>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</si>
  <si>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</si>
  <si>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</si>
  <si>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</si>
  <si>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</si>
  <si>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</si>
  <si>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</si>
  <si>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</si>
  <si>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</si>
  <si>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</si>
  <si>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</si>
  <si>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</si>
  <si>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</si>
  <si>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</si>
  <si>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</si>
  <si>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</si>
  <si>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</si>
  <si>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</si>
  <si>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</si>
  <si>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</si>
  <si>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</si>
  <si>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</si>
  <si>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</si>
  <si>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</si>
  <si>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</si>
  <si>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</si>
  <si>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</si>
  <si>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</si>
  <si>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</si>
  <si>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</si>
  <si>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</si>
  <si>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</si>
  <si>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</si>
  <si>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</si>
  <si>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</si>
  <si>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</si>
  <si>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</si>
  <si>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</si>
  <si>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</si>
  <si>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</si>
  <si>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</si>
  <si>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</si>
  <si>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</si>
  <si>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</si>
  <si>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</si>
  <si>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</si>
  <si>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</si>
  <si>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</si>
  <si>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</si>
  <si>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</si>
  <si>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</si>
  <si>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</si>
  <si>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</si>
  <si>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</si>
  <si>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</si>
  <si>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</si>
  <si>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</si>
  <si>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</si>
  <si>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</si>
  <si>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</si>
  <si>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</si>
  <si>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</si>
  <si>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</si>
  <si>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</si>
  <si>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</si>
  <si>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</si>
  <si>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</si>
  <si>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</si>
  <si>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</si>
  <si>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</si>
  <si>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</si>
  <si>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</si>
  <si>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</si>
  <si>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</si>
  <si>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</si>
  <si>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</si>
  <si>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</si>
  <si>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</si>
  <si>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</si>
  <si>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</si>
  <si>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</si>
  <si>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</si>
  <si>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</si>
  <si>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</si>
  <si>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</si>
  <si>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</si>
  <si>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</si>
  <si>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</si>
  <si>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</si>
  <si>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</si>
  <si>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</si>
  <si>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</si>
  <si>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</si>
  <si>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</si>
  <si>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</si>
  <si>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</si>
  <si>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</si>
  <si>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</si>
  <si>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</si>
  <si>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</si>
  <si>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</si>
  <si>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</si>
  <si>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</si>
  <si>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</si>
  <si>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</si>
  <si>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</si>
  <si>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</si>
  <si>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</si>
  <si>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</si>
  <si>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</si>
  <si>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</si>
  <si>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</si>
  <si>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</si>
  <si>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</si>
  <si>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</si>
  <si>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</si>
  <si>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</si>
  <si>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</si>
  <si>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</si>
  <si>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</si>
  <si>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</si>
  <si>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</si>
  <si>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</si>
  <si>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</si>
  <si>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</si>
  <si>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</si>
  <si>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</si>
  <si>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</si>
  <si>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</si>
  <si>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</si>
  <si>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</si>
  <si>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</si>
  <si>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</si>
  <si>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</si>
  <si>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</si>
  <si>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</si>
  <si>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</si>
  <si>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</si>
  <si>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</si>
  <si>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</si>
  <si>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</si>
  <si>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</si>
  <si>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</si>
  <si>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</si>
  <si>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</si>
  <si>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</si>
  <si>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</si>
  <si>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</si>
  <si>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</si>
  <si>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</si>
  <si>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</si>
  <si>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</si>
  <si>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</si>
  <si>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</si>
  <si>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</si>
  <si>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</si>
  <si>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</si>
  <si>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</si>
  <si>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</si>
  <si>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</si>
  <si>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</si>
  <si>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</si>
  <si>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</si>
  <si>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</si>
  <si>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</si>
  <si>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</si>
  <si>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</si>
  <si>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</si>
  <si>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</si>
  <si>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</si>
  <si>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</si>
  <si>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</si>
  <si>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</si>
  <si>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</si>
  <si>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</si>
  <si>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</si>
  <si>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</si>
  <si>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</si>
  <si>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</si>
  <si>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</si>
  <si>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</si>
  <si>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</si>
  <si>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</si>
  <si>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</si>
  <si>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</si>
  <si>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</si>
  <si>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</si>
  <si>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</si>
  <si>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</si>
  <si>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</si>
  <si>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</si>
  <si>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</si>
  <si>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</si>
  <si>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</si>
  <si>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</si>
  <si>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</si>
  <si>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</si>
  <si>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</si>
  <si>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</si>
  <si>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</si>
  <si>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</si>
  <si>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</si>
  <si>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</si>
  <si>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</si>
  <si>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</si>
  <si>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</si>
  <si>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</si>
  <si>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</si>
  <si>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</si>
  <si>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</si>
  <si>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</si>
  <si>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</si>
  <si>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</si>
  <si>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</si>
  <si>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</si>
  <si>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</si>
  <si>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</si>
  <si>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</si>
  <si>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</si>
  <si>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</si>
  <si>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</si>
  <si>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</si>
  <si>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</si>
  <si>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</si>
  <si>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</si>
  <si>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</si>
  <si>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</si>
  <si>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</si>
  <si>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</si>
  <si>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</si>
  <si>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</si>
  <si>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</si>
  <si>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</si>
  <si>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</si>
  <si>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</si>
  <si>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</si>
  <si>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</si>
  <si>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</si>
  <si>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</si>
  <si>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</si>
  <si>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</si>
  <si>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</si>
  <si>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</si>
  <si>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</si>
  <si>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</si>
  <si>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</si>
  <si>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</si>
  <si>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</si>
  <si>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</si>
  <si>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</si>
  <si>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</si>
  <si>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</si>
  <si>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</si>
  <si>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</si>
  <si>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</si>
  <si>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</si>
  <si>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</si>
  <si>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</si>
  <si>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</si>
  <si>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</si>
  <si>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</si>
  <si>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</si>
  <si>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</si>
  <si>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</si>
  <si>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</si>
  <si>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</si>
  <si>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</si>
  <si>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</si>
  <si>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</si>
  <si>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</si>
  <si>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</si>
  <si>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</si>
  <si>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</si>
  <si>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</si>
  <si>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</si>
  <si>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</si>
  <si>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</si>
  <si>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</si>
  <si>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</si>
  <si>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</si>
  <si>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</si>
  <si>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</si>
  <si>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</si>
  <si>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</si>
  <si>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</si>
  <si>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</si>
  <si>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</si>
  <si>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</si>
  <si>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</si>
  <si>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</si>
  <si>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</si>
  <si>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</si>
  <si>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</si>
  <si>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</si>
  <si>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</si>
  <si>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</si>
  <si>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</si>
  <si>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</si>
  <si>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</si>
  <si>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</si>
  <si>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</si>
  <si>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</si>
  <si>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</si>
  <si>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</si>
  <si>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</si>
  <si>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</si>
  <si>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</si>
  <si>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</si>
  <si>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</si>
  <si>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</si>
  <si>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</si>
  <si>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</si>
  <si>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</si>
  <si>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</si>
  <si>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</si>
  <si>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</si>
  <si>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</si>
  <si>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</si>
  <si>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</si>
  <si>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</si>
  <si>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</si>
  <si>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</si>
  <si>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</si>
  <si>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</si>
  <si>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</si>
  <si>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</si>
  <si>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</si>
  <si>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</si>
  <si>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</si>
  <si>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</si>
  <si>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</si>
  <si>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</si>
  <si>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</si>
  <si>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</si>
  <si>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</si>
  <si>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</si>
  <si>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</si>
  <si>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</si>
  <si>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</si>
  <si>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</si>
  <si>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</si>
  <si>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</si>
  <si>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</si>
  <si>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</si>
  <si>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</si>
  <si>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</si>
  <si>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</si>
  <si>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</si>
  <si>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</si>
  <si>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</si>
  <si>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</si>
  <si>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</si>
  <si>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</si>
  <si>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</si>
  <si>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</si>
  <si>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</si>
  <si>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</si>
  <si>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</si>
  <si>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</si>
  <si>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</si>
  <si>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</si>
  <si>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</si>
  <si>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</si>
  <si>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</si>
  <si>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</si>
  <si>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</si>
  <si>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</si>
  <si>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</si>
  <si>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</si>
  <si>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</si>
  <si>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</si>
  <si>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</si>
  <si>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</si>
  <si>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</si>
  <si>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</si>
  <si>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</si>
  <si>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</si>
  <si>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</si>
  <si>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</si>
  <si>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</si>
  <si>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</si>
  <si>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</si>
  <si>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</si>
  <si>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</si>
  <si>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</si>
  <si>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</si>
  <si>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</si>
  <si>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</si>
  <si>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</si>
  <si>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</si>
  <si>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</si>
  <si>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</si>
  <si>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</si>
  <si>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</si>
  <si>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</si>
  <si>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</si>
  <si>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</si>
  <si>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</si>
  <si>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</si>
  <si>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</si>
  <si>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</si>
  <si>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</si>
  <si>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</si>
  <si>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</si>
  <si>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</si>
  <si>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</si>
  <si>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</si>
  <si>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</si>
  <si>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</si>
  <si>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</si>
  <si>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</si>
  <si>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</si>
  <si>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</si>
  <si>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</si>
  <si>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</si>
  <si>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</si>
  <si>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</si>
  <si>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</si>
  <si>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</si>
  <si>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</si>
  <si>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</si>
  <si>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</si>
  <si>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</si>
  <si>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</si>
  <si>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</si>
  <si>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</si>
  <si>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</si>
  <si>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</si>
  <si>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</si>
  <si>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</si>
  <si>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</si>
  <si>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</si>
  <si>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</si>
  <si>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</si>
  <si>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</si>
  <si>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</si>
  <si>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</si>
  <si>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</si>
  <si>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</si>
  <si>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</si>
  <si>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</si>
  <si>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</si>
  <si>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</si>
  <si>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</si>
  <si>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</si>
  <si>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</si>
  <si>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</si>
  <si>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</si>
  <si>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</si>
  <si>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</si>
  <si>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</si>
  <si>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</si>
  <si>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</si>
  <si>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</si>
  <si>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</si>
  <si>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</si>
  <si>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</si>
  <si>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</si>
  <si>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</si>
  <si>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</si>
  <si>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</si>
  <si>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</si>
  <si>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</si>
  <si>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</si>
  <si>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</si>
  <si>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</si>
  <si>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</si>
  <si>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</si>
  <si>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</si>
  <si>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</si>
  <si>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</si>
  <si>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</si>
  <si>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</si>
  <si>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</si>
  <si>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</si>
  <si>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</si>
  <si>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</si>
  <si>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</si>
  <si>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</si>
  <si>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</si>
  <si>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</si>
  <si>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</si>
  <si>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</si>
  <si>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</si>
  <si>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</si>
  <si>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</si>
  <si>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</si>
  <si>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</si>
  <si>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</si>
  <si>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</si>
  <si>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</si>
  <si>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</si>
  <si>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</si>
  <si>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</si>
  <si>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</si>
  <si>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</si>
  <si>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</si>
  <si>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</si>
  <si>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</si>
  <si>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</si>
  <si>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</si>
  <si>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</si>
  <si>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</si>
  <si>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</si>
  <si>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</si>
  <si>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</si>
  <si>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</si>
  <si>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</si>
  <si>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</si>
  <si>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</si>
  <si>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</si>
  <si>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</si>
  <si>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</si>
  <si>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</si>
  <si>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</si>
  <si>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</si>
  <si>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</si>
  <si>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</si>
  <si>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</si>
  <si>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</si>
  <si>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</si>
  <si>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</si>
  <si>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</si>
  <si>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</si>
  <si>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</si>
  <si>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</si>
  <si>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</si>
  <si>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</si>
  <si>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</si>
  <si>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</si>
  <si>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</si>
  <si>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</si>
  <si>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</si>
  <si>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</si>
  <si>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</si>
  <si>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</si>
  <si>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</si>
  <si>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</si>
  <si>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</si>
  <si>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</si>
  <si>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</si>
  <si>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</si>
  <si>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</si>
  <si>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</si>
  <si>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</si>
  <si>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</si>
  <si>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</si>
  <si>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</si>
  <si>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</si>
  <si>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</si>
  <si>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</si>
  <si>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</si>
  <si>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</si>
  <si>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</si>
  <si>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</si>
  <si>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</si>
  <si>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</si>
  <si>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</si>
  <si>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</si>
  <si>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</si>
  <si>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</si>
  <si>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</si>
  <si>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</si>
  <si>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</si>
  <si>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</si>
  <si>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</si>
  <si>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</si>
  <si>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</si>
  <si>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</si>
  <si>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</si>
  <si>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</si>
  <si>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</si>
  <si>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</si>
  <si>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</si>
  <si>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</si>
  <si>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</si>
  <si>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</si>
  <si>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</si>
  <si>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</si>
  <si>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</si>
  <si>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</si>
  <si>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</si>
  <si>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</si>
  <si>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</si>
  <si>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</si>
  <si>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</si>
  <si>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</si>
  <si>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</si>
  <si>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</si>
  <si>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</si>
  <si>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</si>
  <si>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</si>
  <si>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</si>
  <si>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</si>
  <si>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</si>
  <si>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</si>
  <si>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</si>
  <si>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</si>
  <si>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</si>
  <si>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</si>
  <si>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</si>
  <si>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</si>
  <si>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</si>
  <si>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</si>
  <si>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</si>
  <si>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</si>
  <si>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</si>
  <si>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</si>
  <si>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</si>
  <si>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</si>
  <si>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</si>
  <si>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</si>
  <si>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</si>
  <si>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</si>
  <si>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</si>
  <si>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</si>
  <si>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</si>
  <si>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</si>
  <si>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</si>
  <si>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</si>
  <si>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</si>
  <si>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</si>
  <si>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</si>
  <si>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</si>
  <si>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</si>
  <si>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</si>
  <si>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</si>
  <si>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</si>
  <si>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</si>
  <si>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</si>
  <si>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</si>
  <si>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</si>
  <si>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</si>
  <si>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</si>
  <si>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</si>
  <si>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</si>
  <si>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</si>
  <si>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</si>
  <si>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</si>
  <si>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</si>
  <si>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</si>
  <si>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</si>
  <si>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</si>
  <si>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</si>
  <si>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</si>
  <si>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</si>
  <si>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</si>
  <si>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</si>
  <si>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</si>
  <si>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</si>
  <si>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</si>
  <si>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</si>
  <si>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</si>
  <si>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</si>
  <si>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</si>
  <si>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</si>
  <si>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</si>
  <si>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</si>
  <si>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</si>
  <si>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</si>
  <si>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</si>
  <si>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</si>
  <si>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</si>
  <si>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</si>
  <si>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</si>
  <si>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</si>
  <si>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</si>
  <si>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</si>
  <si>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</si>
  <si>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</si>
  <si>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</si>
  <si>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</si>
  <si>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</si>
  <si>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</si>
  <si>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</si>
  <si>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</si>
  <si>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</si>
  <si>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</si>
  <si>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</si>
  <si>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</si>
  <si>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</si>
  <si>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</si>
  <si>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</si>
  <si>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</si>
  <si>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</si>
  <si>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</si>
  <si>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</si>
  <si>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</si>
  <si>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</si>
  <si>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</si>
  <si>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</si>
  <si>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</si>
  <si>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</si>
  <si>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</si>
  <si>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</si>
  <si>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</si>
  <si>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</si>
  <si>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</si>
  <si>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</si>
  <si>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</si>
  <si>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</si>
  <si>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</si>
  <si>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</si>
  <si>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</si>
  <si>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</si>
  <si>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</si>
  <si>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</si>
  <si>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</si>
  <si>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</si>
  <si>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</si>
  <si>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</si>
  <si>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</si>
  <si>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</si>
  <si>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</si>
  <si>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</si>
  <si>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</si>
  <si>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</si>
  <si>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</si>
  <si>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</si>
  <si>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</si>
  <si>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</si>
  <si>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</si>
  <si>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</si>
  <si>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</si>
  <si>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</si>
  <si>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</si>
  <si>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</si>
  <si>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</si>
  <si>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</si>
  <si>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</si>
  <si>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</si>
  <si>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</si>
  <si>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</si>
  <si>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</si>
  <si>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</si>
  <si>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</si>
  <si>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</si>
  <si>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</si>
  <si>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</si>
  <si>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</si>
  <si>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</si>
  <si>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</si>
  <si>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</si>
  <si>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</si>
  <si>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</si>
  <si>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</si>
  <si>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</si>
  <si>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</si>
  <si>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</si>
  <si>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</si>
  <si>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</si>
  <si>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</si>
  <si>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</si>
  <si>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</si>
  <si>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</si>
  <si>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</si>
  <si>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</si>
  <si>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</si>
  <si>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</si>
  <si>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</si>
  <si>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</si>
  <si>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</si>
  <si>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</si>
  <si>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</si>
  <si>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</si>
  <si>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</si>
  <si>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</si>
  <si>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</si>
  <si>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</si>
  <si>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</si>
  <si>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</si>
  <si>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</si>
  <si>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</si>
  <si>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</si>
  <si>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</si>
  <si>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</si>
  <si>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</si>
  <si>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</si>
  <si>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</si>
  <si>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</si>
  <si>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</si>
  <si>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</si>
  <si>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</si>
  <si>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</si>
  <si>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</si>
  <si>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</si>
  <si>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</si>
  <si>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</si>
  <si>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</si>
  <si>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</si>
  <si>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</si>
  <si>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</si>
  <si>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</si>
  <si>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</si>
  <si>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</si>
  <si>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</si>
  <si>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</si>
  <si>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</si>
  <si>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</si>
  <si>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</si>
  <si>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</si>
  <si>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</si>
  <si>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</si>
  <si>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</si>
  <si>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</si>
  <si>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</si>
  <si>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</si>
  <si>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</si>
  <si>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</si>
  <si>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</si>
  <si>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</si>
  <si>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</si>
  <si>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</si>
  <si>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</si>
  <si>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</si>
  <si>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</si>
  <si>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</si>
  <si>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</si>
  <si>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</si>
  <si>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</si>
  <si>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</si>
  <si>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</si>
  <si>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</si>
  <si>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</si>
  <si>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</si>
  <si>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</si>
  <si>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</si>
  <si>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</si>
  <si>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</si>
  <si>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</si>
  <si>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</si>
  <si>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</si>
  <si>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</si>
  <si>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</si>
  <si>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</si>
  <si>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</si>
  <si>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</si>
  <si>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</si>
  <si>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</si>
  <si>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</si>
  <si>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</si>
  <si>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</si>
  <si>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</si>
  <si>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</si>
  <si>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</si>
  <si>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</si>
  <si>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</si>
  <si>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</si>
  <si>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</si>
  <si>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</si>
  <si>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</si>
  <si>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</si>
  <si>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</si>
  <si>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</si>
  <si>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</si>
  <si>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</si>
  <si>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</si>
  <si>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</si>
  <si>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</si>
  <si>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</si>
  <si>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</si>
  <si>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</si>
  <si>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</si>
  <si>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</si>
  <si>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</si>
  <si>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</si>
  <si>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</si>
  <si>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</si>
  <si>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</si>
  <si>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</si>
  <si>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</si>
  <si>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</si>
  <si>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</si>
  <si>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</si>
  <si>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</si>
  <si>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</si>
  <si>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</si>
  <si>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</si>
  <si>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</si>
  <si>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</si>
  <si>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</si>
  <si>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</si>
  <si>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</si>
  <si>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</si>
  <si>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</si>
  <si>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</si>
  <si>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</si>
  <si>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</si>
  <si>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</si>
  <si>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</si>
  <si>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</si>
  <si>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</si>
  <si>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</si>
  <si>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</si>
  <si>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</si>
  <si>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</si>
  <si>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</si>
  <si>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</si>
  <si>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</si>
  <si>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</si>
  <si>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</si>
  <si>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</si>
  <si>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</si>
  <si>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</si>
  <si>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</si>
  <si>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</si>
  <si>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</si>
  <si>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</si>
  <si>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</si>
  <si>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</si>
  <si>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</si>
  <si>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</si>
  <si>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</si>
  <si>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</si>
  <si>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</si>
  <si>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</si>
  <si>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</si>
  <si>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</si>
  <si>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</si>
  <si>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</si>
  <si>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</si>
  <si>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</si>
  <si>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</si>
  <si>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</si>
  <si>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</si>
  <si>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</si>
  <si>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</si>
  <si>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</si>
  <si>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</si>
  <si>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</si>
  <si>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</si>
  <si>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</si>
  <si>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</si>
  <si>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</si>
  <si>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</si>
  <si>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</si>
  <si>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</si>
  <si>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</si>
  <si>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</si>
  <si>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</si>
  <si>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</si>
  <si>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</si>
  <si>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</si>
  <si>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</si>
  <si>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</si>
  <si>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</si>
  <si>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</si>
  <si>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</si>
  <si>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</si>
  <si>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</si>
  <si>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</si>
  <si>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</si>
  <si>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</si>
  <si>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</si>
  <si>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</si>
  <si>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</si>
  <si>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</si>
  <si>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</si>
  <si>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</si>
  <si>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</si>
  <si>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</si>
  <si>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</si>
  <si>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</si>
  <si>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</si>
  <si>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</si>
  <si>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</si>
  <si>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</si>
  <si>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</si>
  <si>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</si>
  <si>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</si>
  <si>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</si>
  <si>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</si>
  <si>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</si>
  <si>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</si>
  <si>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</si>
  <si>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</si>
  <si>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</si>
  <si>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</si>
  <si>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</si>
  <si>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</si>
  <si>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</si>
  <si>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</si>
  <si>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</si>
  <si>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</si>
  <si>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</si>
  <si>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</si>
  <si>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</si>
  <si>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</si>
  <si>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</si>
  <si>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</si>
  <si>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</si>
  <si>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</si>
  <si>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</si>
  <si>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</si>
  <si>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</si>
  <si>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</si>
  <si>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</si>
  <si>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</si>
  <si>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</si>
  <si>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</si>
  <si>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</si>
  <si>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</si>
  <si>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</si>
  <si>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</si>
  <si>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</si>
  <si>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</si>
  <si>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</si>
  <si>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</si>
  <si>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</si>
  <si>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</si>
  <si>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</si>
  <si>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</si>
  <si>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</si>
  <si>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</si>
  <si>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</si>
  <si>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</si>
  <si>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</si>
  <si>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</si>
  <si>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</si>
  <si>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</si>
  <si>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</si>
  <si>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</si>
  <si>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</si>
  <si>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</si>
  <si>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</si>
  <si>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</si>
  <si>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</si>
  <si>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</si>
  <si>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</si>
  <si>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</si>
  <si>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</si>
  <si>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</si>
  <si>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</si>
  <si>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</si>
  <si>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</si>
  <si>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</si>
  <si>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</si>
  <si>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</si>
  <si>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</si>
  <si>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</si>
  <si>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</si>
  <si>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</si>
  <si>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</si>
  <si>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</si>
  <si>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</si>
  <si>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</si>
  <si>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</si>
  <si>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</si>
  <si>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</si>
  <si>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</si>
  <si>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</si>
  <si>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</si>
  <si>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</si>
  <si>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</si>
  <si>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</si>
  <si>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</si>
  <si>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</si>
  <si>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</si>
  <si>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</si>
  <si>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</si>
  <si>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</si>
  <si>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</si>
  <si>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</si>
  <si>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</si>
  <si>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</si>
  <si>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</si>
  <si>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</si>
  <si>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</si>
  <si>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</si>
  <si>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</si>
  <si>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</si>
  <si>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</si>
  <si>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</si>
  <si>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</si>
  <si>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</si>
  <si>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</si>
  <si>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</si>
  <si>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</si>
  <si>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</si>
  <si>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</si>
  <si>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</si>
  <si>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</si>
  <si>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</si>
  <si>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</si>
  <si>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</si>
  <si>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</si>
  <si>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</si>
  <si>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</si>
  <si>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</si>
  <si>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</si>
  <si>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</si>
  <si>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</si>
  <si>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</si>
  <si>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</si>
  <si>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</si>
  <si>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</si>
  <si>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</si>
  <si>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</si>
  <si>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</si>
  <si>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</si>
  <si>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</si>
  <si>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</si>
  <si>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</si>
  <si>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</si>
  <si>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</si>
  <si>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</si>
  <si>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</si>
  <si>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</si>
  <si>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</si>
  <si>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</si>
  <si>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</si>
  <si>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</si>
  <si>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</si>
  <si>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</si>
  <si>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</si>
  <si>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</si>
  <si>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</si>
  <si>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</si>
  <si>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</si>
  <si>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</si>
  <si>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</si>
  <si>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</si>
  <si>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</si>
  <si>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</si>
  <si>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</si>
  <si>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</si>
  <si>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</si>
  <si>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</si>
  <si>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</si>
  <si>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</si>
  <si>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</si>
  <si>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</si>
  <si>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</si>
  <si>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</si>
  <si>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</si>
  <si>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</si>
  <si>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</si>
  <si>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</si>
  <si>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</si>
  <si>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</si>
  <si>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</si>
  <si>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</si>
  <si>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</si>
  <si>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</si>
  <si>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</si>
  <si>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</si>
  <si>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</si>
  <si>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</si>
  <si>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</si>
  <si>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</si>
  <si>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</si>
  <si>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</si>
  <si>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</si>
  <si>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</si>
  <si>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</si>
  <si>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</si>
  <si>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</si>
  <si>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</si>
  <si>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</si>
  <si>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</si>
  <si>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</si>
  <si>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</si>
  <si>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</si>
  <si>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</si>
  <si>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</si>
  <si>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</si>
  <si>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</si>
  <si>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</si>
  <si>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</si>
  <si>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</si>
  <si>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</si>
  <si>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</si>
  <si>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</si>
  <si>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</si>
  <si>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</si>
  <si>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</si>
  <si>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</si>
  <si>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</si>
  <si>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</si>
  <si>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</si>
  <si>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</si>
  <si>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</si>
  <si>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</si>
  <si>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</si>
  <si>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</si>
  <si>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</si>
  <si>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</si>
  <si>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</si>
  <si>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</si>
  <si>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</si>
  <si>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</si>
  <si>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</si>
  <si>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</si>
  <si>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</si>
  <si>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</si>
  <si>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</si>
  <si>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</si>
  <si>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</si>
  <si>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</si>
  <si>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</si>
  <si>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</si>
  <si>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</si>
  <si>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</si>
  <si>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</si>
  <si>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</si>
  <si>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</si>
  <si>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</si>
  <si>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</si>
  <si>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</si>
  <si>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</si>
  <si>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</si>
  <si>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</si>
  <si>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</si>
  <si>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</si>
  <si>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</si>
  <si>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</si>
  <si>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</si>
  <si>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</si>
  <si>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</si>
  <si>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</si>
  <si>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</si>
  <si>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</si>
  <si>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</si>
  <si>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</si>
  <si>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</si>
  <si>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</si>
  <si>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</si>
  <si>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</si>
  <si>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</si>
  <si>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</si>
  <si>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</si>
  <si>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</si>
  <si>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</si>
  <si>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</si>
  <si>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</si>
  <si>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</si>
  <si>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</si>
  <si>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</si>
  <si>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</si>
  <si>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</si>
  <si>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</si>
  <si>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</si>
  <si>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</si>
  <si>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</si>
  <si>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</si>
  <si>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</si>
  <si>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</si>
  <si>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</si>
  <si>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</si>
  <si>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</si>
  <si>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</si>
  <si>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</si>
  <si>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</si>
  <si>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</si>
  <si>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</si>
  <si>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</si>
  <si>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</si>
  <si>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</si>
  <si>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</si>
  <si>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</si>
  <si>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</si>
  <si>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</si>
  <si>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</si>
  <si>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</si>
  <si>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</si>
  <si>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</si>
  <si>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</si>
  <si>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</si>
  <si>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</si>
  <si>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</si>
  <si>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</si>
  <si>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</si>
  <si>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</si>
  <si>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</si>
  <si>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</si>
  <si>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</si>
  <si>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</si>
  <si>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</si>
  <si>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</si>
  <si>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</si>
  <si>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</si>
  <si>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</si>
  <si>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</si>
  <si>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</si>
  <si>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</si>
  <si>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</si>
  <si>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</si>
  <si>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</si>
  <si>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</si>
  <si>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</si>
  <si>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</si>
  <si>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</si>
  <si>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</si>
  <si>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</si>
  <si>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</si>
  <si>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</si>
  <si>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</si>
  <si>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</si>
  <si>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</si>
  <si>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</si>
  <si>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</si>
  <si>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</si>
  <si>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</si>
  <si>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</si>
  <si>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</si>
  <si>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</si>
  <si>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</si>
  <si>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</si>
  <si>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</si>
  <si>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</si>
  <si>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</si>
  <si>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</si>
  <si>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</si>
  <si>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</si>
  <si>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</si>
  <si>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</si>
  <si>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</si>
  <si>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</si>
  <si>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</si>
  <si>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</si>
  <si>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</si>
  <si>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</si>
  <si>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</si>
  <si>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</si>
  <si>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</si>
  <si>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</si>
  <si>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</si>
  <si>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</si>
  <si>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</si>
  <si>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</si>
  <si>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</si>
  <si>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</si>
  <si>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</si>
  <si>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</si>
  <si>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</si>
  <si>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</si>
  <si>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</si>
  <si>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</si>
  <si>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</si>
  <si>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</si>
  <si>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</si>
  <si>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</si>
  <si>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</si>
  <si>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</si>
  <si>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</si>
  <si>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</si>
  <si>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</si>
  <si>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</si>
  <si>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</si>
  <si>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</si>
  <si>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</si>
  <si>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</si>
  <si>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</si>
  <si>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</si>
  <si>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</si>
  <si>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</si>
  <si>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</si>
  <si>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</si>
  <si>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</si>
  <si>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</si>
  <si>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</si>
  <si>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</si>
  <si>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</si>
  <si>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</si>
  <si>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</si>
  <si>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</si>
  <si>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</si>
  <si>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</si>
  <si>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</si>
  <si>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</si>
  <si>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</si>
  <si>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</si>
  <si>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</si>
  <si>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</si>
  <si>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</si>
  <si>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</si>
  <si>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</si>
  <si>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</si>
  <si>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</si>
  <si>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</si>
  <si>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</si>
  <si>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</si>
  <si>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</si>
  <si>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</si>
  <si>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</si>
  <si>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</si>
  <si>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</si>
  <si>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</si>
  <si>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</si>
  <si>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</si>
  <si>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</si>
  <si>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</si>
  <si>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</si>
  <si>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</si>
  <si>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</si>
  <si>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</si>
  <si>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</si>
  <si>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</si>
  <si>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</si>
  <si>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</si>
  <si>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</si>
  <si>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</si>
  <si>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</si>
  <si>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</si>
  <si>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</si>
  <si>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</si>
  <si>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</si>
  <si>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</si>
  <si>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</si>
  <si>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</si>
  <si>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</si>
  <si>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</si>
  <si>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</si>
  <si>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</si>
  <si>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</si>
  <si>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</si>
  <si>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</si>
  <si>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</si>
  <si>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</si>
  <si>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</si>
  <si>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</si>
  <si>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</si>
  <si>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</si>
  <si>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</si>
  <si>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</si>
  <si>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</si>
  <si>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</si>
  <si>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</si>
  <si>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</si>
  <si>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</si>
  <si>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</si>
  <si>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</si>
  <si>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</si>
  <si>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</si>
  <si>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</si>
  <si>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</si>
  <si>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</si>
  <si>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</si>
  <si>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</si>
  <si>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</si>
  <si>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</si>
  <si>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</si>
  <si>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</si>
  <si>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</si>
  <si>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</si>
  <si>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</si>
  <si>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</si>
  <si>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</si>
  <si>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</si>
  <si>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</si>
  <si>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</si>
  <si>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</si>
  <si>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</si>
  <si>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</si>
  <si>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</si>
  <si>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</si>
  <si>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</si>
  <si>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</si>
  <si>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</si>
  <si>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</si>
  <si>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</si>
  <si>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</si>
  <si>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</si>
  <si>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</si>
  <si>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</si>
  <si>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</si>
  <si>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</si>
  <si>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</si>
  <si>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</si>
  <si>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</si>
  <si>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</si>
  <si>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</si>
  <si>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</si>
  <si>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</si>
  <si>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</si>
  <si>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</si>
  <si>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</si>
  <si>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</si>
  <si>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</si>
  <si>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</si>
  <si>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</si>
  <si>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</si>
  <si>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</si>
  <si>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</si>
  <si>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</si>
  <si>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</si>
  <si>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</si>
  <si>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</si>
  <si>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</si>
  <si>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</si>
  <si>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</si>
  <si>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</si>
  <si>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</si>
  <si>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</si>
  <si>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</si>
  <si>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</si>
  <si>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</si>
  <si>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</si>
  <si>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</si>
  <si>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</si>
  <si>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</si>
  <si>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</si>
  <si>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</si>
  <si>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</si>
  <si>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</si>
  <si>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</si>
  <si>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</si>
  <si>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</si>
  <si>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</si>
  <si>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</si>
  <si>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</si>
  <si>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</si>
  <si>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</si>
  <si>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</si>
  <si>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</si>
  <si>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</si>
  <si>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</si>
  <si>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</si>
  <si>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</si>
  <si>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</si>
  <si>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</si>
  <si>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</si>
  <si>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</si>
  <si>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</si>
  <si>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</si>
  <si>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</si>
  <si>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</si>
  <si>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</si>
  <si>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</si>
  <si>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</si>
  <si>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</si>
  <si>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</si>
  <si>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</si>
  <si>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</si>
  <si>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</si>
  <si>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</si>
  <si>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</si>
  <si>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</si>
  <si>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</si>
  <si>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</si>
  <si>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</si>
  <si>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</si>
  <si>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</si>
  <si>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</si>
  <si>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</si>
  <si>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</si>
  <si>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</si>
  <si>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</si>
  <si>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</si>
  <si>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</si>
  <si>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</si>
  <si>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</si>
  <si>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</si>
  <si>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</si>
  <si>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</si>
  <si>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</si>
  <si>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</si>
  <si>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</si>
  <si>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</si>
  <si>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</si>
  <si>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</si>
  <si>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</si>
  <si>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</si>
  <si>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</si>
  <si>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</si>
  <si>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</si>
  <si>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</si>
  <si>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</si>
  <si>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</si>
  <si>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</si>
  <si>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</si>
  <si>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</si>
  <si>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</si>
  <si>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</si>
  <si>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</si>
  <si>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</si>
  <si>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</si>
  <si>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</si>
  <si>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</si>
  <si>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</si>
  <si>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</si>
  <si>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</si>
  <si>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</si>
  <si>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</si>
  <si>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</si>
  <si>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</si>
  <si>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</si>
  <si>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</si>
  <si>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</si>
  <si>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</si>
  <si>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</si>
  <si>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</si>
  <si>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</si>
  <si>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</si>
  <si>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</si>
  <si>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</si>
  <si>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</si>
  <si>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</si>
  <si>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</si>
  <si>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</si>
  <si>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</si>
  <si>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</si>
  <si>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</si>
  <si>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</si>
  <si>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</si>
  <si>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</si>
  <si>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</si>
  <si>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</si>
  <si>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</si>
  <si>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</si>
  <si>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</si>
  <si>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</si>
  <si>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</si>
  <si>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</si>
  <si>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</si>
  <si>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</si>
  <si>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</si>
  <si>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</si>
  <si>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</si>
  <si>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</si>
  <si>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</si>
  <si>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</si>
  <si>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</si>
  <si>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</si>
  <si>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</si>
  <si>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</si>
  <si>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</si>
  <si>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</si>
  <si>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</si>
  <si>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</si>
  <si>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</si>
  <si>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</si>
  <si>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</si>
  <si>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</si>
  <si>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</si>
  <si>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</si>
  <si>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</si>
  <si>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</si>
  <si>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</si>
  <si>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</si>
  <si>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</si>
  <si>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</si>
  <si>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</si>
  <si>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</si>
  <si>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</si>
  <si>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</si>
  <si>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</si>
  <si>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</si>
  <si>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</si>
  <si>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</si>
  <si>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</si>
  <si>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</si>
  <si>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</si>
  <si>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</si>
  <si>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</si>
  <si>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</si>
  <si>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</si>
  <si>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</si>
  <si>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</si>
  <si>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</si>
  <si>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</si>
  <si>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</si>
  <si>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</si>
  <si>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</si>
  <si>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</si>
  <si>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</si>
  <si>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</si>
  <si>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</si>
  <si>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</si>
  <si>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</si>
  <si>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</si>
  <si>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</si>
  <si>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</si>
  <si>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</si>
  <si>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</si>
  <si>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</si>
  <si>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</si>
  <si>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</si>
  <si>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</si>
  <si>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</si>
  <si>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</si>
  <si>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</si>
  <si>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</si>
  <si>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</si>
  <si>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</si>
  <si>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</si>
  <si>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</si>
  <si>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</si>
  <si>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</si>
  <si>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</si>
  <si>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</si>
  <si>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</si>
  <si>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</si>
  <si>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</si>
  <si>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</si>
  <si>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</si>
  <si>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</si>
  <si>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</si>
  <si>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</si>
  <si>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</si>
  <si>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</si>
  <si>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</si>
  <si>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</si>
  <si>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</si>
  <si>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</si>
  <si>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</si>
  <si>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</si>
  <si>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</si>
  <si>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</si>
  <si>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</si>
  <si>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</si>
  <si>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</si>
  <si>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</si>
  <si>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</si>
  <si>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</si>
  <si>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</si>
  <si>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</si>
  <si>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</si>
  <si>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</si>
  <si>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</si>
  <si>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</si>
  <si>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</si>
  <si>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</si>
  <si>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</si>
  <si>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</si>
  <si>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</si>
  <si>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</si>
  <si>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</si>
  <si>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</si>
  <si>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</si>
  <si>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</si>
  <si>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</si>
  <si>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</si>
  <si>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</si>
  <si>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</si>
  <si>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</si>
  <si>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</si>
  <si>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</si>
  <si>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</si>
  <si>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</si>
  <si>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</si>
  <si>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</si>
  <si>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</si>
  <si>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</si>
  <si>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</si>
  <si>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</si>
  <si>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</si>
  <si>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</si>
  <si>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</si>
  <si>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</si>
  <si>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</si>
  <si>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</si>
  <si>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</si>
  <si>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</si>
  <si>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</si>
  <si>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</si>
  <si>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</si>
  <si>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</si>
  <si>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</si>
  <si>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</si>
  <si>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</si>
  <si>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</si>
  <si>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</si>
  <si>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</si>
  <si>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</si>
  <si>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</si>
  <si>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</si>
  <si>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</si>
  <si>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</si>
  <si>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</si>
  <si>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</si>
  <si>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</si>
  <si>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</si>
  <si>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</si>
  <si>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</si>
  <si>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</si>
  <si>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</si>
  <si>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</si>
  <si>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</si>
  <si>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</si>
  <si>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</si>
  <si>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</si>
  <si>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</si>
  <si>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</si>
  <si>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</si>
  <si>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</si>
  <si>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</si>
  <si>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</si>
  <si>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</si>
  <si>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</si>
  <si>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</si>
  <si>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</si>
  <si>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</si>
  <si>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</si>
  <si>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</si>
  <si>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</si>
  <si>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</si>
  <si>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</si>
  <si>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</si>
  <si>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</si>
  <si>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</si>
  <si>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</si>
  <si>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</si>
  <si>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</si>
  <si>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</si>
  <si>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</si>
  <si>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</si>
  <si>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</si>
  <si>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</si>
  <si>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</si>
  <si>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</si>
  <si>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</si>
  <si>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</si>
  <si>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</si>
  <si>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</si>
  <si>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</si>
  <si>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</si>
  <si>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</si>
  <si>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</si>
  <si>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</si>
  <si>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</si>
  <si>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</si>
  <si>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</si>
  <si>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</si>
  <si>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</si>
  <si>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</si>
  <si>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</si>
  <si>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</si>
  <si>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</si>
  <si>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</si>
  <si>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</si>
  <si>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</si>
  <si>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</si>
  <si>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</si>
  <si>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</si>
  <si>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</si>
  <si>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</si>
  <si>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</si>
  <si>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</si>
  <si>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</si>
  <si>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</si>
  <si>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</si>
  <si>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</si>
  <si>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</si>
  <si>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</si>
  <si>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</si>
  <si>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</si>
  <si>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</si>
  <si>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</si>
  <si>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</si>
  <si>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</si>
  <si>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</si>
  <si>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</si>
  <si>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</si>
  <si>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</si>
  <si>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</si>
  <si>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</si>
  <si>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</si>
  <si>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</si>
  <si>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</si>
  <si>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</si>
  <si>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</si>
  <si>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</si>
  <si>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</si>
  <si>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</si>
  <si>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</si>
  <si>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</si>
  <si>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</si>
  <si>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</si>
  <si>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</si>
  <si>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</si>
  <si>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</si>
  <si>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</si>
  <si>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</si>
  <si>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</si>
  <si>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</si>
  <si>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</si>
  <si>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</si>
  <si>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</si>
  <si>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</si>
  <si>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</si>
  <si>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</si>
  <si>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</si>
  <si>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</si>
  <si>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</si>
  <si>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</si>
  <si>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</si>
  <si>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</si>
  <si>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</si>
  <si>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</si>
  <si>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</si>
  <si>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</si>
  <si>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</si>
  <si>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</si>
  <si>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</si>
  <si>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</si>
  <si>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</si>
  <si>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</si>
  <si>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</si>
  <si>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</si>
  <si>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</si>
  <si>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</si>
  <si>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</si>
  <si>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</si>
  <si>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</si>
  <si>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</si>
  <si>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</si>
  <si>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</si>
  <si>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</si>
  <si>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</si>
  <si>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</si>
  <si>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</si>
  <si>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</si>
  <si>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</si>
  <si>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</si>
  <si>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</si>
  <si>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</si>
  <si>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</si>
  <si>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</si>
  <si>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</si>
  <si>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</si>
  <si>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</si>
  <si>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</si>
  <si>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</si>
  <si>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</si>
  <si>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</si>
  <si>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</si>
  <si>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</si>
  <si>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</si>
  <si>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</si>
  <si>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</si>
  <si>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</si>
  <si>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</si>
  <si>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</si>
  <si>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</si>
  <si>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</si>
  <si>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</si>
  <si>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</si>
  <si>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</si>
  <si>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</si>
  <si>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</si>
  <si>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</si>
  <si>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</si>
  <si>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</si>
  <si>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</si>
  <si>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</si>
  <si>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</si>
  <si>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</si>
  <si>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</si>
  <si>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</si>
  <si>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</si>
  <si>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</si>
  <si>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</si>
  <si>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</si>
  <si>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</si>
  <si>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</si>
  <si>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</si>
  <si>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</si>
  <si>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</si>
  <si>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</si>
  <si>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</si>
  <si>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</si>
  <si>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</si>
  <si>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</si>
  <si>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</si>
  <si>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</si>
  <si>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</si>
  <si>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</si>
  <si>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</si>
  <si>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</si>
  <si>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</si>
  <si>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</si>
  <si>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</si>
  <si>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</si>
  <si>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</si>
  <si>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</si>
  <si>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</si>
  <si>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</si>
  <si>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</si>
  <si>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</si>
  <si>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</si>
  <si>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</si>
  <si>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</si>
  <si>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</si>
  <si>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</si>
  <si>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</si>
  <si>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</si>
  <si>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</si>
  <si>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</si>
  <si>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</si>
  <si>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</si>
  <si>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</si>
  <si>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</si>
  <si>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</si>
  <si>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</si>
  <si>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</si>
  <si>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</si>
  <si>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</si>
  <si>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</si>
  <si>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</si>
  <si>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</si>
  <si>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</si>
  <si>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</si>
  <si>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</si>
  <si>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</si>
  <si>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</si>
  <si>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</si>
  <si>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</si>
  <si>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</si>
  <si>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</si>
  <si>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</si>
  <si>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</si>
  <si>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</si>
  <si>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</si>
  <si>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</si>
  <si>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</si>
  <si>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</si>
  <si>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</si>
  <si>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</si>
  <si>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</si>
  <si>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</si>
  <si>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</si>
  <si>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</si>
  <si>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</si>
  <si>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</si>
  <si>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</si>
  <si>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</si>
  <si>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</si>
  <si>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</si>
  <si>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</si>
  <si>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</si>
  <si>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</si>
  <si>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</si>
  <si>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</si>
  <si>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</si>
  <si>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</si>
  <si>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</si>
  <si>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</si>
  <si>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</si>
  <si>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</si>
  <si>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</si>
  <si>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</si>
  <si>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</si>
  <si>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</si>
  <si>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</si>
  <si>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</si>
  <si>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</si>
  <si>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</si>
  <si>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</si>
  <si>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</si>
  <si>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</si>
  <si>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</si>
  <si>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</si>
  <si>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</si>
  <si>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</si>
  <si>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</si>
  <si>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</si>
  <si>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</si>
  <si>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</si>
  <si>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</si>
  <si>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</si>
  <si>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</si>
  <si>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</si>
  <si>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</si>
  <si>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</si>
  <si>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</si>
  <si>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</si>
  <si>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</si>
  <si>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</si>
  <si>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</si>
  <si>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</si>
  <si>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</si>
  <si>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</si>
  <si>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</si>
  <si>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</si>
  <si>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</si>
  <si>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</si>
  <si>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</si>
  <si>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</si>
  <si>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</si>
  <si>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</si>
  <si>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</si>
  <si>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</si>
  <si>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</si>
  <si>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</si>
  <si>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</si>
  <si>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</si>
  <si>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</si>
  <si>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</si>
  <si>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</si>
  <si>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</si>
  <si>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</si>
  <si>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</si>
  <si>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</si>
  <si>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</si>
  <si>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</si>
  <si>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</si>
  <si>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</si>
  <si>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</si>
  <si>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</si>
  <si>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</si>
  <si>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</si>
  <si>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</si>
  <si>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</si>
  <si>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</si>
  <si>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</si>
  <si>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</si>
  <si>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</si>
  <si>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</si>
  <si>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</si>
  <si>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</si>
  <si>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</si>
  <si>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</si>
  <si>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</si>
  <si>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</si>
  <si>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</si>
  <si>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</si>
  <si>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</si>
  <si>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</si>
  <si>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</si>
  <si>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</si>
  <si>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</si>
  <si>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</si>
  <si>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</si>
  <si>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</si>
  <si>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</si>
  <si>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</si>
  <si>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</si>
  <si>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</si>
  <si>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</si>
  <si>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</si>
  <si>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</si>
  <si>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</si>
  <si>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</si>
  <si>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</si>
  <si>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</si>
  <si>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</si>
  <si>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</si>
  <si>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</si>
  <si>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</si>
  <si>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</si>
  <si>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</si>
  <si>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</si>
  <si>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</si>
  <si>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</si>
  <si>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</si>
  <si>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</si>
  <si>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</si>
  <si>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</si>
  <si>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</si>
  <si>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</si>
  <si>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</si>
  <si>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</si>
  <si>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</si>
  <si>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</si>
  <si>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</si>
  <si>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</si>
  <si>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</si>
  <si>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</si>
  <si>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</si>
  <si>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</si>
  <si>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</si>
  <si>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</si>
  <si>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</si>
  <si>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</si>
  <si>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</si>
  <si>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</si>
  <si>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</si>
  <si>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</si>
  <si>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</si>
  <si>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</si>
  <si>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</si>
  <si>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</si>
  <si>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</si>
  <si>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</si>
  <si>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</si>
  <si>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</si>
  <si>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</si>
  <si>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</si>
  <si>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</si>
  <si>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</si>
  <si>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</si>
  <si>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</si>
  <si>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</si>
  <si>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</si>
  <si>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</si>
  <si>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</si>
  <si>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</si>
  <si>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</si>
  <si>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</si>
  <si>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</si>
  <si>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</si>
  <si>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</si>
  <si>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</si>
  <si>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</si>
  <si>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</si>
  <si>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</si>
  <si>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</si>
  <si>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</si>
  <si>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</si>
  <si>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</si>
  <si>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</si>
  <si>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</si>
  <si>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</si>
  <si>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</si>
  <si>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</si>
  <si>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</si>
  <si>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</si>
  <si>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</si>
  <si>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</si>
  <si>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</si>
  <si>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</si>
  <si>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</si>
  <si>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</si>
  <si>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</si>
  <si>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</si>
  <si>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</si>
  <si>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</si>
  <si>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</si>
  <si>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</si>
  <si>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</si>
  <si>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</si>
  <si>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</si>
  <si>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</si>
  <si>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</si>
  <si>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</si>
  <si>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</si>
  <si>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</si>
  <si>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</si>
  <si>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</si>
  <si>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</si>
  <si>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</si>
  <si>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</si>
  <si>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</si>
  <si>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</si>
  <si>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</si>
  <si>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</si>
  <si>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</si>
  <si>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</si>
  <si>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</si>
  <si>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</si>
  <si>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</si>
  <si>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</si>
  <si>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</si>
  <si>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</si>
  <si>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</si>
  <si>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</si>
  <si>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</si>
  <si>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</si>
  <si>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</si>
  <si>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</si>
  <si>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</si>
  <si>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</si>
  <si>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</si>
  <si>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</si>
  <si>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</si>
  <si>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</si>
  <si>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</si>
  <si>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</si>
  <si>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</si>
  <si>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</si>
  <si>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</si>
  <si>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</si>
  <si>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</si>
  <si>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</si>
  <si>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</si>
  <si>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</si>
  <si>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</si>
  <si>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</si>
  <si>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</si>
  <si>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</si>
  <si>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</si>
  <si>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</si>
  <si>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</si>
  <si>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</si>
  <si>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</si>
  <si>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</si>
  <si>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</si>
  <si>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</si>
  <si>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</si>
  <si>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</si>
  <si>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</si>
  <si>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</si>
  <si>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</si>
  <si>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</si>
  <si>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</si>
  <si>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</si>
  <si>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</si>
  <si>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</si>
  <si>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</si>
  <si>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</si>
  <si>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</si>
  <si>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</si>
  <si>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</si>
  <si>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</si>
  <si>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</si>
  <si>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</si>
  <si>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</si>
  <si>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</si>
  <si>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</si>
  <si>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</si>
  <si>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</si>
  <si>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</si>
  <si>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</si>
  <si>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</si>
  <si>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</si>
  <si>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</si>
  <si>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</si>
  <si>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</si>
  <si>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</si>
  <si>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</si>
  <si>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</si>
  <si>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</si>
  <si>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</si>
  <si>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</si>
  <si>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</si>
  <si>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</si>
  <si>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</si>
  <si>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</si>
  <si>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</si>
  <si>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</si>
  <si>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</si>
  <si>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</si>
  <si>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</si>
  <si>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</si>
  <si>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</si>
  <si>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</si>
  <si>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</si>
  <si>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</si>
  <si>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</si>
  <si>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</si>
  <si>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</si>
  <si>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</si>
  <si>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</si>
  <si>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</si>
  <si>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</si>
  <si>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</si>
  <si>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</si>
  <si>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</si>
  <si>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</si>
  <si>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</si>
  <si>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</si>
  <si>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</si>
  <si>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</si>
  <si>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</si>
  <si>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</si>
  <si>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</si>
  <si>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</si>
  <si>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</si>
  <si>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</si>
  <si>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</si>
  <si>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</si>
  <si>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</si>
  <si>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</si>
  <si>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</si>
  <si>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</si>
  <si>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</si>
  <si>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</si>
  <si>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</si>
  <si>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</si>
  <si>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</si>
  <si>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</si>
  <si>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</si>
  <si>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</si>
  <si>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</si>
  <si>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</si>
  <si>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</si>
  <si>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</si>
  <si>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</si>
  <si>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</si>
  <si>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</si>
  <si>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</si>
  <si>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</si>
  <si>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</si>
  <si>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</si>
  <si>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</si>
  <si>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</si>
  <si>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</si>
  <si>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</si>
  <si>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</si>
  <si>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</si>
  <si>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</si>
  <si>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</si>
  <si>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</si>
  <si>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</si>
  <si>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</si>
  <si>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</si>
  <si>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</si>
  <si>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</si>
  <si>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</si>
  <si>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</si>
  <si>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</si>
  <si>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</si>
  <si>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</si>
  <si>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</si>
  <si>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</si>
  <si>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</si>
  <si>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</si>
  <si>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</si>
  <si>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</si>
  <si>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</si>
  <si>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</si>
  <si>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</si>
  <si>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</si>
  <si>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</si>
  <si>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</si>
  <si>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</si>
  <si>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</si>
  <si>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</si>
  <si>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</si>
  <si>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</si>
  <si>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</si>
  <si>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</si>
  <si>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</si>
  <si>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</si>
  <si>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</si>
  <si>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</si>
  <si>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</si>
  <si>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</si>
  <si>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</si>
  <si>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</si>
  <si>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</si>
  <si>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</si>
  <si>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</si>
  <si>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</si>
  <si>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</si>
  <si>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</si>
  <si>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</si>
  <si>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</si>
  <si>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</si>
  <si>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</si>
  <si>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</si>
  <si>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</si>
  <si>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</si>
  <si>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</si>
  <si>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</si>
  <si>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</si>
  <si>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</si>
  <si>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</si>
  <si>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</si>
  <si>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</si>
  <si>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</si>
  <si>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</si>
  <si>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</si>
  <si>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</si>
  <si>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</si>
  <si>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</si>
  <si>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</si>
  <si>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</si>
  <si>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</si>
  <si>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</si>
  <si>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</si>
  <si>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</si>
  <si>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</si>
  <si>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</si>
  <si>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</si>
  <si>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</si>
  <si>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</si>
  <si>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</si>
  <si>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</si>
  <si>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</si>
  <si>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</si>
  <si>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</si>
  <si>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</si>
  <si>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</si>
  <si>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</si>
  <si>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</si>
  <si>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</si>
  <si>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</si>
  <si>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</si>
  <si>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</si>
  <si>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</si>
  <si>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</si>
  <si>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</si>
  <si>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</si>
  <si>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</si>
  <si>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</si>
  <si>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</si>
  <si>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</si>
  <si>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</si>
  <si>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</si>
  <si>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</si>
  <si>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</si>
  <si>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</si>
  <si>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</si>
  <si>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</si>
  <si>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</si>
  <si>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</si>
  <si>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</si>
  <si>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</si>
  <si>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</si>
  <si>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</si>
  <si>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</si>
  <si>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</si>
  <si>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</si>
  <si>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</si>
  <si>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</si>
  <si>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</si>
  <si>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</si>
  <si>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</si>
  <si>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</si>
  <si>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</si>
  <si>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</si>
  <si>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</si>
  <si>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</si>
  <si>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</si>
  <si>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</si>
  <si>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</si>
  <si>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</si>
  <si>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</si>
  <si>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</si>
  <si>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</si>
  <si>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</si>
  <si>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</si>
  <si>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</si>
  <si>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</si>
  <si>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</si>
  <si>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</si>
  <si>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</si>
  <si>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</si>
  <si>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</si>
  <si>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</si>
  <si>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</si>
  <si>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</si>
  <si>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</si>
  <si>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</si>
  <si>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</si>
  <si>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</si>
  <si>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</si>
  <si>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</si>
  <si>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</si>
  <si>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</si>
  <si>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</si>
  <si>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</si>
  <si>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</si>
  <si>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</si>
  <si>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</si>
  <si>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</si>
  <si>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</si>
  <si>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</si>
  <si>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</si>
  <si>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</si>
  <si>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</si>
  <si>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</si>
  <si>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</si>
  <si>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</si>
  <si>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</si>
  <si>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</si>
  <si>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</si>
  <si>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</si>
  <si>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</si>
  <si>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</si>
  <si>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</si>
  <si>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</si>
  <si>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</si>
  <si>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</si>
  <si>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</si>
  <si>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</si>
  <si>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</si>
  <si>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</si>
  <si>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</si>
  <si>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</si>
  <si>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</si>
  <si>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</si>
  <si>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</si>
  <si>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</si>
  <si>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</si>
  <si>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</si>
  <si>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</si>
  <si>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</si>
  <si>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</si>
  <si>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</si>
  <si>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</si>
  <si>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</si>
  <si>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</si>
  <si>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</si>
  <si>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</si>
  <si>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</si>
  <si>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</si>
  <si>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</si>
  <si>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</si>
  <si>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</si>
  <si>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</si>
  <si>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</si>
  <si>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</si>
  <si>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</si>
  <si>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</si>
  <si>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</si>
  <si>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</si>
  <si>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</si>
  <si>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</si>
  <si>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</si>
  <si>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</si>
  <si>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</si>
  <si>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</si>
  <si>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</si>
  <si>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</si>
  <si>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</si>
  <si>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</si>
  <si>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</si>
  <si>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</si>
  <si>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</si>
  <si>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</si>
  <si>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</si>
  <si>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</si>
  <si>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</si>
  <si>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</si>
  <si>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</si>
  <si>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</si>
  <si>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</si>
  <si>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</si>
  <si>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</si>
  <si>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</si>
  <si>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</si>
  <si>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</si>
  <si>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</si>
  <si>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</si>
  <si>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</si>
  <si>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</si>
  <si>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</si>
  <si>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</si>
  <si>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</si>
  <si>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</si>
  <si>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</si>
  <si>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</si>
  <si>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</si>
  <si>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</si>
  <si>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</si>
  <si>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</si>
  <si>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</si>
  <si>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</si>
  <si>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</si>
  <si>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</si>
  <si>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</si>
  <si>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</si>
  <si>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</si>
  <si>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</si>
  <si>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</si>
  <si>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</si>
  <si>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</si>
  <si>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</si>
  <si>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</si>
  <si>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</si>
  <si>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</si>
  <si>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</si>
  <si>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</si>
  <si>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</si>
  <si>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</si>
  <si>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</si>
  <si>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</si>
  <si>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</si>
  <si>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</si>
  <si>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</si>
  <si>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</si>
  <si>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</si>
  <si>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</si>
  <si>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</si>
  <si>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</si>
  <si>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</si>
  <si>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</si>
  <si>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</si>
  <si>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</si>
  <si>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</si>
  <si>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</si>
  <si>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</si>
  <si>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</si>
  <si>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</si>
  <si>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</si>
  <si>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</si>
  <si>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</si>
  <si>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</si>
  <si>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</si>
  <si>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</si>
  <si>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</si>
  <si>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</si>
  <si>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</si>
  <si>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</si>
  <si>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</si>
  <si>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</si>
  <si>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</si>
  <si>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</si>
  <si>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</si>
  <si>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</si>
  <si>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</si>
  <si>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</si>
  <si>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</si>
  <si>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</si>
  <si>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</si>
  <si>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</si>
  <si>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</si>
  <si>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</si>
  <si>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</si>
  <si>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</si>
  <si>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</si>
  <si>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</si>
  <si>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</si>
  <si>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</si>
  <si>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</si>
  <si>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</si>
  <si>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</si>
  <si>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</si>
  <si>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</si>
  <si>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</si>
  <si>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</si>
  <si>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</si>
  <si>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</si>
  <si>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</si>
  <si>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</si>
  <si>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</si>
  <si>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</si>
  <si>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</si>
  <si>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</si>
  <si>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</si>
  <si>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</si>
  <si>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</si>
  <si>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</si>
  <si>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</si>
  <si>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</si>
  <si>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</si>
  <si>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</si>
  <si>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</si>
  <si>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</si>
  <si>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</si>
  <si>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</si>
  <si>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</si>
  <si>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</si>
  <si>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</si>
  <si>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</si>
  <si>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</si>
  <si>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</si>
  <si>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</si>
  <si>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</si>
  <si>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</si>
  <si>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</si>
  <si>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</si>
  <si>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</si>
  <si>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</si>
  <si>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</si>
  <si>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</si>
  <si>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</si>
  <si>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</si>
  <si>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</si>
  <si>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</si>
  <si>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</si>
  <si>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</si>
  <si>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</si>
  <si>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</si>
  <si>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</si>
  <si>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</si>
  <si>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</si>
  <si>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</si>
  <si>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</si>
  <si>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</si>
  <si>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</si>
  <si>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</si>
  <si>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</si>
  <si>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</si>
  <si>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</si>
  <si>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</si>
  <si>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</si>
  <si>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</si>
  <si>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</si>
  <si>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</si>
  <si>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</si>
  <si>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</si>
  <si>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</si>
  <si>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</si>
  <si>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</si>
  <si>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</si>
  <si>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</si>
  <si>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</si>
  <si>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</si>
  <si>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</si>
  <si>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</si>
  <si>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</si>
  <si>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</si>
  <si>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</si>
  <si>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</si>
  <si>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</si>
  <si>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</si>
  <si>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</si>
  <si>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</si>
  <si>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</si>
  <si>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</si>
  <si>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</si>
  <si>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</si>
  <si>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</si>
  <si>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</si>
  <si>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</si>
  <si>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</si>
  <si>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</si>
  <si>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</si>
  <si>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</si>
  <si>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</si>
  <si>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</si>
  <si>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</si>
  <si>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</si>
  <si>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</si>
  <si>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</si>
  <si>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</si>
  <si>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</si>
  <si>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</si>
  <si>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</si>
  <si>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</si>
  <si>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</si>
  <si>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</si>
  <si>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</si>
  <si>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</si>
  <si>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</si>
  <si>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</si>
  <si>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</si>
  <si>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</si>
  <si>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</si>
  <si>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</si>
  <si>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</si>
  <si>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</si>
  <si>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</si>
  <si>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</si>
  <si>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</si>
  <si>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</si>
  <si>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</si>
  <si>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</si>
  <si>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</si>
  <si>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</si>
  <si>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</si>
  <si>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</si>
  <si>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</si>
  <si>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</si>
  <si>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</si>
  <si>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</si>
  <si>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</si>
  <si>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</si>
  <si>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</si>
  <si>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</si>
  <si>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</si>
  <si>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</si>
  <si>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</si>
  <si>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</si>
  <si>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</si>
  <si>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</si>
  <si>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</si>
  <si>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</si>
  <si>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</si>
  <si>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</si>
  <si>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</si>
  <si>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</si>
  <si>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</si>
  <si>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</si>
  <si>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</si>
  <si>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</si>
  <si>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</si>
  <si>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</si>
  <si>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</si>
  <si>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</si>
  <si>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</si>
  <si>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</si>
  <si>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</si>
  <si>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</si>
  <si>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</si>
  <si>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</si>
  <si>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</si>
  <si>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</si>
  <si>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</si>
  <si>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</si>
  <si>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</si>
  <si>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</si>
  <si>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</si>
  <si>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</si>
  <si>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</si>
  <si>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</si>
  <si>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</si>
  <si>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</si>
  <si>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</si>
  <si>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</si>
  <si>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</si>
  <si>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</si>
  <si>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</si>
  <si>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</si>
  <si>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</si>
  <si>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</si>
  <si>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</si>
  <si>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</si>
  <si>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</si>
  <si>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</si>
  <si>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</si>
  <si>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</si>
  <si>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</si>
  <si>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</si>
  <si>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</si>
  <si>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</si>
  <si>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</si>
  <si>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</si>
  <si>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</si>
  <si>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</si>
  <si>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</si>
  <si>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</si>
  <si>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</si>
  <si>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</si>
  <si>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</si>
  <si>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</si>
  <si>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</si>
  <si>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</si>
  <si>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</si>
  <si>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</si>
  <si>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</si>
  <si>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</si>
  <si>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</si>
  <si>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</si>
  <si>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</si>
  <si>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</si>
  <si>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</si>
  <si>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</si>
  <si>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</si>
  <si>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</si>
  <si>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</si>
  <si>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</si>
  <si>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</si>
  <si>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</si>
  <si>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</si>
  <si>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</si>
  <si>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</si>
  <si>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</si>
  <si>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</si>
  <si>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</si>
  <si>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</si>
  <si>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</si>
  <si>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</si>
  <si>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</si>
  <si>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</si>
  <si>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</si>
  <si>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</si>
  <si>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</si>
  <si>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</si>
  <si>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</si>
  <si>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</si>
  <si>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</si>
  <si>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</si>
  <si>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</si>
  <si>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</si>
  <si>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</si>
  <si>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</si>
  <si>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</si>
  <si>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</si>
  <si>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</si>
  <si>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</si>
  <si>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</si>
  <si>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</si>
  <si>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</si>
  <si>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</si>
  <si>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</si>
  <si>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</si>
  <si>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</si>
  <si>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</si>
  <si>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</si>
  <si>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</si>
  <si>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</si>
  <si>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</si>
  <si>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</si>
  <si>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</si>
  <si>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</si>
  <si>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</si>
  <si>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</si>
  <si>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</si>
  <si>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</si>
  <si>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</si>
  <si>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</si>
  <si>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</si>
  <si>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</si>
  <si>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</si>
  <si>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</si>
  <si>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</si>
  <si>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</si>
  <si>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</si>
  <si>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</si>
  <si>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</si>
  <si>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</si>
  <si>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</si>
  <si>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</si>
  <si>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</si>
  <si>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</si>
  <si>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</si>
  <si>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</si>
  <si>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</si>
  <si>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</si>
  <si>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</si>
  <si>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</si>
  <si>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</si>
  <si>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</si>
  <si>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</si>
  <si>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</si>
  <si>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</si>
  <si>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</si>
  <si>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</si>
  <si>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</si>
  <si>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</si>
  <si>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</si>
  <si>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</si>
  <si>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</si>
  <si>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</si>
  <si>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</si>
  <si>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</si>
  <si>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</si>
  <si>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</si>
  <si>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</si>
  <si>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</si>
  <si>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</si>
  <si>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</si>
  <si>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</si>
  <si>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</si>
  <si>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</si>
  <si>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</si>
  <si>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</si>
  <si>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</si>
  <si>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</si>
  <si>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</si>
  <si>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</si>
  <si>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</si>
  <si>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</si>
  <si>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</si>
  <si>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</si>
  <si>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</si>
  <si>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</si>
  <si>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</si>
  <si>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</si>
  <si>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</si>
  <si>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</si>
  <si>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</si>
  <si>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</si>
  <si>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</si>
  <si>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</si>
  <si>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</si>
  <si>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</si>
  <si>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</si>
  <si>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</si>
  <si>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</si>
  <si>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</si>
  <si>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</si>
  <si>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</si>
  <si>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</si>
  <si>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</si>
  <si>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</si>
  <si>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</si>
  <si>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</si>
  <si>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</si>
  <si>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</si>
  <si>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</si>
  <si>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</si>
  <si>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</si>
  <si>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</si>
  <si>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</si>
  <si>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</si>
  <si>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</si>
  <si>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</si>
  <si>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</si>
  <si>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</si>
  <si>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</si>
  <si>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</si>
  <si>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</si>
  <si>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</si>
  <si>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</si>
  <si>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</si>
  <si>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</si>
  <si>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</si>
  <si>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</si>
  <si>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</si>
  <si>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</si>
  <si>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</si>
  <si>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</si>
  <si>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</si>
  <si>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</si>
  <si>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</si>
  <si>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</si>
  <si>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</si>
  <si>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</si>
  <si>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</si>
  <si>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</si>
  <si>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</si>
  <si>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</si>
  <si>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</si>
  <si>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</si>
  <si>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</si>
  <si>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</si>
  <si>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</si>
  <si>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</si>
  <si>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</si>
  <si>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</si>
  <si>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</si>
  <si>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</si>
  <si>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</si>
  <si>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</si>
  <si>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</si>
  <si>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</si>
  <si>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</si>
  <si>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</si>
  <si>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</si>
  <si>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</si>
  <si>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</si>
  <si>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</si>
  <si>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</si>
  <si>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</si>
  <si>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</si>
  <si>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</si>
  <si>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</si>
  <si>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</si>
  <si>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</si>
  <si>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</si>
  <si>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</si>
  <si>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</si>
  <si>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</si>
  <si>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</si>
  <si>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</si>
  <si>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</si>
  <si>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</si>
  <si>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</si>
  <si>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</si>
  <si>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</si>
  <si>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</si>
  <si>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</si>
  <si>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</si>
  <si>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</si>
  <si>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</si>
  <si>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</si>
  <si>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</si>
  <si>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</si>
  <si>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</si>
  <si>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</si>
  <si>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</si>
  <si>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</si>
  <si>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</si>
  <si>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</si>
  <si>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</si>
  <si>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</si>
  <si>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</si>
  <si>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</si>
  <si>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</si>
  <si>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</si>
  <si>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</si>
  <si>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</si>
  <si>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</si>
  <si>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</si>
  <si>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</si>
  <si>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</si>
  <si>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</si>
  <si>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</si>
  <si>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</si>
  <si>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</si>
  <si>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</si>
  <si>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</si>
  <si>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</si>
  <si>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</si>
  <si>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</si>
  <si>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</si>
  <si>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</si>
  <si>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</si>
  <si>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</si>
  <si>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</si>
  <si>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</si>
  <si>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</si>
  <si>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</si>
  <si>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</si>
  <si>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</si>
  <si>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</si>
  <si>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</si>
  <si>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</si>
  <si>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</si>
  <si>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</si>
  <si>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</si>
  <si>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</si>
  <si>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</si>
  <si>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</si>
  <si>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</si>
  <si>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</si>
  <si>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</si>
  <si>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</si>
  <si>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</si>
  <si>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</si>
  <si>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</si>
  <si>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</si>
  <si>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</si>
  <si>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</si>
  <si>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</si>
  <si>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</si>
  <si>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</si>
  <si>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</si>
  <si>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</si>
  <si>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</si>
  <si>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</si>
  <si>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</si>
  <si>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</si>
  <si>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</si>
  <si>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</si>
  <si>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</si>
  <si>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</si>
  <si>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</si>
  <si>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</si>
  <si>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</si>
  <si>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</si>
  <si>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</si>
  <si>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</si>
  <si>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</si>
  <si>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</si>
  <si>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</si>
  <si>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</si>
  <si>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</si>
  <si>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</si>
  <si>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</si>
  <si>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</si>
  <si>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</si>
  <si>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</si>
  <si>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</si>
  <si>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</si>
  <si>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</si>
  <si>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</si>
  <si>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</si>
  <si>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</si>
  <si>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</si>
  <si>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</si>
  <si>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</si>
  <si>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</si>
  <si>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</si>
  <si>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</si>
  <si>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</si>
  <si>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</si>
  <si>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</si>
  <si>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</si>
  <si>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</si>
  <si>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</si>
  <si>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</si>
  <si>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</si>
  <si>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</si>
  <si>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</si>
  <si>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</si>
  <si>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</si>
  <si>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</si>
  <si>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</si>
  <si>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</si>
  <si>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</si>
  <si>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</si>
  <si>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</si>
  <si>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</si>
  <si>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</si>
  <si>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</si>
  <si>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</si>
  <si>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</si>
  <si>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</si>
  <si>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</si>
  <si>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</si>
  <si>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</si>
  <si>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</si>
  <si>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</si>
  <si>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</si>
  <si>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</si>
  <si>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</si>
  <si>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</si>
  <si>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</si>
  <si>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</si>
  <si>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</si>
  <si>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</si>
  <si>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</si>
  <si>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</si>
  <si>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</si>
  <si>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</si>
  <si>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</si>
  <si>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</si>
  <si>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</si>
  <si>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</si>
  <si>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</si>
  <si>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</si>
  <si>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</si>
  <si>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</si>
  <si>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</si>
  <si>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</si>
  <si>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</si>
  <si>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</si>
  <si>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</si>
  <si>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</si>
  <si>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</si>
  <si>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</si>
  <si>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</si>
  <si>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</si>
  <si>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</si>
  <si>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</si>
  <si>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</si>
  <si>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</si>
  <si>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</si>
  <si>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</si>
  <si>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</si>
  <si>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</si>
  <si>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</si>
  <si>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</si>
  <si>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</si>
  <si>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</si>
  <si>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</si>
  <si>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</si>
  <si>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</si>
  <si>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</si>
  <si>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</si>
  <si>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</si>
  <si>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</si>
  <si>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</si>
  <si>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</si>
  <si>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</si>
  <si>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</si>
  <si>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</si>
  <si>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</si>
  <si>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</si>
  <si>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</si>
  <si>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</si>
  <si>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</si>
  <si>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</si>
  <si>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</si>
  <si>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</si>
  <si>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</si>
  <si>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</si>
  <si>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</si>
  <si>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</si>
  <si>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</si>
  <si>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</si>
  <si>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</si>
  <si>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</si>
  <si>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</si>
  <si>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</si>
  <si>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</si>
  <si>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</si>
  <si>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</si>
  <si>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</si>
  <si>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</si>
  <si>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</si>
  <si>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</si>
  <si>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</si>
  <si>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</si>
  <si>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</si>
  <si>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</si>
  <si>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</si>
  <si>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</si>
  <si>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</si>
  <si>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</si>
  <si>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</si>
  <si>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</si>
  <si>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</si>
  <si>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</si>
  <si>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</si>
  <si>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</si>
  <si>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</si>
  <si>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</si>
  <si>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</si>
  <si>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</si>
  <si>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</si>
  <si>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</si>
  <si>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</si>
  <si>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</si>
  <si>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</si>
  <si>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</si>
  <si>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</si>
  <si>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</si>
  <si>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</si>
  <si>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</si>
  <si>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</si>
  <si>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</si>
  <si>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</si>
  <si>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</si>
  <si>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</si>
  <si>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</si>
  <si>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</si>
  <si>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</si>
  <si>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</si>
  <si>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</si>
  <si>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</si>
  <si>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</si>
  <si>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</si>
  <si>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</si>
  <si>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</si>
  <si>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</si>
  <si>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</si>
  <si>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</si>
  <si>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</si>
  <si>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</si>
  <si>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</si>
  <si>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</si>
  <si>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</si>
  <si>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</si>
  <si>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</si>
  <si>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</si>
  <si>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</si>
  <si>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</si>
  <si>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</si>
  <si>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</si>
  <si>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</si>
  <si>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</si>
  <si>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</si>
  <si>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</si>
  <si>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</si>
  <si>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</si>
  <si>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</si>
  <si>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</si>
  <si>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</si>
  <si>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</si>
  <si>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</si>
  <si>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</si>
  <si>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</si>
  <si>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</si>
  <si>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</si>
  <si>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</si>
  <si>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</si>
  <si>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</si>
  <si>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</si>
  <si>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</si>
  <si>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</si>
  <si>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</si>
  <si>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</si>
  <si>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</si>
  <si>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</si>
  <si>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</si>
  <si>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</si>
  <si>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</si>
  <si>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</si>
  <si>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</si>
  <si>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</si>
  <si>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</si>
  <si>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</si>
  <si>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</si>
  <si>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</si>
  <si>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</si>
  <si>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</si>
  <si>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</si>
  <si>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</si>
  <si>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</si>
  <si>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</si>
  <si>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</si>
  <si>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</si>
  <si>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</si>
  <si>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</si>
  <si>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</si>
  <si>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</si>
  <si>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</si>
  <si>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</si>
  <si>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</si>
  <si>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</si>
  <si>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</si>
  <si>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</si>
  <si>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</si>
  <si>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</si>
  <si>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</si>
  <si>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</si>
  <si>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</si>
  <si>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</si>
  <si>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</si>
  <si>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</si>
  <si>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</si>
  <si>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</si>
  <si>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</si>
  <si>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</si>
  <si>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</si>
  <si>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</si>
  <si>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</si>
  <si>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</si>
  <si>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</si>
  <si>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</si>
  <si>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</si>
  <si>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</si>
  <si>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</si>
  <si>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</si>
  <si>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</si>
  <si>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</si>
  <si>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</si>
  <si>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</si>
  <si>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</si>
  <si>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</si>
  <si>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</si>
  <si>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</si>
  <si>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</si>
  <si>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</si>
  <si>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</si>
  <si>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</si>
  <si>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</si>
  <si>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</si>
  <si>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</si>
  <si>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</si>
  <si>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</si>
  <si>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</si>
  <si>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</si>
  <si>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</si>
  <si>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</si>
  <si>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</si>
  <si>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</si>
  <si>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</si>
  <si>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</si>
  <si>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</si>
  <si>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</si>
  <si>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</si>
  <si>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</si>
  <si>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</si>
  <si>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</si>
  <si>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</si>
  <si>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</si>
  <si>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</si>
  <si>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</si>
  <si>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</si>
  <si>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</si>
  <si>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</si>
  <si>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</si>
  <si>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</si>
  <si>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</si>
  <si>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</si>
  <si>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</si>
  <si>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</si>
  <si>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</si>
  <si>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</si>
  <si>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</si>
  <si>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</si>
  <si>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</si>
  <si>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</si>
  <si>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</si>
  <si>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</si>
  <si>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</si>
  <si>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</si>
  <si>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</si>
  <si>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</si>
  <si>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</si>
  <si>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</si>
  <si>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</si>
  <si>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</si>
  <si>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</si>
  <si>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</si>
  <si>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</si>
  <si>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</si>
  <si>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</si>
  <si>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</si>
  <si>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</si>
  <si>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</si>
  <si>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</si>
  <si>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</si>
  <si>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</si>
  <si>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</si>
  <si>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</si>
  <si>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</si>
  <si>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</si>
  <si>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</si>
  <si>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</si>
  <si>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</si>
  <si>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</si>
  <si>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</si>
  <si>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</si>
  <si>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</si>
  <si>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</si>
  <si>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</si>
  <si>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</si>
  <si>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</si>
  <si>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</si>
  <si>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</si>
  <si>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</si>
  <si>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</si>
  <si>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</si>
  <si>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</si>
  <si>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</si>
  <si>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</si>
  <si>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</si>
  <si>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</si>
  <si>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</si>
  <si>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</si>
  <si>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</si>
  <si>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</si>
  <si>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</si>
  <si>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</si>
  <si>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</si>
  <si>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</si>
  <si>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</si>
  <si>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</si>
  <si>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</si>
  <si>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</si>
  <si>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</si>
  <si>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</si>
  <si>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</si>
  <si>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</si>
  <si>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</si>
  <si>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</si>
  <si>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</si>
  <si>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</si>
  <si>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</si>
  <si>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</si>
  <si>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</si>
  <si>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</si>
  <si>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</si>
  <si>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</si>
  <si>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</si>
  <si>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</si>
  <si>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</si>
  <si>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</si>
  <si>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</si>
  <si>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</si>
  <si>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</si>
  <si>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</si>
  <si>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</si>
  <si>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</si>
  <si>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</si>
  <si>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</si>
  <si>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</si>
  <si>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</si>
  <si>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</si>
  <si>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</si>
  <si>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</si>
  <si>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</si>
  <si>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</si>
  <si>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</si>
  <si>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</si>
  <si>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</si>
  <si>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</si>
  <si>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</si>
  <si>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</si>
  <si>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</si>
  <si>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</si>
  <si>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</si>
  <si>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</si>
  <si>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</si>
  <si>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</si>
  <si>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</si>
  <si>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</si>
  <si>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</si>
  <si>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</si>
  <si>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</si>
  <si>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</si>
  <si>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</si>
  <si>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</si>
  <si>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</si>
  <si>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</si>
  <si>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</si>
  <si>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</si>
  <si>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</si>
  <si>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</si>
  <si>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</si>
  <si>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</si>
  <si>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</si>
  <si>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</si>
  <si>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</si>
  <si>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</si>
  <si>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</si>
  <si>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</si>
  <si>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</si>
  <si>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</si>
  <si>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</si>
  <si>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</si>
  <si>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</si>
  <si>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</si>
  <si>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</si>
  <si>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</si>
  <si>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</si>
  <si>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</si>
  <si>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</si>
  <si>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</si>
  <si>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</si>
  <si>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</si>
  <si>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</si>
  <si>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</si>
  <si>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</si>
  <si>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</si>
  <si>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</si>
  <si>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</si>
  <si>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</si>
  <si>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</si>
  <si>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</si>
  <si>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</si>
  <si>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</si>
  <si>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</si>
  <si>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</si>
  <si>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</si>
  <si>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</si>
  <si>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</si>
  <si>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</si>
  <si>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</si>
  <si>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</si>
  <si>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</si>
  <si>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</si>
  <si>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</si>
  <si>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</si>
  <si>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</si>
  <si>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</si>
  <si>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</si>
  <si>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</si>
  <si>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</si>
  <si>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</si>
  <si>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</si>
  <si>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</si>
  <si>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</si>
  <si>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</si>
  <si>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</si>
  <si>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</si>
  <si>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</si>
  <si>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</si>
  <si>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</si>
  <si>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</si>
  <si>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</si>
  <si>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</si>
  <si>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</si>
  <si>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</si>
  <si>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</si>
  <si>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</si>
  <si>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</si>
  <si>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</si>
  <si>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</si>
  <si>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</si>
  <si>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</si>
  <si>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</si>
  <si>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</si>
  <si>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</si>
  <si>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</si>
  <si>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</si>
  <si>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</si>
  <si>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</si>
  <si>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</si>
  <si>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</si>
  <si>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</si>
  <si>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</si>
  <si>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</si>
  <si>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</si>
  <si>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</si>
  <si>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</si>
  <si>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</si>
  <si>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</si>
  <si>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</si>
  <si>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</si>
  <si>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</si>
  <si>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</si>
  <si>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</si>
  <si>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</si>
  <si>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</si>
  <si>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</si>
  <si>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</si>
  <si>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</si>
  <si>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</si>
  <si>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</si>
  <si>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</si>
  <si>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</si>
  <si>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</si>
  <si>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</si>
  <si>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</si>
  <si>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</si>
  <si>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</si>
  <si>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</si>
  <si>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</si>
  <si>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</si>
  <si>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</si>
  <si>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</si>
  <si>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</si>
  <si>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</si>
  <si>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</si>
  <si>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</si>
  <si>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</si>
  <si>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</si>
  <si>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</si>
  <si>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</si>
  <si>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</si>
  <si>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</si>
  <si>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</si>
  <si>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</si>
  <si>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</si>
  <si>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</si>
  <si>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</si>
  <si>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</si>
  <si>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</si>
  <si>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</si>
  <si>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</si>
  <si>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</si>
  <si>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</si>
  <si>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</si>
  <si>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</si>
  <si>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</si>
  <si>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</si>
  <si>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</si>
  <si>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</si>
  <si>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</si>
  <si>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</si>
  <si>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</si>
  <si>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</si>
  <si>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</si>
  <si>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</si>
  <si>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</si>
  <si>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</si>
  <si>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</si>
  <si>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</si>
  <si>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</si>
  <si>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</si>
  <si>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</si>
  <si>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</si>
  <si>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</si>
  <si>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</si>
  <si>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</si>
  <si>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</si>
  <si>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</si>
  <si>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</si>
  <si>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</si>
  <si>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</si>
  <si>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</si>
  <si>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</si>
  <si>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</si>
  <si>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</si>
  <si>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</si>
  <si>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</si>
  <si>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</si>
  <si>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</si>
  <si>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</si>
  <si>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</si>
  <si>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</si>
  <si>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</si>
  <si>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</si>
  <si>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</si>
  <si>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</si>
  <si>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</si>
  <si>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</si>
  <si>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</si>
  <si>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</si>
  <si>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</si>
  <si>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</si>
  <si>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</si>
  <si>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</si>
  <si>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</si>
  <si>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</si>
  <si>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</si>
  <si>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</si>
  <si>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</si>
  <si>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</si>
  <si>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</si>
  <si>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</si>
  <si>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</si>
  <si>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</si>
  <si>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</si>
  <si>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</si>
  <si>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</si>
  <si>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</si>
  <si>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</si>
  <si>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</si>
  <si>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</si>
  <si>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</si>
  <si>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</si>
  <si>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</si>
  <si>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</si>
  <si>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</si>
  <si>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</si>
  <si>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</si>
  <si>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</si>
  <si>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</si>
  <si>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</si>
  <si>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</si>
  <si>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</si>
  <si>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</si>
  <si>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</si>
  <si>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</si>
  <si>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</si>
  <si>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</si>
  <si>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</si>
  <si>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</si>
  <si>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</si>
  <si>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</si>
  <si>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</si>
  <si>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</si>
  <si>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</si>
  <si>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</si>
  <si>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</si>
  <si>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</si>
  <si>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</si>
  <si>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</si>
  <si>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</si>
  <si>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</si>
  <si>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</si>
  <si>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</si>
  <si>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</si>
  <si>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</si>
  <si>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</si>
  <si>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</si>
  <si>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</si>
  <si>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</si>
  <si>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</si>
  <si>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</si>
  <si>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</si>
  <si>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</si>
  <si>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</si>
  <si>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</si>
  <si>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</si>
  <si>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</si>
  <si>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</si>
  <si>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</si>
  <si>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</si>
  <si>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</si>
  <si>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</si>
  <si>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</si>
  <si>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</si>
  <si>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</si>
  <si>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</si>
  <si>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</si>
  <si>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</si>
  <si>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</si>
  <si>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</si>
  <si>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</si>
  <si>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</si>
  <si>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</si>
  <si>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</si>
  <si>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</si>
  <si>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</si>
  <si>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</si>
  <si>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</si>
  <si>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</si>
  <si>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</si>
  <si>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</si>
  <si>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</si>
  <si>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</si>
  <si>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</si>
  <si>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</si>
  <si>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</si>
  <si>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</si>
  <si>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</si>
  <si>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</si>
  <si>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</si>
  <si>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</si>
  <si>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</si>
  <si>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</si>
  <si>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</si>
  <si>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</si>
  <si>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</si>
  <si>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</si>
  <si>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</si>
  <si>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</si>
  <si>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</si>
  <si>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</si>
  <si>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</si>
  <si>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</si>
  <si>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</si>
  <si>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</si>
  <si>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</si>
  <si>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</si>
  <si>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</si>
  <si>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</si>
  <si>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</si>
  <si>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</si>
  <si>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</si>
  <si>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</si>
  <si>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</si>
  <si>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</si>
  <si>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</si>
  <si>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</si>
  <si>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</si>
  <si>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</si>
  <si>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</si>
  <si>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</si>
  <si>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</si>
  <si>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</si>
  <si>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</si>
  <si>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</si>
  <si>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</si>
  <si>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</si>
  <si>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</si>
  <si>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</si>
  <si>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</si>
  <si>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</si>
  <si>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</si>
  <si>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</si>
  <si>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</si>
  <si>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</si>
  <si>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</si>
  <si>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</si>
  <si>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</si>
  <si>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</si>
  <si>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</si>
  <si>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</si>
  <si>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</si>
  <si>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</si>
  <si>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</si>
  <si>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</si>
  <si>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</si>
  <si>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</si>
  <si>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</si>
  <si>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</si>
  <si>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</si>
  <si>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</si>
  <si>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</si>
  <si>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</si>
  <si>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</si>
  <si>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</si>
  <si>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</si>
  <si>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</si>
  <si>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</si>
  <si>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</si>
  <si>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</si>
  <si>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</si>
  <si>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</si>
  <si>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</si>
  <si>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</si>
  <si>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</si>
  <si>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</si>
  <si>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</si>
  <si>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</si>
  <si>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</si>
  <si>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</si>
  <si>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</si>
  <si>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</si>
  <si>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</si>
  <si>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</si>
  <si>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</si>
  <si>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</si>
  <si>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</si>
  <si>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</si>
  <si>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</si>
  <si>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</si>
  <si>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</si>
  <si>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</si>
  <si>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</si>
  <si>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</si>
  <si>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</si>
  <si>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</si>
  <si>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</si>
  <si>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</si>
  <si>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</si>
  <si>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</si>
  <si>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</si>
  <si>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</si>
  <si>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</si>
  <si>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</si>
  <si>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</si>
  <si>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</si>
  <si>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</si>
  <si>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</si>
  <si>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</si>
  <si>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</si>
  <si>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</si>
  <si>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</si>
  <si>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</si>
  <si>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</si>
  <si>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</si>
  <si>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</si>
  <si>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</si>
  <si>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</si>
  <si>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</si>
  <si>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</si>
  <si>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</si>
  <si>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</si>
  <si>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</si>
  <si>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</si>
  <si>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</si>
  <si>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</si>
  <si>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</si>
  <si>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</si>
  <si>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</si>
  <si>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</si>
  <si>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</si>
  <si>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</si>
  <si>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</si>
  <si>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</si>
  <si>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</si>
  <si>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</si>
  <si>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</si>
  <si>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</si>
  <si>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</si>
  <si>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</si>
  <si>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</si>
  <si>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</si>
  <si>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</si>
  <si>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</si>
  <si>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</si>
  <si>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</si>
  <si>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</si>
  <si>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</si>
  <si>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</si>
  <si>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</si>
  <si>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</si>
  <si>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</si>
  <si>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</si>
  <si>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</si>
  <si>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</si>
  <si>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</si>
  <si>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</si>
  <si>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</si>
  <si>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</si>
  <si>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</si>
  <si>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</si>
  <si>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</si>
  <si>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</si>
  <si>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</si>
  <si>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</si>
  <si>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</si>
  <si>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</si>
  <si>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</si>
  <si>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</si>
  <si>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</si>
  <si>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</si>
  <si>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</si>
  <si>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</si>
  <si>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</si>
  <si>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</si>
  <si>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</si>
  <si>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</si>
  <si>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</si>
  <si>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</si>
  <si>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</si>
  <si>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</si>
  <si>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</si>
  <si>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</si>
  <si>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</si>
  <si>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</si>
  <si>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</si>
  <si>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</si>
  <si>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</si>
  <si>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</si>
  <si>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</si>
  <si>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</si>
  <si>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</si>
  <si>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</si>
  <si>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</si>
  <si>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</si>
  <si>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</si>
  <si>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</si>
  <si>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</si>
  <si>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</si>
  <si>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</si>
  <si>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</si>
  <si>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</si>
  <si>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</si>
  <si>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</si>
  <si>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</si>
  <si>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</si>
  <si>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</si>
  <si>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</si>
  <si>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</si>
  <si>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</si>
  <si>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</si>
  <si>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</si>
  <si>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</si>
  <si>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</si>
  <si>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</si>
  <si>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</si>
  <si>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</si>
  <si>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</si>
  <si>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</si>
  <si>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</si>
  <si>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</si>
  <si>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</si>
  <si>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</si>
  <si>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</si>
  <si>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</si>
  <si>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</si>
  <si>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</si>
  <si>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</si>
  <si>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</si>
  <si>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</si>
  <si>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</si>
  <si>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</si>
  <si>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</si>
  <si>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</si>
  <si>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</si>
  <si>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</si>
  <si>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</si>
  <si>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</si>
  <si>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</si>
  <si>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</si>
  <si>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</si>
  <si>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</si>
  <si>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</si>
  <si>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</si>
  <si>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</si>
  <si>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</si>
  <si>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</si>
  <si>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</si>
  <si>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</si>
  <si>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</si>
  <si>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</si>
  <si>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</si>
  <si>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</si>
  <si>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</si>
  <si>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</si>
  <si>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</si>
  <si>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</si>
  <si>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</si>
  <si>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</si>
  <si>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</si>
  <si>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</si>
  <si>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</si>
  <si>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</si>
  <si>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</si>
  <si>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</si>
  <si>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</si>
  <si>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</si>
  <si>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</si>
  <si>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</si>
  <si>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</si>
  <si>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</si>
  <si>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</si>
  <si>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</si>
  <si>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</si>
  <si>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</si>
  <si>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</si>
  <si>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</si>
  <si>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</si>
  <si>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</si>
  <si>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</si>
  <si>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</si>
  <si>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</si>
  <si>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</si>
  <si>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</si>
  <si>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</si>
  <si>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</si>
  <si>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</si>
  <si>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</si>
  <si>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</si>
  <si>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</si>
  <si>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</si>
  <si>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</si>
  <si>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</si>
  <si>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</si>
  <si>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</si>
  <si>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</si>
  <si>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</si>
  <si>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</si>
  <si>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</si>
  <si>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</si>
  <si>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</si>
  <si>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</si>
  <si>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</si>
  <si>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</si>
  <si>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</si>
  <si>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</si>
  <si>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</si>
  <si>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</si>
  <si>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</si>
  <si>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</si>
  <si>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</si>
  <si>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</si>
  <si>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</si>
  <si>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</si>
  <si>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</si>
  <si>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</si>
  <si>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</si>
  <si>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</si>
  <si>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</si>
  <si>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</si>
  <si>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</si>
  <si>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</si>
  <si>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</si>
  <si>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</si>
  <si>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</si>
  <si>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</si>
  <si>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</si>
  <si>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</si>
  <si>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</si>
  <si>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</si>
  <si>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</si>
  <si>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Strengthening Teaching-Learning  And Results for States</t>
  </si>
  <si>
    <t>"to improve the quality and governance of school education in selected states"</t>
  </si>
  <si>
    <t>P163389</t>
  </si>
  <si>
    <t>Myanmar</t>
  </si>
  <si>
    <t>Inclusive Access and Quality Education project</t>
  </si>
  <si>
    <t>"improve equitable access to, and quality of, basic education delivered through formal, alternative and complementary institutions and providers"</t>
  </si>
  <si>
    <t>P166744</t>
  </si>
  <si>
    <t>Timor-Leste</t>
  </si>
  <si>
    <t>Basic Education Strengthening and Transformation Project</t>
  </si>
  <si>
    <t>"to improve the learning environment of basic education schools and increase the efficiency and equity of basic education programs"</t>
  </si>
  <si>
    <t>P169161</t>
  </si>
  <si>
    <t>Honduras Early Childhood Education Improvement Project</t>
  </si>
  <si>
    <t>Honduras</t>
  </si>
  <si>
    <t>" to improve (a) SE’s institutional capacity for preschool management; (b) teaching practices of preschool teachers and Educators; and (c) physical learning environments in preschools serving children in Targeted Areas."</t>
  </si>
  <si>
    <t>P169168</t>
  </si>
  <si>
    <t xml:space="preserve">Tajikistan </t>
  </si>
  <si>
    <t>Early Childhood Development to Build Tajikistan’s Human Capital Project</t>
  </si>
  <si>
    <t>" to increase utilization of a basic package of health and preschool education services for 0 to 6 year old children."</t>
  </si>
  <si>
    <t>P169479</t>
  </si>
  <si>
    <t>Cote d'Ivoire</t>
  </si>
  <si>
    <t>Cote d' Ivoire Education Services Delivery Enhancement Project Additional Financing</t>
  </si>
  <si>
    <t>P163218</t>
  </si>
  <si>
    <t>"to increase access to pre-school and improve learning outcomes in beneficiary primary schools in participating regions"</t>
  </si>
  <si>
    <t>P170445</t>
  </si>
  <si>
    <t xml:space="preserve">St Lucia </t>
  </si>
  <si>
    <t>Saint Lucia Human Capital Resilience Project</t>
  </si>
  <si>
    <t>"(a) to improve the labor market relevance of skills in selected sectors; and (b) to increase efficiency and coverage of the social protection system in Saint Lucia."</t>
  </si>
  <si>
    <t>P170480</t>
  </si>
  <si>
    <t>Tanzania Secondary Education Quality Improvement Project (SEQUIP)</t>
  </si>
  <si>
    <t>"to increase access to secondary education, provide responsive learning environments for girls, and improve completion of quality secondary education for girls and boys"</t>
  </si>
  <si>
    <t>P170513</t>
  </si>
  <si>
    <t>"to improve the quality of teaching and learning conditions in targeted primary and secondary schools and to increase access to secondary education focusing on girls."</t>
  </si>
  <si>
    <t>Zambia Education Enhancement Project AF</t>
  </si>
  <si>
    <t>P172051</t>
  </si>
  <si>
    <t>Madagascar Basic Education Support Project-Additional Financing</t>
  </si>
  <si>
    <t>Congo, Democratic Republic of</t>
  </si>
  <si>
    <t>P172341</t>
  </si>
  <si>
    <t>DR Congo Emergency Equity and System Strengthening in Education</t>
  </si>
  <si>
    <t>Cote d' Ivoire Education Services Delivery Enhancement</t>
  </si>
  <si>
    <t>DLI 1: Increase in students achieving minimum proficiency in grade 3 language in selected states</t>
  </si>
  <si>
    <t>DLR 1.1: National Report for NAS 2017 with state and subject wise scaled scores for Grade 3 published by NCERT</t>
  </si>
  <si>
    <t>DLR 1.2: First administration of national standardized assessment for grade 3 in language and baseline established for percentage of students achieving minimum proficiency in language in each selected state</t>
  </si>
  <si>
    <t>DLR 1.3: Assessment results analyzed, published, and findings used to prepare a timebound action plan for each selected state</t>
  </si>
  <si>
    <t>DLR 1.4: Second administration of national standardized assessment for grade 3 and at least 2 percentage points increase in students achieving minimum proficiency in language over baseline in each selected state.</t>
  </si>
  <si>
    <t>$2.5 M per state per %age point</t>
  </si>
  <si>
    <t>On target achievement</t>
  </si>
  <si>
    <t>DLI 2: Improvement in secondary school completion rate in selected states</t>
  </si>
  <si>
    <t>$6 M for (i) &amp; $0.2 M per 0.1 %age point inc per state</t>
  </si>
  <si>
    <t>$0.2 M per 0.1 %age point increase per state</t>
  </si>
  <si>
    <t>0 $0.2 M per 0.1 %age point increase per state</t>
  </si>
  <si>
    <t>DLI 3: Improvement in governance index scores in selected states</t>
  </si>
  <si>
    <r>
      <rPr>
        <b/>
        <sz val="11"/>
        <color theme="1"/>
        <rFont val="Calibri"/>
        <family val="2"/>
        <scheme val="minor"/>
      </rPr>
      <t xml:space="preserve">Definition: </t>
    </r>
    <r>
      <rPr>
        <sz val="11"/>
        <color theme="1"/>
        <rFont val="Calibri"/>
        <family val="2"/>
        <scheme val="minor"/>
      </rPr>
      <t xml:space="preserve">Activities focus on project's implementation structure, and that do not fit under other focus area can be included under the Other Education.  </t>
    </r>
    <r>
      <rPr>
        <b/>
        <sz val="11"/>
        <color theme="1"/>
        <rFont val="Calibri"/>
        <family val="2"/>
        <scheme val="minor"/>
      </rPr>
      <t>Topics include</t>
    </r>
    <r>
      <rPr>
        <sz val="11"/>
        <color theme="1"/>
        <rFont val="Calibri"/>
        <family val="2"/>
        <scheme val="minor"/>
      </rPr>
      <t>: Establishment, staffing, and operation of Project Management Units for World Bank Projects; Monitoring and Evaluation of World Bank Project Activities; Communications with stakeholders involved in World Bank Projects.</t>
    </r>
  </si>
  <si>
    <r>
      <rPr>
        <b/>
        <sz val="11"/>
        <color theme="1"/>
        <rFont val="Calibri"/>
        <family val="2"/>
        <scheme val="minor"/>
      </rPr>
      <t xml:space="preserve">Definition: </t>
    </r>
    <r>
      <rPr>
        <sz val="11"/>
        <color theme="1"/>
        <rFont val="Calibri"/>
        <family val="2"/>
        <scheme val="minor"/>
      </rPr>
      <t xml:space="preserve">Activities to promote scientific and technological knowledge and innovation inside and outside of educational institutions. They can range from initiatives to improve science curriculum and instruction in secondary schools to research and development (R&amp;D) grants at the tertiary level.  </t>
    </r>
    <r>
      <rPr>
        <b/>
        <sz val="11"/>
        <color theme="1"/>
        <rFont val="Calibri"/>
        <family val="2"/>
        <scheme val="minor"/>
      </rPr>
      <t>Topics include:</t>
    </r>
    <r>
      <rPr>
        <sz val="11"/>
        <color theme="1"/>
        <rFont val="Calibri"/>
        <family val="2"/>
        <scheme val="minor"/>
      </rPr>
      <t xml:space="preserve"> Science, technology and innovation (STI) policy; Institutional development of STI institutions; STI grants; Research and development (R&amp;D); apacity Building Partnerships between STI organizations; Training STI knowledge workers; Laboratories and science lab equipment</t>
    </r>
  </si>
  <si>
    <t>DLR 2.1: (i) UDISE Flash Statistics for 2017-18 with latest data on secondary school completion rate published and made available for public access; and (ii) 0.4 percentage points improvement over baseline in each selected state</t>
  </si>
  <si>
    <t>DLR 2.2: 1.1 percentage point improvement over baseline in each selected state</t>
  </si>
  <si>
    <t>DLR 2.3: 2.0 percentage points improvement over baseline in each selected state</t>
  </si>
  <si>
    <t>DLR 3.1: State performance measurement index developed, state performance assessed, and report released by MHRD for academic year 2018-19.</t>
  </si>
  <si>
    <t>DLR 3.2: Governance index score improved by at least 4 points over baseline in each selected state.</t>
  </si>
  <si>
    <t>$0.3 M per one-point increase per state</t>
  </si>
  <si>
    <t>DLR 3.3: Governance index score improved by at least 8 points over baseline in each selected state.</t>
  </si>
  <si>
    <t>DLR 3.4: Governance index score improved by at least 10 points over baseline in each selected state.</t>
  </si>
  <si>
    <t>DLI 4: Strengthened learning assessment systems</t>
  </si>
  <si>
    <t>$4 M on achievement of each subtarget</t>
  </si>
  <si>
    <t>DLR 4.2: Completion of PISA 2021 Main Survey</t>
  </si>
  <si>
    <t>DLR 4.1: Completion of PISA 2021 field trial and finalization of India’s field trial report for PISA 2021; and Independent National Assessment Centre notified by MHRD</t>
  </si>
  <si>
    <t>DLR 4.3: Public release of National Report for India for PISA 2021</t>
  </si>
  <si>
    <t>DLR 4.4: Detailed analysis of national results for PISA 2021 completed and report published highlighting proposed policy actions for India; and Set up of national assessment center completed by MHRD.</t>
  </si>
  <si>
    <t>DLI 5: Partnerships developed to facilitate cross-learning between states</t>
  </si>
  <si>
    <t>DLR 5.1: MHRD identifies and establishes interstate learning partnerships by connecting each selected state with at least two non-selected states.</t>
  </si>
  <si>
    <t>DLR 5.2: At least one knowledge sharing workshops held under each inter-state learning partnership.</t>
  </si>
  <si>
    <t>DLR 5.3: At least one knowledge sharing workshops held under each inter-state learning partnership.</t>
  </si>
  <si>
    <t>DLR 5.4: At least one knowledge sharing workshops held under each inter-state learning partnership.</t>
  </si>
  <si>
    <t>DLR 5.5: At least one knowledge sharing workshops held under each inter-state learning partnership.</t>
  </si>
  <si>
    <t>DLI 6: State level improved service delivery</t>
  </si>
  <si>
    <t>DLR 6.1: SIG Manual prepared, approved and adopted by MHRD; and Selected State scores 20 percent on at least the ‘strengthened service delivery’ SIG  component in accordance with the terms of the SIG Manual</t>
  </si>
  <si>
    <t>DLR 6.2: Selected State scores 40 percent on at least the ‘strengthened service delivery’ SIG component in accordance with the terms of the SIG Manual</t>
  </si>
  <si>
    <t>US$ 10 M for manual, $5 M for SSD &amp; $3 M each for other comp</t>
  </si>
  <si>
    <t>$5 M for SSD target &amp; $3 M each for other component’s target</t>
  </si>
  <si>
    <t>DLR 6.3: Selected State scores 60 percent on at least the ‘strengthened service delivery’ SIG component in accordance with the terms of the SIG Manual</t>
  </si>
  <si>
    <t>DLR 6.4: Selected State scores 80 percent on at least the ‘strengthened service delivery’ SIG component in accordance with the terms of the SIG Manual</t>
  </si>
  <si>
    <t>DLR 6.5: Selected State scores 100 percent on at least the ‘strengthened service delivery’ SIG component in accordance with the terms of the SIG Manual</t>
  </si>
  <si>
    <t>MHRD’s official communications/ documents; state education departments’ official communications/ documents; and grade 3 National Standardized Assessment Report.</t>
  </si>
  <si>
    <t>In year 1, MHRD will formally submit a document published by the NCERT; detailing state and subject wise scaled scores for Grade 3 from NAS 2017</t>
  </si>
  <si>
    <t>In years 2 and 5, MHRD will formally submit the assessment framework and assessment report, which will be reviewed for adequacy</t>
  </si>
  <si>
    <t>In year 3, MHRD will formally submit the publicly accessible national standardized assessment results report for grade 3. MHRD in partnership with the 6 selected states, will also submit an official document that includes a review and analysis of the assessment results and provides a time bound action plan for improvement of learning levels (over a three-year period)</t>
  </si>
  <si>
    <t xml:space="preserve"> MHRD will formally submit the assessment framework and assessment report, which will be reviewed for adequacy</t>
  </si>
  <si>
    <t>MHRD’s official communications/ documents and MIS data/reports.</t>
  </si>
  <si>
    <t>In year 1, the IVA will check if MHRD has publicly released the UDISE Flash Statistics (2017-18)</t>
  </si>
  <si>
    <t>In year 1, 3 and 5, MHRD will officially submit MIS data for state wise secondary school completion rate.</t>
  </si>
  <si>
    <t>MHRD’s official communications; disclosed report; and MHRD education MIS.</t>
  </si>
  <si>
    <t>In year 1, MHRD will formally submit the documents detailing the design (including scoring methodology), data collection and validation, and results of the second performance grading index.</t>
  </si>
  <si>
    <t>In year 2, 4 and 5, MHRD will formally submit the raw data used for computing scores; either along with the publicly accessible version of the year performance grading index report; or as a standalone electronic spreadsheet in case the index is not computed/released in the particular year.</t>
  </si>
  <si>
    <t>PISA reports/ documents and MHRD’s official communications/ documents</t>
  </si>
  <si>
    <t>In years 1 to 4, for PISA-related DLI targets, MHRD will officially submit the Field Trial report for PISA 2021; the PISA main survey completion report; and India’s national report for PISA 2021. For Assessment Agency-related DLI targets, MHRD will submit the official document designating an Assessment Agency for managing international and national assessments in India.</t>
  </si>
  <si>
    <t>MHRD’s and state education departments’ official communications/ documents</t>
  </si>
  <si>
    <t>In Year 1, MHRD will submit a document listing out the various inter-state partnerships proposed under the operation along with the rationale for each proposed partnership.</t>
  </si>
  <si>
    <t>In year 2 to 5, MHRD will submit a brief report summarizing the learning objective for each workshop held, the lessons/best practices shared/discussed, and a listing of any resource material shared between the states</t>
  </si>
  <si>
    <t>MHRD’s official documents/ communications; state education departments’ official documents/ communications; and MHRD education MIS and state education MIS.</t>
  </si>
  <si>
    <t>In year 1, MHRD will submit the State Incentive Grant Manual</t>
  </si>
  <si>
    <t>In year 1 to 5, MHRD with support from states will share the data/information on various SIG scorecard components and indicators. The IVA will validate the data/information submitted and compute the indicator and component wise scores. For data/information validation, the IVA will rely on a combination of government notification/ documents; and disclosed education MIS.</t>
  </si>
  <si>
    <t>"to lower the burden of school fees on households and increase access to primary schooling in the selected provinces; and to strengthen core education systems."</t>
  </si>
  <si>
    <t>DLI 1: Increase access to primary education</t>
  </si>
  <si>
    <t>DLR 1.1: 1 million additional students are enrolled in public primary schools in the Selected Provinces in school year 2020-2021, from a baseline of 7.7 million in school year 2017-18</t>
  </si>
  <si>
    <t>DLR 1.2: 1.5 million additional students are enrolled in public primary schools in the Selected Provinces in school year 2021-2022 from the original baseline.</t>
  </si>
  <si>
    <t>DLR 1.3: Two million additional students are enrolled in public primary schools in the Selected Provinces in school year 2022-2023 from the original baseline.</t>
  </si>
  <si>
    <t xml:space="preserve">DLI 2: Strengthen accountability of salary payments system </t>
  </si>
  <si>
    <t>DLR 2.1: The salary payment system is updated and approved by the MEPST to include (i) existing public primary school posts created not later than January 1st, 2019 and eligible to be officially recognized and (ii) the list of current qualified teachers occupying said posts, in the Selected Provinces.</t>
  </si>
  <si>
    <t>DLR 2.2: 50% of primary school teachers occupying posts incorporated onto the updated salary payment system are paid regularly during the period reviewed.</t>
  </si>
  <si>
    <t>DLR 2.3: 90% of primary school teachers occupying posts incorporated onto the updated salary payment system are paid regularly during the period reviewed.</t>
  </si>
  <si>
    <t xml:space="preserve">DLI 3: Reform local management systems </t>
  </si>
  <si>
    <t>DLR 3.1: A reform plan with targets to optimize local management offices and redeploy personnel is approved by MEPST.</t>
  </si>
  <si>
    <t>The full amount is disbursed if the target is reached</t>
  </si>
  <si>
    <t>DLR 3.2: 100% of the planned first-year targets included in the approved reform plan are achieved.</t>
  </si>
  <si>
    <t>DLI 4: Create safe and inclusive school environments</t>
  </si>
  <si>
    <t>DLR 4.1: 100% of primary school teachers in the Selected Provinces have signed the revised code of conduct that prohibits all forms of violence and discrimination.</t>
  </si>
  <si>
    <t>DLR 4.2: 100% of public primary schools have appointed a safe and inclusive school focal point.</t>
  </si>
  <si>
    <t>DLR 4.3: 70% of public primary school personnel and COPA members have successfully passed a knowledge test on safe and inclusive school services.</t>
  </si>
  <si>
    <t>DLI 5: Develop and implement an equitable school grants program</t>
  </si>
  <si>
    <t>DLR 5.1: A program to allocate school grants in an equitable manner based on an agreed formula is approved by the MEPST.</t>
  </si>
  <si>
    <t>DLR 5.2: The approved school grant program is piloted and evaluated in three (3) of the Selected Provinces</t>
  </si>
  <si>
    <t>DLR 5.3: The approved school grant program is implemented in all the Selected Provinces.</t>
  </si>
  <si>
    <t xml:space="preserve">DLI 6: Develop and implement merit-based recruitment program for new teachers </t>
  </si>
  <si>
    <t>DLR 6.1: The program to recruit new public primary teachers on the basis of merit is approved by the MEPST.</t>
  </si>
  <si>
    <t>DLR 6.2: The program to recruit new public primary teachers on the basis of merit is piloted and evaluated in three (3) of the Selected Provinces.</t>
  </si>
  <si>
    <t>DLR 6.3: At least 75% of public primary teachers hired in each of the Selected Provinces are recruited on the basis of merit.</t>
  </si>
  <si>
    <t xml:space="preserve">DLI 7: Develop and implement merit-based recruitment program for new school directors </t>
  </si>
  <si>
    <t>DLR 7.1: A program to recruit new public school directors on the basis of merit is approved by the MEPST</t>
  </si>
  <si>
    <t xml:space="preserve">DLR 7.2: The program to recruit new public school directors on the basis of merit is piloted and evaluated in three (3) of the Selected Provinces. </t>
  </si>
  <si>
    <t>DLR 7.3: At least 75% of public school directors hired in each of the Selected Provinces are recruited on the basis of merit</t>
  </si>
  <si>
    <t>MEPST (surveys, DLRs 1.1 and 1.2) : Annuaire Statistique de l’Enseignment Primaire, Secondaire et Professionnel, Année Scolaire 2022-2023 to be published by DIGE (DLR 1.3)</t>
  </si>
  <si>
    <t>IVA and MEPST/SECOPE (DLRs 2.1, 2.2 and 2.3); Independent Auditor of the EEP (DLRs 2.2 and 2.3)</t>
  </si>
  <si>
    <t>The data source for the map including the plan with targets is the Secretary General of MEPST supported by technical assistance (DLR 5.1). The data source for plan implementation is a data set collected and analyzed by an IVA (DLR 5.2).</t>
  </si>
  <si>
    <t>Sample-based surveys undertaken by an IVA, in each of Years 1 (for DLR 4.1), 2 (DLR 4.2) and 3 (DLR 4.3).</t>
  </si>
  <si>
    <t>MEPST (DLR 6.1), technical assistance supporting MEPST (DLR 6.2) and an IVA (DLR 6.3).</t>
  </si>
  <si>
    <t>MEPST (DLR 7.1), technical assistance supporting MEPST (DLR 7.2) and an IVA (DLR 7.3)</t>
  </si>
  <si>
    <t>Please refer to Verification Protocol</t>
  </si>
  <si>
    <t>For each increase equivalent to 10% of the DLR target for the year in question, an amount corresponding to 10% of the total amount allocated to the DLR may be made available for withdrawal by the Recipient, up to the total amount allocated to the DLR.</t>
  </si>
  <si>
    <t>IPF/PBCs</t>
  </si>
  <si>
    <t>The DLR targets for Years 2 (DLR 1.2) and 3 (DLR 1.3) are cumulative and each refer to increases over the baseline value provided above, rather than to increases over the DLR target of the previous year</t>
  </si>
  <si>
    <t>In each year, the PCT calculates by how many students enrollment in public primary schools in the 10 provinces has increased over baseline. The PCT informs the World Bank, which triggers disbursement provided the evidence is validated by the World Bank</t>
  </si>
  <si>
    <t>Two conditions must be met for DLR 2.1 to be achieved. First, the PCT must be satisfied that the information mentioned above was gathered in accordance with the aforementioned methodology. Second, the IVA must conclude that the MEPST-approved salary payment system is verified, as explained above. Provided these conditions are met and the Bank validates the evidence, disbursement of the full value for DLR 2.1 is triggered.</t>
  </si>
  <si>
    <t>No disbursement can be made against DLR 2.2 or DLR 2.3 unless DLR 2.1 is achieved.</t>
  </si>
  <si>
    <t>No disbursement can be made against the DLR 2.2 or DLR 2.3 unless the audit has been completed and the audit determines that in at least 90% of cases the person listed by SECOPE as occupying a paid primary post corresponds to a real person, correctly identified, working in that post.</t>
  </si>
  <si>
    <t>The amount to be disbursed is on a provincial pro-rata basis: for each province where there is a verified plan with recommendations and targets, an amount corresponding to 10% of the total amount allocated to the DLR may be made available for withdrawal by the Recipient, up to the total amount allocated to the DLR</t>
  </si>
  <si>
    <t>PCT verification triggers disbursement, provided the Bank validates the PCT verification. The amount to be disbursed is on a provincial pro-rata basis: for each province where there is a verified plan with recommendations and targets, an amount corresponding to 10% of the total amount allocated to the DLR may be made available for withdrawal by the Recipient, up to the total amount allocated to the DLR</t>
  </si>
  <si>
    <t>Disbursement against DLRs 4.1 and 4.2 is calculated according to the same formula, as follows. If the percentage achieved is less than 40%, then no amount allocated to the DLR may be made available for withdrawal by the Recipient. If the percentage achieved is 40% or greater but less than 50%, then an amount corresponding to 40% of the total amount allocated to the DLR may be made available for withdrawal by the Recipient. If the percentage achieved is 50% or greater but less than 60%, then an amount corresponding to 50% of the total amount allocated to the DLR may be made available for withdrawal by the Recipient; and so on up to a percentage equal to 100%, in which case the total amount allocated to the DLR may be made available for withdrawal by the Recipient.</t>
  </si>
  <si>
    <t>Disbursement against DLR 4.3 is calculated according to the following formula. If the percentage achieved is less than 40%, then no amount allocated to the DLR may be made available for withdrawal by the Recipient. If the percentage achieved is 40% or greater but less than 50%, then an amount corresponding to 40% of the total amount allocated to the DLR may be made available for withdrawal by the Recipient. If the percentage achieved is 50% or greater but less than 60%, then an amount corresponding to 50% of the total amount allocated to the DLR may be made available for withdrawal by the Recipient; and so on up to a percentage equal to or greater than 70%, in which case the total amount allocated to the DLR may be made available for withdrawal by the Recipient</t>
  </si>
  <si>
    <t>If the percentage achieved is less than 60%, then no amount allocated to the DLR may be made available for withdrawal by the Recipient. If the percentage achieved is 60% or greater but less than 70%, then an amount corresponding to 60% of the total amount allocated to the DLR may be made available for withdrawal by the Recipient. If the percentage achieved is 70% or greater but less than 80%, then an amount corresponding to 70% of the total amount allocated to the DLR may be made available for withdrawal by the Recipient; and so on until 100% is reached. As noted above, the percentage refers to schools who have been receiving their operating grant in line with the formula for at least the 3 consecutive months prior to the time of verification.</t>
  </si>
  <si>
    <t>for each province where the IVA verifies that the program is operational, an amount corresponding to 10% of the total amount allocated to the DLR may be made available for withdrawal by the Recipient, up to the total amount allocated to the DLR.</t>
  </si>
  <si>
    <t>The Bank disburses upon receipt of the IVA’s report (provided that the Bank validates the report) on a provincial pro-rata basis: for each province where the IVA verifies that the program is operational, an amount corresponding to 10% of the total amount allocated to the DLR may be made available for withdrawal by the Recipient, up to the total amount allocated to the DLR.</t>
  </si>
  <si>
    <t>The IVA reports on program implementation (DLR 5.3).</t>
  </si>
  <si>
    <t>MEPST provides the approved program (DLR 5.1).</t>
  </si>
  <si>
    <t>The evaluation report is provided by TA (DLR 5.2).</t>
  </si>
  <si>
    <t>" to increase access to pre-school and improve learning outcomes in beneficiary primary schools in participating regions"</t>
  </si>
  <si>
    <t>DSPS’s database will be the primary source for the calculation of the target.</t>
  </si>
  <si>
    <t xml:space="preserve">The variable part is paid in pro-rata to the progress achieved from the baseline to the target. For each year, the formula is: total allocated amount*(value achieved -baseline value)/ (end target in year 3- baseline value) – total amount already paid for value) / (end target – baseline). For the other years, the formula is: allocated amount * (value achieved-previous year’ svalue) / (end target – baseline) </t>
  </si>
  <si>
    <t>DLI 3: Stretch Indicator 3, Learning outcomes: Score in Reading and Mathematics for grade 3 and grade 4</t>
  </si>
  <si>
    <t>DSPS’s database will be the primary source for the calculation of the target:After the national assessment, the DVSP estimates the average national score in Reading and Mathematics. MENETFP transmits the data to the World Bank for verification and the variable part is paid in pro-rata to the progress achieved from the baseline to the target</t>
  </si>
  <si>
    <t>For the first year, the formula is: allocated amount * (value achieved-baseline value) / (end target– baseline). For the other years, the formula is: allocated amount * (value achieved-previous year’s value) / (end target –baseline)</t>
  </si>
  <si>
    <t>The national learning assessment carried out by DVSP will be the primary source of verification.</t>
  </si>
  <si>
    <t>DLI 1: Stretch Indicator 1, Equity: Share of children in preschool enrolled in community based schools</t>
  </si>
  <si>
    <t>PBC 1: Children from rural areas as percentage of children enrolled in preschool (AF)</t>
  </si>
  <si>
    <t>Number of children from rural areas enrolled in preschool X 100 divided by Number of children enrolled in preschool</t>
  </si>
  <si>
    <t>PBC 3: Percentage of grade 3 students meeting the minimum competency threshold for reading (AF)</t>
  </si>
  <si>
    <t>PBC 4: Number of teachers recruited (AF)</t>
  </si>
  <si>
    <t>PBC 5: Children from rural areas as percentage of children enrolled in preschool (OF)</t>
  </si>
  <si>
    <t>PBC 6: Weekly hours taught by teachers in lower secondary education (OF)</t>
  </si>
  <si>
    <t>PBC 8 Number of teachers recruited (OF)</t>
  </si>
  <si>
    <t>MENETFP</t>
  </si>
  <si>
    <t>PBC 2: Completion rate/share of primary education current expenditures in education (AF)</t>
  </si>
  <si>
    <t>PBC 7: Percentage of grade 3 students meeting minimum competency threshold for mathematics (OF)</t>
  </si>
  <si>
    <t>DLI 1/IRI 1: Preschool Education Management Model (PEM) approved and implemented at school level (Breadth indicator)</t>
  </si>
  <si>
    <t>DLR 1.1: PEM officially approved by SE</t>
  </si>
  <si>
    <t>DLR 1.2: PEM implemented in public preschools across the country (at least 25% of preschools in each of the 4 regions are implementing at least 50% of the PEM dimensions)</t>
  </si>
  <si>
    <t>US$88,500 for every 2.5% of preschools in each of the 4 regions that have implemented at least 50% of the PEM dimensions up to US$885,000,  However, at least
5% of public preschools in each of the 4 regions need to have implemented at least 50% of the PEM dimensions to start disbursements (i.e. US$177,000.00 for 5% of public preschools implementing at least 50% of the PEM dimensions</t>
  </si>
  <si>
    <t>DLI 2/IRI 2: Strengthened COMDEs and Activities carried out in Targeted Departments (Equity Indicator)</t>
  </si>
  <si>
    <t>DLR 2.1: Design and official approval by SE of the Program to Strengthen the COMDEs for the improvement of the quality of preschool education (Strengthening Program)</t>
  </si>
  <si>
    <t>DLR 2.2.: DLR: 55% of the COMDEs that have achieved accreditation in the Strengthening Program in year 2 are carrying out activities to improve the quality of preschool education</t>
  </si>
  <si>
    <t>US$25,000 for every 5.5% of accredited COMDEs (in Year 2) carrying out activities to improve the quality of preschool education up to US$250,000. However, at least 22% of accredited COMDEs must be carrying out activities to improve the quality of preschool education to begin disbursing (US$100,000.00 for 22% of accredited COMDEs).</t>
  </si>
  <si>
    <t>DLI 3/IRI 3: Strengthened human resource capacity for preschool education management at the central and departmental levels</t>
  </si>
  <si>
    <t>US$58,333.33 for completing each one of the 6 activities required to reorganize the functions of the SDGEPB, up to US$350,000</t>
  </si>
  <si>
    <t>DLR 3.1: Reorganization of the functions of the SDGEPB</t>
  </si>
  <si>
    <t xml:space="preserve">DLR 3.2: Strengthening of the SDGEPB with the hiring of 7 technical staff and one technical specialist specialized in preschool at the DGDP at the central level. Additionally, strengthening of the Continuous Professional Development Regional Centers with 8 technical staff specialized in preschool (2 per center). </t>
  </si>
  <si>
    <t>US$37,500 for every 2 technical staff that are ensured under this milestone up to US$300,000.00. However, at least 4 technical staff of the total staff commitments under this DLR need to be ensured to start disbursement (US$75,000.00 for 4 staff)</t>
  </si>
  <si>
    <t>DLR 3.4: Strengthening of the SDGEPB with the hiring of 9 Departmental Coordinators of Preschool Education in the 9 most disadvantaged departments (according to the targeting index based on poverty and education indicators). Additionally, strengthening of Municipal Directorates with the hiring of technical officers (one per municipal directorate) for supervision and pedagogical support of the preschool subsector, and each of them receiving supervision stipends</t>
  </si>
  <si>
    <t>DLR 3.5: Strengthening of the SDGEPB with  Departmental Coordinators of Preschool Education in the remaining 9 departments. Additionally, strengthening of Municipal Directorates with the hiring of 10 technical officers (one per municipal directorate) for supervision and pedagogical support of the preschool subsector, and each of them receiving supervision stipends</t>
  </si>
  <si>
    <t>US$23,076.9 for every 1 staff at the decentralized level of the total staff commitments (and payment of supervision stipends to the technical officers) that are ensured under this DLR up to US$300,000. However, at least 4 staff at the decentralized level of the total staff commitments under this DLR need to be ensured to start disbursement (US$92,307.90 for 4 staff).</t>
  </si>
  <si>
    <t>US$23,684.2 for every 1 staff at the decentralized level of the
total staff commitments (and payment of
supervision stipends to the technical officers)
that are ensured under this DLR up to
US$450,000. However, at least 6 staff at the decentralized level of the total staff commitments under this DLR need to be ensured to start disbursement (US$142,105.40 for 6 staff).</t>
  </si>
  <si>
    <t>DLR 3.6: Design and official approval by SE of a sustainable and long-term human resources strategy for public preschool teachers and Educators</t>
  </si>
  <si>
    <t>DLI 4/IRI 8: Certified preschool teachers and Educators with improvements in their professional development plan, and Educators receiving certification bonus payments</t>
  </si>
  <si>
    <t>DLR 4.1: Development and official approval by SE of an Inservice Preschool Teacher and Educator Training Program</t>
  </si>
  <si>
    <t>DLR 4.2: 640 teachers and Educators (1st cohort) enrolled and attending first face-to-face training session of in-service training program</t>
  </si>
  <si>
    <t>US$60,000 for every 64 preschool teachers and Educators enrolled and attending first face-toface training session of the Diplomado up to US$600,000. However, at least 128 teachers or Educators (1st cohort) must be enrolled and attending 1st face-to-face training session of inservice training program to start disbursements (US$120,000 for 128 preschool teachers and Educators).</t>
  </si>
  <si>
    <t xml:space="preserve">DLR 4.3: 50% of the certified teachers and Educators (1st cohort) with improvements in their customized professional development plan. </t>
  </si>
  <si>
    <t>US$60,000 for every 5 percent of certified teachers and Educators with improvements in their customized professional development plan up to US$600,000. However, at least 20% of certified teachers or Educators (1st cohort) must have improvements in their customized professional development plan to start disbursements (US$240,000 for 20% of certified teachers or Educators of the 1st cohort).</t>
  </si>
  <si>
    <t>DLR 4.4: 50% of the certified teachers and Educators (2nd cohort) with improvements in their customized professional development plan</t>
  </si>
  <si>
    <t>US$40,000 for every 5% of certified teachers and Educators with improvements in their customized professional development plan up to US$400,000. However, at least 20% of certified teachers or Educators (2nd cohort) must have improvements in their customized professional development plan to start disbursements (US$160,000 for 20% of certified teachers or Educators of the 2nd cohort)</t>
  </si>
  <si>
    <t>DLR 4.5: 100% of the certified Educators of the first cohort have received certification bonuses.</t>
  </si>
  <si>
    <t>US$10,000 for every 5% of certified Educators of the 1st cohort receiving bonus payment associated to certification up to US$200,000. However, at least 20% of certified Educators of the 1st cohort must receive bonus payments associated to certification to start disbursements (US$40,000 for 20% of certified Educators of the first cohort receiving bonus payments)</t>
  </si>
  <si>
    <t>at least 25% of public preschools in each of the 4 regions implementing at least 50% of the dimensions of the PEM.</t>
  </si>
  <si>
    <t>1. Document with the final design of the Strengthening Program: This program will have 5 modules. 2. Official written statement from the Secretary or Under-Secretary approving the Strengthening Program. 3. Annual Report on the training results of COMDEs: This report will summarize the training results for each COMDE and accreditation of the COMDEs by completing all aspects of the Strengthening Program</t>
  </si>
  <si>
    <t>1. The PEM document including inter-alia: (i) a diagnostic of the subsector; (ii) integration of main findings from consultations with preschool stakeholders; and (iii) a clear description of all the PEM dimensions, the rationale for including each dimension, and the standards to measure improvements in each dimension. 2. Official written statement from the Secretary or Under-Secretary approving the PEM. 3. PEM Implementation Results Report elaborated by SE including: Methodology for the data collection, databases, data analysis, and results. The methodology for data collection should include assessment tool(s) to measure each dimension of the PEM at the school level, such as the Measure of Early Learning Environments or Measurement of Development Early Learning tools. The SDGEPB and the PIU will be responsible for the activities to achieve this DLI</t>
  </si>
  <si>
    <t>Functions, Standards and Procedures Manual of the SDGEPB and its associated dependencies at the decentralized level</t>
  </si>
  <si>
    <t>SE will share all the documents mentioned in the data sources related to DLRs 3.2-3.4 with the Independent Verification Agent financed by the Project, which will verify all data and report full accomplishment to the World Bank on an annual basis.</t>
  </si>
  <si>
    <t>The Executive Committee will verify DLR 3.1 (reorganization of the SDGEPB) and DLR 3.5 (sustainable long-term human resources strategy for public preschool teachers and Educators). For each DLR, proof of accomplishment will be shared with the Donor Group for Education, the LEG, and government stakeholders at least 5 days prior to releasing the funds.</t>
  </si>
  <si>
    <t>1. Document with the Design of the In-service training for preschool teachers and Educators (Diplomado) 2. Official written statement from the Secretary or the Under-Secretary approving the Diplomado design. 3. Official enrollment roster for each cohort 4. Database with attendance records 5. Teacher and Educator Certificates granted by SE. 6. Report with the number of Teachers and Educators that were certified by SE at the end of the Diplomado. 7. Results report of the follow-up to the teachers’ customized professional development plans, including percentage of teachers who improved according to a standardized follow-up protocol applied by their coaches in classroom visits leading to an accreditation of improvement. 8. Payroll for Educators, which reflects the incremental payment to certified Educators in the Diplomado.</t>
  </si>
  <si>
    <t>The Executive Committee will verify the design of the In-service Training Program (Diplomado). Specifical, the Executive Committee will verify that: (a) the Diplomado has 5 modules; (b) the modules cover aspects related to core curricular contents and pedagogical practices; and (c) the Diplomado design meets quality standards established at the beginning of the design</t>
  </si>
  <si>
    <t>DLR 4.2 to 4.4: The DLRs will be accomplished when respective targets are met and described as such in the Report on Certification of teachers in the Diplomado and the Report on results of improvement in teacher and Educator customized professional development plans. An Independent Verification Agent will be hired to: (a) review and verify official enrollment, attendance in the first face-to-face session, certificates, and site visits to training centers when training is taking place; (b) verify that data collection protocols are carried out appropriately by SE and trainers by accompanying certified teachers and Educators in their classrooms to assess the progress and improvement accreditation in their professional development plans; and (c) review the follow-up visits results reports produced by SE and the achievement of the implementation result</t>
  </si>
  <si>
    <t>An Independent Verification Agent will be hired to verify the increase in the payment of certified Educators (cohort 1) through the Payroll for Educators</t>
  </si>
  <si>
    <t>DLI 5.1: Number of plans per region (with the lowest results in students learning outcomes)</t>
  </si>
  <si>
    <t>The recipient provides approved plans that seek improve teacher pedagogical practice and mentoring strategies to be described in the PIM. The World Bank would verify whether the selected plans meet the above criteria.</t>
  </si>
  <si>
    <t>US$150,000 Scalable per plan</t>
  </si>
  <si>
    <t>DLI 5.2: Number of pedagogical sessions done at the administrative and pedagogical level aligned with the regional plan</t>
  </si>
  <si>
    <t>Independent verifier will check on ZAP which will implement the plan</t>
  </si>
  <si>
    <t>US$1000 scalable</t>
  </si>
  <si>
    <t>The recipient provides selected and approved plan that seek to adapt school calendar and improve learning time designed by regions that meet the eligibility criteria described in the PIM, The World Bank will verify whether the selected plans meet the above criteria</t>
  </si>
  <si>
    <t>Scalable per eligible regional plan US$200,000 per eligible regional plan</t>
  </si>
  <si>
    <t>Scalable per selected region US$93,750 per region</t>
  </si>
  <si>
    <t>An independent verifier will verify the learning time on a sample basis in the selected regions</t>
  </si>
  <si>
    <t>The recipient provides selected and approved plans that seek to improve promotion of students designed by eligible CISCOs that meet the eligibility criteria described in the PIM. The World Bank would verify whether the selected plans meet the above criteria</t>
  </si>
  <si>
    <t>Scalable per eligible plan US$35,000 per eligible CISCO plan</t>
  </si>
  <si>
    <t>DLI 8: Number of schools in eligible CISCOs that have increased the rate of promotion by 2 percentage points per year since 2018/2019</t>
  </si>
  <si>
    <t>The recipient would provide a report based upon a school information survey detailing which eligible schools have met the performance criteria and qualify for the performance increase to the school grant as laid out in the PIM. An independent verifier will, in accordance with TORs agreed with the Association, verify the promotion rate on a samples basis. Based upon the verification results, the overall share of schools qualifying for the performance bonus would be calculated as described in the PIM.</t>
  </si>
  <si>
    <t>Scalable per school US$100 per school that met the result per yea</t>
  </si>
  <si>
    <t>DLI 11: Development and validation of certification reference of school directors</t>
  </si>
  <si>
    <t>Not scalable</t>
  </si>
  <si>
    <t>DLI 12: Completion of legislative of VAE mechanisms for school directors profession</t>
  </si>
  <si>
    <t>The recipient would provide legal professional mechanisms for school directors profession. The World Bank would check validation based on criteria in the MOP.</t>
  </si>
  <si>
    <t>The recipient would provide the report on certification reference of school directors. The World Bank would check validation based on criteria in the MOP</t>
  </si>
  <si>
    <t>DLI 13: Percentage of school directors trained via VAE in the selected disadvantaged regions</t>
  </si>
  <si>
    <t>The recipient will provide a report of percentage of school directors trained in the selected disadvantaged regions. The achievement of the results will be verified by an independent verifier based upon information submitted by MENETP</t>
  </si>
  <si>
    <t>Scalable US$83, 067 per 1 point percentage per year</t>
  </si>
  <si>
    <t>DLI 6: Number of selected plans provided by regions which adapt school calendar and improve learning time (funded under parent project)</t>
  </si>
  <si>
    <t>DLI 6.1: Number of selected regions that have increased their learning time</t>
  </si>
  <si>
    <t xml:space="preserve">DLI 2: Transfer of school‐level funding </t>
  </si>
  <si>
    <t>(a) US$8.5 million</t>
  </si>
  <si>
    <t>(b) US$8,5 million </t>
  </si>
  <si>
    <t>(a) US$9 million; </t>
  </si>
  <si>
    <t>(b) US$9 million </t>
  </si>
  <si>
    <t xml:space="preserve">DLI 4: Teaching and learning conditions (schools) </t>
  </si>
  <si>
    <t>US$1.75 million per tranche of 4.5  percentage points.</t>
  </si>
  <si>
    <t>DLR 4.1: 15 ( the proportion of schools classified in bottom tier of the distribution according to the SQASF has  decreased by 18 percentage point - 33 baseline)</t>
  </si>
  <si>
    <t>DLI 5: Guidelines, modules and road map for in‐service training</t>
  </si>
  <si>
    <t>DLR 5.1:  (a) OGs and modules for teacher in‐service training on early  grade teaching (EGT) and (b) a road map for the development of the peace and inclusive education training</t>
  </si>
  <si>
    <t>(a) US$4 million; (b) US$4 million;  Partial achievement is allowed and  is defined as one of the two elements (a or b) being achieved</t>
  </si>
  <si>
    <t xml:space="preserve">DLI 6: Teacher in‐service training </t>
  </si>
  <si>
    <t>DLR 2.1b: (b) 75.00:  at least 75 targeted townships have transferred (b) SIF 2.0B on time to at least 80 percent of targeted schools according to SISP Ogs</t>
  </si>
  <si>
    <t xml:space="preserve">DLR 2.1a: (a) 75.00.  at least 75 targeted townships have transferred (a) SIF 2.0A </t>
  </si>
  <si>
    <t>DLR 3.1a: (a) 85.00: at least 85 targeted townships have transferred (a) SIF 2.0A to at least 80 percent of targeted schools according to SISP OGs</t>
  </si>
  <si>
    <t>DLR 3.1b: (b) 85.00: at least 85 targeted townships have transferred  (b) SIF 2.0B on time to at least 80 percent of targeted schools according to SISP OGs</t>
  </si>
  <si>
    <t>DLR 6.1a: 10,000 -(a) at least 10,000 teachers have been trained on EGT and (b) at least 10,000 teachers have been trained on peace and inclusive education</t>
  </si>
  <si>
    <t>DLR 6.1b: 10,000 - (b) at least 10,000 teachers have been trained on peace and inclusive education</t>
  </si>
  <si>
    <t>(a) US$4 million</t>
  </si>
  <si>
    <t>(b) US$4 million</t>
  </si>
  <si>
    <t xml:space="preserve">DLI 7: Teacher in‐service training and framework for continuous professional development </t>
  </si>
  <si>
    <t>DLR 7.1 (a) 20,000.00 - at least 20,000 teachers have been trained on early grade teaching (EGT</t>
  </si>
  <si>
    <t>DLR 7.2 (b) 20,000.00 - at least 20,000  teachers trained on peace and inclusive education</t>
  </si>
  <si>
    <t>DLR 7.3 (c) Yes - MOE has developed and approved the continuous professional  development (CPD) mapping and framework</t>
  </si>
  <si>
    <t>US$3 million; </t>
  </si>
  <si>
    <t xml:space="preserve">US$3 million;  </t>
  </si>
  <si>
    <t>US$2 million </t>
  </si>
  <si>
    <t xml:space="preserve">DLI 8: Teaching and learning conditions (teachers) </t>
  </si>
  <si>
    <t>US$1 million per tranche of 4.5  percentage points </t>
  </si>
  <si>
    <t>(a) US$1 million; (b) US$1 million </t>
  </si>
  <si>
    <t>(a) US$1 million; (b) US$1.5 million;  (c) US$1.5 million </t>
  </si>
  <si>
    <t>DLR 10.1: Year 2 (a) MOE approved the revised AEP certification system; and (b) the ETVSCG has endorsed plans  for inclusive education service delivery, having received the Bank’s prior approval, for at least two IDP camps in central Rakhine</t>
  </si>
  <si>
    <t>DLR 11.1  (a) at least 25,000 students have enrolled in AEP (Y1 - 12,000; Y2- 20,000; Y3-25,000; Y4-50,000)</t>
  </si>
  <si>
    <t>DLR 11.1  (b) MOE has satisfactorily delivered inclusive  education services following the approved plans for inclusive education service delivery, and according to the ECMP OGs in  at least 4 IDP camps in central Rakhine (Y1-0; Y2-2; Y3-4; Y4-4)</t>
  </si>
  <si>
    <t>DLR 11.1  (c) at least 25,000 students have enrolled in an ECMP formal school (Y1-5,000; Y2-15,000; Y3-25,000; Y4- 40,000)</t>
  </si>
  <si>
    <t>DLI 12: Implementation of AEP and ECMP </t>
  </si>
  <si>
    <t>(a) US$2 million; (b) US$2 million</t>
  </si>
  <si>
    <t xml:space="preserve">DLR 12.1: (a) at least 40,000 students have received MOE‐approved certificate for completing an AEP (Y1-15,000; Y2 - 20,000; Y3 - 40,000)
</t>
  </si>
  <si>
    <t>DLR 12.1: (b) at least 40,000 have enrolled in a formal school benefiting from ECMP (Y1-15,000; Y2 - 25,000; Y3 - 40,000)</t>
  </si>
  <si>
    <t xml:space="preserve">DLI 1: Guidelines, Procedures, Manuals for School Improvement Fund </t>
  </si>
  <si>
    <t>DLR 8.1: 15.00 (the proportion of teachers classified in bottom tier of distribution according to Teacher Competency Standards Framework has decreased by 18 percentage points - baseline 33)</t>
  </si>
  <si>
    <t xml:space="preserve">DLR 9.1: Year 1 - Yes: (a) MOE has prepared and approved alternative education partnership framework and Quality  Standards Assessment Framework (AE‐QSAF); and (b) MOE has adapted existing Operational Guidelines and training manuals to ECMP and  prepared separate ECMP OGs. </t>
  </si>
  <si>
    <t xml:space="preserve">DLI 10: Alternative Education certification system and plans for inclusive education service delivery </t>
  </si>
  <si>
    <t>DLI 11: Implementation of Alternative Education Program (AEP) and Education for Children on the Move Program (ECMP)</t>
  </si>
  <si>
    <t>DLIS 13: Partnership framework for collaboration between MOE and EBEPs (Ethnic Basic Education Provider)</t>
  </si>
  <si>
    <t>DLI 3: Transfer of school‐level funding</t>
  </si>
  <si>
    <t>Director‐General, Department of Alternative Education; Ministry of Education</t>
  </si>
  <si>
    <t>Director‐General, DAE and DBE; MOE</t>
  </si>
  <si>
    <t>Director‐General, Department of Education Research, Planning and Training; Ministry of Education</t>
  </si>
  <si>
    <t>Director‐General, Department of Education Research, Planning and Training and Department of Basic Education; Ministry of  Education</t>
  </si>
  <si>
    <t>Director‐General, DERPT and DBE; MOE</t>
  </si>
  <si>
    <t>Director‐General, DERPT, MOE</t>
  </si>
  <si>
    <t>Director‐General, Department of Basic Education; Ministry of Education</t>
  </si>
  <si>
    <t>Director‐General, DBE; MOE</t>
  </si>
  <si>
    <t>DLI 14: Enrolled students in partner EBEPs</t>
  </si>
  <si>
    <t>US$2 million for each block of  35,000 students.This DLI will be met when at least 70,000 students in ethnic areas have been enrolled in education services delivered by  EBEPs that have signed a partnership agreement with the MOE</t>
  </si>
  <si>
    <t>DLR 14.1: 10,000 students in ethnic areas have been enrolled in education services delivered by  EBEPs that have signed a partnership agreement with the MOE</t>
  </si>
  <si>
    <t>DLR 14.2: 35,000 students in ethnic areas have been enrolled in education services delivered by  EBEPs that have signed a partnership agreement with the MOE</t>
  </si>
  <si>
    <t>DLR 14.3: 70,000 students in ethnic areas have been enrolled in education services delivered by EBEPs that have signed a partnership agreement with the MOE</t>
  </si>
  <si>
    <t>DLI 15: Education public financial management (PFM) road map</t>
  </si>
  <si>
    <t>This DLI will be met when the partnership framework for collaboration between MOE and EBEPs and detailed road maps for  partnerships with different EBEPs is finalized</t>
  </si>
  <si>
    <t>Director, Minister’s office Budget section; Ministry of Education</t>
  </si>
  <si>
    <t>DLR 15.1: Year 1 - Yes</t>
  </si>
  <si>
    <t>This DLI will be met when MOE has prepared and approved an education public financial management road map for  education (informed by a debottlenecking analysis)</t>
  </si>
  <si>
    <t xml:space="preserve">DLI 16: Budget formulation and submission </t>
  </si>
  <si>
    <t>This DLI will be met when the budget formulation and submission processes are based on consolidated electronic  submission from at least 80 percent of the MOE budget entities at states/regions and 50 percent of townships</t>
  </si>
  <si>
    <t>Director, Minister’s office finance section; MOE</t>
  </si>
  <si>
    <t xml:space="preserve">DLR 16.1: 50% </t>
  </si>
  <si>
    <t xml:space="preserve">DLI 17: Procurement </t>
  </si>
  <si>
    <t>This DLI will be met when procurement functions are formally operating within the MOE central level (all departments) and  in at least 10 states and regions. </t>
  </si>
  <si>
    <t>DLI 18: Consolidated financial reports</t>
  </si>
  <si>
    <t>This DLI will be met when MOE has prepared consolidated financial reports for all its accounts with disaggregation at the  township level (based on revised budget classification or piloted revised transition budget classification format) and shared  the report.</t>
  </si>
  <si>
    <t>DLI 19: Education HR management road map</t>
  </si>
  <si>
    <t>This DLI will be met when MOE has prepared and approved road map for HR system strengthening and capacity building,  based on assessment of current norms and standards</t>
  </si>
  <si>
    <t>DLI 20: HR norms and standards</t>
  </si>
  <si>
    <t>This DLI will be met when MOE has developed new norms for teacher planning, recruitment, allocation, and transfers as  well as for career path and promotion reforms</t>
  </si>
  <si>
    <t>Director‐General, DERPT; Ministry of Education</t>
  </si>
  <si>
    <t>DLI 21: HR policy and processes</t>
  </si>
  <si>
    <t>The DLI is met when MOE has revised its HR policy and defined new HR processes in HRM OGs</t>
  </si>
  <si>
    <t xml:space="preserve">DLI 22: Teachers deployed, transferred, and promoted </t>
  </si>
  <si>
    <t>This DLI will be met when at least 40 percent of teachers have been deployed, transferred, or promoted per new processes. </t>
  </si>
  <si>
    <t>DLR 22.1: 40, 000 teachers (Y22-23)</t>
  </si>
  <si>
    <t>Director‐General, DERPT and DBE; Ministry of Education</t>
  </si>
  <si>
    <t>Director‐General, DERPT; MOE</t>
  </si>
  <si>
    <t>Director‐General, DBE and DERPT; MOE</t>
  </si>
  <si>
    <t>US$1 million per program . This DLI will be met when MOE has designed SISP OGs, AEP OGs, and ECMP OGs, and EGT and peace and inclusive education  training modules adapted to BMY</t>
  </si>
  <si>
    <t>DLI 23: BMY‐adapted design (Buthidaung, Maungdaw, and Yathedaung )</t>
  </si>
  <si>
    <t xml:space="preserve">DLI 24: Improving planning and funding, teacher skills, and human resources management in BMY </t>
  </si>
  <si>
    <t>(a) US$2,666,667; (b) US$2,666,667;  (c) US$2,666,666</t>
  </si>
  <si>
    <t>This DLI will be met MOE has: (a) transferred SIF 2.0 A to at least 50 percent of operating BMY schools, in accordance with  the BMY adapted SISP OGs; (b) trained 50 percent of teachers from each community working in operating BMY schools on  EGT and on peace and inclusive education; and (c) deployed trained local teachers and teacher assistants (language) to at  least 50 percent of operating BMY schools</t>
  </si>
  <si>
    <t>DLR 24.1: (a) at least 50 percent of operating BMY schools, in accordance with  the BMY  adapted SISP OGs; (b) trained 50 percent of teachers from each community working in operating BMY schools on  EGT and on peace and inclusive education; and (c) deployed trained local teachers and teacher assistants (language) to at  least 50 percent of operating BMY schools</t>
  </si>
  <si>
    <t xml:space="preserve">DLI 25: Expanding access to quality education services for marginalized children in BMY </t>
  </si>
  <si>
    <t>This DLI will be met when MOE has expanded AEP and established ECMP to reach children and youth from all ethnic groups  in BMY in such numbers and manner as provided for in BMY‐specific OGs</t>
  </si>
  <si>
    <t>DLI 9: Alternative Education Frameworks and Education for Children on the Move Program guildeines and manuals</t>
  </si>
  <si>
    <t>Procurement</t>
  </si>
  <si>
    <t>DLI 1: Strengthen and implement TVET enabling environment</t>
  </si>
  <si>
    <t>DLR 1: New labor market needs assessment completed by MoE</t>
  </si>
  <si>
    <t>DLR 2: TVET Council funded in the national budget in accordance with staffing requirements in TVET Policy and Strategy</t>
  </si>
  <si>
    <t>DLR 3: Periodic labor market needs assessment and beneficiary feedback mechanism established</t>
  </si>
  <si>
    <t>DLR 4: Resource Mobilization Strategy identifying funding mechanisms for the sustainability of the TVET sector (in accordance with the TVET Policy and Strategy) approved by MOE</t>
  </si>
  <si>
    <t>DLI 2: Strengthen TVET course offerings</t>
  </si>
  <si>
    <t>DLR 5: 80 TVET teachers and instructors in secondary or special needs schools and/or training institutions complete worksite-based immersion program</t>
  </si>
  <si>
    <t>Linear, minimum 40</t>
  </si>
  <si>
    <t>Baseline: 9/27 schools (33%); linear, minimum 67%</t>
  </si>
  <si>
    <t>DLR7: Nine (9) CVQs at level 3-5 or equivalent TVET qualifications available in selected sectors</t>
  </si>
  <si>
    <t>Linear, minimum 5</t>
  </si>
  <si>
    <t>DLI 3: Increase provision of labor market-relevant skills</t>
  </si>
  <si>
    <t>DLR 8: 1,200 students complete enhanced TVET qualification</t>
  </si>
  <si>
    <t>Linear, minimum 600</t>
  </si>
  <si>
    <t>DLR 9: 1,800 students complete enhanced TVET qualification</t>
  </si>
  <si>
    <t>Linear, minimum 1,500</t>
  </si>
  <si>
    <t>DLR 10: 2,400 students complete enhanced TVET qualification</t>
  </si>
  <si>
    <t>Linear, minimum 2,100</t>
  </si>
  <si>
    <t>DLR 11: 3,000 students complete enhanced TVET qualification</t>
  </si>
  <si>
    <t>Linear, minimum 2,700</t>
  </si>
  <si>
    <t>DLI 4: Improve policy and implementation framework for social protection</t>
  </si>
  <si>
    <t xml:space="preserve">DLR 12: Revised (adaptive) Social Protection Policy approved by Cabinet ($250,000); </t>
  </si>
  <si>
    <t>DLR 13: Graduation Strategy approved by Cabinet ($250,000)</t>
  </si>
  <si>
    <t>DLR 14: Updated PAP Operational Manual approved by MoEQ</t>
  </si>
  <si>
    <t>DLR 15: At least 15% of all households in the Recipient’s territory captured in its social registry</t>
  </si>
  <si>
    <t>DLR 16: At least 25% of all households in the Recipient’s territory captured in its social registry</t>
  </si>
  <si>
    <t>Scalable: Min 8%</t>
  </si>
  <si>
    <t>Scalable: Min. 20%</t>
  </si>
  <si>
    <t>DLR 17: At least 60% of all PAP Beneficiary Households (from a baseline of 2,396) identified as eligible based on revised targeting tool (SL-NET 3.0)</t>
  </si>
  <si>
    <t>Scalable: Min. 30%</t>
  </si>
  <si>
    <t>DLR 18: Increased coverage to at least 3,000 PAP Beneficiary Households (i.e., an additional 604 PAP Beneficiary Households from a baseline of 2,396)</t>
  </si>
  <si>
    <t>Scalable: Min. 2,700</t>
  </si>
  <si>
    <t>DLR 19: At least 85% of all PAP Beneficiary Households (from a baseline of 3,000) identified as eligible based on revised targeting tool (SL-NET 3.0)</t>
  </si>
  <si>
    <t>Scalable: Min. 70%</t>
  </si>
  <si>
    <t>DLR 20: Increased coverage to at least 3,600 PAP Beneficiary Households (i.e., an additional 600 PAP Beneficiary Households from a baseline of 3,000)</t>
  </si>
  <si>
    <t>Scalable: Min. 3,300</t>
  </si>
  <si>
    <t>TVET Council, Ministry of Education, Central Statistics Office, Budget Department</t>
  </si>
  <si>
    <t>TVET Council, Ministry of Education</t>
  </si>
  <si>
    <t>TVET Database / TVET Council</t>
  </si>
  <si>
    <t>Ministry of Equity provides evidence of the approvals of Cabinet; Ministry of Equity provides evidence of approval of Operational Manual and data of social registry</t>
  </si>
  <si>
    <t>MoEQ provides evidence of the application of the revised targeting tool (with the corresponding data); MoEQ provides data of the percentage of PAP beneficiary households identified as eligible with SL-NET 3.0 and on the number of total PAP beneficiary households.</t>
  </si>
  <si>
    <t>DLR 6: All secondary schools and special needs schools provide access to at least one Carribean Vocational Qualification in selected sectors within a distance not to exceed 50 km</t>
  </si>
  <si>
    <t>DLI 5: Improve Public Assistance Program targeting and coverage</t>
  </si>
  <si>
    <t>Tajikistan</t>
  </si>
  <si>
    <t>DLI 1: Adoption of Government decree on the introduction in the State Budget of program-based budgeting for district and urban primary health care facilities</t>
  </si>
  <si>
    <t>A copy of signed official Decree by the Government of Tajikistan</t>
  </si>
  <si>
    <t>DLI 2: The Minister of Finance Order No. 173 dated January 26, 2015 on "Economic classification of budget revenues and expenditures of the Republic of Tajikistan” is revised.</t>
  </si>
  <si>
    <t>A Copy of the Letter from MOF to the Provincial Local Executive Body of State Power with a copy of revised “Economic classification of budget revenues and expenditures of the Republic of Tajikistan”</t>
  </si>
  <si>
    <t>DLI 3: Percentage of district and urban primary health care facilities funded through a separate functional classification</t>
  </si>
  <si>
    <t>DLR 3.1: 44% of district and urban primary health care facilities are funded through a separate functional classification</t>
  </si>
  <si>
    <t>DLR 3.2: 88% of district and urban primary health care facilities are funded through a separate functional classification</t>
  </si>
  <si>
    <t>From the baseline of 44%, for each incremental percentage in</t>
  </si>
  <si>
    <t>Screenshot of budget submission in MOF financial management software for each provincial local executive body of state power, officially confirmed by MOF</t>
  </si>
  <si>
    <t>DLI 1: Percentage of female secondary school drop-outs completing Alternative Education Pathways Form 4 (Stage 2)</t>
  </si>
  <si>
    <t>DLR 1.1: (1) Costed plan for AEP expansion developed; (2) Said plan is approved by MoEST; and (3) Following developed: relevant guidelines, and updated curriculum and training modules for implementation of approved plan.Deadline: June
30, 2021</t>
  </si>
  <si>
    <t>US$20 million if the DLR is achieved, 0 otherwise</t>
  </si>
  <si>
    <t>DLR 1.2: 9 percentage point increase in female secondary school drop-outs completing Alternative Education Pathways Form 4 (Stage 2) relative to baseline</t>
  </si>
  <si>
    <t>US$1,666,666 for every 1 percentage point increase</t>
  </si>
  <si>
    <t>DLR 1.3: 14 percentage point increase in female secondary school drop-outs completing Alternative Education Pathways Form 4 (Stage 2) relative to baseline</t>
  </si>
  <si>
    <t>US$1,071,428 for every 1 percentage point increase</t>
  </si>
  <si>
    <t>DLR FY21 Costed action plan from MoEST, guidelines, curriculum and training modules from MoEST. Matrix of responses to comments and consultations. Documents submitted for comments to IDA no later than 90 days before expected date of verification, and final documents submitted for verification 60 days before expected date of verification. DLRS FY22 and FY24 EMIS data</t>
  </si>
  <si>
    <t>DLI 2: Percentage of Alternative Education Pathway females enrolling in Form 5 and other post-secondary education</t>
  </si>
  <si>
    <t>DLR 2.1: 8 percentage point increase in AEP females enrolling in Form 5 and other post-secondary education relative to baseline</t>
  </si>
  <si>
    <t>US$2,500,000 for every 1 percentage point increase</t>
  </si>
  <si>
    <t>DLR 2.2: 13 percentage point increase in AEP females enrolling in Form 5 and other post-secondary education relative to baseline</t>
  </si>
  <si>
    <t>US$769,230 for every 1 percentage point increase</t>
  </si>
  <si>
    <t>Form 4 examination data for students attending AEP centers, PO-RALG’s selection database, and EMIS data. The information provided will be reviewed and compared to publicly available EMIS data by a third-party firm. Physical
verification of in-school records will be carried out as part of the regular verification visits to all AEP centers in a minimum of 15 randomly selected LGAs.</t>
  </si>
  <si>
    <t>DLI 3: Number of government schools implementing safe school program to support girls</t>
  </si>
  <si>
    <t>US$10 million if the DLR is achieved, 0 otherwise</t>
  </si>
  <si>
    <t>DLR 3.2: 700 additional government secondary schools implementing safe school program to support girls</t>
  </si>
  <si>
    <t>DLR 3.1: (1) Develop circular on the safe school program/approach and MoEST approves and issues circular; and(2) Develop relevant guidelines, training materials and monitoring tools for implementation of safe school program/approach. Deadline: June 30, 2021</t>
  </si>
  <si>
    <t>US$14,285 for every school implementing safe school program</t>
  </si>
  <si>
    <t>DLR 3.3: 1,300 additional government secondary schools implementing safe school program to support</t>
  </si>
  <si>
    <t xml:space="preserve">US$7,692 for every school implementing safe school program </t>
  </si>
  <si>
    <t>FY21 DLR Circular on safe school model and approved guidelines, training materials and monitoring tools. Matrix of responses to comments and consultations. FY23 and FY25 DLRs LGA reports</t>
  </si>
  <si>
    <t>DLR 4.1: Costed implementation plan to improve girls’ education outcomes is developed; and said plan is approved by MoEST. Deadline: June 30, 2021</t>
  </si>
  <si>
    <t>DLR 4.2: 10,000 additional girls enrolled in Form 5 relative to baseline</t>
  </si>
  <si>
    <t>US$2,000 for every additional girl enrolling</t>
  </si>
  <si>
    <t>US$1,333 for every additional girl enrolling</t>
  </si>
  <si>
    <t>DLR 4.3: 15,000 additional girls enrolled in Form 5 relative to baseline</t>
  </si>
  <si>
    <t>FY21 DLR Initial disbursement will be measured at the national level and made on the development of a costed and approved plan aligned with the Inclusive Education strategy to improve girls’ outcomes, approved by Government and acceptable by IDA. The strategy will also include initiatives to support lower secondary school completion for girls who drop-out (for example, access to Open and Distance Learning centers). Documents submitted for comments to IDA no later than 90 days before expected date of verification, and final documents submitted for verification 60 days before expected date of verification. Subsequent disbursements will be measured at the national level and made against the number of additional female students enrolled in Form 5 in government schools. FY23 and FY25 DLR EMIS data with disaggregated enrollment rates by gender</t>
  </si>
  <si>
    <t>DLI 5: Strengthening information systems and incentives to prevent drop-out and support transfer to and from AEP</t>
  </si>
  <si>
    <t>DLR 5.1: Information system to track secondary school drop-outs developed; and said system approved by MoEST. Deadline: June 30, 2021</t>
  </si>
  <si>
    <t>US$3 million if the DLR is achieved, 0 otherwise</t>
  </si>
  <si>
    <t>DLR 5.2: System to track secondary school drop-outs is functioning</t>
  </si>
  <si>
    <t>US$7 million if the DLR is achieved, 0 otherwise</t>
  </si>
  <si>
    <t>Disbursements will be made in two tranches based on (a) documentation and an approved plan to develop a workable information system, linked to the existing EMIS system, to track all secondary school children to clearly identify drop-outs, and reasons for drop-out, for follow up at the LGA level. (b) a functioning software system that can identify when secondary school drop-outs enroll in alternative education programs and report on the share of secondary school drop-outs pursuing alternative education opportunities at the LGA level.</t>
  </si>
  <si>
    <t>DLI 6: Improvement in classroom teaching practice in government secondary schools through regular in-service teacher training</t>
  </si>
  <si>
    <t>DLR 6.1: (1) Four (4) modules for mathematics and science in-service teacher training developed and approved by MoEST, and (2) Technical and costed plan for mode of delivery of said modules developed and approved by MoEST. Deadline: June 30, 2021</t>
  </si>
  <si>
    <t>US$ 6 million if the DLR is achieved, 0 otherwise</t>
  </si>
  <si>
    <t>FY21 in-service training modules developed and validated by government following assurance that recommendations and comments are incorporated in final in-service training modules; matrix of responses to comments and consultations. Documents submitted for comments to IDA no later than 90 days before expected date of verification, and final documents submitted for verification 60 days before expected date of verification. FY23 and FY25 data on establishment of Teacher InService Training Centers (TITCs), School Quality Assurance Officer reports of training and Head teacher/WEO classroom observation reports will be used against the number of secondary school teachers completing individual modules and demonstrating of improved classroom practice</t>
  </si>
  <si>
    <t>US$ 600 for every 1 teacher</t>
  </si>
  <si>
    <t>DLR 6.2: 20,000 Government Secondary School teachers successfully complete at least one (1) professional development module</t>
  </si>
  <si>
    <t>DLR 6.3: Additional 20,000 Government Secondary School teachers successfully complete at least one (1) professional development module relative to FY2022-23</t>
  </si>
  <si>
    <t>DLI 7: Percentage of government secondary schools with mathematics and science teachers deployed in line with national standards</t>
  </si>
  <si>
    <t>DLR 7.1: National Secondary School Teacher Deployment Strategy approved by MoEST, including agreed formula for deployment of new teachers. Deadline: June 30, 2021</t>
  </si>
  <si>
    <t>US$11.25 million if the DLR is achieved, 0 otherwise</t>
  </si>
  <si>
    <t>DLR 7.2: 25 percent of Government Secondary Schools with mathematics and science teachers deployed in line with standards set in said Strategy</t>
  </si>
  <si>
    <t>US$ 250.000 for every 1 percent improvement</t>
  </si>
  <si>
    <t>DLR 7.3: 50 percent of Government Secondary Schools with mathematics and science teachers deployed in line with standards set in said Strategy</t>
  </si>
  <si>
    <t>US$ 250,000 for every 1 percent</t>
  </si>
  <si>
    <t>DLI 8: Secondary schools under each LGA achieving Minimum Mathematics and Science Teaching and Learning Material (“MMSTL”) standards</t>
  </si>
  <si>
    <t>US$81,521 for every LGA (total 184) achieving target</t>
  </si>
  <si>
    <t>DLR 8.1: Number of LGAs with 25 percent of government schools achieving minimum mathematics and science teaching and learning material standards</t>
  </si>
  <si>
    <t>DLR 8.2: Number of LGAs with 50 percent of government schools achieve minimum mathematics and science teaching and learning material standards</t>
  </si>
  <si>
    <t>DLI 9: Number of government schools implementing ICT program</t>
  </si>
  <si>
    <t>DLR 9.1: Development and approval of an ICT strategy, concept design, and costing. Deadline: June 30, 2021</t>
  </si>
  <si>
    <t>EMIS data. Disbursements will be made on the number of LGAs achieving targets for the percentage of schools that achieve a 1:1 student textbook ratio in mathematics and science subjects and a 2:1 availability of teacher guides.</t>
  </si>
  <si>
    <t>DLR 9.2: 350 Government Secondary Schools successfully implement ICT program relative to Baseline</t>
  </si>
  <si>
    <t>US$10,000 for every school implementing the ICT concept</t>
  </si>
  <si>
    <t>US$3,043 for every additional school implementing the ICT concept</t>
  </si>
  <si>
    <t>DLR 9.3: Additional 1,150 Government Secondary Schools successfully implementing ICT program relative to FY2022-23.</t>
  </si>
  <si>
    <t>DLR 10.1: Establishment of guidelines and instruments for carrying out of Form 3 national learning evaluation. Deadline: June 30, 2021</t>
  </si>
  <si>
    <t>DLI 10: Form 3 national learning evaluations conducted</t>
  </si>
  <si>
    <t>US$4 million if the DLR is achieved, 0 otherwise</t>
  </si>
  <si>
    <t xml:space="preserve">DLR 10.3: (1) Form 3 national learning evaluation adapted based on initial round; (2) Second round of Form 3 national learning evaluation completed; and (3) Findings, technical report on methodology published </t>
  </si>
  <si>
    <t>DLR 10.2: Sample-based Form 3 national learning evaluation conducted and findings and technical report on methodology published</t>
  </si>
  <si>
    <t xml:space="preserve">FY21 DLR Guidelines and instruments to conduct the lower secondary learning evaluation are validated by government after incorporation of comments; matrix of responses to comments and consultations. Documents submitted for comments to IDA no later than 90 days before expected date of verification, and final documents submitted for verification 60 days before. </t>
  </si>
  <si>
    <t xml:space="preserve">FY23 DLR MoEST and EMIS data; publication of data and report on MoEST and PO-RALG site. </t>
  </si>
  <si>
    <t>FY25 DLR reviewed lower secondary learning evaluation validated by government. MoEST and EMIS data; publication of data and report on MoEST and PO-RALG site.</t>
  </si>
  <si>
    <t xml:space="preserve">FY20 DLR ICT strategy and ICT concept design developed and validated by government; matrix of responses to comments and consultations. Documents submitted for comments to IDA no later than 90 days before expected date of verification, and final documents submitted for verification 60 days before expected date of verification. </t>
  </si>
  <si>
    <t>FY22 and FY24 DLRs MoEST reports on number of schools adopting the ICT package.</t>
  </si>
  <si>
    <t>DLI 11: Percentage of secondary schools under each LGA achieving minimum infrastructure standards</t>
  </si>
  <si>
    <t>DLR 11.1: (1) Carried out assessment of existing infrastructure and of projected infrastructure needs; and(2) Costed LGA plans based on such projected needs and aligned with School Construction and Maintenance Strategy approved by MoEST and the School Construction Standards approved by the Association. Deadline: June 30, 2021</t>
  </si>
  <si>
    <t>DLR 11.2: Number of LGA wherein 25% of government schools achieve Minimum Infrastructure</t>
  </si>
  <si>
    <t>DLR 11.3: Number of LGA wherein 50% of government schools achieving Minimum Infrastructure Standards and complies with School Construction Standards</t>
  </si>
  <si>
    <t>DLI 12: Total level of biannually released funds per agreed program budget framework</t>
  </si>
  <si>
    <t>DLR 12.1: Biannual release of funds at total level per agreed Program budget framework. Deadline: June 30, 2021</t>
  </si>
  <si>
    <t>DLR 2.2: Biannual release of funds at total level per agreed Program budget framework</t>
  </si>
  <si>
    <t>DLR 2.3: Biannual release of funds at total level per agreed Program budget framework</t>
  </si>
  <si>
    <t>DLR 2.4: Biannual release of funds at total level per agreed Program budget framework</t>
  </si>
  <si>
    <t>(i) Integrated Financial Management Report (IFMR) prepared by Ministries of Finance; Education and PO RALG, and Tanzania Education Authority (ii) Approved SEQUIP Budget Framework; (iii) other certified accounting systems generated reports signed by the respective accounting officers</t>
  </si>
  <si>
    <t xml:space="preserve">FY21 DLR Report of assessment of infrastructure and projected need for each LGA, including costing and approved infrastructure plans; and MoEST has aligned the standards with the ESF. </t>
  </si>
  <si>
    <t>FY23 and FY25 DLRs EMIS data will be used to determine the number of LGAs achieving targets for the percentage of schools achieving the minimum infrastructure package. Disbursement against this DLI will be conditional on a set of agreed building standards included in the Project Operations Manual and ESMF.</t>
  </si>
  <si>
    <t xml:space="preserve">US$200,000 for every 1 percent of funds released </t>
  </si>
  <si>
    <t>US$200,000 for every 1 percent of funds released</t>
  </si>
  <si>
    <t>US$150,000 for every 1 percent of funds released</t>
  </si>
  <si>
    <t xml:space="preserve">US$244,565 for every LGA (total 184) achieving target </t>
  </si>
  <si>
    <t>Budget</t>
  </si>
  <si>
    <t>DLI 4: Females/girls enrolled in Form 5 in Government Schools</t>
  </si>
  <si>
    <t>DLI 1: Increase in share of students in Cycle 1 and 2 who use individual textbooks in the classroom</t>
  </si>
  <si>
    <t>DLR 1.1: A baseline survey has been conducted to estimate share of students who use individuals textbooks in the classroom</t>
  </si>
  <si>
    <t>US$0.3 million if result is achieved and US$0 million otherwise</t>
  </si>
  <si>
    <t>DLR 1.2: Share of students who use individuals textbooks in the classroom has increased by 15 percentage points compared to the baseline survey</t>
  </si>
  <si>
    <t>US$0.3 million if achievement is over 10 percentage points but less than 15 percentage points and US$0.43 million if achievement is at least 15 percentage points</t>
  </si>
  <si>
    <t>DLI 2: Increase in share of basic education teachers in rural areas who utilze effective mathematics and language teaching approaches in the classroom</t>
  </si>
  <si>
    <t xml:space="preserve">DLR 2.1: DLR 2.1: 10 percentage point increase (compared to 2019) has been achieved in the share of basic education teachers in rural areas who utilize effective mathematics and language teaching approaches in the classroom </t>
  </si>
  <si>
    <t>US$0.2 million if achievement is an increase of over 5 percentage points but less than 10 percentage points and US$0.5 million if achievement is an increase of at least 10 percentage points</t>
  </si>
  <si>
    <t>DLR 2.2: 20 percentage point increase (compared to 2019) has been achieved in the share of basic education teachers in rural areas who utilize effective mathematics and language teaching approaches in the classroom</t>
  </si>
  <si>
    <t>US$0.2 million if achievement is an increase of over 10 percentage points but less than 20 percentage points and US$0.5 million if achievement is an increase of at least 20 percentage points</t>
  </si>
  <si>
    <t>DLR 3.1: MOEYS has issued the school statistics report based on verified EMIS data from the school census and the report has been published on MOEYS public website</t>
  </si>
  <si>
    <t>US$0.25 million if result is achieved and US$0 million otherwise</t>
  </si>
  <si>
    <t>DLR 3.2: MOEYS has utilized verified EMIS data in the preparation of the annual budget for year 4 and for making infrastructure investment decisions</t>
  </si>
  <si>
    <t>US$0.375 million if result is achieved, and US$0 million otherwise</t>
  </si>
  <si>
    <t>DLR 3.3: MOEYS has utilized verified EMIS data in the preparation of the annual budget for year 5 and for making infrastructure investment decisions</t>
  </si>
  <si>
    <t>School survey report and dataset from entity commissioned by the PIMU to do the survey.</t>
  </si>
  <si>
    <t>School survey report and dataset from the nationally representative school survey conducted in year 4 by an entity</t>
  </si>
  <si>
    <t>Data automatically recorded centrally by the MOEYS electronic tablet-based teacher monitoring system during classroom observation</t>
  </si>
  <si>
    <t>(a) MOEYS school statistics report; (b) updated EMIS dataset</t>
  </si>
  <si>
    <t>(a) MOEYS annual workplan and budget documents; (b) Infrastructure planning documents</t>
  </si>
  <si>
    <t>DLI 3: Verified EMIS data utilized for the preparation of annual budgets and infrastructure investment decisions</t>
  </si>
  <si>
    <t>DLI 1: Improved teacher competencies and skills in teaching language art, mathematics and science in Targeted Schools</t>
  </si>
  <si>
    <t>DLR 1.1: 1.0 Second-round diagnostic of teacher training needs in mathematics and science subject areas completed under the Original Project</t>
  </si>
  <si>
    <t>DLR 1.2: 1.1 (a): Standards of Practice for Teaching Profession developed (US$3,000,000);1.1 (b): Development of Teacher Professional Development Index (TPDI) initiated (US$3,000,000) ; and 1.1 (c): Baseline for teacher competency assessment for language arts completed (US$2,000,000) 1.1 (d): At least 90% of teachers trained in first round receive second-round training based on the secondround diagnoses under parent ZEEP1.1 US$ 1,000,000)</t>
  </si>
  <si>
    <t>1.1 (a):US$3,000,000); 1.1 (b):US$3,000,000; and 1.1 (c): US$2,000,000;  1.1 (d): US$ 1,000,000</t>
  </si>
  <si>
    <t>DLR 1.3: 1.2: TPDI developed and used on assessments of teacher competencies</t>
  </si>
  <si>
    <t>DLR 1.4: 1.3 (a): Mid-term teacher competency assessment completed (US$2,000,000) 1.3 (b): In-service training modules revised based on TPDI (US$2,000,000)</t>
  </si>
  <si>
    <t>DLR 1.5: 50% of in-service teachers in targeted schools trained on the TPDI based package</t>
  </si>
  <si>
    <t>1000,000 for every 10% above 50% up to 5,000,000</t>
  </si>
  <si>
    <t>DLR 1.6: 100% of in-service teachers in targeted schools trained on the TPDI based package</t>
  </si>
  <si>
    <t>1000,000 for every 10% up to 5,000,000</t>
  </si>
  <si>
    <t>DLI 2: Textbooks procured and delivered to Targeted Schools</t>
  </si>
  <si>
    <t>DLR 2.1: Bidding process completed according to the MoGE’s improved textbook procurement guidelines</t>
  </si>
  <si>
    <t>1,200,000 for each 10% of schools with 3:1 ratio</t>
  </si>
  <si>
    <t>DLR 2.2: 1,200,000 for each 10% targeted schools with 3:1 student textbook ratio</t>
  </si>
  <si>
    <t>DLI 3: Improved teacher recruitment and deployment</t>
  </si>
  <si>
    <t>DLR 3.0 : Terms of reference for the baseline survey to assess teacher shortages and payroll mismatch and teacher retention study developed</t>
  </si>
  <si>
    <t>DLR 3.1: improved teacher management strategy (including how to increase female language, math and science teachers) based on the baseline survey and teacher retention study findings developed</t>
  </si>
  <si>
    <t xml:space="preserve">DLR 3.2: 1,000,000 for 20% of teachers allocated recruited for Targeted Schools </t>
  </si>
  <si>
    <t xml:space="preserve">DLR 3.3: 80% of the newly recruited teachers in previous years serving in the same school </t>
  </si>
  <si>
    <t>1,000,000 for 20% and 500,000 every 10% above upto 4,000,000; 500,000 every 10% above up to
4,000,000</t>
  </si>
  <si>
    <t>DLR 4.0: Accountability mechanism that ensures accountability among MoGE staff and contractors ensuring safety of children and staff from sexual exploitations and abuse revised</t>
  </si>
  <si>
    <t>DLR 4.1: Safe schools and gender-informed action plan and teacher training package completed</t>
  </si>
  <si>
    <t xml:space="preserve">DLR 4.2: 20% of Targeted Schools with a safe school and gender-informed action plan developed </t>
  </si>
  <si>
    <t>DLR 4.3: 20% of Targeted Schools with a safe school and gender-inform action plan implemented</t>
  </si>
  <si>
    <t>2,000,000 for 20% plus 500,000 every 10% above, Max4,000,000</t>
  </si>
  <si>
    <t>500,000 for every 10% above, Max 4,000,000</t>
  </si>
  <si>
    <t xml:space="preserve">DLR 4.3: 100% of Targeted Schools with a safe school and gender-inform action plan </t>
  </si>
  <si>
    <t>DLI 5: Classrooms constructed - completed and ready for use in selected expansion schools</t>
  </si>
  <si>
    <t>DLI 4: Enhancing institutional capacity for implementation of safe school program</t>
  </si>
  <si>
    <t>DLI 6: Improved textbook management system in place and being used.</t>
  </si>
  <si>
    <r>
      <t>DLI 21:</t>
    </r>
    <r>
      <rPr>
        <b/>
        <sz val="10"/>
        <rFont val="Calibri"/>
        <family val="2"/>
      </rPr>
      <t xml:space="preserve"> </t>
    </r>
    <r>
      <rPr>
        <b/>
        <sz val="11"/>
        <rFont val="Calibri"/>
        <family val="2"/>
      </rPr>
      <t>MINERD administers a student assessment for the 6th grade</t>
    </r>
  </si>
  <si>
    <r>
      <t>DLI 22:</t>
    </r>
    <r>
      <rPr>
        <b/>
        <sz val="11"/>
        <rFont val="Calibri"/>
        <family val="2"/>
      </rPr>
      <t xml:space="preserve"> MINERD competitively appoints at least 90% of regional and district directors</t>
    </r>
  </si>
  <si>
    <t xml:space="preserve">DLI 24: MINERD produces and delivers school-level reports with recommendations from 6th grade assessment </t>
  </si>
  <si>
    <t xml:space="preserve">DLI 25: MINERD administers a student assessment for the 9th grade </t>
  </si>
  <si>
    <t xml:space="preserve">DLI 26: MINERD publishes and distributes new regional and district operations manuals, and develops an implementation plan </t>
  </si>
  <si>
    <t xml:space="preserve">DLI 28: ISFODOSU prepares itself to initiate the accreditation process by carrying out an auto-evaluation aligned with international standards </t>
  </si>
  <si>
    <t xml:space="preserve">DLI 29: MINERD produces and delivers school-level reports with recommendations from 9th grade assessment </t>
  </si>
  <si>
    <t xml:space="preserve">DLI 30: MINERD administers a student assessment for the first cycle of primary education for the second time </t>
  </si>
  <si>
    <t>DLI 31: MINERD disseminates results of PISA 2018</t>
  </si>
  <si>
    <t xml:space="preserve">DLI 32: First cohort of public school principals has completed training using improved methods </t>
  </si>
  <si>
    <t xml:space="preserve">DLI 36: MINERD produces and delivers school-level reports that track progress across the two waves of the assessment for the first cycle of primary education </t>
  </si>
  <si>
    <t xml:space="preserve">DLI 37: Second cohort of public school principals has completed training using improved methods </t>
  </si>
  <si>
    <t>DLI 38: 30% of school districts collect school infrastructure information to improve disaster risk management</t>
  </si>
  <si>
    <r>
      <t>DLI 39: 2,500 School Management Committees (</t>
    </r>
    <r>
      <rPr>
        <b/>
        <i/>
        <sz val="11"/>
        <rFont val="Calibri"/>
        <family val="2"/>
        <scheme val="minor"/>
      </rPr>
      <t>Juntas de Centro</t>
    </r>
    <r>
      <rPr>
        <b/>
        <sz val="11"/>
        <rFont val="Calibri"/>
        <family val="2"/>
        <scheme val="minor"/>
      </rPr>
      <t xml:space="preserve">) are fully functional </t>
    </r>
  </si>
  <si>
    <t xml:space="preserve">DLI 40: MINERD uses improved methods to train district and regional staff in planning to improve student learning as part of the implementation of district and regional operation manuals </t>
  </si>
  <si>
    <r>
      <t xml:space="preserve">Disbursement occurs if the center shows evidence 1) achievement of </t>
    </r>
    <r>
      <rPr>
        <b/>
        <sz val="11"/>
        <rFont val="Calibri"/>
        <family val="2"/>
        <scheme val="minor"/>
      </rPr>
      <t>a specific accreditation or assessment</t>
    </r>
    <r>
      <rPr>
        <sz val="11"/>
        <rFont val="Calibri"/>
        <family val="2"/>
        <scheme val="minor"/>
      </rPr>
      <t xml:space="preserve"> (international, national, regional, gap assessment, self-evaluation): US$300,000 per program internationally accredited; US$100,000 per program nationally/regionally accredited; US$100,000 per gap-assessment/self-evaluation undertaken; 2) </t>
    </r>
    <r>
      <rPr>
        <b/>
        <sz val="11"/>
        <rFont val="Calibri"/>
        <family val="2"/>
        <scheme val="minor"/>
      </rPr>
      <t>ACE relevant research artciles</t>
    </r>
    <r>
      <rPr>
        <sz val="11"/>
        <rFont val="Calibri"/>
        <family val="2"/>
        <scheme val="minor"/>
      </rPr>
      <t xml:space="preserve"> - US$50,000 for new/revamped courses meeting international standards and approved by the SAB.  US$10,000 per article co-authored by ACE Impact student/faculty and national partners; US$15,000 per narticle co-authored with regional partners. 3) Completion of milestones for improved learning and research: ). US$300,000 per milestone</t>
    </r>
  </si>
  <si>
    <r>
      <t xml:space="preserve">Disbursement occurs if the center shows evidence 1) achievement of </t>
    </r>
    <r>
      <rPr>
        <b/>
        <sz val="11"/>
        <rFont val="Calibri"/>
        <family val="2"/>
        <scheme val="minor"/>
      </rPr>
      <t>a specific accreditation or assessment</t>
    </r>
    <r>
      <rPr>
        <sz val="11"/>
        <rFont val="Calibri"/>
        <family val="2"/>
        <scheme val="minor"/>
      </rPr>
      <t xml:space="preserve"> (international, national, regional, gap assessment, self-evaluation): US$300,000 per program internationally accredited; US$100,000 per program nationally/regionally accredited; US$100,000 per gap-assessment/self-evaluation undertaken; 2) ACE relevant research artciles - US$50,000 for new/revamped courses meeting international standards and approved by the SAB.  US$10,000 per article co-authored by ACE Impact student/faculty and national partners; US$15,000 per narticle co-authored with regional partners. 3) Completion of milestones for improved learning and research: ). US$300,000 per milestone</t>
    </r>
  </si>
  <si>
    <r>
      <t>Country specific targets are specified in the respective Financing Agreements:  1)</t>
    </r>
    <r>
      <rPr>
        <b/>
        <sz val="11"/>
        <rFont val="Calibri"/>
        <family val="2"/>
        <scheme val="minor"/>
      </rPr>
      <t xml:space="preserve"> Externally generated revenue</t>
    </r>
    <r>
      <rPr>
        <sz val="11"/>
        <rFont val="Calibri"/>
        <family val="2"/>
        <scheme val="minor"/>
      </rPr>
      <t xml:space="preserve"> - US$1 for each US$1 generated from national, or international non-firm sources; US$2 for each US$ 1 generated from regional or from private/ sectoral sources; 2)</t>
    </r>
    <r>
      <rPr>
        <b/>
        <sz val="11"/>
        <rFont val="Calibri"/>
        <family val="2"/>
        <scheme val="minor"/>
      </rPr>
      <t xml:space="preserve"> Number of students and faculty with at least 1-month period internship in relevant sector institutions</t>
    </r>
    <r>
      <rPr>
        <sz val="11"/>
        <rFont val="Calibri"/>
        <family val="2"/>
        <scheme val="minor"/>
      </rPr>
      <t xml:space="preserve"> - US$1,000 per period in
country and US$1,500 per period in region; 3) </t>
    </r>
    <r>
      <rPr>
        <b/>
        <sz val="11"/>
        <rFont val="Calibri"/>
        <family val="2"/>
        <scheme val="minor"/>
      </rPr>
      <t>Meeting milestones for developing entrepreneurship, innovation, startup companies, and commercialization support</t>
    </r>
    <r>
      <rPr>
        <sz val="11"/>
        <rFont val="Calibri"/>
        <family val="2"/>
        <scheme val="minor"/>
      </rPr>
      <t xml:space="preserve"> programs -  US$100,000 for the milestone.</t>
    </r>
  </si>
  <si>
    <r>
      <t xml:space="preserve">DLI 2: Stretch Indicator 2, Efficiency: </t>
    </r>
    <r>
      <rPr>
        <b/>
        <sz val="11"/>
        <rFont val="Times New Roman"/>
        <family val="1"/>
      </rPr>
      <t>Weekly teaching hours of teachers in lower secondary education</t>
    </r>
  </si>
  <si>
    <t xml:space="preserve">a. PADs - used to record DLIs and their respective amounts (if a project has undergone a restructuring without additional financing and changed its DLIs, original DLIs from PADs were used for the list of DLIs and DLI targets (DLRs). </t>
  </si>
  <si>
    <t xml:space="preserve">a. Differentiation between IBRD/IDA amount and TF amount for those projects where information is available and included into PADs and portal. </t>
  </si>
  <si>
    <t>a. Levels of education - added “Primary and Secondary Education” as a separate level</t>
  </si>
  <si>
    <t>f. Added formulas/calculation available for DLIs/DLRs</t>
  </si>
  <si>
    <t>FY2016 - FY2020</t>
  </si>
  <si>
    <t>DLR 4.1: National Student Assessment (NSA) 2021 has been conducted</t>
  </si>
  <si>
    <t>DLR 4.2: Proportion of grade 3 students achieving minimum competency in Bangla and Math in NSA 2021 has increased by at least 10% each compared to the percentage in NSA 2017</t>
  </si>
  <si>
    <t xml:space="preserve"> </t>
  </si>
  <si>
    <t>Sum of IBRD/IDA Commit Amt</t>
  </si>
  <si>
    <t>Column1</t>
  </si>
  <si>
    <t xml:space="preserve">     </t>
  </si>
  <si>
    <t>P163143</t>
  </si>
  <si>
    <t>Mauritania</t>
  </si>
  <si>
    <t xml:space="preserve">PBC 1: Average fourth-grade students score in Arabic, French, and mathematics (SDI) </t>
  </si>
  <si>
    <t># of COGES trained / Total # of COGES</t>
  </si>
  <si>
    <t># teachers present in classroom / # teachers who should be present in the classrooms</t>
  </si>
  <si>
    <t># primary schools using scripted lessons / number of schools</t>
  </si>
  <si>
    <t>Improved Average Arabic, French, and mathematics test scores of all grade 4 students</t>
  </si>
  <si>
    <t>PBC 3: Effective transition rate from 6AF to 1AS for girls in the Project selected regions</t>
  </si>
  <si>
    <t>PBC 2: Efficient allocation of teachers as captured by R-squared</t>
  </si>
  <si>
    <t># of DREN and IDEN connected to EMIS / Total # of DREN and IDEN</t>
  </si>
  <si>
    <t># of DRENs that have submitted an 
RDP</t>
  </si>
  <si>
    <t>The indicator is the R-squared</t>
  </si>
  <si>
    <t># of COGES trained on girls education / Total # of COGES</t>
  </si>
  <si>
    <t># of DREN with RDP including gender-sensitive actions</t>
  </si>
  <si>
    <t># of national girls' education sensitization and awareness campaigns carried out</t>
  </si>
  <si>
    <t># girls in 6AS in 2025 / # girls in 6AF in 2024</t>
  </si>
  <si>
    <t>CNE's SDI survey results and database</t>
  </si>
  <si>
    <t>The EMIS will be the primary source of data</t>
  </si>
  <si>
    <t>P172885</t>
  </si>
  <si>
    <t>PBC 1: Public primary schools with at least 3 state paid teachers (only schools enrolling more than 100 pupils) (Nationwide)</t>
  </si>
  <si>
    <t>Published strategy adopted by the Government
Published operational plan/MINEDUB</t>
  </si>
  <si>
    <t>PBC 2: Increased capacities of teachers in the effective and efficient use of new curriculum in pre-primary and primary schools</t>
  </si>
  <si>
    <t>DPPC/MINEDUB</t>
  </si>
  <si>
    <t>PBC 3: Increased availability of essential textbooks in public primary schools</t>
  </si>
  <si>
    <t>PBC 4: Pre-primary enrollment in Community Pre-school Centers in rural areas</t>
  </si>
  <si>
    <t>Database/school mapping of MINEDUB/annual reports</t>
  </si>
  <si>
    <t>Learning Assessment Unit and PASEC when available</t>
  </si>
  <si>
    <t>MINEDUB/DEMP</t>
  </si>
  <si>
    <t>PBC 5: Establishment of a standardized student learning assessment system for primary and secondary education and increased 
share of learners achieving minimum proficiency in reading</t>
  </si>
  <si>
    <t>PBC 6: Integrated education management information system functional and operational</t>
  </si>
  <si>
    <t>PBC 7: Improved learning environment and quality of education for children in host-community schools with refugees</t>
  </si>
  <si>
    <t>PBC 8: Improved learning environment and quality of education for children in host-community schools with internally displaced 
persons (“IDPs”)</t>
  </si>
  <si>
    <t>P170561</t>
  </si>
  <si>
    <t>PBC 1: Targeted secondary schools that comply with standards critical for learning environment and equity</t>
  </si>
  <si>
    <t>PBC 2: Head teachers of general secondary schools trained and accredited</t>
  </si>
  <si>
    <t>PBC 3: Newly recruited teachers who have completed an on-boarding program</t>
  </si>
  <si>
    <t>PBC 4: New CBT packages in selected economic sectors are developed, approved and available at MINEFOP and MINESEC and are 
in use</t>
  </si>
  <si>
    <t>PBC 5: Teachers trained on the use of the new CBT packages approved by MINEFOP and MINESEC</t>
  </si>
  <si>
    <t>PBC 6: Improved strategic planning and management</t>
  </si>
  <si>
    <t>PBC 7: Strengthened information system and skills development sector monitoring</t>
  </si>
  <si>
    <t>a) 2,000,000; b) 2,000,000</t>
  </si>
  <si>
    <t>a) 1,600,000; b) 500,000</t>
  </si>
  <si>
    <t>a) 1,500,000; b) 500,000</t>
  </si>
  <si>
    <t>a) 500,000; b) 500,000</t>
  </si>
  <si>
    <t>a) 500,000; b)1,000,000</t>
  </si>
  <si>
    <t>a) 300,000; b)800,000</t>
  </si>
  <si>
    <t>a) 400,000; b)500,000</t>
  </si>
  <si>
    <t>a) 700,000; b) 700,000</t>
  </si>
  <si>
    <t>a) 200,000; b) 500,000</t>
  </si>
  <si>
    <t>MINESEC and Project Coordination Unit</t>
  </si>
  <si>
    <t>MINEFOP/MINESEC</t>
  </si>
  <si>
    <t>MINESEC/MINEFOP</t>
  </si>
  <si>
    <t>MINEPAT (Strategy), MINEFOP (NQCF)</t>
  </si>
  <si>
    <t>ONEFOP/MINEFOP</t>
  </si>
  <si>
    <t>P173314</t>
  </si>
  <si>
    <t>PBC 1: Improved teaching quality rating based on classroom observations</t>
  </si>
  <si>
    <t>PBC 2: Existing textbooks distributed and teaching and learning materials for the new curriculum developed for all grades</t>
  </si>
  <si>
    <t>Minimum = US$2,500,000 for achieving distribution of 11.25 m</t>
  </si>
  <si>
    <t>PBC 3: Improved EMIS data collection and quality assurance procedures implemented</t>
  </si>
  <si>
    <t>PBC 4: Development and implementation of a teacher policy for prioritization in the hiring and allocation of teachers based on need</t>
  </si>
  <si>
    <t>PBC 5: Integrated personnel database for education staff established</t>
  </si>
  <si>
    <t>PBC 6: Annual results based reports implemented between MOE, PEDs and DEDs</t>
  </si>
  <si>
    <t>PBC 7: NESP III Operational plan on management and budgeting cycle developed and results reported (Text, Custom, DLI)</t>
  </si>
  <si>
    <t>PBC 8: Grades 1 to 3 teachers and head masters trained in Early Grade Reading</t>
  </si>
  <si>
    <t>PBC 9: Evaluation of Subject Teacher Training</t>
  </si>
  <si>
    <t>PBC 10: Implementation of GBV action plan</t>
  </si>
  <si>
    <t>MoE report</t>
  </si>
  <si>
    <t>MoE TED</t>
  </si>
  <si>
    <t>TED</t>
  </si>
  <si>
    <t>MOE, PED, DED</t>
  </si>
  <si>
    <t>TEMIS, MOE, Civil Service Commission database</t>
  </si>
  <si>
    <t>Private Firm</t>
  </si>
  <si>
    <t>PED, DED</t>
  </si>
  <si>
    <t>P164032</t>
  </si>
  <si>
    <t>Mali</t>
  </si>
  <si>
    <t>PBC 1: Improved governance framework for the delivery of quality public general secondary education</t>
  </si>
  <si>
    <t>PBC 2: Improved governance framework for the delivery of quality private general secondary education</t>
  </si>
  <si>
    <t>PBC 3: Upper secondary school in-service teacher training upgraded</t>
  </si>
  <si>
    <t>PBC 4: Secondary School Management Committee Established and Functional</t>
  </si>
  <si>
    <t>PBC 5: Improved participation of girls in lower secondary (Fondamental II)</t>
  </si>
  <si>
    <t>PBC 6: Improved transfer of education financial resources to decentralized and local entities</t>
  </si>
  <si>
    <t>PBC 7: Enhanced learning assessment system</t>
  </si>
  <si>
    <t>PBCT1.1. Quality framework and Ministerial administrative order (Arrete ministeriel): Project/Program Facilitating Unit 
(2PFU) PBCT1.2 and PBCT 1.3. Reports on general upper secondary schools meeting quality standards: MEN verification 
reports and independent evaluation report: third-party independent verification agency</t>
  </si>
  <si>
    <t>PBCT 2.1. Ministerial administrative order (Arrete ministeriel) on scholarship award eligibility criteria. PBCT 2.2 and PBCT 2.3. Certification criteria and protocol for private general upper secondary schools published in the official journal; Ministerial decision (Decision ministerielle) providing the list of certified private general secondary schools published in the MEN website and local newspapers: Project/Program Facilitating Unit (2PFU); Reports on general upper secondary schools meeting quality standards: MEN verification reports; and Independent evaluation report: third-party independent verification agency PBCT 2.4. Minutes of decision meetings on scholarship beneficiary students’ orientation stating clearly the list of schools where scholarship beneficiary students are oriented</t>
  </si>
  <si>
    <t>PBCT 3.1. Strategy, costed action plan, and operational manual: Project/Program Facilitating Unit (2PFU) PBCT 3.2 and PBCT 3.3. Reports on teachers trained: MEN verification reports and Independent evaluation report: third-party independent verification agency</t>
  </si>
  <si>
    <t>PBCT 4.1. Validation workshop report on CGS establishment criteria for general secondary education: Project/Program Facilitating Unit (2PFU); Miniterial Decree (Decret ministeriel) adopting the status and function of secondary school management committee: Project/Program Facilitating Unit (2PFU); and Independent evaluation report: third-party independent verification agency PBCT 4.2 and PBCT 4.3. Reports on CGS established and functional: MEN verification reports and Independent evaluation report: third-party independent verification agency</t>
  </si>
  <si>
    <t>PBCT 5.1. and PBCT 5.2. Statistical yearbook: Project/Program Facilitating Unit (2PFU); Report on girls participation in education: MEN verification reports; and Independent evaluation report: third-party independent verification agency</t>
  </si>
  <si>
    <t>PBCT 6.1., PBCT 6.2., and PBCT 6.3. Budget allocation (Loi des Finances): Project/Program Facilitating Unit (2PFU); Ministerial administrative order (Arrêtés Ministeriels) on the amount of allocated funds and notified credits to decentralized education entities and to the communes: Project/Program Facilitating Unit (2PFU); and Independent evaluation report: third-party independent verification agency</t>
  </si>
  <si>
    <t>PBCT 7.1. Ministerial Decision on the assignment of staff (Decision d’affectation): Project/Program Facilitating Unit (2PFU); Staff development plan (Plan de renforcement de l’unité): Project/Program Facilitating Unit (2PFU); and terms of reference for a technical assistance (TA) to the national student assessment unit PBCT 7.2. Student assessment report - learning achievements in the Segou region: Project/Program Facilitating Unit (2PFU) and Independent evaluation report: third-party independent verification agency PBCT 7.3. Student assessment report – learning achievements in Mali: Project/Program Facilitating Unit (2PFU) and Independent evaluation report: third-party independent verification agency</t>
  </si>
  <si>
    <t>P167443</t>
  </si>
  <si>
    <t>PBC 1: Preschool teacher training plan designed, approved and operationally tested</t>
  </si>
  <si>
    <t>PBC 2: National classroom observation instrument developed and validated</t>
  </si>
  <si>
    <t>PBC 3: 8,500 in-service preschool teachers enrolled in the teacher training program developed under the plan referred to in PBC1 1, 
and the first face-to-face session of the program attended by said teachers</t>
  </si>
  <si>
    <t>PBC 4: TMP designed and approved by MINED</t>
  </si>
  <si>
    <t>PBC 5: 500 education personnel trained in teacher mentoring</t>
  </si>
  <si>
    <t>PBC 6: 1,250 teachers received at least three mentoring visits</t>
  </si>
  <si>
    <t>PBC 7: (a) 1,250 teachers who received 3 mentoring visits under PBC6, subsequently received an additional 3 visits; and (b) 1,250 
teachers different from those covered under PBC6, received at least 3 visits</t>
  </si>
  <si>
    <t>PBC 8: 5,500 in-service preschool teachers certified</t>
  </si>
  <si>
    <t>Official documents produced by MINED; and Independent Verification Report (including supporting documents to allow 
spot checks by World Bank)</t>
  </si>
  <si>
    <t>MINED’s Official Teacher Mentoring Report; mentoring system registries; and Independent Verification Report (including supporting documents to allow spot checks by World Bank)</t>
  </si>
  <si>
    <t>MINED’s official certification documents (including certification registries, attendance registries, and grade registries); and Independent Verification Report (including supporting documents to allow spot checks by World Bank)</t>
  </si>
  <si>
    <t>P173350</t>
  </si>
  <si>
    <t xml:space="preserve">Senegal </t>
  </si>
  <si>
    <t>PBC 1: % of IEF that achieved all least 95% of targets</t>
  </si>
  <si>
    <t>100% if DLR &gt;80%</t>
  </si>
  <si>
    <t>PBC 2: number of school community members trained using the revised materials in local languages</t>
  </si>
  <si>
    <t>100% if the project achieved at least 80% of targeted DLR.</t>
  </si>
  <si>
    <t>coefficient reduction in Math and BFEM reform</t>
  </si>
  <si>
    <t>Yes/No basis + supporting document and proofs</t>
  </si>
  <si>
    <t>PBC 3: % of middle school students enrolled in math and science tracks (S1, S2) in secondary level</t>
  </si>
  <si>
    <t>X (number of sciences teacher / total)*100</t>
  </si>
  <si>
    <t>PBC 4: Number of students enrolled in the project supported Lycees</t>
  </si>
  <si>
    <t>Amount allocated for FY 2018 and 2019 targets will be disbur</t>
  </si>
  <si>
    <t>PBC 5: % of Daaras that achieved the 75% of the agreed targets</t>
  </si>
  <si>
    <t>PBC 6: Number of out of school children back into the system</t>
  </si>
  <si>
    <t>PBC 7: A regional education report is produced yearly</t>
  </si>
  <si>
    <t>100% if DLR satisfactory 0 if not</t>
  </si>
  <si>
    <t>100% if S; 80% if MS and conditional if MU</t>
  </si>
  <si>
    <t>The results and report will be the basis of the independent assessment</t>
  </si>
  <si>
    <t>The DEMSG will report on the state of sciences reforms implementation with administrative support documents. This report will be accompanied by the IA report at the regional level.</t>
  </si>
  <si>
    <t>report from the third-party verification</t>
  </si>
  <si>
    <t>Confirmation Certificates of signed PBCs (IA, IEF and schools) formally transmitted by the SG of MoE to the Bank) Report from IAs and Independent Auditors will be the main supporting document for the disbursement</t>
  </si>
  <si>
    <t>P166570</t>
  </si>
  <si>
    <t>Uganda</t>
  </si>
  <si>
    <t>PBC 1: Number of newly constructed, equipped and operationalzed lower secondary schools and schools benefiting from 
additional infrastructure</t>
  </si>
  <si>
    <t>PBC 2: Number of Schools with Child Friendly School Program implemented</t>
  </si>
  <si>
    <t>MoES monitoring reports</t>
  </si>
  <si>
    <t>MoES progress monitoring reports. Verification reports</t>
  </si>
  <si>
    <t>P167054</t>
  </si>
  <si>
    <t>Mozambique</t>
  </si>
  <si>
    <t>PBC 1: National Fund for Professional Education fully operational (NFPE)</t>
  </si>
  <si>
    <t>PBC 2: Number of HE institutions implementing quality assurance mechanisms</t>
  </si>
  <si>
    <t>ANEP progress reports Minutes of Board Meetings of NFPE Surveys to beneficiaries/focus groups discussions and VA report</t>
  </si>
  <si>
    <t>MCTESTP and CNAQ</t>
  </si>
  <si>
    <t>P167169</t>
  </si>
  <si>
    <t>PBC 1: Establishment of systems of classroom regular assessment of student reading proficiency</t>
  </si>
  <si>
    <t>PBC 2: Increased number of girls benefited from improved learning environments</t>
  </si>
  <si>
    <t>PBC 3: Introduction of the national system of reporting on basic education financing</t>
  </si>
  <si>
    <t>$2,400,000 for every 10,000 girls</t>
  </si>
  <si>
    <t>Assessment tools Classroom assessment data Independent Third-Party Verification (IPTV) Report based on sampled state, locality, and school visits/interviews</t>
  </si>
  <si>
    <t>Federal MoE reports</t>
  </si>
  <si>
    <t>Administrative report; Independent Third-Party Verification Report</t>
  </si>
  <si>
    <t>Sudan</t>
  </si>
  <si>
    <t>P171050</t>
  </si>
  <si>
    <t>Ukraine</t>
  </si>
  <si>
    <t>PBC 1: Performance-based funding formula for HEIs</t>
  </si>
  <si>
    <t>PBC 2: Amendments to package of laws to provide for HEIs' further autonomy</t>
  </si>
  <si>
    <t>PBC 3: Amendments to bylaws on HEIs' financial autonomy</t>
  </si>
  <si>
    <t>PBC 4: HEI performance-based contracts with KPIs</t>
  </si>
  <si>
    <t>5 contracts = 2mln</t>
  </si>
  <si>
    <t>1 merger = 2mln</t>
  </si>
  <si>
    <t>PBC 5: Number of mergers of public HEIs</t>
  </si>
  <si>
    <t>MOES</t>
  </si>
  <si>
    <t>P172657</t>
  </si>
  <si>
    <t>PBC 1: Increased proportion of Grades 1 to 3 students with individual textbooks nationally</t>
  </si>
  <si>
    <t>US$1 million or US$0.5 million if TDTMIS is designed.</t>
  </si>
  <si>
    <t>US$3 million or US$1.5 million if TDTMIS implemented in at least 50% of primary schools and pro_x0002_rated amount for additional schools.</t>
  </si>
  <si>
    <t>US$3 million or US$1.5 million if at least 75% of primary schools have achieved a 1:1 textbook to student ratio for grades 1 to 3</t>
  </si>
  <si>
    <t>US$3 million or US$1.5 million if at least 85% of primary schools have achieved a 1:1 textbook to student ratio for grades 1 to 3</t>
  </si>
  <si>
    <t>PBC 2: Increased retention of girls in upper primary and lower secondary in the selected upgraded schools located in districts 
where girls’ GER is below 60 percent.</t>
  </si>
  <si>
    <t>PBCT 2.1: MINEDH has upgraded 30 primary schools to 
teach lower secondary and to include adequate 
gender friendly WASH facilities, in districts where 
girls' gross enrollment rate is below 60 percent.</t>
  </si>
  <si>
    <t>PBCT 1.4: At least 90% of all primary schools nationally 
have achieved a 1:1 textbook to student ratio for 
grades 1 to 3.</t>
  </si>
  <si>
    <t>PBCT 1.3: At least 80% of all primary schools nationally 
have achieved a 1:1 textbook to student ratio for 
grades 1 to 3.</t>
  </si>
  <si>
    <t>PBCT 1.2: MINEDH has implemented the Textbooks 
Distribution, Tracking, Management and 
Inventory System implemented in all primary 
schools.</t>
  </si>
  <si>
    <t>PBCT 1.1: MINEDH's Advisory Council has approved a 
Textbooks Distribution, Tracking, Management 
and Inventory System (TDTMIS).</t>
  </si>
  <si>
    <t>PBCT 1.1: 70% of COGES are trained on controlling and reporting teachers’ absences to
the IDEN level</t>
  </si>
  <si>
    <t>PBCT 1.2: 78 % of teachers are assessed present in the classrooms</t>
  </si>
  <si>
    <t>PBCT 1.3: 60% of primary schools use relevant scripted lessons in the classroom</t>
  </si>
  <si>
    <t>PBCT 1.4: Student score in Arabic, French and mathematics in grade-4 is
above 40 percent</t>
  </si>
  <si>
    <t>PBCT 2.1: 70% of DREN and IDEN are connected by the EMIS and regularly inform it</t>
  </si>
  <si>
    <t xml:space="preserve">PBCT 2.2: All six DRENs in the selected regions have submitted their RDPs which are being evaluated </t>
  </si>
  <si>
    <t>PBCT2.3: 80% R-squared variations in national teacher allocation</t>
  </si>
  <si>
    <t xml:space="preserve">PBCT 3.1: 70% of COGES trained on girls' education and the importance of staying in school and finishing education </t>
  </si>
  <si>
    <t>PBCT 3.2: All six DRENs in the selected regions submitted their RDPs which include gender-sensitive school infrastructure and equipment and actions in favor of girls schooling</t>
  </si>
  <si>
    <t>PBCT 3.3: Two national sensitization and awareness campaigns on girls’ education conducted across the Recipient’s territory, including preventive actions on violence against girls</t>
  </si>
  <si>
    <t>PBCT 3.4: 63% transition rate from basic to secondary (6AF-1AS) of girls in selected regions</t>
  </si>
  <si>
    <t>PBCT 1.1: (a) Comprehensive strategy (including operational plan, targeted criteria, procedures, indicators, and monitoring and evaluation plan) for 2020-2026 for recruitment, deployment, distribution, and retention of primary-school teachers approved (b) Budget for recruitment and deployment for subsequent year approved</t>
  </si>
  <si>
    <t>PBCT 1.2: (a) At least 3,000 qualified teachers recruited and distributed according to new approved strategy and operational plan (b) At least 55 percent of schools have at least three (3) state_x0002_paid teachers (c) Budget for teacher recruitment and deployment for subsequent year and for evaluation approved</t>
  </si>
  <si>
    <t>PBCT 1.3: a) At least 6,000 (cumulative) qualified teachers 
recruited and distributed according to standards 
set forth in new strategy (b) At least 70 percent 
of schools have at least three (3) state-paid 
teachers (c) Budget for teacher recruitment and 
deployment for subsequent year approved</t>
  </si>
  <si>
    <t>PBCT 1.4: a) At least 9,000 (cumulative) qualified teachers 
recruited and distributed according to standards 
set forth in new strategy (b) At least 85 percent 
of schools have at least three (3) state-paid 
teachers (c) Mid-term evaluation of 
implementation of strategy for recruitment and 
deployment of teachers completed and 
disclosed (d) Budget for teacher recruitment and 
deployment for subsequent year approved</t>
  </si>
  <si>
    <t>PBCT 1.5: a) At least 12,000 (cumulative) qualified 
teachers recruited and distributed according to 
standards set forth in new strategy (b) At least 
90 percent of schools have at least three (3) 
state-paid teachers (c) Budget for teacher 
recruitment and deployment for subsequent 
year approved</t>
  </si>
  <si>
    <t>PBCT 1.6: a) At least 15,000 (cumulative) qualified 
teachers recruited and distributed according to 
standards set forth in new strategy (b) At least 
95 percent of schools have at least three (3) 
state-paid teachers (c) Budget for teacher 
recruitment and deployment for subsequent 
year approved</t>
  </si>
  <si>
    <t>PBCT 1.7: a) At least 18,000 (cumulative) qualified 
teachers recruited and distributed according to 
standards set forth in new strategy (b) At least 
95 percent of schools have at least three (3) 
state-paid teachers (c) Final evaluation of 
implementation of strategy for recruitment and 
deployment of teachers completed and 
disclosed (d) Budget for teacher recruitment and 
deployment for subsequent year approved</t>
  </si>
  <si>
    <t>PBCT 2.1: (a) Comprehensive training plan on new 
curriculum for 2020-26 (including didactic 
approach, budget, sequencing, and monitoring 
and evaluation) approved (b) Budget for teacher 
training in new curriculum for subsequent year 
in MINEDUB and MINESEC approved</t>
  </si>
  <si>
    <t>PBCT 2.2: (a) At least 30% of MINEDUB teachers in 
Recipient’s ten (10) regions trained in use of new 
curriculum (b) Budget for teacher training in new 
curriculum for subsequent year in MINEDUB and 
MINESEC approved</t>
  </si>
  <si>
    <t>PBCT 2.3: (a) At least 60% of MINEDUB teachers in 
Recipient’s ten (10) regions trained in use of new 
curriculum (b) Budget for teacher training in new 
curriculum for subsequent year in MINEDUB and 
MINESEC approved</t>
  </si>
  <si>
    <t>PBCT 2.4: (a) At least 90% of MINEDUB teachers in 
Recipient’s ten (10) regions trained in use of new 
curriculum (b) Budget for teacher training in new 
curriculum for subsequent year in MINEDUB and 
MINESEC approved (c) Mid-term evaluation 
completed and disclosed</t>
  </si>
  <si>
    <t>PBCT 2.5: (a) At least 60% of MINEDUB teachers in 
Recipient’s ten (10) regions completed refresher 
training (b) Budget for teacher training for 
subsequent year in MINEDUB and MINESEC 
approved</t>
  </si>
  <si>
    <t>PBCT 2.6: (a) At least 90% of MINEDUB teachers in 
Recipient’s ten (10) regions completed refresher 
training (b) Budget for teacher training for 
subsequent year in MINEDUB and MINESEC 
approved</t>
  </si>
  <si>
    <t>PBCT 2.7: (a) Final evaluation of teacher training plan 
completed and publicly disclosed (b) Budget for 
teacher training for subsequent year in 
MINEDUB and MINESEC approved (c) Final 
evaluation completed and disclosed</t>
  </si>
  <si>
    <t>PBCT 3.1: (a) Textbook operational plan for 2020-26 based 
on new textbook policy guidelines and principles 
approved (b) Textbook policy approved (c) 
Technical unit (permanent secretariat) for 
textbooks, with staff and resources, equipped 
and fully operational (d) Financing plan, 
procurement plan, and distribution plan for 
subsequent year’s textbook provision developed 
(e) Budget for textbook procurement and 
distribution for subsequent year approved</t>
  </si>
  <si>
    <t>PBCT 3.2: (a) At least 50 percent of students of Level 1 (SIL 
/ Class 1 CP/Class 2) have the package of 3 
essential textbooks (b) Financing plan, 
procurement plan, and distribution plan for 
subsequent year’s textbook provision developed 
(c) Budget for textbook procurement and 
distribution for subsequent year approved</t>
  </si>
  <si>
    <t>PBCT 3.3: (a) At least 50 percent of students of Level 1 (SIL 
/ Class 1 CP / Class 2) and Level 2 (CE1 / Class 3 
CE2 / Class 4) have the package of three (3) 
essential textbooks (b) Financing plan, 
procurement plan, distribution plan for 
subsequent year’s textbook provision developed 
(c) Budget for textbook procurement and 
distribution for subsequent year approved</t>
  </si>
  <si>
    <t>PBCT 3.4: (a) At least 50 percent of students of Level 1 (SIL 
/ Class 1 CP / Class 2), Level 2 (CE1 / Class 3 CE2 / 
Class 4), and Level 3 (CM1 / Class 5 CM2 / Class 
6) have the package of three (3) essential 
textbooks (b) Evaluation completed of 
distribution of textbooks and their storage, with 
recommendations for next two (2) years (c) 
Financing plan and budget, procurement plan, 
and distribution plan for subsequent year 
textbook provision developed (d) Budget for 
textbook procurement and distribution for 
subsequent year approved</t>
  </si>
  <si>
    <t>PBCT 3.5: (a) At least 50 percent of students of Level 2 (CE1 
/ Class 3 CE2 / Class 4) and Level 3 (CM1 / Class 5 
CM2 / Class 6) have the package three (3) 
essential textbooks (b) At least 90% of students 
of Level 1 (SIL / Class 1 CP / Class 2) have the 
package of three (3) essential textbooks (c) 
Financing plan and budget, procurement plan, 
and distribution plan for subsequent year’s 
textbook provision developed (d) Inclusion of 
budget line for essential textbooks in MINEDUB’s 
budget (e) Budget for textbook procurement and 
distribution for subsequent year approved</t>
  </si>
  <si>
    <t>PBCT 3.6: (a) At least 90 percent of students of Level 1 (SIL 
/ Class 1 CP / Class 2) and Level 2 (CE1 / Class 3 
CE2 / Class 4) have the package of three (3) 
essential textbooks (b) At least 50% of students 
of Level 3 (CM1 / Class 5 CM2 / Class 6) have the 
package of three (3) essential textbooks (c) 
Financing plan and budget, procurement plan, 
and distribution plan as well as evaluation for 
subsequent year’s textbook provision developed 
(d) Budget for textbook procurement and 
distribution for subsequent year approved (e) 
Budget approved for final evaluation of textbook 
provision under new textbook policy</t>
  </si>
  <si>
    <t>PBCT 3.7: (a) At least 90 percent of students of Level 1 (SIL 
/ Class 1 CP/Class 2), Level 2 (CE1 / Class 3 CE2/ 
Class 4) and Level 3 (CM1 / Class 5 CM2/Class 6) 
have the package of three (3) essential textbooks 
(b) Final evaluation of textbook provision under 
new textbook policy completed and publicly 
disclosed (c) Financing plan and budget for 
textbook procurement and distribution for 
subsequent year approved</t>
  </si>
  <si>
    <t>PBCT 4.1: (a) Comprehensive plan for community 
preschool development for 2020-26, including 
standards, costing, and training plan, approved 
(b) Modules for parental education with guide 
available (c) At least one (1) mobilization 
through sensitization campaign completed and 
dialogue sessions completed (d) Budget 
approved for CPC activities for subsequent year</t>
  </si>
  <si>
    <t>PBCT 4.2: (a) At least 14,360 (cumulative) pupils enrolled in 
CPCs according to approved norms in rural areas 
(b) Budget approved for CPC activities for 
subsequent year</t>
  </si>
  <si>
    <t>PBCT 4.3: (a) At least 20,360 (cumulative) pupils enrolled in 
CPCs according to approved norms in rural areas 
(b) Budget approved for CPC activities for 
subsequent year</t>
  </si>
  <si>
    <t>PBCT 4.4: (a) At least 26,360 (cumulative) pupils enrolled in 
CPCs according to approved norms in rural areas 
(b) Budget approved for CPC activities for 
subsequent year (c) Mid-term evaluation of 
intervention on access to preschool in rural 
areas completed and publicly disclosed</t>
  </si>
  <si>
    <t>PBCT 4.5: a) At least 32,360 (cumulative) pupils enrolled in 
CPCs according to approved norms in rural areas 
(b) Budget approved for CPC activities for 
subsequent year</t>
  </si>
  <si>
    <t>PBCT 4.6: (a) At least 38,360 (cumulative) pupils enrolled in 
CPCs according to approved norms in rural areas 
(b) Budget approved for CPC activities for 
subsequent year</t>
  </si>
  <si>
    <t>PBCT 4.7: (a) At least 38,360 (cumulative) pupils enrolled in 
CPCs according to approved norms in rural areas 
(b) Budget approved for CPC activities for 
subsequent year (c) Final evaluation of 
intervention on access to preschool in rural 
areas completed and publicly disclosed</t>
  </si>
  <si>
    <t>PBCT 5.1: (a) Comprehensive operational plan (2020-2023) 
approved for establishment of regular learning 
assessments system, including: (i) unit structure, 
staffing, and functions; (ii) content and 
frequency of assessments; and (iii) conducting of 
evaluations, (b) The Learning Assessment Unit is 
functional</t>
  </si>
  <si>
    <t>PBCT 5.2: (a) Functions for learning assessment 
strengthened according to approved 
comprehensive plan toward establishment of 
learning assessment unit (b) Report on pilot 
testing completed for learning assessment 
(primary-level classes 4 and 6) by newly created 
learning assessment unit (c) Budget for learning 
assessment activities for subsequent year for 
MINEDUB and MINESEC approved</t>
  </si>
  <si>
    <t>PBCT 5.3: (a) Assessment report, including 
recommendations, on learning outcomes 
(primary-level classes 4 and 6) available and 
publicly disseminated (b) Budget for learning 
assessment activities for subsequent year for 
MINEDUB and MINESEC approved</t>
  </si>
  <si>
    <t>PBCT 5.4: (a) Report on testing instruments (secondary 
forms 2 and 4) completed (b) Budget for learning 
assessment activities for subsequent year for 
MINEDUB and MINESEC approved (c) Budget for 
evaluation of learning assessment system 
approved</t>
  </si>
  <si>
    <t>PBCT 5.5: (a) Assessment report, including 
recommendations, on learning outcomes 
(secondary forms 2 and 4) available and publicly 
disseminated (b) Budget for learning assessment 
activities for subsequent year for MINEDUB and 
MINESEC approved</t>
  </si>
  <si>
    <t>PBCT 5.6: (a) Assessment report, including 
recommendations, on learning outcomes 
(primary-level class 6) available and publicly 
disseminated (b) Budget for learning assessment 
activities for subsequent year for MINEDUB and 
MINESEC approved (c) At least 35 percent of 
learners at the end of primary school reach the 
minimum proficiency level in reading</t>
  </si>
  <si>
    <t>PBCT 5.7: a) Final evaluation of learning assessment 
system completed, available and publicly 
disseminated (b) Budget for learning assessment 
activities for subsequent year for MINEDUB and 
MINESEC approved</t>
  </si>
  <si>
    <t>PBCT 6.1: (a) National EMIS implementation strategy and 
operational plan (2020-26) approved (b) Budget 
for EMIS activities for subsequent year for 
ministries in charge of education sector 
approved</t>
  </si>
  <si>
    <t>PBCT 6.2:(a) National EMIS platform developed and 
operational (b) Budget for EMIS activities for 
subsequent year for ministries in charge of 
education sector approved</t>
  </si>
  <si>
    <t>PBCT 6.3: (a) Integrated statistical yearbook of education 
and training sector available and publicly 
disseminated (b) Budget for EMIS activities for 
subsequent year for ministries in charge of 
education sector approved</t>
  </si>
  <si>
    <t>PBCT 6.4: (a) Integrated statistical yearbook of education 
and training sector available and publicly 
disseminated (b) EMIS deconcentrated 
(MINEDUB / MINESEC) and operational in at 
least five (5) regions (c) Budget for EMIS 
activities, for subsequent year for ministries in 
charge of education sector approved</t>
  </si>
  <si>
    <t>PBCT6.5: (a) Integrated statistical yearbook of education 
and training sector available and publicly 
disseminated (b) EMIS deconcentrated 
(MINEDUB / MINESEC) and operational in all ten 
(10) regions (c) Budget for EMIS activities for 
subsequent year for ministries in charge of 
education sector approved</t>
  </si>
  <si>
    <t>PBCT 6.6: (a) Integrated statistical yearbook of education 
and training sector available and publicly 
disseminated (b) EMIS deconcentrated 
(MINEFOP) and operational in at least five (5) 
regions (c) EMIS deconcentrated (MINESUP) and 
operational in at least four (4) State Universities 
of Cameroon (d) Budget for EMIS activities for 
subsequent year for ministries in charge of 
education sector approved</t>
  </si>
  <si>
    <t>PBCT 6.7: (a) Integrated statistical yearbook of education 
and training sector available and publicly 
disseminated (b) EMIS deconcentrated 
(MINEFOP) and operational in all ten (10) regions 
(c) EMIS deconcentrated (MINESUP) and 
operational in all eight (8) State Universities (d) 
Budget for EMIS activities, for subsequent year 
for ministries in charge of education sector 
approved (e) Final evaluation of national EMIS 
completed and disseminated</t>
  </si>
  <si>
    <t>PBCT 7.1: (a) Approved comprehensive response strategy 
and plan (2019-23), including addressing teacher 
and textbook availability, grants for schools in 
targeted areas with relevant criteria and 
procedures, and establishment of database (b) 
Establishment of list of targeted schools to be 
revised annually on basis of criteria (c) Budget 
for activities for subsequent year approved</t>
  </si>
  <si>
    <t>PBCT 7.2: (a) At least 50 schools (cumulative) in targeted 
areas have benefited from package of grant 
funding and school-level interventions according 
to approved response strategy and plan (b) 
Budget for activities for subsequent year 
approved</t>
  </si>
  <si>
    <t>PBCT 7.3: (a) At least 100 schools (cumulative) in targeted 
areas have benefited from package of grant 
funding and school-level interventions according 
to approved response strategy and plan (b) 
Budget for activities for subsequent year 
approved</t>
  </si>
  <si>
    <t>PBCT 7.4: (a) At least 200 schools (cumulative) in targeted 
areas have benefited from package of grant 
funding and school-level interventions according 
to approved response strategy and plan (b) 
Interim evaluation of implementation of strategy 
completed and disseminated and updated action 
plan for 2024-2026 validated (c) Budget for 
activities approved for subsequent year</t>
  </si>
  <si>
    <t>PBCT 7.5: (a) At least 300 schools (cumulative) in targeted 
areas have benefited from package of grant 
funding and school-level interventions according 
to approved response strategy and plan (b) 
Budget for activities approved for subsequent 
year</t>
  </si>
  <si>
    <t>PBCT 7.6: (a) At least 400 schools (cumulative) in targeted 
areas have benefited from package of grant 
funding and school-level interventions according 
to approved response strategy and plan (b) 
Budget for activities approved for subsequent 
year</t>
  </si>
  <si>
    <t>PBCT 7.7: (a) At least 400 schools (cumulative) in targeted 
areas have benefited from package of grant 
funding and school-level interventions according 
to approved response strategy and plan (b) 
Budget for activities approved for subsequent 
year (c) Final evaluation of implementation of 
strategy completed and disseminated</t>
  </si>
  <si>
    <t>PBCT 8.1: (a) Approved comprehensive response strategy 
and plan (2020-26) for schools receiving large 
numbers of IDPs, including addressing teacher 
and textbook availability, grants for schools in 
targeted areas with relevant criteria and 
procedures, and establishment of database of 
IDP school-aged children (b) Establishment of list 
of targeted schools to be revised annually on 
basis of criteria as defined in the response 
strategy and plan for schools receiving IDPs (c) 
Budget for activities for subsequent year 
approved</t>
  </si>
  <si>
    <t>PBCT 8.2:(a) At least 75 schools (cumulative) in targeted 
areas have benefited from package of grant 
funding and school-level interventions according 
to approved response strategy and plan (b) 
Budget for activities for subsequent year 
approved (c) List of targeted schools revised on 
basis of criteria</t>
  </si>
  <si>
    <t>PBCT 8.3: (a) At least 175 schools (cumulative) in targeted 
areas have benefited from package of grant 
funding and school-level interventions according 
to approved response strategy and plan (b) 
Budget for activities approved for subsequent 
year (c) List of targeted schools revised on basis 
of criteria</t>
  </si>
  <si>
    <t>PBCT 8.4: (a) At least 300 schools (cumulative) in targeted 
areas have benefited from package of grant 
funding and school-level interventions according 
to approved response strategy and plan (b) 
Interim evaluation of implementation of strategy 
completed and disseminated (c) Budget for 
activities approved for subsequent year (d) List 
of targeted schools revised on basis of criteria</t>
  </si>
  <si>
    <t>PBCT 8.5: (a) At least 300 schools (cumulative) in targeted 
areas have benefited from package of grant 
funding and school-level interventions according 
to approved response strategy and plan (b) 
Budget for activities approved for subsequent 
year (c) List of targeted schools revised on basis 
of criteria</t>
  </si>
  <si>
    <t>PBCT 8.6: (a) At least 300 schools (cumulative) in targeted 
areas have benefited from package of grant 
funding and school-level interventions according 
to approved response strategy and plan (b) 
Budget for activities approved for subsequent 
year</t>
  </si>
  <si>
    <t>PBCT 1.1: (a) Simplified School Manual adopted, including 
matrix of agreed standards.(b) List of targeted 
secondary schools adopted. (c) At least 80% of 
targeted secondary schools have publicly 
displayed their School Improvement Plan (SIP)</t>
  </si>
  <si>
    <t>PBCT 1.2: At least 50% of targeted secondary schools: (a) 
have received school grants to support the 
implementation of their SIPs; and (b) comply with 
80% of the standards, including having: (i) their 
SIPs validated in accordance with the verification 
protocol, (ii) bank accounts opened in order to receive school grants, and (iii) the Code of 
Conduct signed by their staff</t>
  </si>
  <si>
    <t>PBCT 1.3: At least 70% of targeted secondary schools: (a) 
have received school grants to support the 
implementation of their SIPs; and (b) comply with 
80% of the standards, including having: (i) their 
SIPs validated in accordance with the verification 
protocol, (ii) bank accounts opened in order to 
receive school grants, and (iii) the Code of 
Conduct signed by their staff.</t>
  </si>
  <si>
    <t>PBCT 1.4: At least 80% of targeted secondary schools: (a) 
have received school grants to support the 
implementation of their SIPs; and (b) comply with 
80% of the standards, including having: (i) their 
SIPs validated in accordance with the verification 
protocol, (ii) bank accounts opened in order to 
receive school grants, and (iii) the Code of 
Conduct signed by their staff.</t>
  </si>
  <si>
    <t>PBCT 1.5: At least 80% of targeted secondary schools: (a) 
have received school grants to support the 
implementation of their SIPs; and (b) comply with 
80% of the standards, including having: (i) their 
SIPs validated in accordance with the verification 
protocol, (ii) bank accounts opened in order to 
receive school grants, and (iii) the Code of 
Conduct signed by their staff</t>
  </si>
  <si>
    <t>PBCT 2.1: An accreditation program for head teachers of 
general secondary schools is developed and 
validated</t>
  </si>
  <si>
    <t>PBCT 2.2: At least 18% of head teachers from all existing 
general secondary schools are trained and 
accredited.</t>
  </si>
  <si>
    <t>PBCT 2.3: (a) At least 50% of head teachers from all existing 
general secondary schools are trained and 
accredited. (b) The accreditation program for 
head teachers is evaluated and updated.</t>
  </si>
  <si>
    <t>PBCT 2.4: At least 75% of head teachers from all existing 
general secondary schools are trained and 
accredited</t>
  </si>
  <si>
    <t>PBCT 2.5: At least 95% of head teachers from all existing 
general secondary schools are trained and 
accredited</t>
  </si>
  <si>
    <t>PBCT 3.1: On-boarding program for new teachers 
developed and validated</t>
  </si>
  <si>
    <t>PBCT 3.2: At least 95% of newly recruited teachers have 
completed the on-boarding program</t>
  </si>
  <si>
    <t>PBCT 3.3: (a) At least 95% of newly recruited teachers have 
completed the on-boarding program.(b) The on_x0002_boarding program for new teachers is evaluated 
and updated.</t>
  </si>
  <si>
    <t>PBCT 3.4: At least 95% of newly recruited teachers have 
completed the updated on-boarding program.</t>
  </si>
  <si>
    <t>PBCT 3.5: At least 95% of newly recruited teachers have 
completed the updated on-boarding program</t>
  </si>
  <si>
    <t>PBCT 4.1: (a) MINEFOP has approved a detailed and costed 
action plan for developing and rolling out CBT 
packages. (b) MINESEC has approved a detailed 
and costed action plan for development and 
rolling out CBT packages.</t>
  </si>
  <si>
    <t>PBCT 4.2: (a) At least 15 (cumulative) new CBT packages in 
selected economic sectors have been developed 
and approved and are available on the MINEFOP 
website. (b) At least 19 new CBT packages in 
selected economic sectors have been developed 
and approved and are available on the MINESEC 
website.</t>
  </si>
  <si>
    <t>PBCT 4.3: (a) (i) At least 30 (cumulative) new CBT packages 
in selected economic sectors have been 
developed, approved and are available on the MINEFOP website; and (ii) at least 10 
(cumulative) new CBT packages approved by 
MINEFOP are in use in MINEFOP accredited 
centers. (b) At least 19 new CBT packages 
approved by MINESEC are in use in MINESEC 
accredited centers.</t>
  </si>
  <si>
    <t>PBCT 4.4: (a) At least 45 (cumulative) new CBT packages in 
selected economic sectors have been developed 
and approved and are available on the MINEFOP 
website. (b) At least 25 (cumulative) new CBT 
packages approved by MINEFOP are in use in 
MINEFOP accredited centers.</t>
  </si>
  <si>
    <t>PBCT 4.5: At least 45 (cumulative) new CBT packages 
approved by MINEFOP are in use in MINEFOP 
accredited centers.</t>
  </si>
  <si>
    <t>PBCT 5.1 : (a) MINEFOP has approved a detailed and costed 
operational plan for teacher training on new CBT 
packages. (b) MINESEC has approved a detailed and costed operational plan for teacher training 
on new CBT packages</t>
  </si>
  <si>
    <t>PBCT 5.2: (a) At least 300 (cumulative) teachers have been 
trained on the new CBT packages approved by 
MINEFOP. (b) At least 250 teachers have been 
trained on the new CBT Packages approved by 
MINESEC.</t>
  </si>
  <si>
    <t>PBCT 5.3: (a) At least 600 (cumulative) teachers have been 
trained on the new CBT packages approved by 
MINEFOP. (b) At least 400 (cumulative) teachers 
have been trained on the new CBT Packages 
approved by MINESEC.</t>
  </si>
  <si>
    <t>PBCT 5.4: At least 900 (cumulative) teachers have been 
trained on the new CBT packages approved by 
MINEFOP</t>
  </si>
  <si>
    <t>PBCT 6.1: (a) Draft National Skills Development Strategy 
and plan is available (the "NSDS").(b) Draft NQCF 
is available</t>
  </si>
  <si>
    <t>PBCT 6.2: (a) The NSDS, together with a costed action plan, 
has been endorsed by the Recipient.(b) The NQCF 
has been finalized and approved by MINEFOP.</t>
  </si>
  <si>
    <t>PBCT 6.3: A sectorial qualification and certification 
framework has been piloted in at least one 
selected economic sector</t>
  </si>
  <si>
    <t xml:space="preserve">PBCT 6.4: A sectorial qualification and certification 
framework has been piloted in at least three 
(cumulative) selected economic sectors
(MINEDUB / MINESEC) and operational in at 
least five (5) regions (c) Budget for EMIS 
activities, for subsequent </t>
  </si>
  <si>
    <t>PBCT 6.5: (a)(i) A mid-term evaluation of the NSDS has 
been published on MINEFOP’s website; and (ii) 
an updated implementation plan for the NSDS 
has been published on the MINEFOP website.(b) 
National and sectorial qualification frameworks 
for technical education and training have been 
finalized and approved by MINEFOP for each of 
the selected economic sectors</t>
  </si>
  <si>
    <t>PBCT 7.1:(a)(i) Concept note for the development of an 
integrated digital platform for skills development 
opportunities (“Skills Platform”) developed, and 
(ii) beta version of the Skills Platform is 
launched.(b) Methodology for tracer studies 
developed and piloted</t>
  </si>
  <si>
    <t>PBCT 7.2: (a) Launch of Skills Platform and a related 
application with information on training 
opportunities at MINEFOP and MINSEC. (b) 
Results of the baseline tracer study published by 
MINEFOP.</t>
  </si>
  <si>
    <t>PBCT 7.3: Launch of Skills Platform and a related 
application with information on training 
opportunities in at least three ministries (active 
in the selected economic sectors).</t>
  </si>
  <si>
    <t>PBCT 7.4: (a) Updated version of Skills Platform and related 
application available. (b) Results of the midterm 
tracer study published by MINEFOP.</t>
  </si>
  <si>
    <t>PBCT 7.5: Results of the final tracer study published by 
MINEFOP.</t>
  </si>
  <si>
    <t>PBCT 1.1: Baseline data on teaching quality collected 
among sample of teachers using classroom 
observation tools (TEACH) by December 31, 2019</t>
  </si>
  <si>
    <t>PBCT 1.2: Teaching quality rating, based on TEACH 
classroom observation method, increased by 0.4 
standard deviations or more among sampled 
teachers compared to the baseline</t>
  </si>
  <si>
    <t>PBCT 2.1: 45 million textbook from the existing curriculum 
for core subjects/learning areas (mathematics, 
science, and language) distributed to public 
schools, covering at least 90% of districts</t>
  </si>
  <si>
    <t>PBCT 2.2: New textbooks developed in core subjects of 
mathematics, science, and language for Grades 1 
to 6</t>
  </si>
  <si>
    <t>PBCT 2.3: New teacher guides developed in core subjects of 
mathematics, science, and language for Grades 1 
to 6. New textbooks developed in core subjects of 
mathematics, science, and language for Grades 7 
to 9.</t>
  </si>
  <si>
    <t>PBCT 2.4: New teacher guides developed in core subjects of 
mathematics, science, and language for Grades 7 
to 12. New textbooks and teacher guides 
developed in core subjects of mathematics, 
science, and language for Grades 10 to 12.</t>
  </si>
  <si>
    <t>PBCT 3.1: A call center established within MOE and 
operational protocols for managing monthly 
phone surveys to schools for EMIS data 
collection established in consultation with local 
stakeholders</t>
  </si>
  <si>
    <t>PBCT 3.2: On-line tool developed for school level data 
entry into EMIS; Training of trainers for data 
collection and entry into EMIS completed; 
Outreach and capacity building of principals and 
school shuras to prepare for monthly data 
collection completed</t>
  </si>
  <si>
    <t>PBCT 3.3: MoU Between the MoE and NSIA on improving 
EMIS signed and an action plan for the 
implementation of the aforementioned MoU 
developed and endorsed by both MoE and NSIA</t>
  </si>
  <si>
    <t>PBCT 4.1: Teacher Policy comprising step-by-step 
procedures for prioritization, needs-based 
allocation, and criteria for redeployment of 
teachers developed</t>
  </si>
  <si>
    <t>PBCT 4.2: At least 90 percent of newly hired permanent 
teachers and at least 75 percent of all newly 
hired temporary teachers were based on the 
methods and criteria identified in the teacher 
policy; at least 90 percent of new teacher 
positions were filled through a transparent 
recruitment process using the IARCSC’s hiring 
procedures; and at least 40 percent of the new 
hires are women</t>
  </si>
  <si>
    <t>PBCT 5.1: Organizational mapping of all education 
Tashkeel staff completed; and agreed minimum 
information on staff, as described in the Project 
Procedure Manual, including biometric data 
entered into the personnel database for one 
hundred thousand (100,000) staff</t>
  </si>
  <si>
    <t>PBCT 5.2: Agreed minimum information on staff, as 
described in the Project Procedure Manual, 
including biometric data entered into the 
personnel database for 200,000 staff.</t>
  </si>
  <si>
    <t>PBCT 5.3: Agreed minimum information on staff, as 
described in the Project Procedure Manual, 
including biometric data entered into the 
personnel database for all relevant staff</t>
  </si>
  <si>
    <t>PBCT 5.4: Personnel data updated to reflect any changes 
required for existing entries</t>
  </si>
  <si>
    <t>PBCT 6.1 By December 2018, standard templates for 
annual results reporting developed</t>
  </si>
  <si>
    <t>PBCT 6.2: 2019 Annual results-based reports completed 
per template, submitted by MOE for fifteen (15) 
PEDs and related DEDs, and published on MOE’s 
website</t>
  </si>
  <si>
    <t>PBCT 6.3: 2020 Annual results-based reports completed 
per template, submitted by MOE for all PEDs and 
DEDs, and published on MOE’s website</t>
  </si>
  <si>
    <t>PBCT 6.4: 2021 Annual results-based reports completed 
per template, submitted by MOE for all PEDs and 
DEDs, and published on MOE’s website</t>
  </si>
  <si>
    <t>PBCT 7.1: New O&amp;M budget allocation formula established 
by December 2018; Annual operational plan 
based on actual on-budget allocations and 
projected off-budget allocations for 2019 
completed and endorsed by DPs by December 
2018</t>
  </si>
  <si>
    <t>PBCT 7.2: Progress on results toward 2018 annual 
operational plan reported by MOE by February 
2019. Annual operational plan based on actual 
on-budget allocation and projected off-budget 
allocations for 2020 completed and endorsed by 
DPs as per the template by June 2019</t>
  </si>
  <si>
    <t>PBCT 7.3: Progress on results toward 2019 annual 
operational plan reported per template by MoE 
by February 2020. Annual operational plan based 
on actual on-budget allocation and projected off_x0002_budget allocations for 2021 completed and 
endorsed by DPs as per the template by 
December 2020</t>
  </si>
  <si>
    <t>PBCT 7.4: Progress on results toward 2020 annual plan 
reported per template by MoE by February 
2021. Annual operational plan based on actual 
on-budget allocation and projected off-budget 
allocations for 2022 completed and endorsed by 
DPs as per the template by December 2021</t>
  </si>
  <si>
    <t>PBCT 8.1: 6,000 Grades 1 to 3 teachers and head masters trained in Early Grade Reading</t>
  </si>
  <si>
    <t>PBCT 8.2: 13,000 Grades 1 to 3 teachers and head masters trained in Early Grade Reading</t>
  </si>
  <si>
    <t>PBCT 8.3: 20,000 Grades 1 to 3 teachers and head masters trained in Early Grade Reading</t>
  </si>
  <si>
    <t>PBCT 9.1: Completion of baseline data collection of teacher 
training</t>
  </si>
  <si>
    <t>PBCT 9.2: Completion of baseline data collection of teacher 
training</t>
  </si>
  <si>
    <t>PBCT 10.1: The relevant MoE staff, teachers, principals and 
students, and school management Shuras 
trained on GBV protocols and reporting systems</t>
  </si>
  <si>
    <t>PBCT 10.2: Protocols and systems to report and respond to 
GBV and SEAH incidents at schools is established 
through consultations with students, teachers, 
and parents in schools to identify preference for 
safe, child-friendly referral channels.</t>
  </si>
  <si>
    <t>PBCT 1.1: MEN has elaborated and adopted a 
quality standards framework governing public 
and private general upper secondary education</t>
  </si>
  <si>
    <t>PBCT 1.2: At least 40 percent of public general 
upper secondary schools meet the quality 
standards elaborated under PBCT 1.1.</t>
  </si>
  <si>
    <t>PBCT 1.3: : At least 90 percent of public general 
upper secondary schools meet the quality 
standards elaborated under PBCT 1.1.</t>
  </si>
  <si>
    <t>PBCT 2.1:  MEN has adopted criteria for awarding 
tuition fees and semi- scholarships to students at 
private schools</t>
  </si>
  <si>
    <t>PBCT 2.2: : At least 50 percent of private general 
upper secondary schools meet the quality 
standards elaborated under PBCT 1.1 and are 
certified.</t>
  </si>
  <si>
    <t>PBCT 2.3:  Between 50 and 80 percent of private 
general upper secondary schools meet the 
quality standards elaborated under PBCT 1.1 and 
are certified</t>
  </si>
  <si>
    <t>PBCT 2.4: Between 80 and 100 percent of 
students in the general secondary education 
stream who are recipients of scholarships are 
enrolled in certified private general upper 
secondary schools.</t>
  </si>
  <si>
    <t>PBCT 3.1: MEN has adopted a strategy for 
upgrading the qualifications of general upper 
secondary teachers with a focus on math and 
science teaching along with an implementation 
plan and operational manual</t>
  </si>
  <si>
    <t>PBCT 3.2: At least 50 percent of upper secondary 
school teachers have benefitted from at least one 
in-service upgrading program.</t>
  </si>
  <si>
    <t>PBCT 3.3: Between 50 and 80 percent of upper 
secondary school teachers have benefitted from 
at least one in-service upgrading program and 
have access and use pedagogical resources</t>
  </si>
  <si>
    <t>PBCT 4.1: MEN has adopted a regulatory 
framework governing the status and function of 
secondary school management committee</t>
  </si>
  <si>
    <t>PBCT 4.2: At least 50 percent of general upper 
secondary schools have a functional school 
management committee and have elaborated a 
school improvement plan (SIP)</t>
  </si>
  <si>
    <t>PBCT 4.3: : Between 50 and 90 percent of general 
upper secondary schools have a functional school 
management committee and have elaborated a 
SIP</t>
  </si>
  <si>
    <t>PBCT 5.1: Percentage of girls in lower secondary 
(Fondamental II) has reached 48.6 by end of 
Academic Year 1</t>
  </si>
  <si>
    <t>PBCT 5.2: : Percentage of girls in lower secondary 
(Fondamental II) has reached 50.1 by end of 
Academic Year 4</t>
  </si>
  <si>
    <t>PBCT 6.1:  (i) Share of education budget 
transferred to decentralized education entities 
(Services deconcentrés) and to the communes 
(Collectivités Territoriales) does not fall below 84 
percent or is increased and (ii) The credit 
notification rate is at least 88 percent by end of 
PIY 1</t>
  </si>
  <si>
    <t>PBCT 6.2:  (i) Share of education budget 
transferred to decentralized education entities 
(Services deconcentrés) and to the communes 
(Collectivités Territoriales) does not fall below 84 
percent or is increased and (ii) The credit 
notification rate is higher than the credit 
notification rate at the end of the previous year, 
by end of PIY 2.</t>
  </si>
  <si>
    <t>PBCT 6.3: : (i) Share of education budget 
transferred to decentralized education entities 
(Services deconcentrés) and to the communes 
(Collectivités Territoriales) does not fall below 84 
percent or is increased and (ii) The credit 
notification rate is higher than the credit 
notification rate at the end of the previous year,by end of PIY 3</t>
  </si>
  <si>
    <t>PBCT 7.1: A national student assessment unit is 
operational within MEN.</t>
  </si>
  <si>
    <t>PBCT 7.2: The national student assessment unit 
has conducted a learning assessment in a specific 
region of Mali (local representative sample)</t>
  </si>
  <si>
    <t>PBCT 7.3: A learning assessment is conducted on 
a national representative sample</t>
  </si>
  <si>
    <t>PBCT 1.1: 98% of IEF that achieved all least 95% of targets ( school year 1)</t>
  </si>
  <si>
    <t>PBCT 1.2: 100% of IEF that achieved all least 95% of targets ( school year 2)</t>
  </si>
  <si>
    <t>PBCT 1.3: 100% of IEF that achieved all least 95% of targets( school year 3)</t>
  </si>
  <si>
    <t>PBCT 1.4: 100% of IEF that achieved all least 95% of targets( school year 4)</t>
  </si>
  <si>
    <t>PBCT 2.1: 9,000 (school year 1)</t>
  </si>
  <si>
    <t>PBCT 2.2: 14,000 (school year 2)</t>
  </si>
  <si>
    <t>PBCT 2.3: school year 3</t>
  </si>
  <si>
    <t>PBCT 2.4: school year 4</t>
  </si>
  <si>
    <t>PBCT 3.1: 42</t>
  </si>
  <si>
    <t>PBCT 3.2: 45</t>
  </si>
  <si>
    <t>PBCT 3.3: school year 3</t>
  </si>
  <si>
    <t>PBCT 3.4: school year 4</t>
  </si>
  <si>
    <t>PBCT 4.1: school year 1</t>
  </si>
  <si>
    <t>PBCT 4.2: 600</t>
  </si>
  <si>
    <t>PBCT 4.3: school year 3</t>
  </si>
  <si>
    <t>PBCT 4.4: school year 4</t>
  </si>
  <si>
    <t>PBCT 5.1: 82</t>
  </si>
  <si>
    <t>PBCT 5.2: 85</t>
  </si>
  <si>
    <t>PBCT 5.3: school year 3</t>
  </si>
  <si>
    <t>PBCT 5.4: school year 4</t>
  </si>
  <si>
    <t>PBCT 6.1: 8,000</t>
  </si>
  <si>
    <t>PBCT 6.2: 15,000</t>
  </si>
  <si>
    <t>PBCT 6.3: school year 3</t>
  </si>
  <si>
    <t>PBCT 6.4: school year 4</t>
  </si>
  <si>
    <t>PBCT 7.1: Yes</t>
  </si>
  <si>
    <t>PBCT 7.2: Yes</t>
  </si>
  <si>
    <t>PBCT 7.3: school year 3</t>
  </si>
  <si>
    <t>PBCT 7.4: school year 4</t>
  </si>
  <si>
    <t>PBCT 1.1: 177</t>
  </si>
  <si>
    <t>PBCT 2.1: 326</t>
  </si>
  <si>
    <t>PBCT 1.1: Levy collection mechanism and implementation 
guidelines for the NFPE approved</t>
  </si>
  <si>
    <t>PBCT 1.2: Collection of Levy fully implemented</t>
  </si>
  <si>
    <t>PBCT 1.3: NFPE fully operational and with continued 
support from industry in Board and Evaluation of 
proposals</t>
  </si>
  <si>
    <t>PBCT 2.1: : Assessment instruments revised in 
collaboration with HEIs and capacity building to 
institutions completed</t>
  </si>
  <si>
    <t>PBCT 2.2: 10% of HEIs with quality assurance units 
in place</t>
  </si>
  <si>
    <t>PBCT 2.3: : Additional 10% of HEIs with quality 
assurance units in place (cumulative 20%)</t>
  </si>
  <si>
    <t>PBCT 2.4:  Additional 20% of HEIs with quality assurance units in place (cumulative 40%)</t>
  </si>
  <si>
    <t>PBCT 1.1: Resolution of the Cabinet of Ministers of Ukraine 
setting forth a performance-based funding 
formula for HEIs</t>
  </si>
  <si>
    <t>PBCT 2.1: Package of Laws providing for financial autonomy 
of HEIs has been enacted</t>
  </si>
  <si>
    <t>PBCT 3.1: Bylaws providing for financial autonomy of HEIs 
have been issued</t>
  </si>
  <si>
    <t>PBCT 4.1: 25 contracts</t>
  </si>
  <si>
    <t>PBCT 4.2: 50 contracts</t>
  </si>
  <si>
    <t>PBCT 5.1: 5 mergers</t>
  </si>
  <si>
    <t>PBCT 5.2: 10 mergers</t>
  </si>
  <si>
    <t>PBCT 5.3: 15 mergers</t>
  </si>
  <si>
    <t>US$5 million or US$0.167 million per school upgraded to teach lower secondary, with a minimum threshold of 5 schools.</t>
  </si>
  <si>
    <t>US$6.5 million or US$0.162 million per school upgraded to teach lower secondary, with a minimum threshold of 20 schools</t>
  </si>
  <si>
    <t>US$6.5 million or US$0.162 million per school upgraded to teach lower secondary, with a minimum threshold of 20 schools.</t>
  </si>
  <si>
    <t>US$5 M or US$0.5 M per p.p. increase in retention of girls in lower sec. in upgraded schools in districts where girls' GER below 60%</t>
  </si>
  <si>
    <t>PBCT 2.2: MINEDH has upgraded 40 primary schools 
additional to those counted under PBC2.1, to 
teach lower secondary; and to include adequate 
gender friendly WASH facilities, in districts where 
girls' gross enrollment rate is below 60 percent.</t>
  </si>
  <si>
    <t>PBCT 2.3: MINEDH has upgraded 40 primary schools 
additional to those counted under PBC2.1 and 
PBC2.2, to teach lower secondary; and to include 
adequate gender friendly WASH facilities, in 
districts where girls' gross enrollment rate is 
below 60 percent.</t>
  </si>
  <si>
    <t>PBCT 2.4: Retention of girls in lower secondary has 
increased by 10 percentage points (relative to the 
value calculated in Year 2 of the project) in 
upgraded schools in districts where girls' gross 
enrollment rate is below 60 percent.</t>
  </si>
  <si>
    <t>PBC 3: Reduced teachers' absenteeism in primary schools at national level</t>
  </si>
  <si>
    <t>US$3 M or US$1.5 M if at least a 5 pp reduction is achieved and US$0.3 M per pp decrease thereafter up to a ceiling of US$3 M.</t>
  </si>
  <si>
    <t>US$4 M or US$2 M if at least a 5 pp reduction is achieved and US$0.4 M per pp decrease thereafter up to a ceiling of US$4 M</t>
  </si>
  <si>
    <t>US$1.5 million</t>
  </si>
  <si>
    <t>US$0.5 million</t>
  </si>
  <si>
    <t>PBCT 3.1: MINEDH has designed a teachers' absenteeism 
annual monitoring mechanism</t>
  </si>
  <si>
    <t>PBCT 3.2: MINEDH has implemented at national level a 
teachers' absenteeism annual monitoring 
mechanism and defined a baseline.</t>
  </si>
  <si>
    <t>PBCT 3.3: Teachers’ absenteeism in primary schools 
nationally has reduced by 10 percentage points 
as against the baseline defined in PBC3.2</t>
  </si>
  <si>
    <t>PBCT 3.4: Teachers’ absenteeism in primary schools 
nationally has reduced by at least 10 percentage 
points as against the value of PBC3.3</t>
  </si>
  <si>
    <t>MINEDH</t>
  </si>
  <si>
    <t>Teachers's absenteeism annual assessment report/MINEDH</t>
  </si>
  <si>
    <t>P172705</t>
  </si>
  <si>
    <t>Liberia</t>
  </si>
  <si>
    <t>PBC 1: Increase the proportion of qualified ECE and primary teachers, in the targeted counties (equity</t>
  </si>
  <si>
    <t>PBCT 1.1: 67% ( Scalable. $100,000 per 1% over 60% 
to a maximum of 67%. 
Disbursement is allowed in any 
years)</t>
  </si>
  <si>
    <t>Scalable. $100,000 per 1% over 60% to a maximum of 67%. Disbursement is allowed in any years</t>
  </si>
  <si>
    <t>PBC 2: Improve the system of teacher payroll management (efficiency)</t>
  </si>
  <si>
    <t>PBCT: 2.1: Year 2 --  Establish a secure teacher 
certification system</t>
  </si>
  <si>
    <t>100% of graduating pre-service or in-service teacher trainees</t>
  </si>
  <si>
    <t>Establish a secure teacher certification system</t>
  </si>
  <si>
    <t>PBCT 2.2:  Year 3 -- 100% of graduating pre-service or 
in-service teacher trainees</t>
  </si>
  <si>
    <t>Publish results of second national Grade 3 and Grade 6 student assessments in English and mathmatics</t>
  </si>
  <si>
    <t>PBCT 3.1: Year 3 -- Publish  results of second national 
Grade 3 and Grade 6 student 
assessments in English and 
mathmatics</t>
  </si>
  <si>
    <t>PBC 3: Implement a national primary student learning assessment for grades 3 and 6 (learning outcomes)</t>
  </si>
  <si>
    <t>ASC/MOE</t>
  </si>
  <si>
    <t>National Teacher Database/ CSA and MOE</t>
  </si>
  <si>
    <t>Laos</t>
  </si>
  <si>
    <t>P173407</t>
  </si>
  <si>
    <t>PBC 1: Equity: Districts that are compliant with teacher allocation protocols</t>
  </si>
  <si>
    <t>PBCT 1.1: December 31, 2022 -- Revised the existing Ministerial Decree to 
enhance the regulation for teacher allocation and 
introduce an incentive scheme</t>
  </si>
  <si>
    <t>Scalable. Proportional to the number of districts</t>
  </si>
  <si>
    <t>PBCT 1.2: Up to 10 of districts have 30 percent of government primary schools with enough 
teachers based on the set criteria.</t>
  </si>
  <si>
    <t>PBC 2: Efficiency: Improved data quality, management, and utilization for monitoring and planning</t>
  </si>
  <si>
    <t>PBCT 2.1: December 31, 2021 -- LESMIS Platform becomes operational, pulling 
together data from various databases, producing 
dashboards and providing access to the platform 
for all stakeholders</t>
  </si>
  <si>
    <t>PBCT 2.2: LESMIS Platform is being used to inform the Joint 
Sector Review Missions or Annual Sector Report</t>
  </si>
  <si>
    <t>PBC 3: Learning Outcomes: Percentage of teachers that teach the new grade 1 mathematics and Lao language curriculum 
effectively</t>
  </si>
  <si>
    <t>PBCT 3.1: December 31, 2021 -- Tool and report</t>
  </si>
  <si>
    <t>Scalable in proportion to the percentage of teachers that improved their effectiveness</t>
  </si>
  <si>
    <t>PBCT 3.2: December 31, 2024 -- Up to the additional twenty (20) percentage 
points of teachers in grade 1 who improve their 
effectiveness</t>
  </si>
  <si>
    <t>RIES (Research Institute for Educational Sciences)/Department of Teacher Education (DTE)</t>
  </si>
  <si>
    <t>MOES proof of decree, data, and independent verification required</t>
  </si>
  <si>
    <t>MOES, LESMIS, independent verification</t>
  </si>
  <si>
    <t>P176751</t>
  </si>
  <si>
    <t>PBC 1: Percent of CDSSs with student textbook ratio of 1:1 for maths and science</t>
  </si>
  <si>
    <t>PBCT 1.1:  FY20 -- 25%</t>
  </si>
  <si>
    <t>PBCT 1.1: FY21 -- 40%</t>
  </si>
  <si>
    <t>PBCT 1.3: FY22 -- 60%</t>
  </si>
  <si>
    <t>PBCT 1.4: FY23 -- 75%</t>
  </si>
  <si>
    <t>PBCT 1.5: FY24</t>
  </si>
  <si>
    <t>PBCT 1.6: FY25</t>
  </si>
  <si>
    <t>PBC 2: Percent of CDSS teachers in 43 targeted clusters with good professional, subject and curriculum knowledge in science and 
math</t>
  </si>
  <si>
    <t xml:space="preserve">PBCT 2.1: FY20 -- 3 percentage point increase from baseline </t>
  </si>
  <si>
    <t>PBCT 2.2: FY21 -- 7 percentage point increase from baseline</t>
  </si>
  <si>
    <t>PBCT 2.4: FY23 -- 15 percentage point increase from baseline</t>
  </si>
  <si>
    <t>PBCT 2.3: FY22 -- 12 percentage point increase from baseline</t>
  </si>
  <si>
    <t>PBCT 2.5: FY24</t>
  </si>
  <si>
    <t>PBCT 2.6: FY25</t>
  </si>
  <si>
    <t>PBC 3: Complementary streams for delivery of secondary education established</t>
  </si>
  <si>
    <t>PBCT 3.6: FY25</t>
  </si>
  <si>
    <t>PBCT 3.5: FY24</t>
  </si>
  <si>
    <t>PBCT 3.1: FY20 -- Secondary education sustainable expansion plan 
finalized and endorsed for implementation</t>
  </si>
  <si>
    <t>PBCT 3.2: FY21 -- 7,500 additional students admitted to 
complementary stream of secondary education 
in the 13 remote districts</t>
  </si>
  <si>
    <t>PBCT 3.3: FY22 -- 7,500 additional students admitted to 
complementary stream of secondary education 
in the 13 remote districts</t>
  </si>
  <si>
    <t>PBCT 3.4: FY23 -- 7,500 additional students admitted to 
complementary stream of secondary education 
in the 13 remote districts</t>
  </si>
  <si>
    <t>PBC 4: % of public secondary schools conforming to class size range of 45-55 in Form 1 in the 13 selected districts</t>
  </si>
  <si>
    <t>PBCT 4.6: FY25</t>
  </si>
  <si>
    <t>PBCT 4.5: FY 24</t>
  </si>
  <si>
    <t>PBCT 4.1: FY20 -- 50% of public secondary schools conform to 
class size of 45-55 students in Form 1</t>
  </si>
  <si>
    <t>PBCT 4.2: FY21 -- 60% of public secondary schools have average 
class size of 50 students at Form 1.</t>
  </si>
  <si>
    <t>PBCT 4.3: FY22 -- 70% of public secondary schools conform to 
class size of 45-55 students in Form 1</t>
  </si>
  <si>
    <t>PBCT 4.4: FY23 -- 80% of public secondary schools conform to 
class size of 45-55 students in Form 1</t>
  </si>
  <si>
    <t>PBC 5: Number of schools expanded or upgraded based on agreed minimum infrastructure package</t>
  </si>
  <si>
    <t>PBCT 5.6: FY 25</t>
  </si>
  <si>
    <t>PBCT 5.5: FY24</t>
  </si>
  <si>
    <t>PBCT 5.1: FY 20 -- 100% contracts signed and civil works 
commenced</t>
  </si>
  <si>
    <t>PBCT 5.2: FY21 -- 60% of target schools are expanded/upgraded</t>
  </si>
  <si>
    <t xml:space="preserve">PBCT 5.3: FY22 -- 100% of target schools are expanded/upgraded </t>
  </si>
  <si>
    <t>PBCT 5.4: FY 23 -- 75% of expanded schools are adequately 
maintained</t>
  </si>
  <si>
    <t>P173282</t>
  </si>
  <si>
    <t>PBC 6: Strengthened support for schools and OOSC through education outcomes funding</t>
  </si>
  <si>
    <t>PBCT 6.1: Improved 
placement, 
retention and 
learning gains for 
OOSC</t>
  </si>
  <si>
    <t>PBCT 6.2: Improved average 
learning gains in P2 
and P4 numeracy 
and literacy in EOF_x0002_beneficiary school</t>
  </si>
  <si>
    <t>Payment on this PBC will be based on the payment formula as described in the PI</t>
  </si>
  <si>
    <t>Collection of data on learning gains will be supported by NaCCA</t>
  </si>
  <si>
    <t>PBC 7: Strengthened support for continuity of learning, recovery and resilience in basic education</t>
  </si>
  <si>
    <t>: US$51,000unit cost * number of lesson modules developed in years 2020 and 2021 up to a ceiling of US$5.1 million.</t>
  </si>
  <si>
    <t>The MoE (PBME) verifies the number of lesson plans uploaded on the GhLA Digital Library and submits a report for endorsement by the Chair of the local education group</t>
  </si>
  <si>
    <t>Disburse 100 percent of eligible resources when the training modules are developed and uploaded on an online teacher training portal</t>
  </si>
  <si>
    <t>the report is signed off by MoE (Chief Director) and is satisfactory to the World Bank</t>
  </si>
  <si>
    <t>PBCT 7.1 Number of lesson modules developed for radio, TV or online dissemination for basic education (100 lesson modules developed (covering an average of ten 
lesson modules in each grade from KG to JHS3))</t>
  </si>
  <si>
    <t>PBCT 7.2a Teacher training modules on digital literacy developed and uploaded online</t>
  </si>
  <si>
    <t>PBCT 7.3 Back to school media campaign broadcasted in all 16 regions</t>
  </si>
  <si>
    <t>PBCT 7.2b Number of teachers trained in using distance learning methods ( 40,000 teachers)</t>
  </si>
  <si>
    <t>PBCT 7.4 Establishment of a functional LMS</t>
  </si>
  <si>
    <t>US$30 unit cost * number of teachers completing the online integrated digital literacy course in years 2020 and 2021 up to a ceiling of US$1.2 million.</t>
  </si>
  <si>
    <t>The MoE (PBME)</t>
  </si>
  <si>
    <t>GES</t>
  </si>
  <si>
    <t>Disburse 100 percent of eligible resources when the LMS is fully developed and functional.</t>
  </si>
  <si>
    <t>Disburse 100 percent of eligible resources when the operational plan meets the above criteria, signed off by MoE (Chief Director) for implementation and is satisfactory to the World Bank</t>
  </si>
  <si>
    <t>MAURITANIA - Basic Education Sector Support Project - Phase 2</t>
  </si>
  <si>
    <t>" to improve the quality of primary education and service delivery in Selected Regions"</t>
  </si>
  <si>
    <t>L9.4 Project Details</t>
  </si>
  <si>
    <t>Report Date:</t>
  </si>
  <si>
    <t/>
  </si>
  <si>
    <t>Project Name</t>
  </si>
  <si>
    <t>GPVP</t>
  </si>
  <si>
    <t>Lead GP/Global Themes</t>
  </si>
  <si>
    <t>Resp. Director</t>
  </si>
  <si>
    <t>Contributing GP/Global Themes</t>
  </si>
  <si>
    <t>Practice Manager</t>
  </si>
  <si>
    <t>Team Leaders</t>
  </si>
  <si>
    <t>Req. Unit</t>
  </si>
  <si>
    <t>Resp. Unit</t>
  </si>
  <si>
    <t>Project Count</t>
  </si>
  <si>
    <t>FY</t>
  </si>
  <si>
    <t>Qtr</t>
  </si>
  <si>
    <t>Prob.</t>
  </si>
  <si>
    <t>Board Schedule Status</t>
  </si>
  <si>
    <t>Prod. Line</t>
  </si>
  <si>
    <t>Len. Inst Type</t>
  </si>
  <si>
    <t>PforR With IPF Component?</t>
  </si>
  <si>
    <t>Project Track</t>
  </si>
  <si>
    <t>MPA</t>
  </si>
  <si>
    <t>AF?</t>
  </si>
  <si>
    <t>FCC?</t>
  </si>
  <si>
    <t>Emergency Response (Y/N)</t>
  </si>
  <si>
    <t>Emergency Response Type</t>
  </si>
  <si>
    <t>EA Cat.</t>
  </si>
  <si>
    <t>Framework</t>
  </si>
  <si>
    <t>ESRC (from ESMS)</t>
  </si>
  <si>
    <t xml:space="preserve">Environmental Risk </t>
  </si>
  <si>
    <t>Social Risk</t>
  </si>
  <si>
    <t>Commitments ($M) - Total</t>
  </si>
  <si>
    <t>Commitments ($M) - IBRD</t>
  </si>
  <si>
    <t>Commitments ($M) - IDA</t>
  </si>
  <si>
    <t>Commitments ($M) - Other</t>
  </si>
  <si>
    <t>Co-Financing($M)</t>
  </si>
  <si>
    <t>Overall Risk</t>
  </si>
  <si>
    <t>Overall Risk Colour</t>
  </si>
  <si>
    <t>Last Stage Reached</t>
  </si>
  <si>
    <t>Milestones - AIS Sign-off</t>
  </si>
  <si>
    <t>Milestones - Concept Review</t>
  </si>
  <si>
    <t>Milestones - Concept Review Status</t>
  </si>
  <si>
    <t>Milestones - Concept Review Color</t>
  </si>
  <si>
    <t>Milestones - Decision Meeting Date</t>
  </si>
  <si>
    <t>Milestones - Decision Meeting Status</t>
  </si>
  <si>
    <t>Milestones - Decision Meeting Color</t>
  </si>
  <si>
    <t>Milestones - Disclosure of Concept PID/ISDS</t>
  </si>
  <si>
    <t>Milestones - PID/ISDS to Info Shop Status</t>
  </si>
  <si>
    <t>Milestones - Disclosure of Concept PID/ISDS Color</t>
  </si>
  <si>
    <t>Concept ESRS</t>
  </si>
  <si>
    <t>Quality Enhancement Review</t>
  </si>
  <si>
    <t>Quality Enhancement Review Status</t>
  </si>
  <si>
    <t>Milestones - Disclosure of Appraisal PID/ISDS</t>
  </si>
  <si>
    <t>Milestones - ISDS to Infoshop Status</t>
  </si>
  <si>
    <t>Milestones - Disclosure of Appraisal PID/ISDS Color</t>
  </si>
  <si>
    <t>Appraisal ESRS</t>
  </si>
  <si>
    <t>Milestones - Begin Appraisal</t>
  </si>
  <si>
    <t>Milestones - Begin Appraisal Status</t>
  </si>
  <si>
    <t>Milestones - Appraisal Color</t>
  </si>
  <si>
    <t>Milestones - Authorize Negotiations</t>
  </si>
  <si>
    <t>Milestones - Authorize Negotiations Status</t>
  </si>
  <si>
    <t>Milestones - Negotiation Color</t>
  </si>
  <si>
    <t>Circulate Minutes (Y/N)</t>
  </si>
  <si>
    <t>Milestones - Bank Approval</t>
  </si>
  <si>
    <t>Milestones - Bank Approval Status</t>
  </si>
  <si>
    <t>Milestones - Bank Approval Color</t>
  </si>
  <si>
    <t>Current FY Expenses - Total ($K)</t>
  </si>
  <si>
    <t>Cumulative Expenses - Total ($K)</t>
  </si>
  <si>
    <t>Decision Meeting Type</t>
  </si>
  <si>
    <t>Full Board/AOB</t>
  </si>
  <si>
    <t>Volcker Trigger (Y/N)</t>
  </si>
  <si>
    <t>DDO?</t>
  </si>
  <si>
    <t>CAT DDO</t>
  </si>
  <si>
    <t>Fragile State(s)</t>
  </si>
  <si>
    <t>Fragile within a non-fragile Country</t>
  </si>
  <si>
    <t>Small State(s)</t>
  </si>
  <si>
    <t>Conflict</t>
  </si>
  <si>
    <t>Responding to Natural or Man-made Disaster</t>
  </si>
  <si>
    <t>Financial Intermediaries (FI)</t>
  </si>
  <si>
    <t>Series of Projects (SOP)</t>
  </si>
  <si>
    <t>Disbursement-linked Indicators (DLIs)</t>
  </si>
  <si>
    <t>Contingent Emergency Response Component (CERC)</t>
  </si>
  <si>
    <t>Alternative Procurement Arrangements (APA)</t>
  </si>
  <si>
    <t>Quality Enhancement Review Color</t>
  </si>
  <si>
    <t>FY
Prob. Color</t>
  </si>
  <si>
    <t>Appraisal ESRS color</t>
  </si>
  <si>
    <t>Appraisal ESRS Color</t>
  </si>
  <si>
    <t>AFW</t>
  </si>
  <si>
    <t>GGHVP</t>
  </si>
  <si>
    <t>Education</t>
  </si>
  <si>
    <t>HAWDR</t>
  </si>
  <si>
    <t>Meskerem Mulatu</t>
  </si>
  <si>
    <t>Hamoud Abdel Wedoud Kamil</t>
  </si>
  <si>
    <t>AWCF1</t>
  </si>
  <si>
    <t>HAWE2</t>
  </si>
  <si>
    <t>2021</t>
  </si>
  <si>
    <t>Q2</t>
  </si>
  <si>
    <t>A</t>
  </si>
  <si>
    <t>Board Approved</t>
  </si>
  <si>
    <t>PE</t>
  </si>
  <si>
    <t>IPF</t>
  </si>
  <si>
    <t>2</t>
  </si>
  <si>
    <t>N</t>
  </si>
  <si>
    <t>B</t>
  </si>
  <si>
    <t>Safeguards</t>
  </si>
  <si>
    <t>bgred</t>
  </si>
  <si>
    <t>Bank Approved</t>
  </si>
  <si>
    <t>bggreen</t>
  </si>
  <si>
    <t>F</t>
  </si>
  <si>
    <t>Decision Meeting</t>
  </si>
  <si>
    <t>Y</t>
  </si>
  <si>
    <t>Mali Improving Education Quality and Results for All Project (MIQRA)</t>
  </si>
  <si>
    <t>Jeffrey Waite, Amina Debissa Denboba</t>
  </si>
  <si>
    <t>AWCW3</t>
  </si>
  <si>
    <t>Q3</t>
  </si>
  <si>
    <t>COVID-19 (Pillar 1: Saving Lives - General Health Response)
COVID-19 (Pillar 4: Policies/Institutions)
COVID-19 (Pillar 2: Protecting Poor/Vulnerable)</t>
  </si>
  <si>
    <t>M</t>
  </si>
  <si>
    <t>bgyellow</t>
  </si>
  <si>
    <t>P164416</t>
  </si>
  <si>
    <t>Burundi Skills for Jobs: Women and Youth Project</t>
  </si>
  <si>
    <t>AFE</t>
  </si>
  <si>
    <t>Burundi</t>
  </si>
  <si>
    <t>HAEDR</t>
  </si>
  <si>
    <t>Finance, Competitiveness and Innovation</t>
  </si>
  <si>
    <t>Muna Salih Meky</t>
  </si>
  <si>
    <t>Hamoud Abdel Wedoud Kamil, Natalia Agapitova</t>
  </si>
  <si>
    <t>AECC2</t>
  </si>
  <si>
    <t>HAEE2</t>
  </si>
  <si>
    <t>Q4</t>
  </si>
  <si>
    <t>ESF</t>
  </si>
  <si>
    <t>Moderate</t>
  </si>
  <si>
    <t>R</t>
  </si>
  <si>
    <t>P166415</t>
  </si>
  <si>
    <t>Higher Education for Economic Transformation Project</t>
  </si>
  <si>
    <t>Safaa El Tayeb El-Kogali</t>
  </si>
  <si>
    <t>Roberta Malee Bassett, Nkahiga Mathus Kaboko</t>
  </si>
  <si>
    <t>AECE1</t>
  </si>
  <si>
    <t>HAEE1</t>
  </si>
  <si>
    <t>COVID-19 (Pillar 4: Policies/Institutions)</t>
  </si>
  <si>
    <t>Substantial</t>
  </si>
  <si>
    <t>Uganda Secondary Education Expansion Project</t>
  </si>
  <si>
    <t>Julia Liberman, Shawn Michael Powers</t>
  </si>
  <si>
    <t>AECE2</t>
  </si>
  <si>
    <t>Q1</t>
  </si>
  <si>
    <t>COVID-19 (Pillar 2: Protecting Poor/Vulnerable)</t>
  </si>
  <si>
    <t>Improvement of Skills Development in Mozambique</t>
  </si>
  <si>
    <t>Ana Ruth Menezes, Marina Bassi</t>
  </si>
  <si>
    <t>AECS2</t>
  </si>
  <si>
    <t>Sudan Basic Education Support Project</t>
  </si>
  <si>
    <t>Omer Nasir Elseed, Lianqin Wang</t>
  </si>
  <si>
    <t>AECE3</t>
  </si>
  <si>
    <t>RE</t>
  </si>
  <si>
    <t>Additional Financing for the Alliance for Education Quality Project</t>
  </si>
  <si>
    <t>LCR</t>
  </si>
  <si>
    <t>HLCDR</t>
  </si>
  <si>
    <t>Emanuela Di Gropello</t>
  </si>
  <si>
    <t>Enrique O. Alasino Massetti</t>
  </si>
  <si>
    <t>LCC2C</t>
  </si>
  <si>
    <t>HLCED</t>
  </si>
  <si>
    <t>P167506</t>
  </si>
  <si>
    <t>Accelerating and Strengthening Skills for Economic Transformation</t>
  </si>
  <si>
    <t>HSADR</t>
  </si>
  <si>
    <t>Social Sustainability and Inclusion
Jobs
Finance, Competitiveness and Innovation
Health, Nutrition &amp; Population</t>
  </si>
  <si>
    <t>Mario Cristian Aedo Inostroza</t>
  </si>
  <si>
    <t>Shiro Nakata, Sabah Moyeen, Mokhlesur Rahman</t>
  </si>
  <si>
    <t>SACBD</t>
  </si>
  <si>
    <t>HSAED</t>
  </si>
  <si>
    <t>COVID-19 (Pillar 4: Policies/Institutions)
COVID-19 (Pillar 3: Business Growth/Job Creation)</t>
  </si>
  <si>
    <t>Regional Operations</t>
  </si>
  <si>
    <t>Additional Financing to GEQIP-E for Refugees Integration</t>
  </si>
  <si>
    <t>Salman Asim</t>
  </si>
  <si>
    <t>Regular Operations</t>
  </si>
  <si>
    <t>P168699</t>
  </si>
  <si>
    <t>Girls Empowerment and Learning for All Project</t>
  </si>
  <si>
    <t>Angola</t>
  </si>
  <si>
    <t>Water
Social Sustainability and Inclusion
Health, Nutrition &amp; Population
Gender</t>
  </si>
  <si>
    <t>Peter Anthony Holland, Carmen Carpio, Leandro Oliveira Costa</t>
  </si>
  <si>
    <t>P168961</t>
  </si>
  <si>
    <t>Higher Education Acceleration and Transformation Project</t>
  </si>
  <si>
    <t>South Asia</t>
  </si>
  <si>
    <t>Mokhlesur Rahman, Koen Martijn Geven, Venkatesh Sundararaman</t>
  </si>
  <si>
    <t>P169222</t>
  </si>
  <si>
    <t>Girls Empowerment and Quality Education for All Project</t>
  </si>
  <si>
    <t>Sao Tome and Principe</t>
  </si>
  <si>
    <t>Water
Health, Nutrition &amp; Population
Social Protection &amp; Jobs</t>
  </si>
  <si>
    <t>Peter Anthony Holland</t>
  </si>
  <si>
    <t>Edo Basic Education Sector and Skills Transformation Operation</t>
  </si>
  <si>
    <t>Macroeconomics, Trade and Investment
Digital Development</t>
  </si>
  <si>
    <t>Halil Dundar</t>
  </si>
  <si>
    <t>Aisha Garba Mohammed, Gloria Aitalohi Joseph-Raji</t>
  </si>
  <si>
    <t>AWCW2</t>
  </si>
  <si>
    <t>HAWE3</t>
  </si>
  <si>
    <t>COVID-19 (Pillar 1: Saving Lives - General Health Response)</t>
  </si>
  <si>
    <t>Low</t>
  </si>
  <si>
    <t>P170452</t>
  </si>
  <si>
    <t>Burkina Faso - Education Access and Quality Improvement Project Additional Financing</t>
  </si>
  <si>
    <t>Adama Ouedraogo</t>
  </si>
  <si>
    <t>P148062</t>
  </si>
  <si>
    <t>P170471</t>
  </si>
  <si>
    <t>Additional Financing to the Guyana Secondary Education Improvement Project</t>
  </si>
  <si>
    <t>Guyana</t>
  </si>
  <si>
    <t>Ingrid Bjerke</t>
  </si>
  <si>
    <t>LCC3C</t>
  </si>
  <si>
    <t>P147924</t>
  </si>
  <si>
    <t>Secondary Education and Skills Development Project</t>
  </si>
  <si>
    <t>Digital Development
Social Protection &amp; Jobs</t>
  </si>
  <si>
    <t>Yevgeniya Savchenko, Vincent Perrot</t>
  </si>
  <si>
    <t>AWCC1</t>
  </si>
  <si>
    <t>P170664</t>
  </si>
  <si>
    <t>Adolescent Girls Initiative for Learning and Empowerment</t>
  </si>
  <si>
    <t>Water
Health, Nutrition &amp; Population
Gender
Social Protection &amp; Jobs</t>
  </si>
  <si>
    <t>Aisha Garba Mohammed</t>
  </si>
  <si>
    <t>P170943</t>
  </si>
  <si>
    <t>Additional Financing to GEQIP-E</t>
  </si>
  <si>
    <t>Anna Olefir</t>
  </si>
  <si>
    <t>Ukraine Improving Higher Education for Results Project</t>
  </si>
  <si>
    <t>HECDR</t>
  </si>
  <si>
    <t>Harry Anthony Patrinos</t>
  </si>
  <si>
    <t>James Gresham, Soren Nellemann</t>
  </si>
  <si>
    <t>ECCEE</t>
  </si>
  <si>
    <t>HECED</t>
  </si>
  <si>
    <t>P171516</t>
  </si>
  <si>
    <t>Nurturing Excellence in Higher Education Program for Results</t>
  </si>
  <si>
    <t>Finance, Competitiveness and Innovation
Digital Development
Gender
Governance</t>
  </si>
  <si>
    <t>Mohan Prasad Aryal, Tazeen Fasih, Shiro Nakata</t>
  </si>
  <si>
    <t>SACSN</t>
  </si>
  <si>
    <t>COVID-19 (Pillar 4: Policies/Institutions)
COVID-19 (Pillar 2: Protecting Poor/Vulnerable)</t>
  </si>
  <si>
    <t>P171854</t>
  </si>
  <si>
    <t>Congo Rep. Additional Financing for Skills Development for Employability Project</t>
  </si>
  <si>
    <t>Congo, Republic of</t>
  </si>
  <si>
    <t>Jobs
Finance, Competitiveness and Innovation
Social Protection &amp; Jobs</t>
  </si>
  <si>
    <t>Marie Jacqueline Yvette Sacadura, Karine M. Pezzani</t>
  </si>
  <si>
    <t>COVID-19 (Pillar 3: Business Growth/Job Creation)</t>
  </si>
  <si>
    <t>P128628</t>
  </si>
  <si>
    <t>P171924</t>
  </si>
  <si>
    <t>RMI Education and Skills Strengthening Project</t>
  </si>
  <si>
    <t>Marshall Islands</t>
  </si>
  <si>
    <t>HEADR</t>
  </si>
  <si>
    <t>Jobs
Governance</t>
  </si>
  <si>
    <t>Tobias Linden</t>
  </si>
  <si>
    <t>Matthew Selwyn Dornan, Caroline Bruton Adams, Deborah Newitter Mikesell</t>
  </si>
  <si>
    <t>EACNF</t>
  </si>
  <si>
    <t>HEAED</t>
  </si>
  <si>
    <t>P171973</t>
  </si>
  <si>
    <t>Primary Education Improvement Project</t>
  </si>
  <si>
    <t>North Macedonia</t>
  </si>
  <si>
    <t>Bojana Naceva, James Gresham</t>
  </si>
  <si>
    <t>ECCWB</t>
  </si>
  <si>
    <t>P172213</t>
  </si>
  <si>
    <t>Nagaland: Enhancing Classroom Teaching and Resources</t>
  </si>
  <si>
    <t>Meghna Sharma, Margaret M. Clarke</t>
  </si>
  <si>
    <t>SACIN</t>
  </si>
  <si>
    <t>P172434</t>
  </si>
  <si>
    <t>Somalia Education for Human Capital Development Project</t>
  </si>
  <si>
    <t>Somalia</t>
  </si>
  <si>
    <t>Huma Ali Waheed</t>
  </si>
  <si>
    <t>High</t>
  </si>
  <si>
    <t>P172627</t>
  </si>
  <si>
    <t>Skills for A Vibrant Economy Project</t>
  </si>
  <si>
    <t>Veronica Grigera, Samer Al-Samarrai</t>
  </si>
  <si>
    <t>P172628</t>
  </si>
  <si>
    <t>Securing Human Investments to Foster Transformation II</t>
  </si>
  <si>
    <t>Social Sustainability and Inclusion
Health, Nutrition &amp; Population
Social Protection &amp; Jobs</t>
  </si>
  <si>
    <t>Tazeen Fasih, Lire Ersado</t>
  </si>
  <si>
    <t>SACPK</t>
  </si>
  <si>
    <t>DPF</t>
  </si>
  <si>
    <t>P170568</t>
  </si>
  <si>
    <t>Improving Learning and Empowering Girls in Mozambique</t>
  </si>
  <si>
    <t>Lucia Jose Nhampossa, Andre Loureiro</t>
  </si>
  <si>
    <t>Liberia Learning Foundations Project</t>
  </si>
  <si>
    <t>Social Sustainability and Inclusion
Health, Nutrition &amp; Population
Gender
Social Protection &amp; Jobs</t>
  </si>
  <si>
    <t>Oni Lusk-Stover, Alonso Sanchez</t>
  </si>
  <si>
    <t>AWCW1</t>
  </si>
  <si>
    <t>Additional Financing for the Education Reform Support Project</t>
  </si>
  <si>
    <t>Social Sustainability and Inclusion
Health, Nutrition &amp; Population
Fragile, Conflict &amp; Violence
Social Protection &amp; Jobs</t>
  </si>
  <si>
    <t>Harisoa Danielle Rasolonjatovo Andriamihamina, Vincent Perrot</t>
  </si>
  <si>
    <t>P173073</t>
  </si>
  <si>
    <t>Improving Early Childhood Development outcomes in rural Morocco</t>
  </si>
  <si>
    <t>HMNDR</t>
  </si>
  <si>
    <t>Health, Nutrition &amp; Population
Social Protection &amp; Jobs</t>
  </si>
  <si>
    <t>Andreas Blom</t>
  </si>
  <si>
    <t>Fadila Caillaud, Luc Laviolette, Samira Nikaein Towfighian</t>
  </si>
  <si>
    <t>MNC01</t>
  </si>
  <si>
    <t>HMNED</t>
  </si>
  <si>
    <t>COVID-19 (Pillar 4: Policies/Institutions)
COVID-19 (Pillar 2: Protecting Poor/Vulnerable)
COVID-19 (Pillar 3: Business Growth/Job Creation)</t>
  </si>
  <si>
    <t>P173103</t>
  </si>
  <si>
    <t>Central African Republic - Education Sector Plan Support Project</t>
  </si>
  <si>
    <t>Central African Republic</t>
  </si>
  <si>
    <t>Boubakar Lompo</t>
  </si>
  <si>
    <t>H</t>
  </si>
  <si>
    <t>Ghana Accountability for Learning Outcomes Project Additional Financing</t>
  </si>
  <si>
    <t>Eunice Yaa Brimfah Ackwerh, Yoko Nagashima</t>
  </si>
  <si>
    <t>EQRA Additional Financing</t>
  </si>
  <si>
    <t>Poverty and Equity
Gender
Fragile, Conflict &amp; Violence</t>
  </si>
  <si>
    <t>Tsuyoshi Fukao, Matiullah Noori</t>
  </si>
  <si>
    <t>SACAF</t>
  </si>
  <si>
    <t>P173332</t>
  </si>
  <si>
    <t>Additional Financing for the Education Sector Support Program Project</t>
  </si>
  <si>
    <t>Gambia, The</t>
  </si>
  <si>
    <t>Alison Marie Grimsland</t>
  </si>
  <si>
    <t>P162890</t>
  </si>
  <si>
    <t>SENEGAL - Additional Financing for the Quality Improvement and  Equity of Basic Education Project</t>
  </si>
  <si>
    <t>P173399</t>
  </si>
  <si>
    <t>Actions to Strengthen Performance for Inclusive and Responsive Education Program</t>
  </si>
  <si>
    <t>Health, Nutrition &amp; Population
Digital Development
Governance
Social Protection &amp; Jobs</t>
  </si>
  <si>
    <t>Juan Baron, Manal Bakur N Quota</t>
  </si>
  <si>
    <t>Lao PDR Global Partnership for Education III: Learning and Equity Acceleration Project</t>
  </si>
  <si>
    <t>Lao People's Democratic Republic</t>
  </si>
  <si>
    <t>Tara Beteille, Ezequiel Molina</t>
  </si>
  <si>
    <t>EACMM</t>
  </si>
  <si>
    <t>P173704</t>
  </si>
  <si>
    <t>Gujarat Outcomes for Accelerated Learning (GOAL)</t>
  </si>
  <si>
    <t>Shabnam Sinha, Shiro Nakata</t>
  </si>
  <si>
    <t>P173748</t>
  </si>
  <si>
    <t>Second Additional Financing to Reaching Out of School Children Project</t>
  </si>
  <si>
    <t>Syed Rashed Al-Zayed, T. M. Asaduzzaman, Peter Darvas</t>
  </si>
  <si>
    <t>P131394</t>
  </si>
  <si>
    <t>P173978</t>
  </si>
  <si>
    <t>Supporting Andhra's Learning Transformation</t>
  </si>
  <si>
    <t>Kartik Pental, Harsha Aturupane</t>
  </si>
  <si>
    <t>P174033</t>
  </si>
  <si>
    <t>Uganda COVID-19 Emergency  Education Response Project</t>
  </si>
  <si>
    <t>Hongyu Yang</t>
  </si>
  <si>
    <t>P174059</t>
  </si>
  <si>
    <t>KENYA GPE COVID 19 LEARNING CONTINUITY IN BASIC EDUCATION PROJECT</t>
  </si>
  <si>
    <t>Ruth Karimi Charo</t>
  </si>
  <si>
    <t>P174166</t>
  </si>
  <si>
    <t>Togo COVID-19 Education Response Project</t>
  </si>
  <si>
    <t>Togo</t>
  </si>
  <si>
    <t>Mouhamadou Moustapha Lo</t>
  </si>
  <si>
    <t>AWCF2</t>
  </si>
  <si>
    <t>P174186</t>
  </si>
  <si>
    <t>Benin  COVID-19 Education Response GPE Project</t>
  </si>
  <si>
    <t>Yacinthe Gbaye</t>
  </si>
  <si>
    <t>P174206</t>
  </si>
  <si>
    <t>Ethiopia: COVID-19 Education Response Project</t>
  </si>
  <si>
    <t>P174209</t>
  </si>
  <si>
    <t>CoVID 19 School Sector Response (GPE)</t>
  </si>
  <si>
    <t>Karthika Radhakrishnan, Mohan Prasad Aryal, Maya Sherpa</t>
  </si>
  <si>
    <t>P174214</t>
  </si>
  <si>
    <t>CHAD COVID-19 Education Emergency Response GPE Project</t>
  </si>
  <si>
    <t>Chad</t>
  </si>
  <si>
    <t>Harisoa Danielle Rasolonjatovo Andriamihamina</t>
  </si>
  <si>
    <t>P174220</t>
  </si>
  <si>
    <t>Sudan Education COVID-19 Response</t>
  </si>
  <si>
    <t>P174223</t>
  </si>
  <si>
    <t>COVID19 Response, Recovery and Resilience in Education Project (COVID19 RRREP)</t>
  </si>
  <si>
    <t>Health, Nutrition &amp; Population</t>
  </si>
  <si>
    <t>Juan Baron, Elena Maria Roseo</t>
  </si>
  <si>
    <t>P174244</t>
  </si>
  <si>
    <t>Guyana Education Sector Program Project</t>
  </si>
  <si>
    <t>P174268</t>
  </si>
  <si>
    <t>Bangladesh COVID 19 School Sector Response (GPE)</t>
  </si>
  <si>
    <t>Tashmina Rahman, Peter Darvas, Mokhlesur Rahman</t>
  </si>
  <si>
    <t>P174677</t>
  </si>
  <si>
    <t>Nicaragua COVID-19 Education Sector Response Project</t>
  </si>
  <si>
    <t>Marcelo Becerra</t>
  </si>
  <si>
    <t>P174707</t>
  </si>
  <si>
    <t>Promoting an Efficient Education System in Haiti</t>
  </si>
  <si>
    <t>Haiti</t>
  </si>
  <si>
    <t>Yves Jantzem, Quynh Thu Nguyen</t>
  </si>
  <si>
    <t>P174958</t>
  </si>
  <si>
    <t>AF for COVID-19 Response under the Free Education Project</t>
  </si>
  <si>
    <t>Sierra Leone</t>
  </si>
  <si>
    <t>Mari Shojo</t>
  </si>
  <si>
    <t>P167897</t>
  </si>
  <si>
    <t>P175036</t>
  </si>
  <si>
    <t>Yemen Restoring Education and Learning Emergency Project</t>
  </si>
  <si>
    <t>Yemen, Republic of</t>
  </si>
  <si>
    <t>Dina N. Abu-Ghaida, Almedina Music</t>
  </si>
  <si>
    <t>MNC03</t>
  </si>
  <si>
    <t>P176387</t>
  </si>
  <si>
    <t>Investing in Human Capital DPF II</t>
  </si>
  <si>
    <t>Peru</t>
  </si>
  <si>
    <t>Renata Freitas Lemos</t>
  </si>
  <si>
    <t>LCC6C</t>
  </si>
  <si>
    <t>P170477</t>
  </si>
  <si>
    <t>Additional Financing for the Equity with Quality and Learning at Secondary</t>
  </si>
  <si>
    <t>(blank)</t>
  </si>
  <si>
    <t>"to increase learning outcomes in early primary education in targeted areas, to promote girls' access to lower and upper secondary education in underserved areas, and to enhance the governance of the education system."</t>
  </si>
  <si>
    <t>Malawi Improving Education Quality and Results for All</t>
  </si>
  <si>
    <t>"to enhance access to lower secondary education by focusing on underserved populations in targeted areas."</t>
  </si>
  <si>
    <t>"to increase access to quality education and training at TVET and HE levels in priority areas"</t>
  </si>
  <si>
    <t xml:space="preserve">Improvement of Skills Development in Mozambique </t>
  </si>
  <si>
    <t>" to increase enrollment and retention and improve reading proficiency of boys and girls in early grades of primary education in target disadvantaged schools"</t>
  </si>
  <si>
    <t>Additional Funding for Alliance for Education Quality Project</t>
  </si>
  <si>
    <t>LA</t>
  </si>
  <si>
    <t>"to increase equitable access to quality general secondary education and market-relevant skills development programs, with a focus on girls"</t>
  </si>
  <si>
    <t>Secondary Education and Schools Development Project</t>
  </si>
  <si>
    <t>" to improve the efficiency, conditions for quality, and transparency in Ukraine's higher education system."</t>
  </si>
  <si>
    <t xml:space="preserve">Improving Learning and Empowering Girls in Mozambique </t>
  </si>
  <si>
    <t>"Increase learning readiness and girls’ retention in upper grades of basic education prioritizing underserved areas of Mozambique."</t>
  </si>
  <si>
    <t>"to improve access to early childhood education in targeted counties with improved teacher deployment."</t>
  </si>
  <si>
    <t>Project Paper</t>
  </si>
  <si>
    <t>Ghana Accountability for Learning Outcomes Project AF</t>
  </si>
  <si>
    <t>to improve the quality of education in low performing basic education schools and strengthen education sector equity and accountability in Ghana.</t>
  </si>
  <si>
    <t>Education Quality Reform in Afghanistan AF</t>
  </si>
  <si>
    <t>to increase equitable access to primary and secondary education, particularly for girls, in selected lagging provinces, and to improve learning conditions in Afghanistan</t>
  </si>
  <si>
    <t>to improve learning outcomes for early grades, increase access to the science and mathematics tracks of secondary schools, and to improve equity in access to basic education.</t>
  </si>
  <si>
    <t>"to improve learning outcomes in primary grades in target districts and strengthen teacher and system performance in Lao PDR."</t>
  </si>
  <si>
    <t>AF Equity with Quality and Learning at Secondary Project (EQUALS)</t>
  </si>
  <si>
    <r>
      <t>The current database was created with the aim to: 1) help education teams during design and implementation of projects using Disbursement-Linked Indicators (DLIs); 2) allow Education Global Thematic Groups get an overview of what specific elements of Education GP's Areas of Focus are currently addressed through RBF approach. The DLI database includes projects with DLIs approved between FY 2016 and FY 2021. It consists of three parts: 1)</t>
    </r>
    <r>
      <rPr>
        <b/>
        <sz val="11"/>
        <color theme="1"/>
        <rFont val="Calibri"/>
        <family val="2"/>
        <scheme val="minor"/>
      </rPr>
      <t xml:space="preserve"> </t>
    </r>
    <r>
      <rPr>
        <b/>
        <u/>
        <sz val="11"/>
        <color theme="4"/>
        <rFont val="Calibri"/>
        <family val="2"/>
        <scheme val="minor"/>
      </rPr>
      <t>RBF Projects</t>
    </r>
    <r>
      <rPr>
        <sz val="11"/>
        <color theme="1"/>
        <rFont val="Calibri"/>
        <family val="2"/>
        <scheme val="minor"/>
      </rPr>
      <t xml:space="preserve"> - which includes general information about the projects that use disbursement linked approach in project financing; 2)</t>
    </r>
    <r>
      <rPr>
        <sz val="11"/>
        <color rgb="FF00B0F0"/>
        <rFont val="Calibri"/>
        <family val="2"/>
        <scheme val="minor"/>
      </rPr>
      <t xml:space="preserve"> </t>
    </r>
    <r>
      <rPr>
        <b/>
        <u/>
        <sz val="11"/>
        <color theme="4"/>
        <rFont val="Calibri"/>
        <family val="2"/>
        <scheme val="minor"/>
      </rPr>
      <t>DLIs/DLRs</t>
    </r>
    <r>
      <rPr>
        <u/>
        <sz val="11"/>
        <color theme="1"/>
        <rFont val="Calibri"/>
        <family val="2"/>
        <scheme val="minor"/>
      </rPr>
      <t xml:space="preserve"> </t>
    </r>
    <r>
      <rPr>
        <sz val="11"/>
        <color theme="1"/>
        <rFont val="Calibri"/>
        <family val="2"/>
        <scheme val="minor"/>
      </rPr>
      <t xml:space="preserve">- which has a list of all DLIs and PBCs and their main targets by project and gives a more detailed overview of what DLIs focus on, how DLIs are planned, budgeted and verified. and 3) </t>
    </r>
    <r>
      <rPr>
        <b/>
        <u/>
        <sz val="11"/>
        <color theme="4"/>
        <rFont val="Calibri"/>
        <family val="2"/>
        <scheme val="minor"/>
      </rPr>
      <t xml:space="preserve">Dashboard </t>
    </r>
    <r>
      <rPr>
        <sz val="11"/>
        <color theme="1"/>
        <rFont val="Calibri"/>
        <family val="2"/>
        <scheme val="minor"/>
      </rPr>
      <t xml:space="preserve">- which summarizes data from both tabs and allows users to choose and filter by projects Focus areas, Topic or other category and generate a list of projects based on the selection for further review.                                                                                                                                                                                                                  </t>
    </r>
  </si>
  <si>
    <t>b. ISRs - used for disbursement rates per DLI/DLR/PBCs, if available, and to cross-check Results chain position (if different from PAD, PAD's classification prevails)</t>
  </si>
  <si>
    <t xml:space="preserve">b. Added categories -  “IPF component” (for PforRs), “Fiscal year” and “Parent project ID”  </t>
  </si>
  <si>
    <r>
      <t>2. “RBF Projects section”</t>
    </r>
    <r>
      <rPr>
        <sz val="11"/>
        <color theme="1"/>
        <rFont val="Calibri"/>
        <family val="2"/>
        <scheme val="minor"/>
      </rPr>
      <t>:</t>
    </r>
  </si>
  <si>
    <t>3. “DLI /DLRs section”:</t>
  </si>
  <si>
    <t>b.“Focus areas” are aligned with the WB's Education taxonomy with some exceptions.</t>
  </si>
  <si>
    <t>e. DLI targets are called DLRs and PBC targets are coded as PBCT  for consistency even if called differently in the PAD</t>
  </si>
  <si>
    <t>g. Some DLRs start with an odd number, for example, for Dominican Republic project (P167815), DLIs start with DLI 21. This is due to additional financing to a project, which might have not been included due to the timeline.</t>
  </si>
  <si>
    <t>Total commitment</t>
  </si>
  <si>
    <t>Total RBF commitment</t>
  </si>
  <si>
    <t>Total project commitment</t>
  </si>
  <si>
    <t>Project</t>
  </si>
  <si>
    <t>Country_original</t>
  </si>
  <si>
    <t>Guinea</t>
  </si>
  <si>
    <t>Western Africa: Benin, Niger, Nigeria, The Gambia, Togo</t>
  </si>
  <si>
    <t>Niger</t>
  </si>
  <si>
    <t>Congo, Dem. Rep.</t>
  </si>
  <si>
    <t>COD</t>
  </si>
  <si>
    <t>Egypt, Arab Rep.</t>
  </si>
  <si>
    <t>EGY</t>
  </si>
  <si>
    <t>GIN</t>
  </si>
  <si>
    <t>Lao PDR</t>
  </si>
  <si>
    <t>LAO</t>
  </si>
  <si>
    <t>LBR</t>
  </si>
  <si>
    <t>MAR</t>
  </si>
  <si>
    <t>St. Lucia</t>
  </si>
  <si>
    <t>LCA</t>
  </si>
  <si>
    <t>TJK</t>
  </si>
  <si>
    <t>GMB</t>
  </si>
  <si>
    <t>AFG</t>
  </si>
  <si>
    <t>ARG</t>
  </si>
  <si>
    <t>BGD</t>
  </si>
  <si>
    <t>BEN</t>
  </si>
  <si>
    <t>BRA</t>
  </si>
  <si>
    <t>BFA</t>
  </si>
  <si>
    <t>CPV</t>
  </si>
  <si>
    <t>KHM</t>
  </si>
  <si>
    <t>CMR</t>
  </si>
  <si>
    <t>CHL</t>
  </si>
  <si>
    <t>CIV</t>
  </si>
  <si>
    <t>DJI</t>
  </si>
  <si>
    <t>DOM</t>
  </si>
  <si>
    <t>ETH</t>
  </si>
  <si>
    <t>GHA</t>
  </si>
  <si>
    <t>HND</t>
  </si>
  <si>
    <t>IND</t>
  </si>
  <si>
    <t>JOR</t>
  </si>
  <si>
    <t>KEN</t>
  </si>
  <si>
    <t>LBN</t>
  </si>
  <si>
    <t>MDG</t>
  </si>
  <si>
    <t>MWI</t>
  </si>
  <si>
    <t>MLI</t>
  </si>
  <si>
    <t>MRT</t>
  </si>
  <si>
    <t>MOZ</t>
  </si>
  <si>
    <t>MMR</t>
  </si>
  <si>
    <t>NPL</t>
  </si>
  <si>
    <t>NIC</t>
  </si>
  <si>
    <t>NGA</t>
  </si>
  <si>
    <t>PAK</t>
  </si>
  <si>
    <t>RWA</t>
  </si>
  <si>
    <t>SEN</t>
  </si>
  <si>
    <t>LKA</t>
  </si>
  <si>
    <t>SDN</t>
  </si>
  <si>
    <t>TZA</t>
  </si>
  <si>
    <t>TLS</t>
  </si>
  <si>
    <t>TUN</t>
  </si>
  <si>
    <t>UGA</t>
  </si>
  <si>
    <t>UKR</t>
  </si>
  <si>
    <t>URY</t>
  </si>
  <si>
    <t>UZB</t>
  </si>
  <si>
    <t>VNM</t>
  </si>
  <si>
    <t>NER</t>
  </si>
  <si>
    <t>TGO</t>
  </si>
  <si>
    <t>ZMB</t>
  </si>
  <si>
    <t>country_id</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</si>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</sst>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409]mmm\-yy;@"/>
    <numFmt numFmtId="165" formatCode="###,000"/>
    <numFmt numFmtId="166" formatCode="[$-409]mmmm\-yy;@"/>
    <numFmt numFmtId="167" formatCode="&quot;$&quot;#,##0.00"/>
    <numFmt numFmtId="168" formatCode="0.0"/>
    <numFmt numFmtId="169" formatCode="[&gt;999999]&quot;$&quot;#.00,,&quot;M&quot;;[&gt;999]&quot;$&quot;#.00,&quot;K&quot;;&quot;$&quot;#.00"/>
    <numFmt numFmtId="170" formatCode="0.00,,"/>
    <numFmt numFmtId="171" formatCode="[$-409]d\-mmm\-yyyy;@"/>
    <numFmt numFmtId="172" formatCode="0.00,"/>
    <numFmt numFmtId="173" formatCode="[$-409]d\-mmm\-yy;@"/>
  </numFmts>
  <fonts count="33" x14ac:knownFonts="1">
    <font>
      <sz val="11"/>
      <color theme="1"/>
      <name val="Calibri"/>
      <family val="2"/>
      <scheme val="minor"/>
    </font>
    <font>
      <sz val="11"/>
      <color theme="1"/>
      <name val="Calibri"/>
      <family val="2"/>
      <scheme val="minor"/>
    </font>
    <font>
      <b/>
      <sz val="11"/>
      <color theme="1"/>
      <name val="Calibri"/>
      <family val="2"/>
      <scheme val="minor"/>
    </font>
    <font>
      <b/>
      <sz val="12"/>
      <color rgb="FF000000"/>
      <name val="Calibri"/>
      <family val="2"/>
      <scheme val="minor"/>
    </font>
    <font>
      <sz val="12"/>
      <color rgb="FF000000"/>
      <name val="Calibri"/>
      <family val="2"/>
      <scheme val="minor"/>
    </font>
    <font>
      <sz val="11"/>
      <name val="Calibri"/>
      <family val="2"/>
      <scheme val="minor"/>
    </font>
    <font>
      <sz val="8"/>
      <color rgb="FF1F497D"/>
      <name val="Verdana"/>
      <family val="2"/>
    </font>
    <font>
      <u/>
      <sz val="11"/>
      <color theme="10"/>
      <name val="Calibri"/>
      <family val="2"/>
      <scheme val="minor"/>
    </font>
    <font>
      <sz val="8"/>
      <name val="Calibri"/>
      <family val="2"/>
      <scheme val="minor"/>
    </font>
    <font>
      <sz val="10"/>
      <name val="Arial"/>
      <family val="2"/>
    </font>
    <font>
      <sz val="10"/>
      <color theme="1"/>
      <name val="Arial"/>
      <family val="2"/>
    </font>
    <font>
      <sz val="11"/>
      <color rgb="FFFF0000"/>
      <name val="Calibri"/>
      <family val="2"/>
      <scheme val="minor"/>
    </font>
    <font>
      <sz val="11"/>
      <color rgb="FF1F497D"/>
      <name val="Calibri"/>
      <family val="2"/>
      <scheme val="minor"/>
    </font>
    <font>
      <b/>
      <sz val="11"/>
      <name val="Calibri"/>
      <family val="2"/>
      <scheme val="minor"/>
    </font>
    <font>
      <b/>
      <sz val="14"/>
      <color theme="1"/>
      <name val="Calibri"/>
      <family val="2"/>
      <scheme val="minor"/>
    </font>
    <font>
      <b/>
      <u/>
      <sz val="11"/>
      <color theme="1"/>
      <name val="Calibri"/>
      <family val="2"/>
      <scheme val="minor"/>
    </font>
    <font>
      <sz val="11"/>
      <color rgb="FF00B0F0"/>
      <name val="Calibri"/>
      <family val="2"/>
      <scheme val="minor"/>
    </font>
    <font>
      <u/>
      <sz val="11"/>
      <color theme="1"/>
      <name val="Calibri"/>
      <family val="2"/>
      <scheme val="minor"/>
    </font>
    <font>
      <b/>
      <u/>
      <sz val="11"/>
      <color theme="4"/>
      <name val="Calibri"/>
      <family val="2"/>
      <scheme val="minor"/>
    </font>
    <font>
      <b/>
      <sz val="18"/>
      <color theme="1"/>
      <name val="Calibri"/>
      <family val="2"/>
      <scheme val="minor"/>
    </font>
    <font>
      <u/>
      <sz val="11"/>
      <name val="Calibri"/>
      <family val="2"/>
      <scheme val="minor"/>
    </font>
    <font>
      <sz val="8"/>
      <name val="Verdana"/>
      <family val="2"/>
    </font>
    <font>
      <b/>
      <sz val="10"/>
      <name val="Calibri"/>
      <family val="2"/>
    </font>
    <font>
      <b/>
      <sz val="11"/>
      <name val="Calibri"/>
      <family val="2"/>
    </font>
    <font>
      <b/>
      <i/>
      <sz val="11"/>
      <name val="Calibri"/>
      <family val="2"/>
      <scheme val="minor"/>
    </font>
    <font>
      <b/>
      <sz val="11"/>
      <name val="Times New Roman"/>
      <family val="1"/>
    </font>
    <font>
      <b/>
      <sz val="12"/>
      <color rgb="FF000000"/>
      <name val="Arial"/>
      <family val="2"/>
    </font>
    <font>
      <sz val="10"/>
      <color rgb="FF000000"/>
      <name val="Arial"/>
      <family val="2"/>
    </font>
    <font>
      <b/>
      <sz val="10"/>
      <color rgb="FF000000"/>
      <name val="Arial"/>
      <family val="2"/>
    </font>
    <font>
      <b/>
      <sz val="10"/>
      <color rgb="FFFF0000"/>
      <name val="Arial"/>
      <family val="2"/>
    </font>
    <font>
      <b/>
      <sz val="10"/>
      <color rgb="FFFFFFFF"/>
      <name val="Arial"/>
      <family val="2"/>
    </font>
    <font>
      <sz val="10"/>
      <color rgb="FF262626"/>
      <name val="Arial"/>
      <family val="2"/>
    </font>
    <font>
      <sz val="10"/>
      <color rgb="FF4F4F4F"/>
      <name val="Arial"/>
      <family val="2"/>
    </font>
  </fonts>
  <fills count="18">
    <fill>
      <patternFill patternType="none"/>
    </fill>
    <fill>
      <patternFill patternType="gray125"/>
    </fill>
    <fill>
      <patternFill patternType="solid">
        <fgColor theme="4"/>
        <bgColor theme="4"/>
      </patternFill>
    </fill>
    <fill>
      <patternFill patternType="solid">
        <fgColor rgb="FFDBE5F1"/>
        <bgColor rgb="FFFFFFFF"/>
      </patternFill>
    </fill>
    <fill>
      <patternFill patternType="solid">
        <fgColor rgb="FFFFFF00"/>
        <bgColor indexed="64"/>
      </patternFill>
    </fill>
    <fill>
      <patternFill patternType="solid">
        <fgColor theme="9" tint="0.59999389629810485"/>
        <bgColor indexed="64"/>
      </patternFill>
    </fill>
    <fill>
      <patternFill patternType="solid">
        <fgColor theme="5"/>
        <bgColor indexed="64"/>
      </patternFill>
    </fill>
    <fill>
      <patternFill patternType="solid">
        <fgColor rgb="FF00B0F0"/>
        <bgColor indexed="64"/>
      </patternFill>
    </fill>
    <fill>
      <patternFill patternType="solid">
        <fgColor theme="9"/>
        <bgColor indexed="64"/>
      </patternFill>
    </fill>
    <fill>
      <patternFill patternType="solid">
        <fgColor theme="0"/>
        <bgColor indexed="64"/>
      </patternFill>
    </fill>
    <fill>
      <patternFill patternType="solid">
        <fgColor rgb="FFFFFF00"/>
        <bgColor rgb="FFFFFFFF"/>
      </patternFill>
    </fill>
    <fill>
      <patternFill patternType="solid">
        <fgColor theme="4" tint="0.59999389629810485"/>
        <bgColor indexed="64"/>
      </patternFill>
    </fill>
    <fill>
      <patternFill patternType="solid">
        <fgColor rgb="FFFFFFFF"/>
        <bgColor indexed="64"/>
      </patternFill>
    </fill>
    <fill>
      <patternFill patternType="solid">
        <fgColor theme="4"/>
        <bgColor indexed="64"/>
      </patternFill>
    </fill>
    <fill>
      <patternFill patternType="solid">
        <fgColor theme="4" tint="-0.24994659260841701"/>
        <bgColor indexed="64"/>
      </patternFill>
    </fill>
    <fill>
      <patternFill patternType="solid">
        <fgColor theme="4" tint="-0.24991607409894101"/>
        <bgColor indexed="64"/>
      </patternFill>
    </fill>
    <fill>
      <patternFill patternType="solid">
        <fgColor rgb="FFFFC000"/>
        <bgColor indexed="64"/>
      </patternFill>
    </fill>
    <fill>
      <patternFill patternType="solid">
        <fgColor rgb="FFFFFF00"/>
        <bgColor theme="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theme="3" tint="-0.24994659260841701"/>
      </left>
      <right style="thin">
        <color theme="3" tint="-0.24994659260841701"/>
      </right>
      <top style="thin">
        <color theme="3" tint="-0.24994659260841701"/>
      </top>
      <bottom style="thin">
        <color theme="3" tint="-0.24994659260841701"/>
      </bottom>
      <diagonal/>
    </border>
    <border>
      <left/>
      <right/>
      <top style="thin">
        <color theme="4" tint="0.39997558519241921"/>
      </top>
      <bottom style="thin">
        <color theme="4" tint="0.39997558519241921"/>
      </bottom>
      <diagonal/>
    </border>
    <border>
      <left style="thin">
        <color indexed="64"/>
      </left>
      <right style="thin">
        <color indexed="64"/>
      </right>
      <top/>
      <bottom/>
      <diagonal/>
    </border>
    <border>
      <left style="thin">
        <color theme="3" tint="-0.2499465926084170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rgb="FFEDF0F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style="thin">
        <color rgb="FF595959"/>
      </top>
      <bottom/>
      <diagonal/>
    </border>
    <border>
      <left style="thin">
        <color auto="1"/>
      </left>
      <right style="thin">
        <color auto="1"/>
      </right>
      <top style="thin">
        <color rgb="FF808080"/>
      </top>
      <bottom/>
      <diagonal/>
    </border>
    <border>
      <left style="thin">
        <color rgb="FF808080"/>
      </left>
      <right style="thin">
        <color rgb="FF808080"/>
      </right>
      <top style="thin">
        <color rgb="FF808080"/>
      </top>
      <bottom style="thin">
        <color rgb="FF80808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7">
    <xf numFmtId="0" fontId="0" fillId="0" borderId="0"/>
    <xf numFmtId="9" fontId="1" fillId="0" borderId="0" applyFont="0" applyFill="0" applyBorder="0" applyAlignment="0" applyProtection="0"/>
    <xf numFmtId="165" fontId="6" fillId="3" borderId="2" applyNumberFormat="0" applyAlignment="0" applyProtection="0">
      <alignment horizontal="left" vertical="center" indent="1"/>
    </xf>
    <xf numFmtId="0" fontId="7" fillId="0" borderId="0" applyNumberFormat="0" applyFill="0" applyBorder="0" applyAlignment="0" applyProtection="0"/>
    <xf numFmtId="0" fontId="10" fillId="0" borderId="0"/>
    <xf numFmtId="43" fontId="1" fillId="0" borderId="0" applyFont="0" applyFill="0" applyBorder="0" applyAlignment="0" applyProtection="0"/>
    <xf numFmtId="0" fontId="27" fillId="0" borderId="0"/>
  </cellStyleXfs>
  <cellXfs count="240">
    <xf numFmtId="0" fontId="0" fillId="0" borderId="0" xfId="0"/>
    <xf numFmtId="0" fontId="0" fillId="0" borderId="0" xfId="0" applyAlignment="1">
      <alignment wrapText="1"/>
    </xf>
    <xf numFmtId="0" fontId="3" fillId="0" borderId="0" xfId="0" applyFont="1"/>
    <xf numFmtId="0" fontId="4" fillId="0" borderId="0" xfId="0" applyFont="1"/>
    <xf numFmtId="0" fontId="0" fillId="0" borderId="0" xfId="0" applyAlignment="1">
      <alignment horizontal="center"/>
    </xf>
    <xf numFmtId="0" fontId="0" fillId="0" borderId="0" xfId="0" applyAlignment="1">
      <alignment horizontal="left" vertical="top"/>
    </xf>
    <xf numFmtId="0" fontId="0" fillId="0" borderId="0" xfId="0" applyAlignment="1">
      <alignment horizontal="left"/>
    </xf>
    <xf numFmtId="0" fontId="0" fillId="0" borderId="0" xfId="0" applyAlignment="1">
      <alignment horizontal="left" vertical="center"/>
    </xf>
    <xf numFmtId="0" fontId="2" fillId="0" borderId="0" xfId="0" applyFont="1"/>
    <xf numFmtId="0" fontId="0" fillId="4" borderId="0" xfId="0" applyFill="1"/>
    <xf numFmtId="2" fontId="0" fillId="0" borderId="0" xfId="0" applyNumberFormat="1"/>
    <xf numFmtId="0" fontId="0" fillId="0" borderId="0" xfId="0" applyAlignment="1">
      <alignment vertical="center"/>
    </xf>
    <xf numFmtId="0" fontId="9" fillId="0" borderId="0" xfId="0" applyFont="1"/>
    <xf numFmtId="0" fontId="0" fillId="0" borderId="1" xfId="0" applyBorder="1"/>
    <xf numFmtId="0" fontId="0" fillId="0" borderId="1" xfId="0" applyBorder="1" applyAlignment="1">
      <alignment vertical="top"/>
    </xf>
    <xf numFmtId="0" fontId="0" fillId="0" borderId="3" xfId="0" applyBorder="1" applyAlignment="1">
      <alignment vertical="center"/>
    </xf>
    <xf numFmtId="0" fontId="9" fillId="0" borderId="3" xfId="0" applyFont="1" applyBorder="1"/>
    <xf numFmtId="0" fontId="0" fillId="0" borderId="3" xfId="0" applyBorder="1"/>
    <xf numFmtId="0" fontId="0" fillId="0" borderId="5" xfId="0" applyBorder="1"/>
    <xf numFmtId="43" fontId="0" fillId="0" borderId="0" xfId="5" applyFont="1"/>
    <xf numFmtId="3" fontId="0" fillId="0" borderId="0" xfId="0" applyNumberFormat="1"/>
    <xf numFmtId="43" fontId="0" fillId="0" borderId="0" xfId="0" applyNumberFormat="1"/>
    <xf numFmtId="0" fontId="0" fillId="6" borderId="0" xfId="0" applyFill="1" applyAlignment="1">
      <alignment horizontal="center"/>
    </xf>
    <xf numFmtId="0" fontId="0" fillId="6" borderId="0" xfId="0" applyFill="1"/>
    <xf numFmtId="0" fontId="11" fillId="0" borderId="0" xfId="0" applyFont="1"/>
    <xf numFmtId="2" fontId="0" fillId="0" borderId="0" xfId="1" applyNumberFormat="1" applyFont="1"/>
    <xf numFmtId="2" fontId="0" fillId="0" borderId="0" xfId="5" applyNumberFormat="1" applyFont="1"/>
    <xf numFmtId="0" fontId="0" fillId="9" borderId="5" xfId="0" applyFill="1" applyBorder="1"/>
    <xf numFmtId="0" fontId="0" fillId="4" borderId="3" xfId="0" applyFill="1" applyBorder="1" applyAlignment="1">
      <alignment vertical="center"/>
    </xf>
    <xf numFmtId="0" fontId="0" fillId="0" borderId="6" xfId="0" applyBorder="1" applyAlignment="1">
      <alignment vertical="top"/>
    </xf>
    <xf numFmtId="0" fontId="0" fillId="0" borderId="6" xfId="0" applyBorder="1"/>
    <xf numFmtId="0" fontId="0" fillId="0" borderId="7" xfId="0" applyBorder="1"/>
    <xf numFmtId="0" fontId="0" fillId="4" borderId="7" xfId="0" applyFill="1" applyBorder="1"/>
    <xf numFmtId="0" fontId="0" fillId="9" borderId="0" xfId="0" applyFill="1"/>
    <xf numFmtId="0" fontId="0" fillId="8" borderId="0" xfId="0" applyFill="1"/>
    <xf numFmtId="0" fontId="0" fillId="0" borderId="1" xfId="0" applyBorder="1" applyAlignment="1">
      <alignment vertical="center"/>
    </xf>
    <xf numFmtId="0" fontId="6" fillId="3" borderId="2" xfId="2" quotePrefix="1" applyNumberFormat="1" applyAlignment="1"/>
    <xf numFmtId="0" fontId="6" fillId="10" borderId="2" xfId="2" quotePrefix="1" applyNumberFormat="1" applyFill="1" applyAlignment="1"/>
    <xf numFmtId="0" fontId="0" fillId="4" borderId="1" xfId="0" applyFill="1" applyBorder="1" applyAlignment="1">
      <alignment vertical="center"/>
    </xf>
    <xf numFmtId="0" fontId="6" fillId="0" borderId="0" xfId="2" quotePrefix="1" applyNumberFormat="1" applyFill="1" applyBorder="1" applyAlignment="1"/>
    <xf numFmtId="0" fontId="12" fillId="10" borderId="2" xfId="2" quotePrefix="1" applyNumberFormat="1" applyFont="1" applyFill="1" applyAlignment="1"/>
    <xf numFmtId="0" fontId="0" fillId="11" borderId="0" xfId="0" applyFill="1"/>
    <xf numFmtId="0" fontId="5" fillId="7" borderId="0" xfId="0" applyFont="1" applyFill="1" applyAlignment="1">
      <alignment horizontal="left" vertical="top"/>
    </xf>
    <xf numFmtId="0" fontId="5" fillId="0" borderId="0" xfId="0" applyFont="1" applyAlignment="1">
      <alignment horizontal="left" vertical="top"/>
    </xf>
    <xf numFmtId="0" fontId="5" fillId="0" borderId="0" xfId="0" applyFont="1" applyAlignment="1">
      <alignment horizontal="left" wrapText="1"/>
    </xf>
    <xf numFmtId="0" fontId="5" fillId="0" borderId="0" xfId="0" applyFont="1" applyProtection="1">
      <protection locked="0"/>
    </xf>
    <xf numFmtId="0" fontId="5" fillId="0" borderId="1" xfId="0" applyFont="1" applyBorder="1" applyAlignment="1">
      <alignment horizontal="left"/>
    </xf>
    <xf numFmtId="0" fontId="5" fillId="0" borderId="1" xfId="0" applyFont="1" applyBorder="1"/>
    <xf numFmtId="0" fontId="5" fillId="0" borderId="1" xfId="2" applyNumberFormat="1" applyFont="1" applyFill="1" applyBorder="1" applyAlignment="1">
      <alignment horizontal="left"/>
    </xf>
    <xf numFmtId="2" fontId="5" fillId="0" borderId="1" xfId="0" applyNumberFormat="1" applyFont="1" applyBorder="1" applyAlignment="1">
      <alignment horizontal="right"/>
    </xf>
    <xf numFmtId="0" fontId="5" fillId="0" borderId="1" xfId="2" quotePrefix="1" applyNumberFormat="1" applyFont="1" applyFill="1" applyBorder="1" applyAlignment="1">
      <alignment horizontal="left"/>
    </xf>
    <xf numFmtId="0" fontId="5" fillId="0" borderId="1" xfId="2" applyNumberFormat="1" applyFont="1" applyFill="1" applyBorder="1" applyAlignment="1">
      <alignment horizontal="left" vertical="top"/>
    </xf>
    <xf numFmtId="2" fontId="5" fillId="0" borderId="1" xfId="0" applyNumberFormat="1" applyFont="1" applyBorder="1" applyAlignment="1">
      <alignment horizontal="right" vertical="top"/>
    </xf>
    <xf numFmtId="0" fontId="5" fillId="0" borderId="1" xfId="2" quotePrefix="1" applyNumberFormat="1" applyFont="1" applyFill="1" applyBorder="1" applyAlignment="1"/>
    <xf numFmtId="0" fontId="5" fillId="0" borderId="1" xfId="0" applyFont="1" applyBorder="1" applyAlignment="1">
      <alignment horizontal="left" vertical="top"/>
    </xf>
    <xf numFmtId="0" fontId="5" fillId="7" borderId="0" xfId="0" applyFont="1" applyFill="1" applyAlignment="1">
      <alignment vertical="top"/>
    </xf>
    <xf numFmtId="0" fontId="5" fillId="0" borderId="0" xfId="0" applyFont="1" applyAlignment="1">
      <alignment vertical="top"/>
    </xf>
    <xf numFmtId="0" fontId="13" fillId="7" borderId="0" xfId="0" applyFont="1" applyFill="1" applyAlignment="1">
      <alignment horizontal="left" vertical="top"/>
    </xf>
    <xf numFmtId="2" fontId="13" fillId="7" borderId="0" xfId="0" applyNumberFormat="1" applyFont="1" applyFill="1" applyAlignment="1">
      <alignment horizontal="right"/>
    </xf>
    <xf numFmtId="0" fontId="0" fillId="0" borderId="0" xfId="0" pivotButton="1"/>
    <xf numFmtId="0" fontId="5" fillId="0" borderId="13" xfId="2" quotePrefix="1" applyNumberFormat="1" applyFont="1" applyFill="1" applyBorder="1" applyAlignment="1">
      <alignment horizontal="left"/>
    </xf>
    <xf numFmtId="0" fontId="14" fillId="0" borderId="0" xfId="0" applyFont="1" applyAlignment="1">
      <alignment horizontal="left"/>
    </xf>
    <xf numFmtId="0" fontId="2" fillId="5" borderId="1" xfId="0" applyFont="1" applyFill="1" applyBorder="1"/>
    <xf numFmtId="0" fontId="0" fillId="0" borderId="1" xfId="0" applyBorder="1" applyAlignment="1">
      <alignment wrapText="1"/>
    </xf>
    <xf numFmtId="0" fontId="0" fillId="0" borderId="1" xfId="0" applyBorder="1" applyAlignment="1">
      <alignment vertical="center" wrapText="1"/>
    </xf>
    <xf numFmtId="0" fontId="0" fillId="0" borderId="16" xfId="0" applyBorder="1" applyAlignment="1">
      <alignment horizontal="left" vertical="center" wrapText="1" indent="2"/>
    </xf>
    <xf numFmtId="0" fontId="0" fillId="0" borderId="14" xfId="0" applyBorder="1" applyAlignment="1">
      <alignment horizontal="left" vertical="center" indent="2"/>
    </xf>
    <xf numFmtId="0" fontId="0" fillId="0" borderId="16" xfId="0" applyBorder="1" applyAlignment="1">
      <alignment horizontal="left" vertical="center" indent="2"/>
    </xf>
    <xf numFmtId="0" fontId="0" fillId="0" borderId="14" xfId="0" applyBorder="1" applyAlignment="1">
      <alignment horizontal="left" vertical="center" wrapText="1" indent="2"/>
    </xf>
    <xf numFmtId="0" fontId="0" fillId="0" borderId="17" xfId="0" applyBorder="1" applyAlignment="1">
      <alignment horizontal="left" vertical="center" wrapText="1" indent="2"/>
    </xf>
    <xf numFmtId="0" fontId="0" fillId="0" borderId="13" xfId="0" applyBorder="1" applyAlignment="1">
      <alignment vertical="top" wrapText="1"/>
    </xf>
    <xf numFmtId="0" fontId="15" fillId="13" borderId="0" xfId="0" applyFont="1" applyFill="1"/>
    <xf numFmtId="0" fontId="15" fillId="13" borderId="15" xfId="0" applyFont="1" applyFill="1" applyBorder="1" applyAlignment="1">
      <alignment horizontal="left" vertical="center" indent="1"/>
    </xf>
    <xf numFmtId="0" fontId="19" fillId="0" borderId="0" xfId="0" applyFont="1"/>
    <xf numFmtId="0" fontId="0" fillId="0" borderId="0" xfId="0" applyAlignment="1">
      <alignment horizontal="left" indent="1"/>
    </xf>
    <xf numFmtId="167" fontId="0" fillId="0" borderId="0" xfId="0" applyNumberFormat="1"/>
    <xf numFmtId="0" fontId="5" fillId="0" borderId="0" xfId="0" applyFont="1" applyAlignment="1">
      <alignment horizontal="left"/>
    </xf>
    <xf numFmtId="0" fontId="5" fillId="7" borderId="0" xfId="0" applyFont="1" applyFill="1" applyAlignment="1">
      <alignment horizontal="left"/>
    </xf>
    <xf numFmtId="0" fontId="5" fillId="7" borderId="0" xfId="0" applyFont="1" applyFill="1"/>
    <xf numFmtId="0" fontId="13" fillId="2" borderId="9" xfId="0" applyFont="1" applyFill="1" applyBorder="1" applyAlignment="1">
      <alignment horizontal="left"/>
    </xf>
    <xf numFmtId="0" fontId="13" fillId="2" borderId="10" xfId="0" applyFont="1" applyFill="1" applyBorder="1" applyAlignment="1">
      <alignment horizontal="left"/>
    </xf>
    <xf numFmtId="0" fontId="13" fillId="2" borderId="10" xfId="0" applyFont="1" applyFill="1" applyBorder="1"/>
    <xf numFmtId="164" fontId="13" fillId="2" borderId="10" xfId="0" applyNumberFormat="1" applyFont="1" applyFill="1" applyBorder="1" applyAlignment="1">
      <alignment horizontal="left"/>
    </xf>
    <xf numFmtId="2" fontId="13" fillId="2" borderId="10" xfId="0" applyNumberFormat="1" applyFont="1" applyFill="1" applyBorder="1" applyAlignment="1">
      <alignment horizontal="left"/>
    </xf>
    <xf numFmtId="0" fontId="13" fillId="2" borderId="10" xfId="0" applyFont="1" applyFill="1" applyBorder="1" applyAlignment="1">
      <alignment horizontal="center"/>
    </xf>
    <xf numFmtId="0" fontId="13" fillId="0" borderId="10" xfId="0" applyFont="1" applyBorder="1" applyAlignment="1">
      <alignment horizontal="left"/>
    </xf>
    <xf numFmtId="0" fontId="5" fillId="0" borderId="7" xfId="0" applyFont="1" applyBorder="1" applyAlignment="1">
      <alignment horizontal="left"/>
    </xf>
    <xf numFmtId="164" fontId="5" fillId="0" borderId="1" xfId="0" applyNumberFormat="1" applyFont="1" applyBorder="1" applyAlignment="1">
      <alignment horizontal="left"/>
    </xf>
    <xf numFmtId="0" fontId="5" fillId="0" borderId="1" xfId="0" applyFont="1" applyBorder="1" applyAlignment="1">
      <alignment horizontal="right"/>
    </xf>
    <xf numFmtId="9" fontId="5" fillId="0" borderId="1" xfId="1" applyFont="1" applyFill="1" applyBorder="1" applyAlignment="1">
      <alignment horizontal="right"/>
    </xf>
    <xf numFmtId="0" fontId="20" fillId="0" borderId="1" xfId="3" applyFont="1" applyFill="1" applyBorder="1" applyAlignment="1">
      <alignment horizontal="left"/>
    </xf>
    <xf numFmtId="17" fontId="5" fillId="0" borderId="1" xfId="0" applyNumberFormat="1" applyFont="1" applyBorder="1" applyAlignment="1">
      <alignment horizontal="left"/>
    </xf>
    <xf numFmtId="17" fontId="5" fillId="0" borderId="1" xfId="0" applyNumberFormat="1" applyFont="1" applyBorder="1" applyAlignment="1">
      <alignment horizontal="right"/>
    </xf>
    <xf numFmtId="0" fontId="20" fillId="0" borderId="1" xfId="3" applyFont="1" applyFill="1" applyBorder="1"/>
    <xf numFmtId="0" fontId="5" fillId="0" borderId="7" xfId="0" applyFont="1" applyBorder="1"/>
    <xf numFmtId="0" fontId="5" fillId="0" borderId="0" xfId="0" applyFont="1"/>
    <xf numFmtId="166" fontId="5" fillId="0" borderId="1" xfId="0" applyNumberFormat="1" applyFont="1" applyBorder="1" applyAlignment="1">
      <alignment horizontal="left"/>
    </xf>
    <xf numFmtId="2" fontId="5" fillId="0" borderId="1" xfId="0" applyNumberFormat="1" applyFont="1" applyBorder="1"/>
    <xf numFmtId="0" fontId="20" fillId="0" borderId="1" xfId="3" applyFont="1" applyBorder="1"/>
    <xf numFmtId="0" fontId="20" fillId="9" borderId="1" xfId="3" applyFont="1" applyFill="1" applyBorder="1"/>
    <xf numFmtId="17" fontId="5" fillId="0" borderId="1" xfId="0" applyNumberFormat="1" applyFont="1" applyBorder="1"/>
    <xf numFmtId="0" fontId="20" fillId="12" borderId="8" xfId="3" applyFont="1" applyFill="1" applyBorder="1" applyAlignment="1">
      <alignment vertical="top" wrapText="1"/>
    </xf>
    <xf numFmtId="164" fontId="5" fillId="0" borderId="1" xfId="0" applyNumberFormat="1" applyFont="1" applyBorder="1" applyAlignment="1">
      <alignment horizontal="left" vertical="top"/>
    </xf>
    <xf numFmtId="0" fontId="5" fillId="0" borderId="1" xfId="0" applyFont="1" applyBorder="1" applyAlignment="1">
      <alignment horizontal="right" vertical="top"/>
    </xf>
    <xf numFmtId="0" fontId="5" fillId="0" borderId="1" xfId="0" applyFont="1" applyBorder="1" applyAlignment="1">
      <alignment vertical="top"/>
    </xf>
    <xf numFmtId="0" fontId="20" fillId="0" borderId="0" xfId="3" applyFont="1"/>
    <xf numFmtId="0" fontId="5" fillId="0" borderId="12" xfId="0" applyFont="1" applyBorder="1"/>
    <xf numFmtId="0" fontId="5" fillId="0" borderId="13" xfId="0" applyFont="1" applyBorder="1" applyAlignment="1">
      <alignment horizontal="left"/>
    </xf>
    <xf numFmtId="0" fontId="5" fillId="0" borderId="13" xfId="0" applyFont="1" applyBorder="1"/>
    <xf numFmtId="164" fontId="5" fillId="0" borderId="13" xfId="0" applyNumberFormat="1" applyFont="1" applyBorder="1" applyAlignment="1">
      <alignment horizontal="left"/>
    </xf>
    <xf numFmtId="0" fontId="5" fillId="0" borderId="13" xfId="0" applyFont="1" applyBorder="1" applyAlignment="1">
      <alignment horizontal="right"/>
    </xf>
    <xf numFmtId="2" fontId="5" fillId="0" borderId="13" xfId="0" applyNumberFormat="1" applyFont="1" applyBorder="1" applyAlignment="1">
      <alignment horizontal="right"/>
    </xf>
    <xf numFmtId="9" fontId="5" fillId="0" borderId="13" xfId="1" applyFont="1" applyFill="1" applyBorder="1" applyAlignment="1">
      <alignment horizontal="right"/>
    </xf>
    <xf numFmtId="0" fontId="5" fillId="0" borderId="13" xfId="0" applyFont="1" applyBorder="1" applyAlignment="1">
      <alignment vertical="top"/>
    </xf>
    <xf numFmtId="0" fontId="20" fillId="0" borderId="13" xfId="3" applyFont="1" applyFill="1" applyBorder="1"/>
    <xf numFmtId="17" fontId="5" fillId="0" borderId="0" xfId="0" applyNumberFormat="1" applyFont="1" applyAlignment="1">
      <alignment horizontal="left"/>
    </xf>
    <xf numFmtId="2" fontId="5" fillId="0" borderId="0" xfId="0" applyNumberFormat="1" applyFont="1" applyAlignment="1">
      <alignment horizontal="right"/>
    </xf>
    <xf numFmtId="0" fontId="20" fillId="12" borderId="1" xfId="3" applyFont="1" applyFill="1" applyBorder="1" applyAlignment="1">
      <alignment vertical="top" wrapText="1"/>
    </xf>
    <xf numFmtId="0" fontId="21" fillId="0" borderId="0" xfId="2" quotePrefix="1" applyNumberFormat="1" applyFont="1" applyFill="1" applyBorder="1" applyAlignment="1"/>
    <xf numFmtId="0" fontId="5" fillId="0" borderId="0" xfId="0" applyFont="1" applyAlignment="1">
      <alignment horizontal="right"/>
    </xf>
    <xf numFmtId="0" fontId="5" fillId="0" borderId="0" xfId="0" applyFont="1" applyAlignment="1">
      <alignment vertical="center"/>
    </xf>
    <xf numFmtId="2" fontId="5" fillId="0" borderId="0" xfId="0" applyNumberFormat="1" applyFont="1"/>
    <xf numFmtId="0" fontId="13" fillId="2" borderId="1" xfId="0" applyFont="1" applyFill="1" applyBorder="1" applyAlignment="1">
      <alignment horizontal="left" vertical="top"/>
    </xf>
    <xf numFmtId="0" fontId="13" fillId="2" borderId="1" xfId="0" applyFont="1" applyFill="1" applyBorder="1" applyAlignment="1">
      <alignment vertical="top"/>
    </xf>
    <xf numFmtId="0" fontId="13" fillId="2" borderId="4" xfId="0" applyFont="1" applyFill="1" applyBorder="1" applyAlignment="1" applyProtection="1">
      <alignment horizontal="left" vertical="top"/>
      <protection locked="0"/>
    </xf>
    <xf numFmtId="0" fontId="13" fillId="2" borderId="4" xfId="0" applyFont="1" applyFill="1" applyBorder="1" applyAlignment="1">
      <alignment horizontal="left" vertical="top"/>
    </xf>
    <xf numFmtId="2" fontId="13" fillId="2" borderId="1" xfId="0" applyNumberFormat="1" applyFont="1" applyFill="1" applyBorder="1" applyAlignment="1">
      <alignment horizontal="left" vertical="top"/>
    </xf>
    <xf numFmtId="0" fontId="13" fillId="2" borderId="1" xfId="0" applyFont="1" applyFill="1" applyBorder="1" applyAlignment="1" applyProtection="1">
      <alignment horizontal="left" vertical="top"/>
      <protection locked="0"/>
    </xf>
    <xf numFmtId="49" fontId="5" fillId="7" borderId="0" xfId="0" applyNumberFormat="1" applyFont="1" applyFill="1" applyAlignment="1">
      <alignment horizontal="left" vertical="top"/>
    </xf>
    <xf numFmtId="0" fontId="13" fillId="7" borderId="0" xfId="0" applyFont="1" applyFill="1" applyProtection="1">
      <protection locked="0"/>
    </xf>
    <xf numFmtId="0" fontId="13" fillId="7" borderId="0" xfId="0" applyFont="1" applyFill="1"/>
    <xf numFmtId="2" fontId="13" fillId="7" borderId="0" xfId="0" applyNumberFormat="1" applyFont="1" applyFill="1"/>
    <xf numFmtId="2" fontId="5" fillId="7" borderId="0" xfId="1" applyNumberFormat="1" applyFont="1" applyFill="1"/>
    <xf numFmtId="0" fontId="5" fillId="7" borderId="0" xfId="0" applyFont="1" applyFill="1" applyAlignment="1" applyProtection="1">
      <alignment horizontal="left"/>
      <protection locked="0"/>
    </xf>
    <xf numFmtId="49" fontId="5" fillId="0" borderId="0" xfId="0" applyNumberFormat="1" applyFont="1" applyAlignment="1">
      <alignment horizontal="left" vertical="top"/>
    </xf>
    <xf numFmtId="0" fontId="13" fillId="0" borderId="0" xfId="0" applyFont="1" applyProtection="1">
      <protection locked="0"/>
    </xf>
    <xf numFmtId="0" fontId="13" fillId="0" borderId="0" xfId="0" applyFont="1"/>
    <xf numFmtId="2" fontId="13" fillId="0" borderId="0" xfId="0" applyNumberFormat="1" applyFont="1"/>
    <xf numFmtId="0" fontId="5" fillId="0" borderId="0" xfId="0" applyFont="1" applyAlignment="1" applyProtection="1">
      <alignment horizontal="left"/>
      <protection locked="0"/>
    </xf>
    <xf numFmtId="0" fontId="5" fillId="7" borderId="0" xfId="0" applyFont="1" applyFill="1" applyAlignment="1">
      <alignment horizontal="left" vertical="center"/>
    </xf>
    <xf numFmtId="0" fontId="5" fillId="0" borderId="0" xfId="0" applyFont="1" applyAlignment="1">
      <alignment horizontal="left" vertical="center"/>
    </xf>
    <xf numFmtId="0" fontId="5" fillId="0" borderId="0" xfId="0" applyFont="1" applyAlignment="1" applyProtection="1">
      <alignment wrapText="1"/>
      <protection locked="0"/>
    </xf>
    <xf numFmtId="0" fontId="5" fillId="0" borderId="0" xfId="0" applyFont="1" applyAlignment="1">
      <alignment wrapText="1"/>
    </xf>
    <xf numFmtId="9" fontId="5" fillId="0" borderId="0" xfId="0" applyNumberFormat="1" applyFont="1" applyAlignment="1" applyProtection="1">
      <alignment horizontal="left"/>
      <protection locked="0"/>
    </xf>
    <xf numFmtId="0" fontId="5" fillId="7" borderId="0" xfId="0" applyFont="1" applyFill="1" applyProtection="1">
      <protection locked="0"/>
    </xf>
    <xf numFmtId="3" fontId="5" fillId="0" borderId="0" xfId="0" applyNumberFormat="1" applyFont="1" applyProtection="1">
      <protection locked="0"/>
    </xf>
    <xf numFmtId="3" fontId="5" fillId="0" borderId="0" xfId="0" applyNumberFormat="1" applyFont="1"/>
    <xf numFmtId="3" fontId="5" fillId="0" borderId="0" xfId="0" applyNumberFormat="1" applyFont="1" applyAlignment="1" applyProtection="1">
      <alignment horizontal="left"/>
      <protection locked="0"/>
    </xf>
    <xf numFmtId="3" fontId="5" fillId="0" borderId="0" xfId="0" applyNumberFormat="1" applyFont="1" applyAlignment="1">
      <alignment horizontal="left"/>
    </xf>
    <xf numFmtId="0" fontId="13" fillId="0" borderId="0" xfId="0" applyFont="1" applyAlignment="1" applyProtection="1">
      <alignment wrapText="1"/>
      <protection locked="0"/>
    </xf>
    <xf numFmtId="0" fontId="13" fillId="0" borderId="0" xfId="0" applyFont="1" applyAlignment="1">
      <alignment wrapText="1"/>
    </xf>
    <xf numFmtId="0" fontId="5" fillId="7" borderId="0" xfId="0" applyFont="1" applyFill="1" applyAlignment="1">
      <alignment horizontal="left" wrapText="1"/>
    </xf>
    <xf numFmtId="0" fontId="5" fillId="0" borderId="0" xfId="0" applyFont="1" applyAlignment="1" applyProtection="1">
      <alignment horizontal="left" vertical="top"/>
      <protection locked="0"/>
    </xf>
    <xf numFmtId="0" fontId="5" fillId="0" borderId="0" xfId="0" applyFont="1" applyAlignment="1">
      <alignment vertical="top" wrapText="1"/>
    </xf>
    <xf numFmtId="0" fontId="5" fillId="7" borderId="0" xfId="0" applyFont="1" applyFill="1" applyAlignment="1" applyProtection="1">
      <alignment vertical="top"/>
      <protection locked="0"/>
    </xf>
    <xf numFmtId="4" fontId="5" fillId="7" borderId="0" xfId="0" applyNumberFormat="1" applyFont="1" applyFill="1"/>
    <xf numFmtId="2" fontId="5" fillId="0" borderId="0" xfId="5" applyNumberFormat="1" applyFont="1" applyFill="1"/>
    <xf numFmtId="0" fontId="13" fillId="0" borderId="0" xfId="0" applyFont="1" applyAlignment="1" applyProtection="1">
      <alignment horizontal="left"/>
      <protection locked="0"/>
    </xf>
    <xf numFmtId="0" fontId="13" fillId="0" borderId="0" xfId="0" applyFont="1" applyAlignment="1">
      <alignment horizontal="left"/>
    </xf>
    <xf numFmtId="2" fontId="13" fillId="0" borderId="0" xfId="5" applyNumberFormat="1" applyFont="1" applyFill="1"/>
    <xf numFmtId="2" fontId="5" fillId="0" borderId="0" xfId="0" applyNumberFormat="1" applyFont="1" applyAlignment="1">
      <alignment vertical="center"/>
    </xf>
    <xf numFmtId="2" fontId="13" fillId="0" borderId="0" xfId="0" applyNumberFormat="1" applyFont="1" applyAlignment="1">
      <alignment vertical="center"/>
    </xf>
    <xf numFmtId="2" fontId="13" fillId="0" borderId="0" xfId="0" applyNumberFormat="1" applyFont="1" applyAlignment="1">
      <alignment horizontal="right" vertical="center"/>
    </xf>
    <xf numFmtId="0" fontId="5" fillId="0" borderId="0" xfId="0" applyFont="1" applyAlignment="1" applyProtection="1">
      <alignment vertical="top"/>
      <protection locked="0"/>
    </xf>
    <xf numFmtId="0" fontId="5" fillId="7" borderId="0" xfId="0" applyFont="1" applyFill="1" applyAlignment="1" applyProtection="1">
      <alignment horizontal="center"/>
      <protection locked="0"/>
    </xf>
    <xf numFmtId="0" fontId="5" fillId="0" borderId="0" xfId="0" applyFont="1" applyAlignment="1" applyProtection="1">
      <alignment vertical="center"/>
      <protection locked="0"/>
    </xf>
    <xf numFmtId="0" fontId="5" fillId="0" borderId="0" xfId="0" applyFont="1" applyAlignment="1" applyProtection="1">
      <alignment horizontal="left" vertical="top" wrapText="1"/>
      <protection locked="0"/>
    </xf>
    <xf numFmtId="3" fontId="13" fillId="0" borderId="0" xfId="0" applyNumberFormat="1" applyFont="1" applyProtection="1">
      <protection locked="0"/>
    </xf>
    <xf numFmtId="3" fontId="13" fillId="0" borderId="0" xfId="0" applyNumberFormat="1" applyFont="1"/>
    <xf numFmtId="2" fontId="5" fillId="7" borderId="0" xfId="0" applyNumberFormat="1" applyFont="1" applyFill="1"/>
    <xf numFmtId="0" fontId="5" fillId="0" borderId="0" xfId="0" applyFont="1" applyAlignment="1" applyProtection="1">
      <alignment horizontal="center"/>
      <protection locked="0"/>
    </xf>
    <xf numFmtId="2" fontId="13" fillId="2" borderId="11" xfId="0" applyNumberFormat="1" applyFont="1" applyFill="1" applyBorder="1" applyAlignment="1">
      <alignment horizontal="left"/>
    </xf>
    <xf numFmtId="2" fontId="5" fillId="0" borderId="6" xfId="0" applyNumberFormat="1" applyFont="1" applyBorder="1" applyAlignment="1">
      <alignment horizontal="right"/>
    </xf>
    <xf numFmtId="2" fontId="5" fillId="0" borderId="18" xfId="0" applyNumberFormat="1" applyFont="1" applyBorder="1" applyAlignment="1">
      <alignment horizontal="right"/>
    </xf>
    <xf numFmtId="0" fontId="26" fillId="0" borderId="0" xfId="4" applyFont="1"/>
    <xf numFmtId="1" fontId="27" fillId="0" borderId="0" xfId="4" applyNumberFormat="1" applyFont="1" applyAlignment="1">
      <alignment horizontal="left"/>
    </xf>
    <xf numFmtId="1" fontId="27" fillId="0" borderId="0" xfId="4" applyNumberFormat="1" applyFont="1"/>
    <xf numFmtId="0" fontId="27" fillId="0" borderId="0" xfId="4" applyFont="1"/>
    <xf numFmtId="3" fontId="27" fillId="0" borderId="0" xfId="4" applyNumberFormat="1" applyFont="1"/>
    <xf numFmtId="168" fontId="27" fillId="0" borderId="0" xfId="4" applyNumberFormat="1" applyFont="1"/>
    <xf numFmtId="0" fontId="10" fillId="0" borderId="0" xfId="4"/>
    <xf numFmtId="0" fontId="28" fillId="0" borderId="0" xfId="4" applyFont="1"/>
    <xf numFmtId="14" fontId="27" fillId="0" borderId="0" xfId="4" applyNumberFormat="1" applyFont="1"/>
    <xf numFmtId="0" fontId="27" fillId="0" borderId="0" xfId="6"/>
    <xf numFmtId="0" fontId="29" fillId="0" borderId="0" xfId="4" applyFont="1"/>
    <xf numFmtId="49" fontId="30" fillId="14" borderId="13" xfId="6" applyNumberFormat="1" applyFont="1" applyFill="1" applyBorder="1" applyAlignment="1">
      <alignment horizontal="center" vertical="center" wrapText="1"/>
    </xf>
    <xf numFmtId="169" fontId="30" fillId="14" borderId="13" xfId="6" applyNumberFormat="1" applyFont="1" applyFill="1" applyBorder="1" applyAlignment="1">
      <alignment horizontal="center" vertical="center" wrapText="1"/>
    </xf>
    <xf numFmtId="49" fontId="30" fillId="14" borderId="1" xfId="6" applyNumberFormat="1" applyFont="1" applyFill="1" applyBorder="1" applyAlignment="1">
      <alignment horizontal="center" vertical="center" wrapText="1"/>
    </xf>
    <xf numFmtId="1" fontId="30" fillId="14" borderId="13" xfId="6" applyNumberFormat="1" applyFont="1" applyFill="1" applyBorder="1" applyAlignment="1">
      <alignment horizontal="center" vertical="center" wrapText="1"/>
    </xf>
    <xf numFmtId="1" fontId="30" fillId="14" borderId="19" xfId="4" applyNumberFormat="1" applyFont="1" applyFill="1" applyBorder="1" applyAlignment="1">
      <alignment horizontal="center" vertical="center" wrapText="1"/>
    </xf>
    <xf numFmtId="3" fontId="30" fillId="14" borderId="20" xfId="6" applyNumberFormat="1" applyFont="1" applyFill="1" applyBorder="1" applyAlignment="1">
      <alignment horizontal="center" vertical="center" wrapText="1"/>
    </xf>
    <xf numFmtId="49" fontId="30" fillId="15" borderId="13" xfId="6" applyNumberFormat="1" applyFont="1" applyFill="1" applyBorder="1" applyAlignment="1">
      <alignment horizontal="center" vertical="center" wrapText="1"/>
    </xf>
    <xf numFmtId="49" fontId="30" fillId="14" borderId="20" xfId="6" applyNumberFormat="1" applyFont="1" applyFill="1" applyBorder="1" applyAlignment="1">
      <alignment horizontal="center" vertical="center" wrapText="1"/>
    </xf>
    <xf numFmtId="3" fontId="30" fillId="14" borderId="13" xfId="6" applyNumberFormat="1" applyFont="1" applyFill="1" applyBorder="1" applyAlignment="1">
      <alignment horizontal="center" vertical="center" wrapText="1"/>
    </xf>
    <xf numFmtId="49" fontId="30" fillId="15" borderId="4" xfId="6" applyNumberFormat="1" applyFont="1" applyFill="1" applyBorder="1" applyAlignment="1">
      <alignment horizontal="center" vertical="center" wrapText="1"/>
    </xf>
    <xf numFmtId="0" fontId="10" fillId="0" borderId="1" xfId="4" applyBorder="1" applyAlignment="1">
      <alignment horizontal="center" vertical="center"/>
    </xf>
    <xf numFmtId="49" fontId="31" fillId="12" borderId="1" xfId="6" applyNumberFormat="1" applyFont="1" applyFill="1" applyBorder="1" applyAlignment="1">
      <alignment horizontal="center" vertical="center" wrapText="1"/>
    </xf>
    <xf numFmtId="49" fontId="31" fillId="12" borderId="1" xfId="6" applyNumberFormat="1" applyFont="1" applyFill="1" applyBorder="1" applyAlignment="1">
      <alignment horizontal="center" vertical="center"/>
    </xf>
    <xf numFmtId="49" fontId="32" fillId="12" borderId="10" xfId="6" applyNumberFormat="1" applyFont="1" applyFill="1" applyBorder="1" applyAlignment="1">
      <alignment horizontal="center" vertical="top" wrapText="1"/>
    </xf>
    <xf numFmtId="0" fontId="31" fillId="12" borderId="1" xfId="6" applyFont="1" applyFill="1" applyBorder="1" applyAlignment="1">
      <alignment horizontal="center" vertical="center"/>
    </xf>
    <xf numFmtId="2" fontId="10" fillId="0" borderId="1" xfId="4" applyNumberFormat="1" applyBorder="1" applyAlignment="1">
      <alignment horizontal="center" vertical="center"/>
    </xf>
    <xf numFmtId="0" fontId="1" fillId="0" borderId="1" xfId="4" applyFont="1" applyBorder="1" applyAlignment="1">
      <alignment horizontal="center" vertical="center" wrapText="1"/>
    </xf>
    <xf numFmtId="170" fontId="31" fillId="12" borderId="1" xfId="6" applyNumberFormat="1" applyFont="1" applyFill="1" applyBorder="1" applyAlignment="1">
      <alignment horizontal="center" vertical="center"/>
    </xf>
    <xf numFmtId="170" fontId="31" fillId="12" borderId="10" xfId="6" applyNumberFormat="1" applyFont="1" applyFill="1" applyBorder="1" applyAlignment="1">
      <alignment horizontal="center" vertical="center"/>
    </xf>
    <xf numFmtId="49" fontId="31" fillId="12" borderId="10" xfId="6" applyNumberFormat="1" applyFont="1" applyFill="1" applyBorder="1" applyAlignment="1">
      <alignment horizontal="center" vertical="center"/>
    </xf>
    <xf numFmtId="171" fontId="31" fillId="12" borderId="1" xfId="6" applyNumberFormat="1" applyFont="1" applyFill="1" applyBorder="1" applyAlignment="1">
      <alignment horizontal="center" vertical="center" wrapText="1"/>
    </xf>
    <xf numFmtId="171" fontId="31" fillId="12" borderId="10" xfId="6" applyNumberFormat="1" applyFont="1" applyFill="1" applyBorder="1" applyAlignment="1">
      <alignment horizontal="center" vertical="center"/>
    </xf>
    <xf numFmtId="171" fontId="31" fillId="12" borderId="10" xfId="6" applyNumberFormat="1" applyFont="1" applyFill="1" applyBorder="1" applyAlignment="1">
      <alignment horizontal="center" vertical="center" wrapText="1"/>
    </xf>
    <xf numFmtId="49" fontId="31" fillId="12" borderId="10" xfId="6" applyNumberFormat="1" applyFont="1" applyFill="1" applyBorder="1" applyAlignment="1">
      <alignment horizontal="center" vertical="center" wrapText="1"/>
    </xf>
    <xf numFmtId="49" fontId="31" fillId="0" borderId="1" xfId="6" applyNumberFormat="1" applyFont="1" applyBorder="1" applyAlignment="1">
      <alignment horizontal="center" vertical="center"/>
    </xf>
    <xf numFmtId="172" fontId="31" fillId="12" borderId="21" xfId="6" applyNumberFormat="1" applyFont="1" applyFill="1" applyBorder="1" applyAlignment="1">
      <alignment horizontal="center" vertical="center"/>
    </xf>
    <xf numFmtId="173" fontId="10" fillId="0" borderId="1" xfId="4" applyNumberFormat="1" applyBorder="1" applyAlignment="1">
      <alignment horizontal="center" vertical="center" wrapText="1"/>
    </xf>
    <xf numFmtId="0" fontId="27" fillId="0" borderId="0" xfId="6" applyAlignment="1">
      <alignment horizontal="left"/>
    </xf>
    <xf numFmtId="1" fontId="27" fillId="0" borderId="0" xfId="6" applyNumberFormat="1" applyAlignment="1">
      <alignment horizontal="center"/>
    </xf>
    <xf numFmtId="0" fontId="27" fillId="0" borderId="0" xfId="6" applyAlignment="1">
      <alignment horizontal="center"/>
    </xf>
    <xf numFmtId="3" fontId="27" fillId="0" borderId="0" xfId="6" applyNumberFormat="1"/>
    <xf numFmtId="14" fontId="27" fillId="0" borderId="0" xfId="6" applyNumberFormat="1" applyAlignment="1">
      <alignment horizontal="center"/>
    </xf>
    <xf numFmtId="0" fontId="10" fillId="5" borderId="1" xfId="4" applyFill="1" applyBorder="1" applyAlignment="1">
      <alignment horizontal="left" vertical="center"/>
    </xf>
    <xf numFmtId="0" fontId="7" fillId="0" borderId="1" xfId="3" applyFill="1" applyBorder="1"/>
    <xf numFmtId="0" fontId="13" fillId="7" borderId="0" xfId="0" applyFont="1" applyFill="1" applyAlignment="1">
      <alignment horizontal="left"/>
    </xf>
    <xf numFmtId="0" fontId="13" fillId="7" borderId="0" xfId="0" applyFont="1" applyFill="1" applyAlignment="1">
      <alignment horizontal="left" wrapText="1"/>
    </xf>
    <xf numFmtId="0" fontId="13" fillId="7" borderId="0" xfId="0" applyFont="1" applyFill="1" applyAlignment="1" applyProtection="1">
      <alignment horizontal="center"/>
      <protection locked="0"/>
    </xf>
    <xf numFmtId="0" fontId="7" fillId="0" borderId="0" xfId="3" applyFill="1"/>
    <xf numFmtId="0" fontId="7" fillId="0" borderId="8" xfId="3" applyFill="1" applyBorder="1" applyAlignment="1">
      <alignment vertical="top" wrapText="1"/>
    </xf>
    <xf numFmtId="0" fontId="20" fillId="0" borderId="0" xfId="3" applyFont="1" applyFill="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7" fillId="0" borderId="1" xfId="3" applyFill="1" applyBorder="1" applyAlignment="1">
      <alignment horizontal="left"/>
    </xf>
    <xf numFmtId="0" fontId="5" fillId="4" borderId="1" xfId="0" applyFont="1" applyFill="1" applyBorder="1" applyAlignment="1">
      <alignment horizontal="left"/>
    </xf>
    <xf numFmtId="0" fontId="5" fillId="16" borderId="1" xfId="0" applyFont="1" applyFill="1" applyBorder="1" applyAlignment="1">
      <alignment horizontal="left"/>
    </xf>
    <xf numFmtId="0" fontId="5" fillId="4" borderId="7" xfId="0" applyFont="1" applyFill="1" applyBorder="1"/>
    <xf numFmtId="0" fontId="13" fillId="17" borderId="10" xfId="0" applyFont="1" applyFill="1" applyBorder="1" applyAlignment="1">
      <alignment horizontal="left"/>
    </xf>
    <xf numFmtId="9" fontId="5" fillId="0" borderId="0" xfId="1" applyFont="1" applyFill="1"/>
  </cellXfs>
  <cellStyles count="7">
    <cellStyle name="Comma" xfId="5" builtinId="3"/>
    <cellStyle name="Hyperlink" xfId="3" builtinId="8"/>
    <cellStyle name="Normal" xfId="0" builtinId="0"/>
    <cellStyle name="Normal 2" xfId="4" xr:uid="{3B87BC99-E970-4E4F-A255-D17692EC0CDC}"/>
    <cellStyle name="Normal 3" xfId="6" xr:uid="{463E9C02-7102-4D4A-B876-C9C00FF1368C}"/>
    <cellStyle name="Percent" xfId="1" builtinId="5"/>
    <cellStyle name="SAPMemberCell" xfId="2" xr:uid="{B542B9F1-7AFB-4A0B-9C91-3DF7493B2735}"/>
  </cellStyles>
  <dxfs count="462">
    <dxf>
      <font>
        <strike val="0"/>
        <outline val="0"/>
        <shadow val="0"/>
        <u val="none"/>
        <vertAlign val="baseline"/>
        <color auto="1"/>
      </font>
      <numFmt numFmtId="13" formatCode="0%"/>
      <fill>
        <patternFill patternType="none">
          <fgColor indexed="64"/>
          <bgColor auto="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C8F"/>
        </patternFill>
      </fill>
    </dxf>
    <dxf>
      <fill>
        <patternFill>
          <bgColor rgb="FFD7F8D9"/>
        </patternFill>
      </fill>
    </dxf>
    <dxf>
      <fill>
        <patternFill>
          <bgColor rgb="FFF0DBC1"/>
        </patternFill>
      </fill>
    </dxf>
    <dxf>
      <fill>
        <patternFill>
          <bgColor rgb="FFF0C1C1"/>
        </patternFill>
      </fill>
    </dxf>
    <dxf>
      <fill>
        <patternFill>
          <bgColor rgb="FFFFFC8F"/>
        </patternFill>
      </fill>
    </dxf>
    <dxf>
      <fill>
        <patternFill>
          <bgColor rgb="FFF0C1C1"/>
        </patternFill>
      </fill>
    </dxf>
    <dxf>
      <fill>
        <patternFill>
          <bgColor rgb="FFF0DBC1"/>
        </patternFill>
      </fill>
    </dxf>
    <dxf>
      <fill>
        <patternFill>
          <bgColor rgb="FFD7F8D9"/>
        </patternFill>
      </fill>
    </dxf>
    <dxf>
      <font>
        <b/>
        <i val="0"/>
        <color theme="1"/>
      </font>
      <fill>
        <patternFill>
          <bgColor rgb="FFDEEBF7"/>
        </patternFill>
      </fill>
      <border>
        <left/>
        <right/>
        <top style="thin">
          <color auto="1"/>
        </top>
        <bottom style="thin">
          <color auto="1"/>
        </bottom>
      </border>
    </dxf>
    <dxf>
      <fill>
        <patternFill>
          <bgColor rgb="FFFFFC8F"/>
        </patternFill>
      </fill>
    </dxf>
    <dxf>
      <fill>
        <patternFill>
          <bgColor rgb="FFF0DBC1"/>
        </patternFill>
      </fill>
    </dxf>
    <dxf>
      <fill>
        <patternFill>
          <bgColor rgb="FFF0C1C1"/>
        </patternFill>
      </fill>
    </dxf>
    <dxf>
      <fill>
        <patternFill>
          <bgColor rgb="FFD7F8D9"/>
        </patternFill>
      </fill>
    </dxf>
    <dxf>
      <fill>
        <patternFill>
          <bgColor rgb="FFFFFC8F"/>
        </patternFill>
      </fill>
    </dxf>
    <dxf>
      <fill>
        <patternFill>
          <bgColor rgb="FFD7F8D9"/>
        </patternFill>
      </fill>
    </dxf>
    <dxf>
      <fill>
        <patternFill>
          <bgColor rgb="FFF0DBC1"/>
        </patternFill>
      </fill>
    </dxf>
    <dxf>
      <fill>
        <patternFill>
          <bgColor rgb="FFF0C1C1"/>
        </patternFill>
      </fill>
    </dxf>
    <dxf>
      <fill>
        <patternFill>
          <bgColor rgb="FFFFFC8F"/>
        </patternFill>
      </fill>
    </dxf>
    <dxf>
      <fill>
        <patternFill>
          <bgColor rgb="FFD7F8D9"/>
        </patternFill>
      </fill>
    </dxf>
    <dxf>
      <fill>
        <patternFill>
          <bgColor rgb="FFF0C1C1"/>
        </patternFill>
      </fill>
    </dxf>
    <dxf>
      <fill>
        <patternFill>
          <bgColor rgb="FFF0DBC1"/>
        </patternFill>
      </fill>
    </dxf>
    <dxf>
      <fill>
        <patternFill>
          <bgColor rgb="FFFFFC8F"/>
        </patternFill>
      </fill>
    </dxf>
    <dxf>
      <fill>
        <patternFill>
          <bgColor rgb="FFD7F8D9"/>
        </patternFill>
      </fill>
    </dxf>
    <dxf>
      <fill>
        <patternFill>
          <bgColor rgb="FFF0C1C1"/>
        </patternFill>
      </fill>
    </dxf>
    <dxf>
      <fill>
        <patternFill>
          <bgColor rgb="FFF0DBC1"/>
        </patternFill>
      </fill>
    </dxf>
    <dxf>
      <fill>
        <patternFill>
          <bgColor rgb="FFFFFC8F"/>
        </patternFill>
      </fill>
    </dxf>
    <dxf>
      <fill>
        <patternFill>
          <bgColor rgb="FFF0DBC1"/>
        </patternFill>
      </fill>
    </dxf>
    <dxf>
      <fill>
        <patternFill>
          <bgColor rgb="FFD7F8D9"/>
        </patternFill>
      </fill>
    </dxf>
    <dxf>
      <fill>
        <patternFill>
          <bgColor rgb="FFF0C1C1"/>
        </patternFill>
      </fill>
    </dxf>
    <dxf>
      <fill>
        <patternFill>
          <bgColor rgb="FFF0C1C1"/>
        </patternFill>
      </fill>
    </dxf>
    <dxf>
      <fill>
        <patternFill>
          <bgColor rgb="FFD7F8D9"/>
        </patternFill>
      </fill>
    </dxf>
    <dxf>
      <fill>
        <patternFill>
          <bgColor rgb="FFFFFC8F"/>
        </patternFill>
      </fill>
    </dxf>
    <dxf>
      <fill>
        <patternFill>
          <bgColor rgb="FFF0DBC1"/>
        </patternFill>
      </fill>
    </dxf>
    <dxf>
      <fill>
        <patternFill>
          <bgColor rgb="FFFFFC8F"/>
        </patternFill>
      </fill>
    </dxf>
    <dxf>
      <fill>
        <patternFill>
          <bgColor rgb="FFD7F8D9"/>
        </patternFill>
      </fill>
    </dxf>
    <dxf>
      <fill>
        <patternFill>
          <bgColor rgb="FFF0C1C1"/>
        </patternFill>
      </fill>
    </dxf>
    <dxf>
      <fill>
        <patternFill>
          <bgColor rgb="FFF0DBC1"/>
        </patternFill>
      </fill>
    </dxf>
    <dxf>
      <fill>
        <patternFill>
          <bgColor rgb="FFF0C1C1"/>
        </patternFill>
      </fill>
    </dxf>
    <dxf>
      <fill>
        <patternFill>
          <bgColor rgb="FFFFFC8F"/>
        </patternFill>
      </fill>
    </dxf>
    <dxf>
      <fill>
        <patternFill>
          <bgColor rgb="FFD7F8D9"/>
        </patternFill>
      </fill>
    </dxf>
    <dxf>
      <fill>
        <patternFill>
          <bgColor rgb="FFF0DBC1"/>
        </patternFill>
      </fill>
    </dxf>
    <dxf>
      <fill>
        <patternFill>
          <bgColor rgb="FFFFFC8F"/>
        </patternFill>
      </fill>
    </dxf>
    <dxf>
      <fill>
        <patternFill>
          <bgColor rgb="FFF0DBC1"/>
        </patternFill>
      </fill>
    </dxf>
    <dxf>
      <fill>
        <patternFill>
          <bgColor rgb="FFD7F8D9"/>
        </patternFill>
      </fill>
    </dxf>
    <dxf>
      <fill>
        <patternFill>
          <bgColor rgb="FFF0C1C1"/>
        </patternFill>
      </fill>
    </dxf>
    <dxf>
      <fill>
        <patternFill>
          <bgColor rgb="FFF0DBC1"/>
        </patternFill>
      </fill>
    </dxf>
    <dxf>
      <fill>
        <patternFill>
          <bgColor rgb="FFD7F8D9"/>
        </patternFill>
      </fill>
    </dxf>
    <dxf>
      <fill>
        <patternFill>
          <bgColor rgb="FFF0C1C1"/>
        </patternFill>
      </fill>
    </dxf>
    <dxf>
      <fill>
        <patternFill>
          <bgColor rgb="FFFFFC8F"/>
        </patternFill>
      </fill>
    </dxf>
    <dxf>
      <fill>
        <patternFill>
          <bgColor rgb="FFFFFC8F"/>
        </patternFill>
      </fill>
    </dxf>
    <dxf>
      <fill>
        <patternFill>
          <bgColor rgb="FFF0DBC1"/>
        </patternFill>
      </fill>
    </dxf>
    <dxf>
      <fill>
        <patternFill>
          <bgColor rgb="FFD7F8D9"/>
        </patternFill>
      </fill>
    </dxf>
    <dxf>
      <fill>
        <patternFill>
          <bgColor rgb="FFF0C1C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strike val="0"/>
        <outline val="0"/>
        <shadow val="0"/>
        <u val="none"/>
        <vertAlign val="baseline"/>
        <color auto="1"/>
      </font>
      <alignment horizontal="left" vertical="bottom" textRotation="0" wrapText="0" indent="0" justifyLastLine="0" shrinkToFit="0" readingOrder="0"/>
    </dxf>
    <dxf>
      <font>
        <strike val="0"/>
        <outline val="0"/>
        <shadow val="0"/>
        <u val="none"/>
        <vertAlign val="baseline"/>
        <color auto="1"/>
      </font>
    </dxf>
    <dxf>
      <font>
        <strike val="0"/>
        <outline val="0"/>
        <shadow val="0"/>
        <u val="none"/>
        <vertAlign val="baseline"/>
        <color auto="1"/>
      </font>
      <alignment horizontal="left" vertical="bottom" textRotation="0" wrapText="0" indent="0" justifyLastLine="0" shrinkToFit="0" readingOrder="0"/>
    </dxf>
    <dxf>
      <font>
        <strike val="0"/>
        <outline val="0"/>
        <shadow val="0"/>
        <u val="none"/>
        <vertAlign val="baseline"/>
        <color auto="1"/>
      </font>
      <alignment horizontal="center" vertical="bottom" textRotation="0" wrapText="0" indent="0" justifyLastLine="0" shrinkToFit="0" readingOrder="0"/>
      <protection locked="0" hidden="0"/>
    </dxf>
    <dxf>
      <font>
        <strike val="0"/>
        <outline val="0"/>
        <shadow val="0"/>
        <u val="none"/>
        <vertAlign val="baseline"/>
        <color auto="1"/>
      </font>
      <alignment horizontal="general" vertical="bottom" textRotation="0" wrapText="0" indent="0" justifyLastLine="0" shrinkToFit="0" readingOrder="0"/>
    </dxf>
    <dxf>
      <font>
        <strike val="0"/>
        <outline val="0"/>
        <shadow val="0"/>
        <u val="none"/>
        <vertAlign val="baseline"/>
        <color auto="1"/>
      </font>
      <numFmt numFmtId="2" formatCode="0.00"/>
    </dxf>
    <dxf>
      <font>
        <strike val="0"/>
        <outline val="0"/>
        <shadow val="0"/>
        <u val="none"/>
        <vertAlign val="baseline"/>
        <color auto="1"/>
      </font>
      <numFmt numFmtId="2" formatCode="0.00"/>
    </dxf>
    <dxf>
      <font>
        <strike val="0"/>
        <outline val="0"/>
        <shadow val="0"/>
        <u val="none"/>
        <vertAlign val="baseline"/>
        <color auto="1"/>
      </font>
      <numFmt numFmtId="0" formatCode="General"/>
      <protection locked="1" hidden="0"/>
    </dxf>
    <dxf>
      <font>
        <strike val="0"/>
        <outline val="0"/>
        <shadow val="0"/>
        <u val="none"/>
        <vertAlign val="baseline"/>
        <color auto="1"/>
      </font>
      <protection locked="0" hidden="0"/>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alignment horizontal="left" vertical="bottom" textRotation="0" wrapText="0" indent="0" justifyLastLine="0" shrinkToFit="0" readingOrder="0"/>
    </dxf>
    <dxf>
      <font>
        <strike val="0"/>
        <outline val="0"/>
        <shadow val="0"/>
        <u val="none"/>
        <vertAlign val="baseline"/>
        <color auto="1"/>
      </font>
      <alignment horizontal="left" vertical="bottom" textRotation="0" wrapText="1" indent="0" justifyLastLine="0" shrinkToFit="0" readingOrder="0"/>
    </dxf>
    <dxf>
      <font>
        <strike val="0"/>
        <outline val="0"/>
        <shadow val="0"/>
        <u val="none"/>
        <vertAlign val="baseline"/>
        <color auto="1"/>
      </font>
      <alignment horizontal="general" textRotation="0" wrapText="0" indent="0" justifyLastLine="0" shrinkToFit="0" readingOrder="0"/>
    </dxf>
    <dxf>
      <font>
        <strike val="0"/>
        <outline val="0"/>
        <shadow val="0"/>
        <u val="none"/>
        <vertAlign val="baseline"/>
        <color auto="1"/>
      </font>
      <alignment horizontal="left" textRotation="0" wrapText="0" indent="0" justifyLastLine="0" shrinkToFit="0" readingOrder="0"/>
    </dxf>
    <dxf>
      <font>
        <strike val="0"/>
        <outline val="0"/>
        <shadow val="0"/>
        <u val="none"/>
        <vertAlign val="baseline"/>
        <color auto="1"/>
      </font>
    </dxf>
    <dxf>
      <font>
        <b/>
        <i val="0"/>
        <strike val="0"/>
        <condense val="0"/>
        <extend val="0"/>
        <outline val="0"/>
        <shadow val="0"/>
        <u val="none"/>
        <vertAlign val="baseline"/>
        <sz val="11"/>
        <color auto="1"/>
        <name val="Calibri"/>
        <family val="2"/>
        <scheme val="minor"/>
      </font>
      <fill>
        <patternFill patternType="solid">
          <fgColor theme="4"/>
          <bgColor theme="4"/>
        </patternFill>
      </fill>
      <alignment horizontal="center" vertical="top"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family val="2"/>
        <scheme val="minor"/>
      </font>
      <numFmt numFmtId="2" formatCode="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style="thin">
          <color indexed="64"/>
        </top>
        <bottom/>
        <vertical/>
        <horizontal/>
      </border>
    </dxf>
    <dxf>
      <border outline="0">
        <right style="thin">
          <color indexed="64"/>
        </right>
      </border>
    </dxf>
    <dxf>
      <border outline="0">
        <bottom style="thin">
          <color indexed="64"/>
        </bottom>
      </border>
    </dxf>
    <dxf>
      <font>
        <b/>
        <i val="0"/>
        <strike val="0"/>
        <condense val="0"/>
        <extend val="0"/>
        <outline val="0"/>
        <shadow val="0"/>
        <u val="none"/>
        <vertAlign val="baseline"/>
        <sz val="11"/>
        <color auto="1"/>
        <name val="Calibri"/>
        <family val="2"/>
        <scheme val="minor"/>
      </font>
      <numFmt numFmtId="2" formatCode="0.00"/>
      <fill>
        <patternFill patternType="solid">
          <fgColor theme="4"/>
          <bgColor theme="4"/>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vertAlign val="baseline"/>
        <color auto="1"/>
      </font>
      <numFmt numFmtId="0" formatCode="General"/>
    </dxf>
    <dxf>
      <font>
        <strike val="0"/>
        <outline val="0"/>
        <shadow val="0"/>
        <vertAlign val="baseline"/>
        <color auto="1"/>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numFmt numFmtId="2" formatCode="0.0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numFmt numFmtId="2" formatCode="0.00"/>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dxf>
    <dxf>
      <font>
        <strike val="0"/>
        <outline val="0"/>
        <shadow val="0"/>
        <vertAlign val="baseline"/>
        <color auto="1"/>
      </font>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vertical/>
        <horizontal/>
      </border>
    </dxf>
    <dxf>
      <font>
        <strike val="0"/>
        <outline val="0"/>
        <shadow val="0"/>
        <vertAlign val="baseline"/>
        <color auto="1"/>
      </font>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dxf>
    <dxf>
      <font>
        <strike val="0"/>
        <outline val="0"/>
        <shadow val="0"/>
        <vertAlign val="baseline"/>
        <color auto="1"/>
      </font>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vertical/>
        <horizontal/>
      </border>
    </dxf>
    <dxf>
      <font>
        <strike val="0"/>
        <outline val="0"/>
        <shadow val="0"/>
        <vertAlign val="baseline"/>
        <color auto="1"/>
      </font>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fill>
        <patternFill patternType="none">
          <fgColor indexed="64"/>
          <bgColor indexed="65"/>
        </patternFill>
      </fill>
      <alignment horizontal="general"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font>
        <strike val="0"/>
        <outline val="0"/>
        <shadow val="0"/>
        <vertAlign val="baseline"/>
        <color auto="1"/>
      </font>
    </dxf>
    <dxf>
      <border outline="0">
        <bottom style="thin">
          <color indexed="64"/>
        </bottom>
      </border>
    </dxf>
    <dxf>
      <font>
        <b/>
        <i val="0"/>
        <strike val="0"/>
        <condense val="0"/>
        <extend val="0"/>
        <outline val="0"/>
        <shadow val="0"/>
        <u val="none"/>
        <vertAlign val="baseline"/>
        <sz val="11"/>
        <color auto="1"/>
        <name val="Calibri"/>
        <family val="2"/>
        <scheme val="minor"/>
      </font>
      <fill>
        <patternFill patternType="solid">
          <fgColor theme="4"/>
          <bgColor theme="4"/>
        </patternFill>
      </fill>
      <alignment horizontal="left"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9" Type="http://schemas.openxmlformats.org/officeDocument/2006/relationships/connections" Target="connections.xml"/><Relationship Id="rId21" Type="http://schemas.openxmlformats.org/officeDocument/2006/relationships/pivotCacheDefinition" Target="pivotCache/pivotCacheDefinition4.xml"/><Relationship Id="rId34" Type="http://schemas.microsoft.com/office/2007/relationships/slicerCache" Target="slicerCaches/slicerCache7.xml"/><Relationship Id="rId42" Type="http://schemas.openxmlformats.org/officeDocument/2006/relationships/sheetMetadata" Target="metadata.xml"/><Relationship Id="rId47"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microsoft.com/office/2007/relationships/slicerCache" Target="slicerCaches/slicerCache5.xml"/><Relationship Id="rId37" Type="http://schemas.microsoft.com/office/2007/relationships/slicerCache" Target="slicerCaches/slicerCache10.xml"/><Relationship Id="rId40" Type="http://schemas.openxmlformats.org/officeDocument/2006/relationships/styles" Target="styles.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microsoft.com/office/2007/relationships/slicerCache" Target="slicerCaches/slicerCache1.xml"/><Relationship Id="rId36" Type="http://schemas.microsoft.com/office/2007/relationships/slicerCache" Target="slicerCaches/slicerCache9.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4.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microsoft.com/office/2007/relationships/slicerCache" Target="slicerCaches/slicerCache3.xml"/><Relationship Id="rId35" Type="http://schemas.microsoft.com/office/2007/relationships/slicerCache" Target="slicerCaches/slicerCache8.xml"/><Relationship Id="rId43" Type="http://schemas.openxmlformats.org/officeDocument/2006/relationships/powerPivotData" Target="model/item.data"/><Relationship Id="rId48"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pivotCacheDefinition" Target="pivotCache/pivotCacheDefinition8.xml"/><Relationship Id="rId33" Type="http://schemas.microsoft.com/office/2007/relationships/slicerCache" Target="slicerCaches/slicerCache6.xml"/><Relationship Id="rId38" Type="http://schemas.openxmlformats.org/officeDocument/2006/relationships/theme" Target="theme/theme1.xml"/><Relationship Id="rId46" Type="http://schemas.openxmlformats.org/officeDocument/2006/relationships/customXml" Target="../customXml/item1.xml"/><Relationship Id="rId20" Type="http://schemas.openxmlformats.org/officeDocument/2006/relationships/pivotCacheDefinition" Target="pivotCache/pivotCacheDefinition3.xml"/><Relationship Id="rId41"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Analysis!$B$5:$B$11</c:f>
              <c:strCache>
                <c:ptCount val="6"/>
                <c:pt idx="0">
                  <c:v>ECA</c:v>
                </c:pt>
                <c:pt idx="1">
                  <c:v>EAP</c:v>
                </c:pt>
                <c:pt idx="2">
                  <c:v>MNA</c:v>
                </c:pt>
                <c:pt idx="3">
                  <c:v>LAC</c:v>
                </c:pt>
                <c:pt idx="4">
                  <c:v>SAR</c:v>
                </c:pt>
                <c:pt idx="5">
                  <c:v>AFR</c:v>
                </c:pt>
              </c:strCache>
            </c:strRef>
          </c:cat>
          <c:val>
            <c:numRef>
              <c:f>Analysis!$C$5:$C$11</c:f>
              <c:numCache>
                <c:formatCode>General</c:formatCode>
                <c:ptCount val="6"/>
                <c:pt idx="0">
                  <c:v>3</c:v>
                </c:pt>
                <c:pt idx="1">
                  <c:v>5</c:v>
                </c:pt>
                <c:pt idx="2">
                  <c:v>6</c:v>
                </c:pt>
                <c:pt idx="3">
                  <c:v>11</c:v>
                </c:pt>
                <c:pt idx="4">
                  <c:v>19</c:v>
                </c:pt>
                <c:pt idx="5">
                  <c:v>44</c:v>
                </c:pt>
              </c:numCache>
            </c:numRef>
          </c:val>
          <c:extLst>
            <c:ext xmlns:c16="http://schemas.microsoft.com/office/drawing/2014/chart" uri="{C3380CC4-5D6E-409C-BE32-E72D297353CC}">
              <c16:uniqueId val="{00000000-6EE1-4BBD-9524-C04E3162D52E}"/>
            </c:ext>
          </c:extLst>
        </c:ser>
        <c:dLbls>
          <c:showLegendKey val="0"/>
          <c:showVal val="0"/>
          <c:showCatName val="0"/>
          <c:showSerName val="0"/>
          <c:showPercent val="0"/>
          <c:showBubbleSize val="0"/>
        </c:dLbls>
        <c:gapWidth val="64"/>
        <c:overlap val="-27"/>
        <c:axId val="1324094783"/>
        <c:axId val="1930228063"/>
      </c:barChart>
      <c:catAx>
        <c:axId val="132409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30228063"/>
        <c:crosses val="autoZero"/>
        <c:auto val="1"/>
        <c:lblAlgn val="ctr"/>
        <c:lblOffset val="100"/>
        <c:noMultiLvlLbl val="0"/>
      </c:catAx>
      <c:valAx>
        <c:axId val="1930228063"/>
        <c:scaling>
          <c:orientation val="minMax"/>
        </c:scaling>
        <c:delete val="1"/>
        <c:axPos val="l"/>
        <c:numFmt formatCode="General" sourceLinked="1"/>
        <c:majorTickMark val="none"/>
        <c:minorTickMark val="none"/>
        <c:tickLblPos val="nextTo"/>
        <c:crossAx val="132409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rgbClr val="FFC000"/>
          </a:solidFill>
          <a:ln>
            <a:noFill/>
          </a:ln>
          <a:effectLst/>
        </c:spPr>
      </c:pivotFmt>
      <c:pivotFmt>
        <c:idx val="3"/>
        <c:spPr>
          <a:solidFill>
            <a:srgbClr val="FFC000"/>
          </a:solidFill>
          <a:ln>
            <a:noFill/>
          </a:ln>
          <a:effectLst/>
        </c:spPr>
      </c:pivotFmt>
      <c:pivotFmt>
        <c:idx val="4"/>
        <c:spPr>
          <a:solidFill>
            <a:srgbClr val="FFC000"/>
          </a:solidFill>
          <a:ln>
            <a:noFill/>
          </a:ln>
          <a:effectLst/>
        </c:spPr>
      </c:pivotFmt>
      <c:pivotFmt>
        <c:idx val="5"/>
        <c:spPr>
          <a:solidFill>
            <a:srgbClr val="FFC000"/>
          </a:solidFill>
          <a:ln>
            <a:noFill/>
          </a:ln>
          <a:effectLst/>
        </c:spPr>
      </c:pivotFmt>
      <c:pivotFmt>
        <c:idx val="6"/>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Analysis!$C$23:$C$24</c:f>
              <c:strCache>
                <c:ptCount val="1"/>
                <c:pt idx="0">
                  <c:v>IPF/DLIs</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1-2B0F-46EE-B2C5-5F0E021AA9AF}"/>
              </c:ext>
            </c:extLst>
          </c:dPt>
          <c:dPt>
            <c:idx val="3"/>
            <c:invertIfNegative val="0"/>
            <c:bubble3D val="0"/>
            <c:extLst>
              <c:ext xmlns:c16="http://schemas.microsoft.com/office/drawing/2014/chart" uri="{C3380CC4-5D6E-409C-BE32-E72D297353CC}">
                <c16:uniqueId val="{00000002-2B0F-46EE-B2C5-5F0E021AA9AF}"/>
              </c:ext>
            </c:extLst>
          </c:dPt>
          <c:dPt>
            <c:idx val="6"/>
            <c:invertIfNegative val="0"/>
            <c:bubble3D val="0"/>
            <c:extLst>
              <c:ext xmlns:c16="http://schemas.microsoft.com/office/drawing/2014/chart" uri="{C3380CC4-5D6E-409C-BE32-E72D297353CC}">
                <c16:uniqueId val="{00000003-2B0F-46EE-B2C5-5F0E021AA9AF}"/>
              </c:ext>
            </c:extLst>
          </c:dPt>
          <c:dPt>
            <c:idx val="8"/>
            <c:invertIfNegative val="0"/>
            <c:bubble3D val="0"/>
            <c:extLst>
              <c:ext xmlns:c16="http://schemas.microsoft.com/office/drawing/2014/chart" uri="{C3380CC4-5D6E-409C-BE32-E72D297353CC}">
                <c16:uniqueId val="{00000004-2B0F-46EE-B2C5-5F0E021AA9AF}"/>
              </c:ext>
            </c:extLst>
          </c:dPt>
          <c:dPt>
            <c:idx val="10"/>
            <c:invertIfNegative val="0"/>
            <c:bubble3D val="0"/>
            <c:extLst>
              <c:ext xmlns:c16="http://schemas.microsoft.com/office/drawing/2014/chart" uri="{C3380CC4-5D6E-409C-BE32-E72D297353CC}">
                <c16:uniqueId val="{00000005-2B0F-46EE-B2C5-5F0E021AA9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Analysis!$B$25:$B$31</c:f>
              <c:strCache>
                <c:ptCount val="6"/>
                <c:pt idx="0">
                  <c:v>AFR</c:v>
                </c:pt>
                <c:pt idx="1">
                  <c:v>EAP</c:v>
                </c:pt>
                <c:pt idx="2">
                  <c:v>ECA</c:v>
                </c:pt>
                <c:pt idx="3">
                  <c:v>LAC</c:v>
                </c:pt>
                <c:pt idx="4">
                  <c:v>MNA</c:v>
                </c:pt>
                <c:pt idx="5">
                  <c:v>SAR</c:v>
                </c:pt>
              </c:strCache>
            </c:strRef>
          </c:cat>
          <c:val>
            <c:numRef>
              <c:f>Analysis!$C$25:$C$31</c:f>
              <c:numCache>
                <c:formatCode>General</c:formatCode>
                <c:ptCount val="6"/>
                <c:pt idx="0">
                  <c:v>26</c:v>
                </c:pt>
                <c:pt idx="1">
                  <c:v>3</c:v>
                </c:pt>
                <c:pt idx="2">
                  <c:v>2</c:v>
                </c:pt>
                <c:pt idx="3">
                  <c:v>9</c:v>
                </c:pt>
                <c:pt idx="4">
                  <c:v>3</c:v>
                </c:pt>
                <c:pt idx="5">
                  <c:v>9</c:v>
                </c:pt>
              </c:numCache>
            </c:numRef>
          </c:val>
          <c:extLst>
            <c:ext xmlns:c16="http://schemas.microsoft.com/office/drawing/2014/chart" uri="{C3380CC4-5D6E-409C-BE32-E72D297353CC}">
              <c16:uniqueId val="{00000000-2B0F-46EE-B2C5-5F0E021AA9AF}"/>
            </c:ext>
          </c:extLst>
        </c:ser>
        <c:ser>
          <c:idx val="1"/>
          <c:order val="1"/>
          <c:tx>
            <c:strRef>
              <c:f>Analysis!$D$23:$D$24</c:f>
              <c:strCache>
                <c:ptCount val="1"/>
                <c:pt idx="0">
                  <c:v>IPF/PBC</c:v>
                </c:pt>
              </c:strCache>
            </c:strRef>
          </c:tx>
          <c:spPr>
            <a:solidFill>
              <a:schemeClr val="accent3"/>
            </a:solidFill>
            <a:ln>
              <a:noFill/>
            </a:ln>
            <a:effectLst/>
          </c:spPr>
          <c:invertIfNegative val="0"/>
          <c:cat>
            <c:strRef>
              <c:f>Analysis!$B$25:$B$31</c:f>
              <c:strCache>
                <c:ptCount val="6"/>
                <c:pt idx="0">
                  <c:v>AFR</c:v>
                </c:pt>
                <c:pt idx="1">
                  <c:v>EAP</c:v>
                </c:pt>
                <c:pt idx="2">
                  <c:v>ECA</c:v>
                </c:pt>
                <c:pt idx="3">
                  <c:v>LAC</c:v>
                </c:pt>
                <c:pt idx="4">
                  <c:v>MNA</c:v>
                </c:pt>
                <c:pt idx="5">
                  <c:v>SAR</c:v>
                </c:pt>
              </c:strCache>
            </c:strRef>
          </c:cat>
          <c:val>
            <c:numRef>
              <c:f>Analysis!$D$25:$D$31</c:f>
              <c:numCache>
                <c:formatCode>General</c:formatCode>
                <c:ptCount val="6"/>
                <c:pt idx="0">
                  <c:v>13</c:v>
                </c:pt>
                <c:pt idx="1">
                  <c:v>1</c:v>
                </c:pt>
                <c:pt idx="2">
                  <c:v>1</c:v>
                </c:pt>
                <c:pt idx="5">
                  <c:v>1</c:v>
                </c:pt>
              </c:numCache>
            </c:numRef>
          </c:val>
          <c:extLst>
            <c:ext xmlns:c16="http://schemas.microsoft.com/office/drawing/2014/chart" uri="{C3380CC4-5D6E-409C-BE32-E72D297353CC}">
              <c16:uniqueId val="{0000000A-D815-41A2-A380-E9D18CC65749}"/>
            </c:ext>
          </c:extLst>
        </c:ser>
        <c:ser>
          <c:idx val="2"/>
          <c:order val="2"/>
          <c:tx>
            <c:strRef>
              <c:f>Analysis!$E$23:$E$24</c:f>
              <c:strCache>
                <c:ptCount val="1"/>
                <c:pt idx="0">
                  <c:v>PforR</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Analysis!$B$25:$B$31</c:f>
              <c:strCache>
                <c:ptCount val="6"/>
                <c:pt idx="0">
                  <c:v>AFR</c:v>
                </c:pt>
                <c:pt idx="1">
                  <c:v>EAP</c:v>
                </c:pt>
                <c:pt idx="2">
                  <c:v>ECA</c:v>
                </c:pt>
                <c:pt idx="3">
                  <c:v>LAC</c:v>
                </c:pt>
                <c:pt idx="4">
                  <c:v>MNA</c:v>
                </c:pt>
                <c:pt idx="5">
                  <c:v>SAR</c:v>
                </c:pt>
              </c:strCache>
            </c:strRef>
          </c:cat>
          <c:val>
            <c:numRef>
              <c:f>Analysis!$E$25:$E$31</c:f>
              <c:numCache>
                <c:formatCode>General</c:formatCode>
                <c:ptCount val="6"/>
                <c:pt idx="0">
                  <c:v>5</c:v>
                </c:pt>
                <c:pt idx="1">
                  <c:v>1</c:v>
                </c:pt>
                <c:pt idx="3">
                  <c:v>2</c:v>
                </c:pt>
                <c:pt idx="4">
                  <c:v>3</c:v>
                </c:pt>
                <c:pt idx="5">
                  <c:v>9</c:v>
                </c:pt>
              </c:numCache>
            </c:numRef>
          </c:val>
          <c:extLst>
            <c:ext xmlns:c16="http://schemas.microsoft.com/office/drawing/2014/chart" uri="{C3380CC4-5D6E-409C-BE32-E72D297353CC}">
              <c16:uniqueId val="{00000005-D8C4-4939-B134-EBF8C151DDC7}"/>
            </c:ext>
          </c:extLst>
        </c:ser>
        <c:dLbls>
          <c:showLegendKey val="0"/>
          <c:showVal val="0"/>
          <c:showCatName val="0"/>
          <c:showSerName val="0"/>
          <c:showPercent val="0"/>
          <c:showBubbleSize val="0"/>
        </c:dLbls>
        <c:gapWidth val="14"/>
        <c:overlap val="-27"/>
        <c:axId val="918195503"/>
        <c:axId val="1913801951"/>
      </c:barChart>
      <c:catAx>
        <c:axId val="91819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801951"/>
        <c:crosses val="autoZero"/>
        <c:auto val="1"/>
        <c:lblAlgn val="ctr"/>
        <c:lblOffset val="100"/>
        <c:noMultiLvlLbl val="0"/>
      </c:catAx>
      <c:valAx>
        <c:axId val="1913801951"/>
        <c:scaling>
          <c:orientation val="minMax"/>
        </c:scaling>
        <c:delete val="1"/>
        <c:axPos val="l"/>
        <c:numFmt formatCode="General" sourceLinked="1"/>
        <c:majorTickMark val="none"/>
        <c:minorTickMark val="none"/>
        <c:tickLblPos val="nextTo"/>
        <c:crossAx val="91819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Analysis!$H$26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Analysis!$G$27:$G$33</c:f>
              <c:strCache>
                <c:ptCount val="6"/>
                <c:pt idx="0">
                  <c:v>Intermediate Outcome</c:v>
                </c:pt>
                <c:pt idx="1">
                  <c:v>Outcome</c:v>
                </c:pt>
                <c:pt idx="2">
                  <c:v>Output</c:v>
                </c:pt>
                <c:pt idx="3">
                  <c:v>Process</c:v>
                </c:pt>
                <c:pt idx="4">
                  <c:v>n/a</c:v>
                </c:pt>
                <c:pt idx="5">
                  <c:v>Action</c:v>
                </c:pt>
              </c:strCache>
            </c:strRef>
          </c:cat>
          <c:val>
            <c:numRef>
              <c:f>Analysis!$H$27:$H$33</c:f>
              <c:numCache>
                <c:formatCode>General</c:formatCode>
                <c:ptCount val="6"/>
                <c:pt idx="0">
                  <c:v>235</c:v>
                </c:pt>
                <c:pt idx="1">
                  <c:v>125</c:v>
                </c:pt>
                <c:pt idx="2">
                  <c:v>89</c:v>
                </c:pt>
                <c:pt idx="3">
                  <c:v>30</c:v>
                </c:pt>
                <c:pt idx="4">
                  <c:v>27</c:v>
                </c:pt>
                <c:pt idx="5">
                  <c:v>16</c:v>
                </c:pt>
              </c:numCache>
            </c:numRef>
          </c:val>
          <c:extLst>
            <c:ext xmlns:c16="http://schemas.microsoft.com/office/drawing/2014/chart" uri="{C3380CC4-5D6E-409C-BE32-E72D297353CC}">
              <c16:uniqueId val="{00000000-AD31-4463-8ACC-CB2E23CDB561}"/>
            </c:ext>
          </c:extLst>
        </c:ser>
        <c:dLbls>
          <c:showLegendKey val="0"/>
          <c:showVal val="0"/>
          <c:showCatName val="0"/>
          <c:showSerName val="0"/>
          <c:showPercent val="0"/>
          <c:showBubbleSize val="0"/>
        </c:dLbls>
        <c:gapWidth val="150"/>
        <c:overlap val="-27"/>
        <c:axId val="379880799"/>
        <c:axId val="1382498207"/>
      </c:barChart>
      <c:catAx>
        <c:axId val="37988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498207"/>
        <c:crosses val="autoZero"/>
        <c:auto val="1"/>
        <c:lblAlgn val="ctr"/>
        <c:lblOffset val="100"/>
        <c:noMultiLvlLbl val="0"/>
      </c:catAx>
      <c:valAx>
        <c:axId val="1382498207"/>
        <c:scaling>
          <c:orientation val="minMax"/>
        </c:scaling>
        <c:delete val="1"/>
        <c:axPos val="l"/>
        <c:numFmt formatCode="General" sourceLinked="1"/>
        <c:majorTickMark val="none"/>
        <c:minorTickMark val="none"/>
        <c:tickLblPos val="nextTo"/>
        <c:crossAx val="37988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Analysis!$C$40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2B0-4558-9520-C9A0D5CEA4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2B0-4558-9520-C9A0D5CEA4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2B0-4558-9520-C9A0D5CEA43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2B0-4558-9520-C9A0D5CEA43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2B0-4558-9520-C9A0D5CEA43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2B0-4558-9520-C9A0D5CEA43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FF5-427C-AE10-FDEF058E78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Analysis!$B$41:$B$48</c:f>
              <c:strCache>
                <c:ptCount val="7"/>
                <c:pt idx="0">
                  <c:v>AFR</c:v>
                </c:pt>
                <c:pt idx="1">
                  <c:v>EAP</c:v>
                </c:pt>
                <c:pt idx="2">
                  <c:v>ECA</c:v>
                </c:pt>
                <c:pt idx="3">
                  <c:v>LAC</c:v>
                </c:pt>
                <c:pt idx="4">
                  <c:v>MNA</c:v>
                </c:pt>
                <c:pt idx="5">
                  <c:v>SAR</c:v>
                </c:pt>
                <c:pt idx="6">
                  <c:v>(blank)</c:v>
                </c:pt>
              </c:strCache>
            </c:strRef>
          </c:cat>
          <c:val>
            <c:numRef>
              <c:f>Analysis!$C$41:$C$48</c:f>
              <c:numCache>
                <c:formatCode>#,##0</c:formatCode>
                <c:ptCount val="7"/>
                <c:pt idx="0">
                  <c:v>5157.4666100000031</c:v>
                </c:pt>
                <c:pt idx="1">
                  <c:v>285.98</c:v>
                </c:pt>
                <c:pt idx="2">
                  <c:v>156</c:v>
                </c:pt>
                <c:pt idx="3">
                  <c:v>817.88737000000003</c:v>
                </c:pt>
                <c:pt idx="4">
                  <c:v>1329.95</c:v>
                </c:pt>
                <c:pt idx="5">
                  <c:v>3650.7675134985016</c:v>
                </c:pt>
                <c:pt idx="6">
                  <c:v>0</c:v>
                </c:pt>
              </c:numCache>
            </c:numRef>
          </c:val>
          <c:extLst>
            <c:ext xmlns:c16="http://schemas.microsoft.com/office/drawing/2014/chart" uri="{C3380CC4-5D6E-409C-BE32-E72D297353CC}">
              <c16:uniqueId val="{00000000-B2F8-4469-A36D-00C022033B0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92643466224999"/>
          <c:y val="4.7539175581538196E-2"/>
          <c:w val="0.86807356533775004"/>
          <c:h val="0.53020337034719256"/>
        </c:manualLayout>
      </c:layout>
      <c:barChart>
        <c:barDir val="col"/>
        <c:grouping val="clustered"/>
        <c:varyColors val="0"/>
        <c:ser>
          <c:idx val="0"/>
          <c:order val="0"/>
          <c:tx>
            <c:strRef>
              <c:f>Analysis!$H$42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Analysis!$G$43:$G$54</c:f>
              <c:strCache>
                <c:ptCount val="11"/>
                <c:pt idx="0">
                  <c:v>Governance and SBM</c:v>
                </c:pt>
                <c:pt idx="1">
                  <c:v>Teachers</c:v>
                </c:pt>
                <c:pt idx="2">
                  <c:v>Access and Equity</c:v>
                </c:pt>
                <c:pt idx="3">
                  <c:v>Education Financing</c:v>
                </c:pt>
                <c:pt idx="4">
                  <c:v>Student Assessment</c:v>
                </c:pt>
                <c:pt idx="5">
                  <c:v>Skills Development</c:v>
                </c:pt>
                <c:pt idx="6">
                  <c:v>Standards, Curriculum and Textbooks</c:v>
                </c:pt>
                <c:pt idx="7">
                  <c:v>Science and Technology</c:v>
                </c:pt>
                <c:pt idx="8">
                  <c:v>Other</c:v>
                </c:pt>
                <c:pt idx="9">
                  <c:v>Education Facilities</c:v>
                </c:pt>
                <c:pt idx="10">
                  <c:v>Private Sector Delivery</c:v>
                </c:pt>
              </c:strCache>
            </c:strRef>
          </c:cat>
          <c:val>
            <c:numRef>
              <c:f>Analysis!$H$43:$H$54</c:f>
              <c:numCache>
                <c:formatCode>General</c:formatCode>
                <c:ptCount val="11"/>
                <c:pt idx="0">
                  <c:v>159</c:v>
                </c:pt>
                <c:pt idx="1">
                  <c:v>95</c:v>
                </c:pt>
                <c:pt idx="2">
                  <c:v>74</c:v>
                </c:pt>
                <c:pt idx="3">
                  <c:v>61</c:v>
                </c:pt>
                <c:pt idx="4">
                  <c:v>44</c:v>
                </c:pt>
                <c:pt idx="5">
                  <c:v>24</c:v>
                </c:pt>
                <c:pt idx="6">
                  <c:v>23</c:v>
                </c:pt>
                <c:pt idx="7">
                  <c:v>17</c:v>
                </c:pt>
                <c:pt idx="8">
                  <c:v>15</c:v>
                </c:pt>
                <c:pt idx="9">
                  <c:v>8</c:v>
                </c:pt>
                <c:pt idx="10">
                  <c:v>2</c:v>
                </c:pt>
              </c:numCache>
            </c:numRef>
          </c:val>
          <c:extLst>
            <c:ext xmlns:c16="http://schemas.microsoft.com/office/drawing/2014/chart" uri="{C3380CC4-5D6E-409C-BE32-E72D297353CC}">
              <c16:uniqueId val="{00000000-9B34-437E-87D2-3B2D4F9CFBC6}"/>
            </c:ext>
          </c:extLst>
        </c:ser>
        <c:dLbls>
          <c:showLegendKey val="0"/>
          <c:showVal val="0"/>
          <c:showCatName val="0"/>
          <c:showSerName val="0"/>
          <c:showPercent val="0"/>
          <c:showBubbleSize val="0"/>
        </c:dLbls>
        <c:gapWidth val="48"/>
        <c:axId val="1991523903"/>
        <c:axId val="1381947471"/>
      </c:barChart>
      <c:catAx>
        <c:axId val="1991523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947471"/>
        <c:crosses val="autoZero"/>
        <c:auto val="1"/>
        <c:lblAlgn val="ctr"/>
        <c:lblOffset val="100"/>
        <c:noMultiLvlLbl val="0"/>
      </c:catAx>
      <c:valAx>
        <c:axId val="1381947471"/>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DLIs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991523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pivotFmt>
    </c:pivotFmts>
    <c:plotArea>
      <c:layout/>
      <c:barChart>
        <c:barDir val="bar"/>
        <c:grouping val="clustered"/>
        <c:varyColors val="0"/>
        <c:ser>
          <c:idx val="0"/>
          <c:order val="0"/>
          <c:tx>
            <c:strRef>
              <c:f>Analysis!$D$61</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Analysis!$B$62:$C$68</c:f>
              <c:multiLvlStrCache>
                <c:ptCount val="6"/>
                <c:lvl>
                  <c:pt idx="0">
                    <c:v>AFR</c:v>
                  </c:pt>
                  <c:pt idx="1">
                    <c:v>EAP</c:v>
                  </c:pt>
                  <c:pt idx="2">
                    <c:v>ECA</c:v>
                  </c:pt>
                  <c:pt idx="3">
                    <c:v>LAC</c:v>
                  </c:pt>
                  <c:pt idx="4">
                    <c:v>MNA</c:v>
                  </c:pt>
                  <c:pt idx="5">
                    <c:v>SAR</c:v>
                  </c:pt>
                </c:lvl>
                <c:lvl>
                  <c:pt idx="0">
                    <c:v>Education_Financing</c:v>
                  </c:pt>
                </c:lvl>
              </c:multiLvlStrCache>
            </c:multiLvlStrRef>
          </c:cat>
          <c:val>
            <c:numRef>
              <c:f>Analysis!$D$62:$D$68</c:f>
              <c:numCache>
                <c:formatCode>General</c:formatCode>
                <c:ptCount val="6"/>
                <c:pt idx="0">
                  <c:v>25</c:v>
                </c:pt>
                <c:pt idx="1">
                  <c:v>4</c:v>
                </c:pt>
                <c:pt idx="2">
                  <c:v>4</c:v>
                </c:pt>
                <c:pt idx="3">
                  <c:v>1</c:v>
                </c:pt>
                <c:pt idx="4">
                  <c:v>3</c:v>
                </c:pt>
                <c:pt idx="5">
                  <c:v>24</c:v>
                </c:pt>
              </c:numCache>
            </c:numRef>
          </c:val>
          <c:extLst>
            <c:ext xmlns:c16="http://schemas.microsoft.com/office/drawing/2014/chart" uri="{C3380CC4-5D6E-409C-BE32-E72D297353CC}">
              <c16:uniqueId val="{00000000-C2A2-4C16-9322-DB7044F19EF3}"/>
            </c:ext>
          </c:extLst>
        </c:ser>
        <c:dLbls>
          <c:showLegendKey val="0"/>
          <c:showVal val="0"/>
          <c:showCatName val="0"/>
          <c:showSerName val="0"/>
          <c:showPercent val="0"/>
          <c:showBubbleSize val="0"/>
        </c:dLbls>
        <c:gapWidth val="150"/>
        <c:axId val="510634528"/>
        <c:axId val="409022560"/>
      </c:barChart>
      <c:valAx>
        <c:axId val="409022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634528"/>
        <c:crosses val="autoZero"/>
        <c:crossBetween val="between"/>
      </c:valAx>
      <c:catAx>
        <c:axId val="5106345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02256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Analysis!$N$4</c:f>
              <c:strCache>
                <c:ptCount val="1"/>
                <c:pt idx="0">
                  <c:v>Total</c:v>
                </c:pt>
              </c:strCache>
            </c:strRef>
          </c:tx>
          <c:spPr>
            <a:solidFill>
              <a:schemeClr val="accent1"/>
            </a:solidFill>
            <a:ln>
              <a:noFill/>
            </a:ln>
            <a:effectLst/>
          </c:spPr>
          <c:invertIfNegative val="0"/>
          <c:cat>
            <c:multiLvlStrRef>
              <c:f>Analysis!$M$5:$M$17</c:f>
              <c:multiLvlStrCache>
                <c:ptCount val="11"/>
                <c:lvl>
                  <c:pt idx="0">
                    <c:v>Efficiency of Education</c:v>
                  </c:pt>
                  <c:pt idx="1">
                    <c:v>Procurement</c:v>
                  </c:pt>
                  <c:pt idx="2">
                    <c:v>Education Funding Formulae</c:v>
                  </c:pt>
                  <c:pt idx="3">
                    <c:v>Student Loan Program</c:v>
                  </c:pt>
                  <c:pt idx="4">
                    <c:v>PPP in Education</c:v>
                  </c:pt>
                  <c:pt idx="5">
                    <c:v>Budget</c:v>
                  </c:pt>
                  <c:pt idx="6">
                    <c:v>Innovative financing</c:v>
                  </c:pt>
                  <c:pt idx="7">
                    <c:v>Block Grant</c:v>
                  </c:pt>
                  <c:pt idx="8">
                    <c:v>Budgeting</c:v>
                  </c:pt>
                  <c:pt idx="9">
                    <c:v>Public Financial Management</c:v>
                  </c:pt>
                  <c:pt idx="10">
                    <c:v>Performance-based Grant</c:v>
                  </c:pt>
                </c:lvl>
                <c:lvl>
                  <c:pt idx="0">
                    <c:v>Education_Financing</c:v>
                  </c:pt>
                </c:lvl>
              </c:multiLvlStrCache>
            </c:multiLvlStrRef>
          </c:cat>
          <c:val>
            <c:numRef>
              <c:f>Analysis!$N$5:$N$17</c:f>
              <c:numCache>
                <c:formatCode>General</c:formatCode>
                <c:ptCount val="11"/>
                <c:pt idx="0">
                  <c:v>1</c:v>
                </c:pt>
                <c:pt idx="1">
                  <c:v>1</c:v>
                </c:pt>
                <c:pt idx="2">
                  <c:v>1</c:v>
                </c:pt>
                <c:pt idx="3">
                  <c:v>1</c:v>
                </c:pt>
                <c:pt idx="4">
                  <c:v>2</c:v>
                </c:pt>
                <c:pt idx="5">
                  <c:v>2</c:v>
                </c:pt>
                <c:pt idx="6">
                  <c:v>4</c:v>
                </c:pt>
                <c:pt idx="7">
                  <c:v>4</c:v>
                </c:pt>
                <c:pt idx="8">
                  <c:v>6</c:v>
                </c:pt>
                <c:pt idx="9">
                  <c:v>17</c:v>
                </c:pt>
                <c:pt idx="10">
                  <c:v>22</c:v>
                </c:pt>
              </c:numCache>
            </c:numRef>
          </c:val>
          <c:extLst>
            <c:ext xmlns:c16="http://schemas.microsoft.com/office/drawing/2014/chart" uri="{C3380CC4-5D6E-409C-BE32-E72D297353CC}">
              <c16:uniqueId val="{00000000-70A8-486D-878C-3730B85B7BD4}"/>
            </c:ext>
          </c:extLst>
        </c:ser>
        <c:dLbls>
          <c:showLegendKey val="0"/>
          <c:showVal val="0"/>
          <c:showCatName val="0"/>
          <c:showSerName val="0"/>
          <c:showPercent val="0"/>
          <c:showBubbleSize val="0"/>
        </c:dLbls>
        <c:gapWidth val="182"/>
        <c:axId val="1451458912"/>
        <c:axId val="708708448"/>
      </c:barChart>
      <c:catAx>
        <c:axId val="1451458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708448"/>
        <c:crosses val="autoZero"/>
        <c:auto val="1"/>
        <c:lblAlgn val="ctr"/>
        <c:lblOffset val="100"/>
        <c:noMultiLvlLbl val="0"/>
      </c:catAx>
      <c:valAx>
        <c:axId val="708708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45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Analysis!$C$78:$C$79</c:f>
              <c:strCache>
                <c:ptCount val="1"/>
                <c:pt idx="0">
                  <c:v>IPF/DLIs</c:v>
                </c:pt>
              </c:strCache>
            </c:strRef>
          </c:tx>
          <c:spPr>
            <a:solidFill>
              <a:schemeClr val="accent1"/>
            </a:solidFill>
            <a:ln>
              <a:noFill/>
            </a:ln>
            <a:effectLst/>
          </c:spPr>
          <c:invertIfNegative val="0"/>
          <c:cat>
            <c:strRef>
              <c:f>Analysis!$B$80:$B$86</c:f>
              <c:strCache>
                <c:ptCount val="6"/>
                <c:pt idx="0">
                  <c:v>2016</c:v>
                </c:pt>
                <c:pt idx="1">
                  <c:v>2017</c:v>
                </c:pt>
                <c:pt idx="2">
                  <c:v>2018</c:v>
                </c:pt>
                <c:pt idx="3">
                  <c:v>2019</c:v>
                </c:pt>
                <c:pt idx="4">
                  <c:v>2020</c:v>
                </c:pt>
                <c:pt idx="5">
                  <c:v>2021</c:v>
                </c:pt>
              </c:strCache>
            </c:strRef>
          </c:cat>
          <c:val>
            <c:numRef>
              <c:f>Analysis!$C$80:$C$86</c:f>
              <c:numCache>
                <c:formatCode>General</c:formatCode>
                <c:ptCount val="6"/>
                <c:pt idx="0">
                  <c:v>9</c:v>
                </c:pt>
                <c:pt idx="1">
                  <c:v>6</c:v>
                </c:pt>
                <c:pt idx="2">
                  <c:v>12</c:v>
                </c:pt>
                <c:pt idx="3">
                  <c:v>9</c:v>
                </c:pt>
                <c:pt idx="4">
                  <c:v>14</c:v>
                </c:pt>
                <c:pt idx="5">
                  <c:v>2</c:v>
                </c:pt>
              </c:numCache>
            </c:numRef>
          </c:val>
          <c:extLst>
            <c:ext xmlns:c16="http://schemas.microsoft.com/office/drawing/2014/chart" uri="{C3380CC4-5D6E-409C-BE32-E72D297353CC}">
              <c16:uniqueId val="{00000000-AFD8-43AC-9FDF-93CCC1FE478A}"/>
            </c:ext>
          </c:extLst>
        </c:ser>
        <c:ser>
          <c:idx val="1"/>
          <c:order val="1"/>
          <c:tx>
            <c:strRef>
              <c:f>Analysis!$D$78:$D$79</c:f>
              <c:strCache>
                <c:ptCount val="1"/>
                <c:pt idx="0">
                  <c:v>PforR</c:v>
                </c:pt>
              </c:strCache>
            </c:strRef>
          </c:tx>
          <c:spPr>
            <a:solidFill>
              <a:schemeClr val="accent2"/>
            </a:solidFill>
            <a:ln>
              <a:noFill/>
            </a:ln>
            <a:effectLst/>
          </c:spPr>
          <c:invertIfNegative val="0"/>
          <c:cat>
            <c:strRef>
              <c:f>Analysis!$B$80:$B$86</c:f>
              <c:strCache>
                <c:ptCount val="6"/>
                <c:pt idx="0">
                  <c:v>2016</c:v>
                </c:pt>
                <c:pt idx="1">
                  <c:v>2017</c:v>
                </c:pt>
                <c:pt idx="2">
                  <c:v>2018</c:v>
                </c:pt>
                <c:pt idx="3">
                  <c:v>2019</c:v>
                </c:pt>
                <c:pt idx="4">
                  <c:v>2020</c:v>
                </c:pt>
                <c:pt idx="5">
                  <c:v>2021</c:v>
                </c:pt>
              </c:strCache>
            </c:strRef>
          </c:cat>
          <c:val>
            <c:numRef>
              <c:f>Analysis!$D$80:$D$86</c:f>
              <c:numCache>
                <c:formatCode>General</c:formatCode>
                <c:ptCount val="6"/>
                <c:pt idx="0">
                  <c:v>2</c:v>
                </c:pt>
                <c:pt idx="1">
                  <c:v>7</c:v>
                </c:pt>
                <c:pt idx="2">
                  <c:v>7</c:v>
                </c:pt>
                <c:pt idx="3">
                  <c:v>2</c:v>
                </c:pt>
                <c:pt idx="4">
                  <c:v>2</c:v>
                </c:pt>
              </c:numCache>
            </c:numRef>
          </c:val>
          <c:extLst>
            <c:ext xmlns:c16="http://schemas.microsoft.com/office/drawing/2014/chart" uri="{C3380CC4-5D6E-409C-BE32-E72D297353CC}">
              <c16:uniqueId val="{00000000-349D-4509-B1CE-ECBC67539BA6}"/>
            </c:ext>
          </c:extLst>
        </c:ser>
        <c:dLbls>
          <c:showLegendKey val="0"/>
          <c:showVal val="0"/>
          <c:showCatName val="0"/>
          <c:showSerName val="0"/>
          <c:showPercent val="0"/>
          <c:showBubbleSize val="0"/>
        </c:dLbls>
        <c:gapWidth val="219"/>
        <c:overlap val="-27"/>
        <c:axId val="2020296560"/>
        <c:axId val="828433888"/>
      </c:barChart>
      <c:catAx>
        <c:axId val="202029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433888"/>
        <c:crosses val="autoZero"/>
        <c:auto val="1"/>
        <c:lblAlgn val="ctr"/>
        <c:lblOffset val="100"/>
        <c:noMultiLvlLbl val="0"/>
      </c:catAx>
      <c:valAx>
        <c:axId val="828433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296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2122192623"/>
        <c:axId val="2122195535"/>
      </c:barChart>
      <c:catAx>
        <c:axId val="212219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195535"/>
        <c:crosses val="autoZero"/>
        <c:auto val="1"/>
        <c:lblAlgn val="ctr"/>
        <c:lblOffset val="100"/>
        <c:noMultiLvlLbl val="0"/>
      </c:catAx>
      <c:valAx>
        <c:axId val="2122195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19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only.xlsx]Analysis!PivotTable3</c:name>
    <c:fmtId val="1"/>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Projects</a:t>
            </a:r>
            <a:r>
              <a:rPr lang="en-US" baseline="0">
                <a:solidFill>
                  <a:sysClr val="windowText" lastClr="000000"/>
                </a:solidFill>
              </a:rPr>
              <a:t> using RBF modality </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Analysis!$H$4</c:f>
              <c:strCache>
                <c:ptCount val="1"/>
                <c:pt idx="0">
                  <c:v>Total project commitment</c:v>
                </c:pt>
              </c:strCache>
            </c:strRef>
          </c:tx>
          <c:spPr>
            <a:solidFill>
              <a:schemeClr val="accent1"/>
            </a:solidFill>
            <a:ln>
              <a:noFill/>
            </a:ln>
            <a:effectLst/>
          </c:spPr>
          <c:invertIfNegative val="0"/>
          <c:cat>
            <c:strRef>
              <c:f>Analysis!$G$5:$G$11</c:f>
              <c:strCache>
                <c:ptCount val="6"/>
                <c:pt idx="0">
                  <c:v>AFR</c:v>
                </c:pt>
                <c:pt idx="1">
                  <c:v>SAR</c:v>
                </c:pt>
                <c:pt idx="2">
                  <c:v>MNA</c:v>
                </c:pt>
                <c:pt idx="3">
                  <c:v>LAC</c:v>
                </c:pt>
                <c:pt idx="4">
                  <c:v>EAP</c:v>
                </c:pt>
                <c:pt idx="5">
                  <c:v>ECA</c:v>
                </c:pt>
              </c:strCache>
            </c:strRef>
          </c:cat>
          <c:val>
            <c:numRef>
              <c:f>Analysis!$H$5:$H$11</c:f>
              <c:numCache>
                <c:formatCode>General</c:formatCode>
                <c:ptCount val="6"/>
                <c:pt idx="0">
                  <c:v>5726.81</c:v>
                </c:pt>
                <c:pt idx="1">
                  <c:v>4166.4579999999996</c:v>
                </c:pt>
                <c:pt idx="2">
                  <c:v>1528.25</c:v>
                </c:pt>
                <c:pt idx="3">
                  <c:v>1072.81</c:v>
                </c:pt>
                <c:pt idx="4">
                  <c:v>385.45</c:v>
                </c:pt>
                <c:pt idx="5">
                  <c:v>343.85</c:v>
                </c:pt>
              </c:numCache>
            </c:numRef>
          </c:val>
          <c:extLst>
            <c:ext xmlns:c16="http://schemas.microsoft.com/office/drawing/2014/chart" uri="{C3380CC4-5D6E-409C-BE32-E72D297353CC}">
              <c16:uniqueId val="{00000000-661B-40F2-AF72-0E00FAD53187}"/>
            </c:ext>
          </c:extLst>
        </c:ser>
        <c:ser>
          <c:idx val="1"/>
          <c:order val="1"/>
          <c:tx>
            <c:strRef>
              <c:f>Analysis!$I$4</c:f>
              <c:strCache>
                <c:ptCount val="1"/>
                <c:pt idx="0">
                  <c:v>Total RBF commitment</c:v>
                </c:pt>
              </c:strCache>
            </c:strRef>
          </c:tx>
          <c:spPr>
            <a:solidFill>
              <a:schemeClr val="accent2"/>
            </a:solidFill>
            <a:ln>
              <a:noFill/>
            </a:ln>
            <a:effectLst/>
          </c:spPr>
          <c:invertIfNegative val="0"/>
          <c:cat>
            <c:strRef>
              <c:f>Analysis!$G$5:$G$11</c:f>
              <c:strCache>
                <c:ptCount val="6"/>
                <c:pt idx="0">
                  <c:v>AFR</c:v>
                </c:pt>
                <c:pt idx="1">
                  <c:v>SAR</c:v>
                </c:pt>
                <c:pt idx="2">
                  <c:v>MNA</c:v>
                </c:pt>
                <c:pt idx="3">
                  <c:v>LAC</c:v>
                </c:pt>
                <c:pt idx="4">
                  <c:v>EAP</c:v>
                </c:pt>
                <c:pt idx="5">
                  <c:v>ECA</c:v>
                </c:pt>
              </c:strCache>
            </c:strRef>
          </c:cat>
          <c:val>
            <c:numRef>
              <c:f>Analysis!$I$5:$I$11</c:f>
              <c:numCache>
                <c:formatCode>General</c:formatCode>
                <c:ptCount val="6"/>
                <c:pt idx="0">
                  <c:v>4222.9182630000005</c:v>
                </c:pt>
                <c:pt idx="1">
                  <c:v>3639.2675134984997</c:v>
                </c:pt>
                <c:pt idx="2">
                  <c:v>1424</c:v>
                </c:pt>
                <c:pt idx="3">
                  <c:v>810.88737000000003</c:v>
                </c:pt>
                <c:pt idx="4">
                  <c:v>273.73</c:v>
                </c:pt>
                <c:pt idx="5">
                  <c:v>81</c:v>
                </c:pt>
              </c:numCache>
            </c:numRef>
          </c:val>
          <c:extLst>
            <c:ext xmlns:c16="http://schemas.microsoft.com/office/drawing/2014/chart" uri="{C3380CC4-5D6E-409C-BE32-E72D297353CC}">
              <c16:uniqueId val="{00000001-661B-40F2-AF72-0E00FAD53187}"/>
            </c:ext>
          </c:extLst>
        </c:ser>
        <c:dLbls>
          <c:showLegendKey val="0"/>
          <c:showVal val="0"/>
          <c:showCatName val="0"/>
          <c:showSerName val="0"/>
          <c:showPercent val="0"/>
          <c:showBubbleSize val="0"/>
        </c:dLbls>
        <c:gapWidth val="219"/>
        <c:overlap val="-27"/>
        <c:axId val="605655360"/>
        <c:axId val="605652864"/>
      </c:barChart>
      <c:catAx>
        <c:axId val="60565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652864"/>
        <c:crosses val="autoZero"/>
        <c:auto val="1"/>
        <c:lblAlgn val="ctr"/>
        <c:lblOffset val="100"/>
        <c:noMultiLvlLbl val="0"/>
      </c:catAx>
      <c:valAx>
        <c:axId val="605652864"/>
        <c:scaling>
          <c:orientation val="minMax"/>
          <c:max val="6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655360"/>
        <c:crosses val="autoZero"/>
        <c:crossBetween val="between"/>
        <c:majorUnit val="1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only.xlsx]Sheet2!PivotTable1</c:name>
    <c:fmtId val="0"/>
  </c:pivotSource>
  <c:chart>
    <c:title>
      <c:tx>
        <c:rich>
          <a:bodyPr rot="0" spcFirstLastPara="1" vertOverflow="ellipsis" vert="horz" wrap="square" anchor="ctr" anchorCtr="1"/>
          <a:lstStyle/>
          <a:p>
            <a:pPr>
              <a:defRPr sz="1100" b="0" i="0" u="none" strike="noStrike" kern="1200" spc="0" baseline="0">
                <a:solidFill>
                  <a:sysClr val="windowText" lastClr="000000"/>
                </a:solidFill>
                <a:latin typeface="Tw Cen MT" panose="020B0602020104020603" pitchFamily="34" charset="0"/>
                <a:ea typeface="+mn-ea"/>
                <a:cs typeface="+mn-cs"/>
              </a:defRPr>
            </a:pPr>
            <a:r>
              <a:rPr lang="en-US" sz="1100">
                <a:solidFill>
                  <a:sysClr val="windowText" lastClr="000000"/>
                </a:solidFill>
                <a:latin typeface="Tw Cen MT" panose="020B0602020104020603" pitchFamily="34" charset="0"/>
              </a:rPr>
              <a:t>Fig.</a:t>
            </a:r>
            <a:r>
              <a:rPr lang="en-US" sz="1100" baseline="0">
                <a:solidFill>
                  <a:sysClr val="windowText" lastClr="000000"/>
                </a:solidFill>
                <a:latin typeface="Tw Cen MT" panose="020B0602020104020603" pitchFamily="34" charset="0"/>
              </a:rPr>
              <a:t> 1: </a:t>
            </a:r>
            <a:r>
              <a:rPr lang="en-US" sz="1100">
                <a:solidFill>
                  <a:sysClr val="windowText" lastClr="000000"/>
                </a:solidFill>
                <a:latin typeface="Tw Cen MT" panose="020B0602020104020603" pitchFamily="34" charset="0"/>
              </a:rPr>
              <a:t>DLIs by Topic</a:t>
            </a:r>
            <a:r>
              <a:rPr lang="en-US" sz="1100" baseline="0">
                <a:solidFill>
                  <a:sysClr val="windowText" lastClr="000000"/>
                </a:solidFill>
                <a:latin typeface="Tw Cen MT" panose="020B0602020104020603" pitchFamily="34" charset="0"/>
              </a:rPr>
              <a:t> under Education Finance Theme</a:t>
            </a:r>
            <a:endParaRPr lang="en-US" sz="1100">
              <a:solidFill>
                <a:sysClr val="windowText" lastClr="000000"/>
              </a:solidFill>
              <a:latin typeface="Tw Cen MT" panose="020B0602020104020603" pitchFamily="34" charset="0"/>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Tw Cen MT" panose="020B06020201040206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rgbClr val="FFC000"/>
          </a:solidFill>
          <a:ln>
            <a:noFill/>
          </a:ln>
          <a:effectLst/>
        </c:spPr>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dPt>
            <c:idx val="4"/>
            <c:invertIfNegative val="0"/>
            <c:bubble3D val="0"/>
            <c:extLst>
              <c:ext xmlns:c16="http://schemas.microsoft.com/office/drawing/2014/chart" uri="{C3380CC4-5D6E-409C-BE32-E72D297353CC}">
                <c16:uniqueId val="{00000001-2999-4E7B-A255-D7D57F999342}"/>
              </c:ext>
            </c:extLst>
          </c:dPt>
          <c:dPt>
            <c:idx val="5"/>
            <c:invertIfNegative val="0"/>
            <c:bubble3D val="0"/>
            <c:extLst>
              <c:ext xmlns:c16="http://schemas.microsoft.com/office/drawing/2014/chart" uri="{C3380CC4-5D6E-409C-BE32-E72D297353CC}">
                <c16:uniqueId val="{00000002-3241-4C94-90A5-91A3460526FA}"/>
              </c:ext>
            </c:extLst>
          </c:dPt>
          <c:dPt>
            <c:idx val="7"/>
            <c:invertIfNegative val="0"/>
            <c:bubble3D val="0"/>
            <c:spPr>
              <a:solidFill>
                <a:srgbClr val="FFC000"/>
              </a:solidFill>
              <a:ln>
                <a:noFill/>
              </a:ln>
              <a:effectLst/>
            </c:spPr>
            <c:extLst>
              <c:ext xmlns:c16="http://schemas.microsoft.com/office/drawing/2014/chart" uri="{C3380CC4-5D6E-409C-BE32-E72D297353CC}">
                <c16:uniqueId val="{00000003-0318-45C8-B1D4-79A39F5513BB}"/>
              </c:ext>
            </c:extLst>
          </c:dPt>
          <c:dPt>
            <c:idx val="8"/>
            <c:invertIfNegative val="0"/>
            <c:bubble3D val="0"/>
            <c:extLst>
              <c:ext xmlns:c16="http://schemas.microsoft.com/office/drawing/2014/chart" uri="{C3380CC4-5D6E-409C-BE32-E72D297353CC}">
                <c16:uniqueId val="{00000000-2999-4E7B-A255-D7D57F999342}"/>
              </c:ext>
            </c:extLst>
          </c:dPt>
          <c:dPt>
            <c:idx val="10"/>
            <c:invertIfNegative val="0"/>
            <c:bubble3D val="0"/>
            <c:spPr>
              <a:solidFill>
                <a:srgbClr val="FFC000"/>
              </a:solidFill>
              <a:ln>
                <a:noFill/>
              </a:ln>
              <a:effectLst/>
            </c:spPr>
            <c:extLst>
              <c:ext xmlns:c16="http://schemas.microsoft.com/office/drawing/2014/chart" uri="{C3380CC4-5D6E-409C-BE32-E72D297353CC}">
                <c16:uniqueId val="{00000006-0318-45C8-B1D4-79A39F5513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Sheet2!$A$4:$A$16</c:f>
              <c:multiLvlStrCache>
                <c:ptCount val="11"/>
                <c:lvl>
                  <c:pt idx="0">
                    <c:v>Efficiency of Education</c:v>
                  </c:pt>
                  <c:pt idx="1">
                    <c:v>Procurement</c:v>
                  </c:pt>
                  <c:pt idx="2">
                    <c:v>Education Funding Formulae</c:v>
                  </c:pt>
                  <c:pt idx="3">
                    <c:v>Student Loan Program</c:v>
                  </c:pt>
                  <c:pt idx="4">
                    <c:v>PPP in Education</c:v>
                  </c:pt>
                  <c:pt idx="5">
                    <c:v>Budget</c:v>
                  </c:pt>
                  <c:pt idx="6">
                    <c:v>Innovative financing</c:v>
                  </c:pt>
                  <c:pt idx="7">
                    <c:v>Block Grant</c:v>
                  </c:pt>
                  <c:pt idx="8">
                    <c:v>Budgeting</c:v>
                  </c:pt>
                  <c:pt idx="9">
                    <c:v>Public Financial Management</c:v>
                  </c:pt>
                  <c:pt idx="10">
                    <c:v>Performance-based Grant</c:v>
                  </c:pt>
                </c:lvl>
                <c:lvl>
                  <c:pt idx="0">
                    <c:v>Education_Financing</c:v>
                  </c:pt>
                </c:lvl>
              </c:multiLvlStrCache>
            </c:multiLvlStrRef>
          </c:cat>
          <c:val>
            <c:numRef>
              <c:f>Sheet2!$B$4:$B$16</c:f>
              <c:numCache>
                <c:formatCode>General</c:formatCode>
                <c:ptCount val="11"/>
                <c:pt idx="0">
                  <c:v>1</c:v>
                </c:pt>
                <c:pt idx="1">
                  <c:v>1</c:v>
                </c:pt>
                <c:pt idx="2">
                  <c:v>1</c:v>
                </c:pt>
                <c:pt idx="3">
                  <c:v>1</c:v>
                </c:pt>
                <c:pt idx="4">
                  <c:v>2</c:v>
                </c:pt>
                <c:pt idx="5">
                  <c:v>2</c:v>
                </c:pt>
                <c:pt idx="6">
                  <c:v>4</c:v>
                </c:pt>
                <c:pt idx="7">
                  <c:v>4</c:v>
                </c:pt>
                <c:pt idx="8">
                  <c:v>6</c:v>
                </c:pt>
                <c:pt idx="9">
                  <c:v>17</c:v>
                </c:pt>
                <c:pt idx="10">
                  <c:v>22</c:v>
                </c:pt>
              </c:numCache>
            </c:numRef>
          </c:val>
          <c:extLst>
            <c:ext xmlns:c16="http://schemas.microsoft.com/office/drawing/2014/chart" uri="{C3380CC4-5D6E-409C-BE32-E72D297353CC}">
              <c16:uniqueId val="{00000000-29C0-41E3-8617-7465B8814F52}"/>
            </c:ext>
          </c:extLst>
        </c:ser>
        <c:dLbls>
          <c:showLegendKey val="0"/>
          <c:showVal val="0"/>
          <c:showCatName val="0"/>
          <c:showSerName val="0"/>
          <c:showPercent val="0"/>
          <c:showBubbleSize val="0"/>
        </c:dLbls>
        <c:gapWidth val="93"/>
        <c:axId val="1919331535"/>
        <c:axId val="1999797775"/>
      </c:barChart>
      <c:catAx>
        <c:axId val="1919331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99797775"/>
        <c:crosses val="autoZero"/>
        <c:auto val="1"/>
        <c:lblAlgn val="ctr"/>
        <c:lblOffset val="100"/>
        <c:noMultiLvlLbl val="0"/>
      </c:catAx>
      <c:valAx>
        <c:axId val="1999797775"/>
        <c:scaling>
          <c:orientation val="minMax"/>
        </c:scaling>
        <c:delete val="1"/>
        <c:axPos val="b"/>
        <c:numFmt formatCode="General" sourceLinked="1"/>
        <c:majorTickMark val="none"/>
        <c:minorTickMark val="none"/>
        <c:tickLblPos val="nextTo"/>
        <c:crossAx val="191933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only.xlsx]Sheet2!PivotTable2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Sheet2!$K$3</c:f>
              <c:strCache>
                <c:ptCount val="1"/>
                <c:pt idx="0">
                  <c:v>Count of DLI/DLR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Sheet2!$J$4:$J$11</c:f>
              <c:strCache>
                <c:ptCount val="7"/>
                <c:pt idx="0">
                  <c:v>ECA</c:v>
                </c:pt>
                <c:pt idx="1">
                  <c:v>(blank)</c:v>
                </c:pt>
                <c:pt idx="2">
                  <c:v>EAP</c:v>
                </c:pt>
                <c:pt idx="3">
                  <c:v>LAC</c:v>
                </c:pt>
                <c:pt idx="4">
                  <c:v>MNA</c:v>
                </c:pt>
                <c:pt idx="5">
                  <c:v>SAR</c:v>
                </c:pt>
                <c:pt idx="6">
                  <c:v>AFR</c:v>
                </c:pt>
              </c:strCache>
            </c:strRef>
          </c:cat>
          <c:val>
            <c:numRef>
              <c:f>Sheet2!$K$4:$K$11</c:f>
              <c:numCache>
                <c:formatCode>General</c:formatCode>
                <c:ptCount val="7"/>
                <c:pt idx="0">
                  <c:v>24</c:v>
                </c:pt>
                <c:pt idx="1">
                  <c:v>44</c:v>
                </c:pt>
                <c:pt idx="2">
                  <c:v>114</c:v>
                </c:pt>
                <c:pt idx="3">
                  <c:v>191</c:v>
                </c:pt>
                <c:pt idx="4">
                  <c:v>198</c:v>
                </c:pt>
                <c:pt idx="5">
                  <c:v>660</c:v>
                </c:pt>
                <c:pt idx="6">
                  <c:v>1148</c:v>
                </c:pt>
              </c:numCache>
            </c:numRef>
          </c:val>
          <c:extLst>
            <c:ext xmlns:c16="http://schemas.microsoft.com/office/drawing/2014/chart" uri="{C3380CC4-5D6E-409C-BE32-E72D297353CC}">
              <c16:uniqueId val="{00000000-07A3-46BF-B7CC-59C78A21D027}"/>
            </c:ext>
          </c:extLst>
        </c:ser>
        <c:ser>
          <c:idx val="1"/>
          <c:order val="1"/>
          <c:tx>
            <c:strRef>
              <c:f>Sheet2!$L$3</c:f>
              <c:strCache>
                <c:ptCount val="1"/>
                <c:pt idx="0">
                  <c:v>Sum of Value of DLR (mln)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Sheet2!$J$4:$J$11</c:f>
              <c:strCache>
                <c:ptCount val="7"/>
                <c:pt idx="0">
                  <c:v>ECA</c:v>
                </c:pt>
                <c:pt idx="1">
                  <c:v>(blank)</c:v>
                </c:pt>
                <c:pt idx="2">
                  <c:v>EAP</c:v>
                </c:pt>
                <c:pt idx="3">
                  <c:v>LAC</c:v>
                </c:pt>
                <c:pt idx="4">
                  <c:v>MNA</c:v>
                </c:pt>
                <c:pt idx="5">
                  <c:v>SAR</c:v>
                </c:pt>
                <c:pt idx="6">
                  <c:v>AFR</c:v>
                </c:pt>
              </c:strCache>
            </c:strRef>
          </c:cat>
          <c:val>
            <c:numRef>
              <c:f>Sheet2!$L$4:$L$11</c:f>
              <c:numCache>
                <c:formatCode>"$"#,##0.00</c:formatCode>
                <c:ptCount val="7"/>
                <c:pt idx="0">
                  <c:v>156</c:v>
                </c:pt>
                <c:pt idx="1">
                  <c:v>0</c:v>
                </c:pt>
                <c:pt idx="2">
                  <c:v>285.98</c:v>
                </c:pt>
                <c:pt idx="3">
                  <c:v>817.88737000000003</c:v>
                </c:pt>
                <c:pt idx="4">
                  <c:v>1329.95</c:v>
                </c:pt>
                <c:pt idx="5">
                  <c:v>3650.7675134985016</c:v>
                </c:pt>
                <c:pt idx="6">
                  <c:v>5157.4666100000031</c:v>
                </c:pt>
              </c:numCache>
            </c:numRef>
          </c:val>
          <c:extLst>
            <c:ext xmlns:c16="http://schemas.microsoft.com/office/drawing/2014/chart" uri="{C3380CC4-5D6E-409C-BE32-E72D297353CC}">
              <c16:uniqueId val="{00000001-07A3-46BF-B7CC-59C78A21D027}"/>
            </c:ext>
          </c:extLst>
        </c:ser>
        <c:dLbls>
          <c:showLegendKey val="0"/>
          <c:showVal val="0"/>
          <c:showCatName val="0"/>
          <c:showSerName val="0"/>
          <c:showPercent val="0"/>
          <c:showBubbleSize val="0"/>
        </c:dLbls>
        <c:gapWidth val="8"/>
        <c:axId val="432572575"/>
        <c:axId val="208105231"/>
      </c:barChart>
      <c:catAx>
        <c:axId val="43257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05231"/>
        <c:crosses val="autoZero"/>
        <c:auto val="1"/>
        <c:lblAlgn val="ctr"/>
        <c:lblOffset val="100"/>
        <c:noMultiLvlLbl val="0"/>
      </c:catAx>
      <c:valAx>
        <c:axId val="208105231"/>
        <c:scaling>
          <c:orientation val="minMax"/>
          <c:max val="35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57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only.xlsx]Sheet2!PivotTable3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Sheet2!$K$18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Sheet2!$J$19:$J$23</c:f>
              <c:strCache>
                <c:ptCount val="4"/>
                <c:pt idx="0">
                  <c:v>Third party</c:v>
                </c:pt>
                <c:pt idx="1">
                  <c:v>World Bank</c:v>
                </c:pt>
                <c:pt idx="2">
                  <c:v>Mixed</c:v>
                </c:pt>
                <c:pt idx="3">
                  <c:v>Government</c:v>
                </c:pt>
              </c:strCache>
            </c:strRef>
          </c:cat>
          <c:val>
            <c:numRef>
              <c:f>Sheet2!$K$19:$K$23</c:f>
              <c:numCache>
                <c:formatCode>General</c:formatCode>
                <c:ptCount val="4"/>
                <c:pt idx="0">
                  <c:v>250</c:v>
                </c:pt>
                <c:pt idx="1">
                  <c:v>101</c:v>
                </c:pt>
                <c:pt idx="2">
                  <c:v>85</c:v>
                </c:pt>
                <c:pt idx="3">
                  <c:v>76</c:v>
                </c:pt>
              </c:numCache>
            </c:numRef>
          </c:val>
          <c:extLst>
            <c:ext xmlns:c16="http://schemas.microsoft.com/office/drawing/2014/chart" uri="{C3380CC4-5D6E-409C-BE32-E72D297353CC}">
              <c16:uniqueId val="{00000000-C330-4749-8199-07DF94C85BA5}"/>
            </c:ext>
          </c:extLst>
        </c:ser>
        <c:dLbls>
          <c:showLegendKey val="0"/>
          <c:showVal val="0"/>
          <c:showCatName val="0"/>
          <c:showSerName val="0"/>
          <c:showPercent val="0"/>
          <c:showBubbleSize val="0"/>
        </c:dLbls>
        <c:gapWidth val="219"/>
        <c:overlap val="-27"/>
        <c:axId val="1985910623"/>
        <c:axId val="175070335"/>
      </c:barChart>
      <c:catAx>
        <c:axId val="198591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70335"/>
        <c:crosses val="autoZero"/>
        <c:auto val="1"/>
        <c:lblAlgn val="ctr"/>
        <c:lblOffset val="100"/>
        <c:noMultiLvlLbl val="0"/>
      </c:catAx>
      <c:valAx>
        <c:axId val="175070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10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absolute">
    <xdr:from>
      <xdr:col>9</xdr:col>
      <xdr:colOff>514723</xdr:colOff>
      <xdr:row>0</xdr:row>
      <xdr:rowOff>0</xdr:rowOff>
    </xdr:from>
    <xdr:to>
      <xdr:col>12</xdr:col>
      <xdr:colOff>514724</xdr:colOff>
      <xdr:row>10</xdr:row>
      <xdr:rowOff>156882</xdr:rowOff>
    </xdr:to>
    <mc:AlternateContent xmlns:mc="http://schemas.openxmlformats.org/markup-compatibility/2006" xmlns:a14="http://schemas.microsoft.com/office/drawing/2010/main">
      <mc:Choice Requires="a14">
        <xdr:graphicFrame macro="">
          <xdr:nvGraphicFramePr>
            <xdr:cNvPr id="3" name="DLI rating">
              <a:extLst>
                <a:ext uri="{FF2B5EF4-FFF2-40B4-BE49-F238E27FC236}">
                  <a16:creationId xmlns:a16="http://schemas.microsoft.com/office/drawing/2014/main" id="{360AB09B-05DB-425E-A329-6F3BA9A6C30E}"/>
                </a:ext>
              </a:extLst>
            </xdr:cNvPr>
            <xdr:cNvGraphicFramePr/>
          </xdr:nvGraphicFramePr>
          <xdr:xfrm>
            <a:off x="0" y="0"/>
            <a:ext cx="0" cy="0"/>
          </xdr:xfrm>
          <a:graphic>
            <a:graphicData uri="http://schemas.microsoft.com/office/drawing/2010/slicer">
              <sle:slicer xmlns:sle="http://schemas.microsoft.com/office/drawing/2010/slicer" name="DLI rating"/>
            </a:graphicData>
          </a:graphic>
        </xdr:graphicFrame>
      </mc:Choice>
      <mc:Fallback xmlns="">
        <xdr:sp macro="" textlink="">
          <xdr:nvSpPr>
            <xdr:cNvPr id="0" name=""/>
            <xdr:cNvSpPr>
              <a:spLocks noTextEdit="1"/>
            </xdr:cNvSpPr>
          </xdr:nvSpPr>
          <xdr:spPr>
            <a:xfrm>
              <a:off x="13995399" y="0"/>
              <a:ext cx="1781737" cy="2061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12699</xdr:colOff>
      <xdr:row>0</xdr:row>
      <xdr:rowOff>6350</xdr:rowOff>
    </xdr:from>
    <xdr:to>
      <xdr:col>2</xdr:col>
      <xdr:colOff>2084294</xdr:colOff>
      <xdr:row>10</xdr:row>
      <xdr:rowOff>139699</xdr:rowOff>
    </xdr:to>
    <mc:AlternateContent xmlns:mc="http://schemas.openxmlformats.org/markup-compatibility/2006" xmlns:a14="http://schemas.microsoft.com/office/drawing/2010/main">
      <mc:Choice Requires="a14">
        <xdr:graphicFrame macro="">
          <xdr:nvGraphicFramePr>
            <xdr:cNvPr id="4" name="Focus area">
              <a:extLst>
                <a:ext uri="{FF2B5EF4-FFF2-40B4-BE49-F238E27FC236}">
                  <a16:creationId xmlns:a16="http://schemas.microsoft.com/office/drawing/2014/main" id="{4BDC2A83-EDA5-4ACC-ABEB-F70A8D5DC405}"/>
                </a:ext>
              </a:extLst>
            </xdr:cNvPr>
            <xdr:cNvGraphicFramePr/>
          </xdr:nvGraphicFramePr>
          <xdr:xfrm>
            <a:off x="0" y="0"/>
            <a:ext cx="0" cy="0"/>
          </xdr:xfrm>
          <a:graphic>
            <a:graphicData uri="http://schemas.microsoft.com/office/drawing/2010/slicer">
              <sle:slicer xmlns:sle="http://schemas.microsoft.com/office/drawing/2010/slicer" name="Focus area"/>
            </a:graphicData>
          </a:graphic>
        </xdr:graphicFrame>
      </mc:Choice>
      <mc:Fallback xmlns="">
        <xdr:sp macro="" textlink="">
          <xdr:nvSpPr>
            <xdr:cNvPr id="0" name=""/>
            <xdr:cNvSpPr>
              <a:spLocks noTextEdit="1"/>
            </xdr:cNvSpPr>
          </xdr:nvSpPr>
          <xdr:spPr>
            <a:xfrm>
              <a:off x="12700" y="6350"/>
              <a:ext cx="1828800" cy="1974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5</xdr:col>
      <xdr:colOff>253628</xdr:colOff>
      <xdr:row>0</xdr:row>
      <xdr:rowOff>7470</xdr:rowOff>
    </xdr:from>
    <xdr:to>
      <xdr:col>5</xdr:col>
      <xdr:colOff>2075704</xdr:colOff>
      <xdr:row>10</xdr:row>
      <xdr:rowOff>149412</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E9B20061-325C-4876-A09F-5CE1FD12194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083863" y="7470"/>
              <a:ext cx="1822076" cy="20095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6</xdr:col>
      <xdr:colOff>5603</xdr:colOff>
      <xdr:row>0</xdr:row>
      <xdr:rowOff>0</xdr:rowOff>
    </xdr:from>
    <xdr:to>
      <xdr:col>7</xdr:col>
      <xdr:colOff>332067</xdr:colOff>
      <xdr:row>10</xdr:row>
      <xdr:rowOff>156882</xdr:rowOff>
    </xdr:to>
    <mc:AlternateContent xmlns:mc="http://schemas.openxmlformats.org/markup-compatibility/2006" xmlns:a14="http://schemas.microsoft.com/office/drawing/2010/main">
      <mc:Choice Requires="a14">
        <xdr:graphicFrame macro="">
          <xdr:nvGraphicFramePr>
            <xdr:cNvPr id="8" name="Lending Instrument">
              <a:extLst>
                <a:ext uri="{FF2B5EF4-FFF2-40B4-BE49-F238E27FC236}">
                  <a16:creationId xmlns:a16="http://schemas.microsoft.com/office/drawing/2014/main" id="{336FBE0A-2474-45C4-BC1B-094EFBD78E9F}"/>
                </a:ext>
              </a:extLst>
            </xdr:cNvPr>
            <xdr:cNvGraphicFramePr/>
          </xdr:nvGraphicFramePr>
          <xdr:xfrm>
            <a:off x="0" y="0"/>
            <a:ext cx="0" cy="0"/>
          </xdr:xfrm>
          <a:graphic>
            <a:graphicData uri="http://schemas.microsoft.com/office/drawing/2010/slicer">
              <sle:slicer xmlns:sle="http://schemas.microsoft.com/office/drawing/2010/slicer" name="Lending Instrument"/>
            </a:graphicData>
          </a:graphic>
        </xdr:graphicFrame>
      </mc:Choice>
      <mc:Fallback xmlns="">
        <xdr:sp macro="" textlink="">
          <xdr:nvSpPr>
            <xdr:cNvPr id="0" name=""/>
            <xdr:cNvSpPr>
              <a:spLocks noTextEdit="1"/>
            </xdr:cNvSpPr>
          </xdr:nvSpPr>
          <xdr:spPr>
            <a:xfrm>
              <a:off x="10438279" y="0"/>
              <a:ext cx="1749612" cy="2061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7</xdr:col>
      <xdr:colOff>358215</xdr:colOff>
      <xdr:row>0</xdr:row>
      <xdr:rowOff>0</xdr:rowOff>
    </xdr:from>
    <xdr:to>
      <xdr:col>9</xdr:col>
      <xdr:colOff>494552</xdr:colOff>
      <xdr:row>10</xdr:row>
      <xdr:rowOff>156881</xdr:rowOff>
    </xdr:to>
    <mc:AlternateContent xmlns:mc="http://schemas.openxmlformats.org/markup-compatibility/2006" xmlns:a14="http://schemas.microsoft.com/office/drawing/2010/main">
      <mc:Choice Requires="a14">
        <xdr:graphicFrame macro="">
          <xdr:nvGraphicFramePr>
            <xdr:cNvPr id="11" name="Restructuring">
              <a:extLst>
                <a:ext uri="{FF2B5EF4-FFF2-40B4-BE49-F238E27FC236}">
                  <a16:creationId xmlns:a16="http://schemas.microsoft.com/office/drawing/2014/main" id="{56773D13-8D71-41F5-9B80-0E8C2459B2C7}"/>
                </a:ext>
              </a:extLst>
            </xdr:cNvPr>
            <xdr:cNvGraphicFramePr/>
          </xdr:nvGraphicFramePr>
          <xdr:xfrm>
            <a:off x="0" y="0"/>
            <a:ext cx="0" cy="0"/>
          </xdr:xfrm>
          <a:graphic>
            <a:graphicData uri="http://schemas.microsoft.com/office/drawing/2010/slicer">
              <sle:slicer xmlns:sle="http://schemas.microsoft.com/office/drawing/2010/slicer" name="Restructuring"/>
            </a:graphicData>
          </a:graphic>
        </xdr:graphicFrame>
      </mc:Choice>
      <mc:Fallback xmlns="">
        <xdr:sp macro="" textlink="">
          <xdr:nvSpPr>
            <xdr:cNvPr id="0" name=""/>
            <xdr:cNvSpPr>
              <a:spLocks noTextEdit="1"/>
            </xdr:cNvSpPr>
          </xdr:nvSpPr>
          <xdr:spPr>
            <a:xfrm>
              <a:off x="12781803" y="0"/>
              <a:ext cx="1832161" cy="20245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883771</xdr:colOff>
      <xdr:row>0</xdr:row>
      <xdr:rowOff>1</xdr:rowOff>
    </xdr:from>
    <xdr:to>
      <xdr:col>5</xdr:col>
      <xdr:colOff>209924</xdr:colOff>
      <xdr:row>10</xdr:row>
      <xdr:rowOff>141942</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25D64038-36B1-4326-8A0E-40595FC08D8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211359" y="1"/>
              <a:ext cx="1828800" cy="20095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2099237</xdr:colOff>
      <xdr:row>0</xdr:row>
      <xdr:rowOff>7471</xdr:rowOff>
    </xdr:from>
    <xdr:to>
      <xdr:col>3</xdr:col>
      <xdr:colOff>859119</xdr:colOff>
      <xdr:row>10</xdr:row>
      <xdr:rowOff>134471</xdr:rowOff>
    </xdr:to>
    <mc:AlternateContent xmlns:mc="http://schemas.openxmlformats.org/markup-compatibility/2006" xmlns:a14="http://schemas.microsoft.com/office/drawing/2010/main">
      <mc:Choice Requires="a14">
        <xdr:graphicFrame macro="">
          <xdr:nvGraphicFramePr>
            <xdr:cNvPr id="2" name="Topic">
              <a:extLst>
                <a:ext uri="{FF2B5EF4-FFF2-40B4-BE49-F238E27FC236}">
                  <a16:creationId xmlns:a16="http://schemas.microsoft.com/office/drawing/2014/main" id="{6390C3D9-9B95-4580-A816-A1FAC667B325}"/>
                </a:ext>
              </a:extLst>
            </xdr:cNvPr>
            <xdr:cNvGraphicFramePr/>
          </xdr:nvGraphicFramePr>
          <xdr:xfrm>
            <a:off x="0" y="0"/>
            <a:ext cx="0" cy="0"/>
          </xdr:xfrm>
          <a:graphic>
            <a:graphicData uri="http://schemas.microsoft.com/office/drawing/2010/slicer">
              <sle:slicer xmlns:sle="http://schemas.microsoft.com/office/drawing/2010/slicer" name="Topic"/>
            </a:graphicData>
          </a:graphic>
        </xdr:graphicFrame>
      </mc:Choice>
      <mc:Fallback xmlns="">
        <xdr:sp macro="" textlink="">
          <xdr:nvSpPr>
            <xdr:cNvPr id="0" name=""/>
            <xdr:cNvSpPr>
              <a:spLocks noTextEdit="1"/>
            </xdr:cNvSpPr>
          </xdr:nvSpPr>
          <xdr:spPr>
            <a:xfrm>
              <a:off x="3772649" y="7471"/>
              <a:ext cx="3414058" cy="19946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38099</xdr:colOff>
      <xdr:row>12</xdr:row>
      <xdr:rowOff>5230</xdr:rowOff>
    </xdr:from>
    <xdr:to>
      <xdr:col>5</xdr:col>
      <xdr:colOff>1463115</xdr:colOff>
      <xdr:row>17</xdr:row>
      <xdr:rowOff>43329</xdr:rowOff>
    </xdr:to>
    <mc:AlternateContent xmlns:mc="http://schemas.openxmlformats.org/markup-compatibility/2006" xmlns:a14="http://schemas.microsoft.com/office/drawing/2010/main">
      <mc:Choice Requires="a14">
        <xdr:graphicFrame macro="">
          <xdr:nvGraphicFramePr>
            <xdr:cNvPr id="5" name="DLI/DLR">
              <a:extLst>
                <a:ext uri="{FF2B5EF4-FFF2-40B4-BE49-F238E27FC236}">
                  <a16:creationId xmlns:a16="http://schemas.microsoft.com/office/drawing/2014/main" id="{702AB79C-B138-4686-BDCB-DD0EDECC97AD}"/>
                </a:ext>
              </a:extLst>
            </xdr:cNvPr>
            <xdr:cNvGraphicFramePr/>
          </xdr:nvGraphicFramePr>
          <xdr:xfrm>
            <a:off x="0" y="0"/>
            <a:ext cx="0" cy="0"/>
          </xdr:xfrm>
          <a:graphic>
            <a:graphicData uri="http://schemas.microsoft.com/office/drawing/2010/slicer">
              <sle:slicer xmlns:sle="http://schemas.microsoft.com/office/drawing/2010/slicer" name="DLI/DLR"/>
            </a:graphicData>
          </a:graphic>
        </xdr:graphicFrame>
      </mc:Choice>
      <mc:Fallback xmlns="">
        <xdr:sp macro="" textlink="">
          <xdr:nvSpPr>
            <xdr:cNvPr id="0" name=""/>
            <xdr:cNvSpPr>
              <a:spLocks noTextEdit="1"/>
            </xdr:cNvSpPr>
          </xdr:nvSpPr>
          <xdr:spPr>
            <a:xfrm>
              <a:off x="8868334" y="2246406"/>
              <a:ext cx="1425016" cy="9719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587375</xdr:colOff>
      <xdr:row>2</xdr:row>
      <xdr:rowOff>228599</xdr:rowOff>
    </xdr:from>
    <xdr:to>
      <xdr:col>5</xdr:col>
      <xdr:colOff>31750</xdr:colOff>
      <xdr:row>18</xdr:row>
      <xdr:rowOff>174624</xdr:rowOff>
    </xdr:to>
    <xdr:graphicFrame macro="">
      <xdr:nvGraphicFramePr>
        <xdr:cNvPr id="5" name="Chart 4">
          <a:extLst>
            <a:ext uri="{FF2B5EF4-FFF2-40B4-BE49-F238E27FC236}">
              <a16:creationId xmlns:a16="http://schemas.microsoft.com/office/drawing/2014/main" id="{C38BABA3-6106-4CE3-B9EF-EE698E89EE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617540</xdr:colOff>
      <xdr:row>21</xdr:row>
      <xdr:rowOff>237704</xdr:rowOff>
    </xdr:from>
    <xdr:to>
      <xdr:col>5</xdr:col>
      <xdr:colOff>31751</xdr:colOff>
      <xdr:row>37</xdr:row>
      <xdr:rowOff>95249</xdr:rowOff>
    </xdr:to>
    <xdr:graphicFrame macro="">
      <xdr:nvGraphicFramePr>
        <xdr:cNvPr id="7" name="Chart 6">
          <a:extLst>
            <a:ext uri="{FF2B5EF4-FFF2-40B4-BE49-F238E27FC236}">
              <a16:creationId xmlns:a16="http://schemas.microsoft.com/office/drawing/2014/main" id="{CE7196B9-CA03-49E0-8B64-F617B14D59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551866</xdr:colOff>
      <xdr:row>21</xdr:row>
      <xdr:rowOff>55270</xdr:rowOff>
    </xdr:from>
    <xdr:to>
      <xdr:col>10</xdr:col>
      <xdr:colOff>583406</xdr:colOff>
      <xdr:row>36</xdr:row>
      <xdr:rowOff>130969</xdr:rowOff>
    </xdr:to>
    <xdr:graphicFrame macro="">
      <xdr:nvGraphicFramePr>
        <xdr:cNvPr id="8" name="Chart 7">
          <a:extLst>
            <a:ext uri="{FF2B5EF4-FFF2-40B4-BE49-F238E27FC236}">
              <a16:creationId xmlns:a16="http://schemas.microsoft.com/office/drawing/2014/main" id="{6328303D-312B-4688-B177-033E70CFA5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3341</xdr:colOff>
      <xdr:row>39</xdr:row>
      <xdr:rowOff>5348</xdr:rowOff>
    </xdr:from>
    <xdr:to>
      <xdr:col>5</xdr:col>
      <xdr:colOff>15875</xdr:colOff>
      <xdr:row>54</xdr:row>
      <xdr:rowOff>174625</xdr:rowOff>
    </xdr:to>
    <xdr:graphicFrame macro="">
      <xdr:nvGraphicFramePr>
        <xdr:cNvPr id="9" name="Chart 8">
          <a:extLst>
            <a:ext uri="{FF2B5EF4-FFF2-40B4-BE49-F238E27FC236}">
              <a16:creationId xmlns:a16="http://schemas.microsoft.com/office/drawing/2014/main" id="{20B1A1B8-D96A-47D6-9C1F-062534921C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637922</xdr:colOff>
      <xdr:row>38</xdr:row>
      <xdr:rowOff>226219</xdr:rowOff>
    </xdr:from>
    <xdr:to>
      <xdr:col>12</xdr:col>
      <xdr:colOff>47624</xdr:colOff>
      <xdr:row>54</xdr:row>
      <xdr:rowOff>47625</xdr:rowOff>
    </xdr:to>
    <xdr:graphicFrame macro="">
      <xdr:nvGraphicFramePr>
        <xdr:cNvPr id="10" name="Chart 9">
          <a:extLst>
            <a:ext uri="{FF2B5EF4-FFF2-40B4-BE49-F238E27FC236}">
              <a16:creationId xmlns:a16="http://schemas.microsoft.com/office/drawing/2014/main" id="{58991232-58A0-43AA-BC2E-5F30F104F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567533</xdr:colOff>
      <xdr:row>56</xdr:row>
      <xdr:rowOff>140493</xdr:rowOff>
    </xdr:from>
    <xdr:to>
      <xdr:col>5</xdr:col>
      <xdr:colOff>47624</xdr:colOff>
      <xdr:row>71</xdr:row>
      <xdr:rowOff>35719</xdr:rowOff>
    </xdr:to>
    <xdr:graphicFrame macro="">
      <xdr:nvGraphicFramePr>
        <xdr:cNvPr id="2" name="Chart 1">
          <a:extLst>
            <a:ext uri="{FF2B5EF4-FFF2-40B4-BE49-F238E27FC236}">
              <a16:creationId xmlns:a16="http://schemas.microsoft.com/office/drawing/2014/main" id="{4EFF851E-8729-47A6-A153-551871CA7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3969</xdr:colOff>
      <xdr:row>17</xdr:row>
      <xdr:rowOff>128587</xdr:rowOff>
    </xdr:from>
    <xdr:to>
      <xdr:col>15</xdr:col>
      <xdr:colOff>23813</xdr:colOff>
      <xdr:row>32</xdr:row>
      <xdr:rowOff>77787</xdr:rowOff>
    </xdr:to>
    <xdr:graphicFrame macro="">
      <xdr:nvGraphicFramePr>
        <xdr:cNvPr id="4" name="Chart 3">
          <a:extLst>
            <a:ext uri="{FF2B5EF4-FFF2-40B4-BE49-F238E27FC236}">
              <a16:creationId xmlns:a16="http://schemas.microsoft.com/office/drawing/2014/main" id="{9229A43C-F7E1-4D65-B5B9-06B780A043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517922</xdr:colOff>
      <xdr:row>75</xdr:row>
      <xdr:rowOff>122633</xdr:rowOff>
    </xdr:from>
    <xdr:to>
      <xdr:col>6</xdr:col>
      <xdr:colOff>190500</xdr:colOff>
      <xdr:row>90</xdr:row>
      <xdr:rowOff>95251</xdr:rowOff>
    </xdr:to>
    <xdr:graphicFrame macro="">
      <xdr:nvGraphicFramePr>
        <xdr:cNvPr id="3" name="Chart 2">
          <a:extLst>
            <a:ext uri="{FF2B5EF4-FFF2-40B4-BE49-F238E27FC236}">
              <a16:creationId xmlns:a16="http://schemas.microsoft.com/office/drawing/2014/main" id="{F7BD5F40-8792-43B2-866C-1CA88A98CD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220265</xdr:colOff>
      <xdr:row>92</xdr:row>
      <xdr:rowOff>27382</xdr:rowOff>
    </xdr:from>
    <xdr:to>
      <xdr:col>9</xdr:col>
      <xdr:colOff>357187</xdr:colOff>
      <xdr:row>108</xdr:row>
      <xdr:rowOff>130969</xdr:rowOff>
    </xdr:to>
    <xdr:graphicFrame macro="">
      <xdr:nvGraphicFramePr>
        <xdr:cNvPr id="11" name="Chart 10">
          <a:extLst>
            <a:ext uri="{FF2B5EF4-FFF2-40B4-BE49-F238E27FC236}">
              <a16:creationId xmlns:a16="http://schemas.microsoft.com/office/drawing/2014/main" id="{06A01F75-2DC0-4B7C-B20F-0773503E3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732233</xdr:colOff>
      <xdr:row>1</xdr:row>
      <xdr:rowOff>51197</xdr:rowOff>
    </xdr:from>
    <xdr:to>
      <xdr:col>8</xdr:col>
      <xdr:colOff>1922859</xdr:colOff>
      <xdr:row>15</xdr:row>
      <xdr:rowOff>79772</xdr:rowOff>
    </xdr:to>
    <xdr:graphicFrame macro="">
      <xdr:nvGraphicFramePr>
        <xdr:cNvPr id="12" name="Chart 11">
          <a:extLst>
            <a:ext uri="{FF2B5EF4-FFF2-40B4-BE49-F238E27FC236}">
              <a16:creationId xmlns:a16="http://schemas.microsoft.com/office/drawing/2014/main" id="{F66EFF66-B845-48D8-B734-819A52809C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139700</xdr:colOff>
      <xdr:row>0</xdr:row>
      <xdr:rowOff>25400</xdr:rowOff>
    </xdr:from>
    <xdr:to>
      <xdr:col>5</xdr:col>
      <xdr:colOff>149225</xdr:colOff>
      <xdr:row>13</xdr:row>
      <xdr:rowOff>155575</xdr:rowOff>
    </xdr:to>
    <mc:AlternateContent xmlns:mc="http://schemas.openxmlformats.org/markup-compatibility/2006" xmlns:a14="http://schemas.microsoft.com/office/drawing/2010/main">
      <mc:Choice Requires="a14">
        <xdr:graphicFrame macro="">
          <xdr:nvGraphicFramePr>
            <xdr:cNvPr id="2" name="Focus area 1">
              <a:extLst>
                <a:ext uri="{FF2B5EF4-FFF2-40B4-BE49-F238E27FC236}">
                  <a16:creationId xmlns:a16="http://schemas.microsoft.com/office/drawing/2014/main" id="{C25598C3-101F-43E8-846B-0E0522035CF3}"/>
                </a:ext>
              </a:extLst>
            </xdr:cNvPr>
            <xdr:cNvGraphicFramePr/>
          </xdr:nvGraphicFramePr>
          <xdr:xfrm>
            <a:off x="0" y="0"/>
            <a:ext cx="0" cy="0"/>
          </xdr:xfrm>
          <a:graphic>
            <a:graphicData uri="http://schemas.microsoft.com/office/drawing/2010/slicer">
              <sle:slicer xmlns:sle="http://schemas.microsoft.com/office/drawing/2010/slicer" name="Focus area 1"/>
            </a:graphicData>
          </a:graphic>
        </xdr:graphicFrame>
      </mc:Choice>
      <mc:Fallback xmlns="">
        <xdr:sp macro="" textlink="">
          <xdr:nvSpPr>
            <xdr:cNvPr id="0" name=""/>
            <xdr:cNvSpPr>
              <a:spLocks noTextEdit="1"/>
            </xdr:cNvSpPr>
          </xdr:nvSpPr>
          <xdr:spPr>
            <a:xfrm>
              <a:off x="4375150" y="25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196850</xdr:colOff>
      <xdr:row>0</xdr:row>
      <xdr:rowOff>0</xdr:rowOff>
    </xdr:from>
    <xdr:to>
      <xdr:col>8</xdr:col>
      <xdr:colOff>206375</xdr:colOff>
      <xdr:row>13</xdr:row>
      <xdr:rowOff>130175</xdr:rowOff>
    </xdr:to>
    <mc:AlternateContent xmlns:mc="http://schemas.openxmlformats.org/markup-compatibility/2006" xmlns:a14="http://schemas.microsoft.com/office/drawing/2010/main">
      <mc:Choice Requires="a14">
        <xdr:graphicFrame macro="">
          <xdr:nvGraphicFramePr>
            <xdr:cNvPr id="3" name="Topic 1">
              <a:extLst>
                <a:ext uri="{FF2B5EF4-FFF2-40B4-BE49-F238E27FC236}">
                  <a16:creationId xmlns:a16="http://schemas.microsoft.com/office/drawing/2014/main" id="{12861EE7-2769-4F85-A344-017C704CAF7A}"/>
                </a:ext>
              </a:extLst>
            </xdr:cNvPr>
            <xdr:cNvGraphicFramePr/>
          </xdr:nvGraphicFramePr>
          <xdr:xfrm>
            <a:off x="0" y="0"/>
            <a:ext cx="0" cy="0"/>
          </xdr:xfrm>
          <a:graphic>
            <a:graphicData uri="http://schemas.microsoft.com/office/drawing/2010/slicer">
              <sle:slicer xmlns:sle="http://schemas.microsoft.com/office/drawing/2010/slicer" name="Topic 1"/>
            </a:graphicData>
          </a:graphic>
        </xdr:graphicFrame>
      </mc:Choice>
      <mc:Fallback xmlns="">
        <xdr:sp macro="" textlink="">
          <xdr:nvSpPr>
            <xdr:cNvPr id="0" name=""/>
            <xdr:cNvSpPr>
              <a:spLocks noTextEdit="1"/>
            </xdr:cNvSpPr>
          </xdr:nvSpPr>
          <xdr:spPr>
            <a:xfrm>
              <a:off x="62611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xdr:row>
      <xdr:rowOff>79375</xdr:rowOff>
    </xdr:from>
    <xdr:to>
      <xdr:col>4</xdr:col>
      <xdr:colOff>247650</xdr:colOff>
      <xdr:row>29</xdr:row>
      <xdr:rowOff>60325</xdr:rowOff>
    </xdr:to>
    <xdr:graphicFrame macro="">
      <xdr:nvGraphicFramePr>
        <xdr:cNvPr id="4" name="Chart 3">
          <a:extLst>
            <a:ext uri="{FF2B5EF4-FFF2-40B4-BE49-F238E27FC236}">
              <a16:creationId xmlns:a16="http://schemas.microsoft.com/office/drawing/2014/main" id="{A54316A4-4FFA-4968-BB3F-8BE2A2E4D6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590550</xdr:colOff>
      <xdr:row>0</xdr:row>
      <xdr:rowOff>0</xdr:rowOff>
    </xdr:from>
    <xdr:to>
      <xdr:col>13</xdr:col>
      <xdr:colOff>60325</xdr:colOff>
      <xdr:row>14</xdr:row>
      <xdr:rowOff>152400</xdr:rowOff>
    </xdr:to>
    <xdr:graphicFrame macro="">
      <xdr:nvGraphicFramePr>
        <xdr:cNvPr id="5" name="Chart 4">
          <a:extLst>
            <a:ext uri="{FF2B5EF4-FFF2-40B4-BE49-F238E27FC236}">
              <a16:creationId xmlns:a16="http://schemas.microsoft.com/office/drawing/2014/main" id="{4BC5694C-A292-4347-964F-FBEC50610C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574675</xdr:colOff>
      <xdr:row>14</xdr:row>
      <xdr:rowOff>180975</xdr:rowOff>
    </xdr:from>
    <xdr:to>
      <xdr:col>11</xdr:col>
      <xdr:colOff>885825</xdr:colOff>
      <xdr:row>29</xdr:row>
      <xdr:rowOff>161925</xdr:rowOff>
    </xdr:to>
    <xdr:graphicFrame macro="">
      <xdr:nvGraphicFramePr>
        <xdr:cNvPr id="6" name="Chart 5">
          <a:extLst>
            <a:ext uri="{FF2B5EF4-FFF2-40B4-BE49-F238E27FC236}">
              <a16:creationId xmlns:a16="http://schemas.microsoft.com/office/drawing/2014/main" id="{D0B8DF46-E680-43EA-A820-195CE976DC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orldbankgroup-my.sharepoint.com/personal/akadirov1_worldbank_org/Documents/DLI%20database/DLI%20database%20updated%20FY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Dashboard"/>
      <sheetName val="RBF Projects"/>
      <sheetName val="Sheet6"/>
      <sheetName val="DLIs&amp;DLRs"/>
      <sheetName val="Sheet1"/>
      <sheetName val="Dropdown"/>
      <sheetName val="DropdownTopics"/>
      <sheetName val="Definitions"/>
      <sheetName val="Analysis"/>
      <sheetName val="FY21"/>
      <sheetName val="Sheet2"/>
      <sheetName val="Sheet3"/>
      <sheetName val="Edu theme taxonomy"/>
      <sheetName val="Compared"/>
      <sheetName val="DLI database updated FY202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persons/person.xml><?xml version="1.0" encoding="utf-8"?>
<personList xmlns="http://schemas.microsoft.com/office/spreadsheetml/2018/threadedcomments" xmlns:x="http://schemas.openxmlformats.org/spreadsheetml/2006/main">
  <person displayName="Kuyosh Kadirov" id="{3600F342-C99D-4103-B2AC-0682FA2F1F20}" userId="daeee181da17ad0e" providerId="Windows Live"/>
</personList>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ya Bigarinova" refreshedDate="44071.480995717589" backgroundQuery="1" createdVersion="6" refreshedVersion="6" minRefreshableVersion="3" recordCount="0" supportSubquery="1" supportAdvancedDrill="1" xr:uid="{5CF1C7A3-1507-4825-BF28-9F207AC7138B}">
  <cacheSource type="external" connectionId="1"/>
  <cacheFields count="12">
    <cacheField name="[Table1].[Region].[Region]" caption="Region" numFmtId="0" hierarchy="22" level="1">
      <sharedItems count="6">
        <s v="AFR"/>
        <s v="EAP"/>
        <s v="ECA"/>
        <s v="LAC"/>
        <s v="MNA"/>
        <s v="SAR"/>
      </sharedItems>
    </cacheField>
    <cacheField name="[Table1].[Project ID].[Project ID]" caption="Project ID" numFmtId="0" hierarchy="20" level="1">
      <sharedItems count="60">
        <s v="P151847"/>
        <s v="P152810"/>
        <s v="P153111"/>
        <s v="P153277"/>
        <s v="P154185"/>
        <s v="P158570"/>
        <s v="P160083"/>
        <s v="P160430"/>
        <s v="P160442"/>
        <s v="P160926"/>
        <s v="P162470"/>
        <s v="P163050"/>
        <s v="P163399"/>
        <s v="P163575"/>
        <s v="P163608"/>
        <s v="P163628"/>
        <s v="P164223"/>
        <s v="P164293"/>
        <s v="P164294"/>
        <s v="P164546"/>
        <s v="P164932"/>
        <s v="P165557"/>
        <s v="P167432"/>
        <s v="P167478"/>
        <s v="P169064"/>
        <s v="P252350"/>
        <s v="P150060"/>
        <s v="P157858"/>
        <s v="P165737"/>
        <s v="P129342"/>
        <s v="P146831"/>
        <s v="P159771"/>
        <s v="P161029"/>
        <s v="P163437"/>
        <s v="P163868"/>
        <s v="P167815"/>
        <s v="P168911"/>
        <s v="P157809"/>
        <s v="P159470"/>
        <s v="P162297"/>
        <s v="P162407"/>
        <s v="P166059"/>
        <s v="P167619"/>
        <s v="P154523"/>
        <s v="P154524"/>
        <s v="P154525"/>
        <s v="P154577"/>
        <s v="P156363"/>
        <s v="P156867"/>
        <s v="P158435"/>
        <s v="P159378"/>
        <s v="P159995"/>
        <s v="P160331"/>
        <s v="P160748"/>
        <s v="P160943"/>
        <s v="P161386"/>
        <s v="P162619"/>
        <s v="P163018"/>
        <s v="P163714"/>
        <s v="P167047"/>
      </sharedItems>
    </cacheField>
    <cacheField name="[RBFLibrary].[Project Title].[Project Title]" caption="Project Title" numFmtId="0" hierarchy="3" level="1">
      <sharedItems count="60">
        <s v="Eastern and Southern Africa Higher Education Centers of Excellence Project"/>
        <s v="Education and Skills for Productive Jobs"/>
        <s v="Africa Higher Education Centers of Excellence Project - AF"/>
        <s v="Zanzibar Improving Student Prospects Project"/>
        <s v="Malawi Edcation Sector Improvement Project (MESIP)"/>
        <s v="Zambia Education Enhancement Project"/>
        <s v="Kenya  Secondary Education Quality Improvement Project"/>
        <s v="Better Education Service Delivery for All"/>
        <s v="Madagascar Basic Education Support Project"/>
        <s v="Cameroon Education Reform Support Project"/>
        <s v="Education Program for Results Additional Financing"/>
        <s v="Ethiopia General Education Quality Improvement Program for Equity"/>
        <s v="Eastern Africa Skills for Transformation and Regional Integration Project"/>
        <s v="Senegal-Quality Improvement and Equity of Basic Education - AF "/>
        <s v="Ethiopia Education Results Based Financing Project"/>
        <s v="Secondary Education Improvement Project Additional Financing"/>
        <s v="Equity with Quality and Learning at Secondary Project (EQUALS)"/>
        <s v="Burkina Faso Higher Education Support Project"/>
        <s v="Cabo Verde Education and Skills Development Enhancement Project"/>
        <s v="First Africa Higher Education Centers of Excellence for Development Impact Project"/>
        <s v="Improving Results in Secondary Education Project (IRISE)"/>
        <s v="Ghana Accountability for Learning Outcomes Project"/>
        <s v="Third Phase of the Global Partnership For Education Project"/>
        <s v="Guinea Education Project for Results in Early Childhood and Basic Education"/>
        <s v="Second Africa Higher Education Centers of Excellence for Development Impact "/>
        <s v="Priority Skills for Growth"/>
        <s v="Enhancing Teacher Education Program"/>
        <s v="Secondary Education Improvement Project"/>
        <s v="Promoting Early Childhood Development Project"/>
        <s v="Piauí Pillars of Growth and Social Inclusion Project"/>
        <s v="Support to the National Education Pact Project"/>
        <s v="Improving the Quality of Initial and Primary Education in Uruguay"/>
        <s v="Alliance for Education Quality Project"/>
        <s v="Strengthening of State Universities in Chile"/>
        <s v="Support to Upper Secondary Reform in Brazil Operation"/>
        <s v="Support to the National Education Pact Project Additional Financing"/>
        <s v="Improving Inclusion in Secondary and Higher Education"/>
        <s v="Supporting Egypt Education Reform Project"/>
        <s v="Support to Reaching All Children with Education (RACE 2) Program for Results"/>
        <s v="Strengthening Foundations for Learning Project"/>
        <s v="Jordan Education Reform Support Program"/>
        <s v="Expanding opportunities for Learning"/>
        <s v="Education Support Program"/>
        <s v="Technical Education Quality Improvement Project III"/>
        <s v="Third Punjab Education Sector Project"/>
        <s v="Uttarakhand Workforce Development Project"/>
        <s v="College Education Development Project"/>
        <s v="Nai Manzil - Education and Skills Training for Minorities"/>
        <s v="Skills Strengthening for Industrial Value Enhancement Operation"/>
        <s v="Skill India Mission Operation"/>
        <s v="Education Quality Reform in Afghanistan"/>
        <s v="Accelerating Higher Education Expansion and Development Operation"/>
        <s v="Odisha Higher Education Program"/>
        <s v="School Sector Development Program"/>
        <s v="Transforming Secondary Education for Results Operation"/>
        <s v="Higher Education Development in Pakistan"/>
        <s v="Quality Learning for All Program for Fourth Primary Education Development Program"/>
        <s v="Enhanced Vocational Education and Training Project II"/>
        <s v="General Education Modernization Project"/>
        <s v="School Sector Development Program Additional Financing"/>
      </sharedItems>
    </cacheField>
    <cacheField name="[RBFLibrary].[Lending Instrument].[Lending Instrument]" caption="Lending Instrument" numFmtId="0" hierarchy="4" level="1">
      <sharedItems count="2">
        <s v="IPF/DLIs"/>
        <s v="PforR"/>
      </sharedItems>
    </cacheField>
    <cacheField name="[Measures].[Count of DLI/DLR]" caption="Count of DLI/DLR" numFmtId="0" hierarchy="59" level="32767"/>
    <cacheField name="[Table1].[DLI/DLR].[DLI/DLR]" caption="DLI/DLR" numFmtId="0" hierarchy="29" level="1">
      <sharedItems containsSemiMixedTypes="0" containsNonDate="0" containsString="0"/>
    </cacheField>
    <cacheField name="[Table1].[Focus area].[Focus area]" caption="Focus area" numFmtId="0" hierarchy="25" level="1">
      <sharedItems containsSemiMixedTypes="0" containsNonDate="0" containsString="0"/>
    </cacheField>
    <cacheField name="[Table1].[DLI rating].[DLI rating]" caption="DLI rating" numFmtId="0" hierarchy="39" level="1">
      <sharedItems containsSemiMixedTypes="0" containsNonDate="0" containsString="0"/>
    </cacheField>
    <cacheField name="[Table1].[Country].[Country]" caption="Country" numFmtId="0" hierarchy="21" level="1">
      <sharedItems containsSemiMixedTypes="0" containsNonDate="0" containsString="0"/>
    </cacheField>
    <cacheField name="[Table1].[Lending Instrument].[Lending Instrument]" caption="Lending Instrument" numFmtId="0" hierarchy="23" level="1">
      <sharedItems containsSemiMixedTypes="0" containsNonDate="0" containsString="0"/>
    </cacheField>
    <cacheField name="[Table1].[Restructuring].[Restructuring]" caption="Restructuring" numFmtId="0" hierarchy="40" level="1">
      <sharedItems containsSemiMixedTypes="0" containsNonDate="0" containsString="0"/>
    </cacheField>
    <cacheField name="[Table1].[Topic].[Topic]" caption="Topic" numFmtId="0" hierarchy="26" level="1">
      <sharedItems containsSemiMixedTypes="0" containsNonDate="0" containsString="0"/>
    </cacheField>
  </cacheFields>
  <cacheHierarchies count="66">
    <cacheHierarchy uniqueName="[RBFLibrary].[Project ID]" caption="Project ID" attribute="1" defaultMemberUniqueName="[RBFLibrary].[Project ID].[All]" allUniqueName="[RBFLibrary].[Project ID].[All]" dimensionUniqueName="[RBFLibrary]" displayFolder="" count="0" memberValueDatatype="130" unbalanced="0"/>
    <cacheHierarchy uniqueName="[RBFLibrary].[Country]" caption="Country" attribute="1" defaultMemberUniqueName="[RBFLibrary].[Country].[All]" allUniqueName="[RBFLibrary].[Country].[All]" dimensionUniqueName="[RBFLibrary]" displayFolder="" count="0" memberValueDatatype="130" unbalanced="0"/>
    <cacheHierarchy uniqueName="[RBFLibrary].[Region]" caption="Region" attribute="1" defaultMemberUniqueName="[RBFLibrary].[Region].[All]" allUniqueName="[RBFLibrary].[Region].[All]" dimensionUniqueName="[RBFLibrary]" displayFolder="" count="0" memberValueDatatype="130" unbalanced="0"/>
    <cacheHierarchy uniqueName="[RBFLibrary].[Project Title]" caption="Project Title" attribute="1" defaultMemberUniqueName="[RBFLibrary].[Project Title].[All]" allUniqueName="[RBFLibrary].[Project Title].[All]" dimensionUniqueName="[RBFLibrary]" displayFolder="" count="2" memberValueDatatype="130" unbalanced="0">
      <fieldsUsage count="2">
        <fieldUsage x="-1"/>
        <fieldUsage x="2"/>
      </fieldsUsage>
    </cacheHierarchy>
    <cacheHierarchy uniqueName="[RBFLibrary].[Lending Instrument]" caption="Lending Instrument" attribute="1" defaultMemberUniqueName="[RBFLibrary].[Lending Instrument].[All]" allUniqueName="[RBFLibrary].[Lending Instrument].[All]" dimensionUniqueName="[RBFLibrary]" displayFolder="" count="2" memberValueDatatype="130" unbalanced="0">
      <fieldsUsage count="2">
        <fieldUsage x="-1"/>
        <fieldUsage x="3"/>
      </fieldsUsage>
    </cacheHierarchy>
    <cacheHierarchy uniqueName="[RBFLibrary].[IPF component]" caption="IPF component" attribute="1" defaultMemberUniqueName="[RBFLibrary].[IPF component].[All]" allUniqueName="[RBFLibrary].[IPF component].[All]" dimensionUniqueName="[RBFLibrary]" displayFolder="" count="0" memberValueDatatype="130" unbalanced="0"/>
    <cacheHierarchy uniqueName="[RBFLibrary].[Approval date]" caption="Approval date" attribute="1" time="1" defaultMemberUniqueName="[RBFLibrary].[Approval date].[All]" allUniqueName="[RBFLibrary].[Approval date].[All]" dimensionUniqueName="[RBFLibrary]" displayFolder="" count="0" memberValueDatatype="7" unbalanced="0"/>
    <cacheHierarchy uniqueName="[RBFLibrary].[Fiscal Year]" caption="Fiscal Year" attribute="1" defaultMemberUniqueName="[RBFLibrary].[Fiscal Year].[All]" allUniqueName="[RBFLibrary].[Fiscal Year].[All]" dimensionUniqueName="[RBFLibrary]" displayFolder="" count="0" memberValueDatatype="20" unbalanced="0"/>
    <cacheHierarchy uniqueName="[RBFLibrary].[IBRD/IDA Commit Amt]" caption="IBRD/IDA Commit Amt" attribute="1" defaultMemberUniqueName="[RBFLibrary].[IBRD/IDA Commit Amt].[All]" allUniqueName="[RBFLibrary].[IBRD/IDA Commit Amt].[All]" dimensionUniqueName="[RBFLibrary]" displayFolder="" count="0" memberValueDatatype="5" unbalanced="0"/>
    <cacheHierarchy uniqueName="[RBFLibrary].[RBF Amt IBRD/IDA]" caption="RBF Amt IBRD/IDA" attribute="1" defaultMemberUniqueName="[RBFLibrary].[RBF Amt IBRD/IDA].[All]" allUniqueName="[RBFLibrary].[RBF Amt IBRD/IDA].[All]" dimensionUniqueName="[RBFLibrary]" displayFolder="" count="0" memberValueDatatype="5" unbalanced="0"/>
    <cacheHierarchy uniqueName="[RBFLibrary].[TF Amt]" caption="TF Amt" attribute="1" defaultMemberUniqueName="[RBFLibrary].[TF Amt].[All]" allUniqueName="[RBFLibrary].[TF Amt].[All]" dimensionUniqueName="[RBFLibrary]" displayFolder="" count="0" memberValueDatatype="5" unbalanced="0"/>
    <cacheHierarchy uniqueName="[RBFLibrary].[RBF Amt TF]" caption="RBF Amt TF" attribute="1" defaultMemberUniqueName="[RBFLibrary].[RBF Amt TF].[All]" allUniqueName="[RBFLibrary].[RBF Amt TF].[All]" dimensionUniqueName="[RBFLibrary]" displayFolder="" count="0" memberValueDatatype="5" unbalanced="0"/>
    <cacheHierarchy uniqueName="[RBFLibrary].[% of Project RBF]" caption="% of Project RBF" attribute="1" defaultMemberUniqueName="[RBFLibrary].[% of Project RBF].[All]" allUniqueName="[RBFLibrary].[% of Project RBF].[All]" dimensionUniqueName="[RBFLibrary]" displayFolder="" count="0" memberValueDatatype="5" unbalanced="0"/>
    <cacheHierarchy uniqueName="[RBFLibrary].[PDO]" caption="PDO" attribute="1" defaultMemberUniqueName="[RBFLibrary].[PDO].[All]" allUniqueName="[RBFLibrary].[PDO].[All]" dimensionUniqueName="[RBFLibrary]" displayFolder="" count="0" memberValueDatatype="130" unbalanced="0"/>
    <cacheHierarchy uniqueName="[RBFLibrary].[Link to PAD]" caption="Link to PAD" attribute="1" defaultMemberUniqueName="[RBFLibrary].[Link to PAD].[All]" allUniqueName="[RBFLibrary].[Link to PAD].[All]" dimensionUniqueName="[RBFLibrary]" displayFolder="" count="0" memberValueDatatype="130" unbalanced="0"/>
    <cacheHierarchy uniqueName="[RBFLibrary].[Parent Project ID]" caption="Parent Project ID" attribute="1" defaultMemberUniqueName="[RBFLibrary].[Parent Project ID].[All]" allUniqueName="[RBFLibrary].[Parent Project ID].[All]" dimensionUniqueName="[RBFLibrary]" displayFolder="" count="0" memberValueDatatype="130" unbalanced="0"/>
    <cacheHierarchy uniqueName="[RBFLibrary].[Effectivenes]" caption="Effectivenes" attribute="1" defaultMemberUniqueName="[RBFLibrary].[Effectivenes].[All]" allUniqueName="[RBFLibrary].[Effectivenes].[All]" dimensionUniqueName="[RBFLibrary]" displayFolder="" count="0" memberValueDatatype="130" unbalanced="0"/>
    <cacheHierarchy uniqueName="[RBFLibrary].[First disb]" caption="First disb" attribute="1" defaultMemberUniqueName="[RBFLibrary].[First disb].[All]" allUniqueName="[RBFLibrary].[First disb].[All]" dimensionUniqueName="[RBFLibrary]" displayFolder="" count="0" memberValueDatatype="130" unbalanced="0"/>
    <cacheHierarchy uniqueName="[RBFLibrary].[Closing date]" caption="Closing date" attribute="1" time="1" defaultMemberUniqueName="[RBFLibrary].[Closing date].[All]" allUniqueName="[RBFLibrary].[Closing date].[All]" dimensionUniqueName="[RBFLibrary]" displayFolder="" count="0" memberValueDatatype="7" unbalanced="0"/>
    <cacheHierarchy uniqueName="[RBFLibrary].[Effect lag]" caption="Effect lag" attribute="1" defaultMemberUniqueName="[RBFLibrary].[Effect lag].[All]" allUniqueName="[RBFLibrary].[Effect lag].[All]" dimensionUniqueName="[RBFLibrary]" displayFolder="" count="0" memberValueDatatype="130" unbalanced="0"/>
    <cacheHierarchy uniqueName="[Table1].[Project ID]" caption="Project ID" attribute="1" defaultMemberUniqueName="[Table1].[Project ID].[All]" allUniqueName="[Table1].[Project ID].[All]" dimensionUniqueName="[Table1]" displayFolder="" count="2" memberValueDatatype="130" unbalanced="0">
      <fieldsUsage count="2">
        <fieldUsage x="-1"/>
        <fieldUsage x="1"/>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8"/>
      </fieldsUsage>
    </cacheHierarchy>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Lending Instrument]" caption="Lending Instrument" attribute="1" defaultMemberUniqueName="[Table1].[Lending Instrument].[All]" allUniqueName="[Table1].[Lending Instrument].[All]" dimensionUniqueName="[Table1]" displayFolder="" count="2" memberValueDatatype="130" unbalanced="0">
      <fieldsUsage count="2">
        <fieldUsage x="-1"/>
        <fieldUsage x="9"/>
      </fieldsUsage>
    </cacheHierarchy>
    <cacheHierarchy uniqueName="[Table1].[Level of Education]" caption="Level of Education" attribute="1" defaultMemberUniqueName="[Table1].[Level of Education].[All]" allUniqueName="[Table1].[Level of Education].[All]" dimensionUniqueName="[Table1]" displayFolder="" count="0" memberValueDatatype="130" unbalanced="0"/>
    <cacheHierarchy uniqueName="[Table1].[Focus area]" caption="Focus area" attribute="1" defaultMemberUniqueName="[Table1].[Focus area].[All]" allUniqueName="[Table1].[Focus area].[All]" dimensionUniqueName="[Table1]" displayFolder="" count="2" memberValueDatatype="130" unbalanced="0">
      <fieldsUsage count="2">
        <fieldUsage x="-1"/>
        <fieldUsage x="6"/>
      </fieldsUsage>
    </cacheHierarchy>
    <cacheHierarchy uniqueName="[Table1].[Topic]" caption="Topic" attribute="1" defaultMemberUniqueName="[Table1].[Topic].[All]" allUniqueName="[Table1].[Topic].[All]" dimensionUniqueName="[Table1]" displayFolder="" count="2" memberValueDatatype="130" unbalanced="0">
      <fieldsUsage count="2">
        <fieldUsage x="-1"/>
        <fieldUsage x="11"/>
      </fieldsUsage>
    </cacheHierarchy>
    <cacheHierarchy uniqueName="[Table1].[Chain Position]" caption="Chain Position" attribute="1" defaultMemberUniqueName="[Table1].[Chain Position].[All]" allUniqueName="[Table1].[Chain Position].[All]" dimensionUniqueName="[Table1]" displayFolder="" count="0" memberValueDatatype="130" unbalanced="0"/>
    <cacheHierarchy uniqueName="[Table1].[DLI]" caption="DLI" attribute="1" defaultMemberUniqueName="[Table1].[DLI].[All]" allUniqueName="[Table1].[DLI].[All]" dimensionUniqueName="[Table1]" displayFolder="" count="0" memberValueDatatype="130" unbalanced="0"/>
    <cacheHierarchy uniqueName="[Table1].[DLI/DLR]" caption="DLI/DLR" attribute="1" defaultMemberUniqueName="[Table1].[DLI/DLR].[All]" allUniqueName="[Table1].[DLI/DLR].[All]" dimensionUniqueName="[Table1]" displayFolder="" count="2" memberValueDatatype="130" unbalanced="0">
      <fieldsUsage count="2">
        <fieldUsage x="-1"/>
        <fieldUsage x="5"/>
      </fieldsUsage>
    </cacheHierarchy>
    <cacheHierarchy uniqueName="[Table1].[Value of DLI (in mln)]" caption="Value of DLI (in mln)" attribute="1" defaultMemberUniqueName="[Table1].[Value of DLI (in mln)].[All]" allUniqueName="[Table1].[Value of DLI (in mln)].[All]" dimensionUniqueName="[Table1]" displayFolder="" count="0" memberValueDatatype="130" unbalanced="0"/>
    <cacheHierarchy uniqueName="[Table1].[Value of DLR (mln)]" caption="Value of DLR (mln)" attribute="1" defaultMemberUniqueName="[Table1].[Value of DLR (mln)].[All]" allUniqueName="[Table1].[Value of DLR (mln)].[All]" dimensionUniqueName="[Table1]" displayFolder="" count="0" memberValueDatatype="130" unbalanced="0"/>
    <cacheHierarchy uniqueName="[Table1].[Share of total RBF for DLI]" caption="Share of total RBF for DLI" attribute="1" defaultMemberUniqueName="[Table1].[Share of total RBF for DLI].[All]" allUniqueName="[Table1].[Share of total RBF for DLI].[All]" dimensionUniqueName="[Table1]" displayFolder="" count="0" memberValueDatatype="5" unbalanced="0"/>
    <cacheHierarchy uniqueName="[Table1].[Scalability]" caption="Scalability" attribute="1" defaultMemberUniqueName="[Table1].[Scalability].[All]" allUniqueName="[Table1].[Scalability].[All]" dimensionUniqueName="[Table1]" displayFolder="" count="0" memberValueDatatype="130" unbalanced="0"/>
    <cacheHierarchy uniqueName="[Table1].[Formula/Calculation]" caption="Formula/Calculation" attribute="1" defaultMemberUniqueName="[Table1].[Formula/Calculation].[All]" allUniqueName="[Table1].[Formula/Calculation].[All]" dimensionUniqueName="[Table1]" displayFolder="" count="0" memberValueDatatype="130" unbalanced="0"/>
    <cacheHierarchy uniqueName="[Table1].[Verification agency type]" caption="Verification agency type" attribute="1" defaultMemberUniqueName="[Table1].[Verification agency type].[All]" allUniqueName="[Table1].[Verification agency type].[All]" dimensionUniqueName="[Table1]" displayFolder="" count="0" memberValueDatatype="130" unbalanced="0"/>
    <cacheHierarchy uniqueName="[Table1].[Verification source]" caption="Verification source" attribute="1" defaultMemberUniqueName="[Table1].[Verification source].[All]" allUniqueName="[Table1].[Verification source].[All]" dimensionUniqueName="[Table1]" displayFolder="" count="0" memberValueDatatype="130" unbalanced="0"/>
    <cacheHierarchy uniqueName="[Table1].[Project disbmnt (Mar-20)]" caption="Project disbmnt (Mar-20)" attribute="1" defaultMemberUniqueName="[Table1].[Project disbmnt (Mar-20)].[All]" allUniqueName="[Table1].[Project disbmnt (Mar-20)].[All]" dimensionUniqueName="[Table1]" displayFolder="" count="0" memberValueDatatype="5" unbalanced="0"/>
    <cacheHierarchy uniqueName="[Table1].[DLI disbmnt (Mar-20)]" caption="DLI disbmnt (Mar-20)" attribute="1" defaultMemberUniqueName="[Table1].[DLI disbmnt (Mar-20)].[All]" allUniqueName="[Table1].[DLI disbmnt (Mar-20)].[All]" dimensionUniqueName="[Table1]" displayFolder="" count="0" memberValueDatatype="130" unbalanced="0"/>
    <cacheHierarchy uniqueName="[Table1].[DLI rating]" caption="DLI rating" attribute="1" defaultMemberUniqueName="[Table1].[DLI rating].[All]" allUniqueName="[Table1].[DLI rating].[All]" dimensionUniqueName="[Table1]" displayFolder="" count="2" memberValueDatatype="130" unbalanced="0">
      <fieldsUsage count="2">
        <fieldUsage x="-1"/>
        <fieldUsage x="7"/>
      </fieldsUsage>
    </cacheHierarchy>
    <cacheHierarchy uniqueName="[Table1].[Restructuring]" caption="Restructuring" attribute="1" defaultMemberUniqueName="[Table1].[Restructuring].[All]" allUniqueName="[Table1].[Restructuring].[All]" dimensionUniqueName="[Table1]" displayFolder="" count="2" memberValueDatatype="130" unbalanced="0">
      <fieldsUsage count="2">
        <fieldUsage x="-1"/>
        <fieldUsage x="10"/>
      </fieldsUsage>
    </cacheHierarchy>
    <cacheHierarchy uniqueName="[Table1].[PO rating]" caption="PO rating" attribute="1" defaultMemberUniqueName="[Table1].[PO rating].[All]" allUniqueName="[Table1].[PO rating].[All]" dimensionUniqueName="[Table1]" displayFolder="" count="0" memberValueDatatype="130" unbalanced="0"/>
    <cacheHierarchy uniqueName="[Table1].[IP rating]" caption="IP rating" attribute="1" defaultMemberUniqueName="[Table1].[IP rating].[All]" allUniqueName="[Table1].[IP rating].[All]" dimensionUniqueName="[Table1]" displayFolder="" count="0" memberValueDatatype="130" unbalanced="0"/>
    <cacheHierarchy uniqueName="[Measures].[__XL_Count Table1]" caption="__XL_Count Table1" measure="1" displayFolder="" measureGroup="Table1" count="0" hidden="1"/>
    <cacheHierarchy uniqueName="[Measures].[__XL_Count RBFLibrary]" caption="__XL_Count RBFLibrary" measure="1" displayFolder="" measureGroup="RBFLibrary" count="0" hidden="1"/>
    <cacheHierarchy uniqueName="[Measures].[__No measures defined]" caption="__No measures defined" measure="1" displayFolder="" count="0" hidden="1"/>
    <cacheHierarchy uniqueName="[Measures].[Count of Focus area]" caption="Count of Focus area" measure="1" displayFolder="" measureGroup="Table1" count="0" hidden="1">
      <extLst>
        <ext xmlns:x15="http://schemas.microsoft.com/office/spreadsheetml/2010/11/main" uri="{B97F6D7D-B522-45F9-BDA1-12C45D357490}">
          <x15:cacheHierarchy aggregatedColumn="25"/>
        </ext>
      </extLst>
    </cacheHierarchy>
    <cacheHierarchy uniqueName="[Measures].[Count of Project ID]" caption="Count of Project ID" measure="1" displayFolder="" measureGroup="Table1" count="0" hidden="1">
      <extLst>
        <ext xmlns:x15="http://schemas.microsoft.com/office/spreadsheetml/2010/11/main" uri="{B97F6D7D-B522-45F9-BDA1-12C45D357490}">
          <x15:cacheHierarchy aggregatedColumn="20"/>
        </ext>
      </extLst>
    </cacheHierarchy>
    <cacheHierarchy uniqueName="[Measures].[Count of Project ID 2]" caption="Count of Project ID 2" measure="1" displayFolder="" measureGroup="RBFLibrary" count="0" hidden="1">
      <extLst>
        <ext xmlns:x15="http://schemas.microsoft.com/office/spreadsheetml/2010/11/main" uri="{B97F6D7D-B522-45F9-BDA1-12C45D357490}">
          <x15:cacheHierarchy aggregatedColumn="0"/>
        </ext>
      </extLst>
    </cacheHierarchy>
    <cacheHierarchy uniqueName="[Measures].[Count of Lending Instrument]" caption="Count of Lending Instrument" measure="1" displayFolder="" measureGroup="RBFLibrary" count="0" hidden="1">
      <extLst>
        <ext xmlns:x15="http://schemas.microsoft.com/office/spreadsheetml/2010/11/main" uri="{B97F6D7D-B522-45F9-BDA1-12C45D357490}">
          <x15:cacheHierarchy aggregatedColumn="4"/>
        </ext>
      </extLst>
    </cacheHierarchy>
    <cacheHierarchy uniqueName="[Measures].[Count of IPF component]" caption="Count of IPF component" measure="1" displayFolder="" measureGroup="RBFLibrary" count="0" hidden="1">
      <extLst>
        <ext xmlns:x15="http://schemas.microsoft.com/office/spreadsheetml/2010/11/main" uri="{B97F6D7D-B522-45F9-BDA1-12C45D357490}">
          <x15:cacheHierarchy aggregatedColumn="5"/>
        </ext>
      </extLst>
    </cacheHierarchy>
    <cacheHierarchy uniqueName="[Measures].[Sum of IBRD/IDA Commit Amt]" caption="Sum of IBRD/IDA Commit Amt" measure="1" displayFolder="" measureGroup="RBFLibrary" count="0" hidden="1">
      <extLst>
        <ext xmlns:x15="http://schemas.microsoft.com/office/spreadsheetml/2010/11/main" uri="{B97F6D7D-B522-45F9-BDA1-12C45D357490}">
          <x15:cacheHierarchy aggregatedColumn="8"/>
        </ext>
      </extLst>
    </cacheHierarchy>
    <cacheHierarchy uniqueName="[Measures].[Sum of TF Amt]" caption="Sum of TF Amt" measure="1" displayFolder="" measureGroup="RBFLibrary" count="0" hidden="1">
      <extLst>
        <ext xmlns:x15="http://schemas.microsoft.com/office/spreadsheetml/2010/11/main" uri="{B97F6D7D-B522-45F9-BDA1-12C45D357490}">
          <x15:cacheHierarchy aggregatedColumn="10"/>
        </ext>
      </extLst>
    </cacheHierarchy>
    <cacheHierarchy uniqueName="[Measures].[Sum of RBF Amt IBRD/IDA]" caption="Sum of RBF Amt IBRD/IDA" measure="1" displayFolder="" measureGroup="RBFLibrary" count="0" hidden="1">
      <extLst>
        <ext xmlns:x15="http://schemas.microsoft.com/office/spreadsheetml/2010/11/main" uri="{B97F6D7D-B522-45F9-BDA1-12C45D357490}">
          <x15:cacheHierarchy aggregatedColumn="9"/>
        </ext>
      </extLst>
    </cacheHierarchy>
    <cacheHierarchy uniqueName="[Measures].[Sum of RBF Amt TF]" caption="Sum of RBF Amt TF" measure="1" displayFolder="" measureGroup="RBFLibrary" count="0" hidden="1">
      <extLst>
        <ext xmlns:x15="http://schemas.microsoft.com/office/spreadsheetml/2010/11/main" uri="{B97F6D7D-B522-45F9-BDA1-12C45D357490}">
          <x15:cacheHierarchy aggregatedColumn="11"/>
        </ext>
      </extLst>
    </cacheHierarchy>
    <cacheHierarchy uniqueName="[Measures].[Count of DLI]" caption="Count of DLI" measure="1" displayFolder="" measureGroup="Table1" count="0" hidden="1">
      <extLst>
        <ext xmlns:x15="http://schemas.microsoft.com/office/spreadsheetml/2010/11/main" uri="{B97F6D7D-B522-45F9-BDA1-12C45D357490}">
          <x15:cacheHierarchy aggregatedColumn="28"/>
        </ext>
      </extLst>
    </cacheHierarchy>
    <cacheHierarchy uniqueName="[Measures].[Count of Share of total RBF for DLI]" caption="Count of Share of total RBF for DLI" measure="1" displayFolder="" measureGroup="Table1" count="0" hidden="1">
      <extLst>
        <ext xmlns:x15="http://schemas.microsoft.com/office/spreadsheetml/2010/11/main" uri="{B97F6D7D-B522-45F9-BDA1-12C45D357490}">
          <x15:cacheHierarchy aggregatedColumn="32"/>
        </ext>
      </extLst>
    </cacheHierarchy>
    <cacheHierarchy uniqueName="[Measures].[Count of Value of DLI (in mln)]" caption="Count of Value of DLI (in mln)" measure="1" displayFolder="" measureGroup="Table1" count="0" hidden="1">
      <extLst>
        <ext xmlns:x15="http://schemas.microsoft.com/office/spreadsheetml/2010/11/main" uri="{B97F6D7D-B522-45F9-BDA1-12C45D357490}">
          <x15:cacheHierarchy aggregatedColumn="30"/>
        </ext>
      </extLst>
    </cacheHierarchy>
    <cacheHierarchy uniqueName="[Measures].[Count of Value of DLR (mln)]" caption="Count of Value of DLR (mln)" measure="1" displayFolder="" measureGroup="Table1" count="0" hidden="1">
      <extLst>
        <ext xmlns:x15="http://schemas.microsoft.com/office/spreadsheetml/2010/11/main" uri="{B97F6D7D-B522-45F9-BDA1-12C45D357490}">
          <x15:cacheHierarchy aggregatedColumn="31"/>
        </ext>
      </extLst>
    </cacheHierarchy>
    <cacheHierarchy uniqueName="[Measures].[Count of DLI/DLR]" caption="Count of DLI/DLR" measure="1" displayFolder="" measureGroup="Table1" count="0" oneField="1" hidden="1">
      <fieldsUsage count="1">
        <fieldUsage x="4"/>
      </fieldsUsage>
      <extLst>
        <ext xmlns:x15="http://schemas.microsoft.com/office/spreadsheetml/2010/11/main" uri="{B97F6D7D-B522-45F9-BDA1-12C45D357490}">
          <x15:cacheHierarchy aggregatedColumn="29"/>
        </ext>
      </extLst>
    </cacheHierarchy>
    <cacheHierarchy uniqueName="[Measures].[Sum of Share of total RBF for DLI]" caption="Sum of Share of total RBF for DLI" measure="1" displayFolder="" measureGroup="Table1" count="0" hidden="1">
      <extLst>
        <ext xmlns:x15="http://schemas.microsoft.com/office/spreadsheetml/2010/11/main" uri="{B97F6D7D-B522-45F9-BDA1-12C45D357490}">
          <x15:cacheHierarchy aggregatedColumn="32"/>
        </ext>
      </extLst>
    </cacheHierarchy>
    <cacheHierarchy uniqueName="[Measures].[Count of RBF Amt IBRD/IDA]" caption="Count of RBF Amt IBRD/IDA" measure="1" displayFolder="" measureGroup="RBFLibrary" count="0" hidden="1">
      <extLst>
        <ext xmlns:x15="http://schemas.microsoft.com/office/spreadsheetml/2010/11/main" uri="{B97F6D7D-B522-45F9-BDA1-12C45D357490}">
          <x15:cacheHierarchy aggregatedColumn="9"/>
        </ext>
      </extLst>
    </cacheHierarchy>
    <cacheHierarchy uniqueName="[Measures].[Sum of Fiscal Year]" caption="Sum of Fiscal Year" measure="1" displayFolder="" measureGroup="RBFLibrary" count="0" hidden="1">
      <extLst>
        <ext xmlns:x15="http://schemas.microsoft.com/office/spreadsheetml/2010/11/main" uri="{B97F6D7D-B522-45F9-BDA1-12C45D357490}">
          <x15:cacheHierarchy aggregatedColumn="7"/>
        </ext>
      </extLst>
    </cacheHierarchy>
    <cacheHierarchy uniqueName="[Measures].[Distinct Count of DLI/DLR]" caption="Distinct Count of DLI/DLR" measure="1" displayFolder="" measureGroup="Table1" count="0" hidden="1">
      <extLst>
        <ext xmlns:x15="http://schemas.microsoft.com/office/spreadsheetml/2010/11/main" uri="{B97F6D7D-B522-45F9-BDA1-12C45D357490}">
          <x15:cacheHierarchy aggregatedColumn="29"/>
        </ext>
      </extLst>
    </cacheHierarchy>
    <cacheHierarchy uniqueName="[Measures].[Count of Chain Position]" caption="Count of Chain Position" measure="1" displayFolder="" measureGroup="Table1" count="0" hidden="1">
      <extLst>
        <ext xmlns:x15="http://schemas.microsoft.com/office/spreadsheetml/2010/11/main" uri="{B97F6D7D-B522-45F9-BDA1-12C45D357490}">
          <x15:cacheHierarchy aggregatedColumn="27"/>
        </ext>
      </extLst>
    </cacheHierarchy>
    <cacheHierarchy uniqueName="[Measures].[Sum of % of Project RBF]" caption="Sum of % of Project RBF" measure="1" displayFolder="" measureGroup="RBFLibrary"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BFLibrary" uniqueName="[RBFLibrary]" caption="RBFLibrary"/>
    <dimension name="Table1" uniqueName="[Table1]" caption="Table1"/>
  </dimensions>
  <measureGroups count="2">
    <measureGroup name="RBFLibrary" caption="RBFLibrary"/>
    <measureGroup name="Table1" caption="Table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iya Bigarinova" refreshedDate="44644.904761921294" createdVersion="6" refreshedVersion="7" minRefreshableVersion="3" recordCount="72" xr:uid="{7BF05E43-C6F7-46E3-839E-D3D63D220242}">
  <cacheSource type="worksheet">
    <worksheetSource name="Table3"/>
  </cacheSource>
  <cacheFields count="7">
    <cacheField name="Project ID" numFmtId="0">
      <sharedItems/>
    </cacheField>
    <cacheField name="Fiscal Year " numFmtId="0">
      <sharedItems containsSemiMixedTypes="0" containsString="0" containsNumber="1" containsInteger="1" minValue="2016" maxValue="2020" count="5">
        <n v="2019"/>
        <n v="2018"/>
        <n v="2016"/>
        <n v="2020"/>
        <n v="2017"/>
      </sharedItems>
    </cacheField>
    <cacheField name="IBRD/IDA Commit Amt" numFmtId="2">
      <sharedItems containsSemiMixedTypes="0" containsString="0" containsNumber="1" minValue="0" maxValue="800"/>
    </cacheField>
    <cacheField name="RBF Amt IBRD/IDA" numFmtId="2">
      <sharedItems containsSemiMixedTypes="0" containsString="0" containsNumber="1" minValue="0" maxValue="700"/>
    </cacheField>
    <cacheField name="TF Amt" numFmtId="2">
      <sharedItems containsSemiMixedTypes="0" containsString="0" containsNumber="1" minValue="0" maxValue="198"/>
    </cacheField>
    <cacheField name="RBF Amt TF" numFmtId="2">
      <sharedItems containsSemiMixedTypes="0" containsString="0" containsNumber="1" minValue="0" maxValue="104"/>
    </cacheField>
    <cacheField name="Column1" numFmtId="0">
      <sharedItems containsString="0" containsBlank="1" containsNumber="1" containsInteger="1" minValue="2016" maxValue="201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iya Bigarinova" refreshedDate="44644.904762731479" createdVersion="6" refreshedVersion="7" minRefreshableVersion="3" recordCount="2379" xr:uid="{1520DD59-5A72-4582-AF0D-88E10DF4377D}">
  <cacheSource type="worksheet">
    <worksheetSource name="DLILibrary"/>
  </cacheSource>
  <cacheFields count="18">
    <cacheField name="Project ID" numFmtId="0">
      <sharedItems containsBlank="1"/>
    </cacheField>
    <cacheField name="Country" numFmtId="0">
      <sharedItems containsBlank="1"/>
    </cacheField>
    <cacheField name="Region" numFmtId="0">
      <sharedItems containsBlank="1" count="7">
        <s v="SAR"/>
        <s v="LAC"/>
        <s v="AFR"/>
        <s v="MNA"/>
        <s v="EAP"/>
        <s v="ECA"/>
        <m/>
      </sharedItems>
    </cacheField>
    <cacheField name="Lending Instrument" numFmtId="0">
      <sharedItems containsBlank="1"/>
    </cacheField>
    <cacheField name="Level of Education" numFmtId="0">
      <sharedItems containsBlank="1"/>
    </cacheField>
    <cacheField name="Focus area" numFmtId="0">
      <sharedItems containsBlank="1" count="12">
        <s v="Teachers"/>
        <s v="Standards_Curriculum_and_Textbooks"/>
        <s v="Education_Governance_School_Based_Management"/>
        <s v="Other"/>
        <s v="Education_Financing"/>
        <s v="Education_Access_and_Equity"/>
        <s v="Student_Assessment"/>
        <s v="Education_Facilities"/>
        <s v="Science_and_Technology"/>
        <s v="Skills_Development"/>
        <s v="Private_Sector_Delivery_of_Education"/>
        <m/>
      </sharedItems>
    </cacheField>
    <cacheField name="Topic" numFmtId="0">
      <sharedItems containsBlank="1" count="88">
        <s v="Teacher Performance Assessment"/>
        <s v="Textbooks"/>
        <s v="EMIS"/>
        <s v="Teacher Recruitment and Deployment"/>
        <s v="Education Strategic Planning and Management"/>
        <s v="M&amp;E of Project Activities"/>
        <s v="Budget"/>
        <s v="Student Grant/Scholarship Program"/>
        <s v="Education for Vulnerable and Disadvantaged Groups"/>
        <s v="Skills Certification"/>
        <s v="National Student Assessement"/>
        <s v="Results-based Management"/>
        <s v="Training institutions"/>
        <s v="Curriculum Development and Revision"/>
        <s v="STI Policy"/>
        <s v="Teacher Accountability"/>
        <s v="Teacher Salaries and Incentives"/>
        <s v="Performance-based Grant"/>
        <s v="Enrollment, Completion, Retention"/>
        <s v="Education and Gender"/>
        <s v="Public Financial Management"/>
        <s v="Teaching and Learning Materials"/>
        <s v="Continous Professional Development"/>
        <s v="Assessment Systems"/>
        <s v="Classroom Construction/Rehabilitation"/>
        <s v="Out-of-School Children and Youth"/>
        <s v="Block Grant"/>
        <s v="Education Reform"/>
        <s v="School Directors"/>
        <s v="Education Decentralization"/>
        <s v="Digital infrastructure"/>
        <s v="Quality Assurance and Accreditation"/>
        <s v="Project Implementation Structure"/>
        <s v="Institutional Strengthening"/>
        <s v="School/Institutional Autonomy and Accountability"/>
        <s v="Restructuring Teacher Training Systems"/>
        <s v="In-service Teacher Training"/>
        <s v="International Student Asessment"/>
        <s v="Operational Standards for Institutions"/>
        <s v="Teacher Accreditation and Certification"/>
        <s v="School Improvement Plan"/>
        <s v="Research and Development (R&amp;D)"/>
        <s v="PMU"/>
        <s v="Relevance of Education Programs"/>
        <s v="Training of Vocational Skills Instructors"/>
        <s v="Teacher exchange program"/>
        <s v="Tracer study"/>
        <s v="Occupational Standards"/>
        <s v="Qualification Frameworks"/>
        <s v="Digital Learning and E-content"/>
        <s v="Training of Teacher Educators"/>
        <s v="Inspection"/>
        <s v="Pre-service Teacher Training"/>
        <s v="Examination"/>
        <s v="Education Funding Formulae"/>
        <s v="Graduation"/>
        <s v="Employability"/>
        <s v="PPP in Education"/>
        <s v="School Maintenance"/>
        <s v="Budgeting"/>
        <s v="Laboratories and Science Lab Equipment"/>
        <s v="Alternative Education"/>
        <s v="Reskilling"/>
        <s v="Apprenticeship"/>
        <s v="School Readiness"/>
        <s v="Teacher Unions and Professional Associations"/>
        <s v="Skills Development Stratedy"/>
        <s v="Innovative financing"/>
        <s v="Student Loan Program"/>
        <s v="Institutional Development"/>
        <s v="Teacher Standards"/>
        <s v="Accountability and Quality Assurance for Private Institutions"/>
        <s v="Project Structural Network"/>
        <s v="Community Outreach"/>
        <s v="Private Sector Service Delivery"/>
        <s v="Inclusive Education"/>
        <s v="Capacity Building Partnerships"/>
        <s v="Teacher Career"/>
        <s v="Rural Education"/>
        <s v="Retroactive Financing"/>
        <s v="Efficiency of Education"/>
        <s v="Classroom Assessment and Examination"/>
        <s v="Pedagogical Training for University Professors"/>
        <s v="Local Government"/>
        <s v="Procurement"/>
        <m/>
        <s v="On the Job Training"/>
        <s v="Learning Standards"/>
      </sharedItems>
    </cacheField>
    <cacheField name="Chain Position" numFmtId="0">
      <sharedItems containsBlank="1" count="7">
        <s v="Intermediate Outcome"/>
        <s v="Output"/>
        <s v="Process"/>
        <s v="Outcome"/>
        <s v="Action"/>
        <s v="n/a"/>
        <m/>
      </sharedItems>
    </cacheField>
    <cacheField name="DLI" numFmtId="0">
      <sharedItems containsBlank="1" longText="1"/>
    </cacheField>
    <cacheField name="DLI/DLR" numFmtId="0">
      <sharedItems count="5">
        <s v="DLI"/>
        <s v="DLR"/>
        <s v=" "/>
        <s v="PBC"/>
        <s v=""/>
      </sharedItems>
    </cacheField>
    <cacheField name="Value of DLI (in mln)" numFmtId="2">
      <sharedItems containsBlank="1" containsMixedTypes="1" containsNumber="1" minValue="0" maxValue="341.5"/>
    </cacheField>
    <cacheField name="Value of DLR (mln)" numFmtId="2">
      <sharedItems containsMixedTypes="1" containsNumber="1" minValue="0" maxValue="118.6"/>
    </cacheField>
    <cacheField name="Share of total RBF for DLI" numFmtId="0">
      <sharedItems containsSemiMixedTypes="0" containsString="0" containsNumber="1" minValue="0" maxValue="0.69287920527589941"/>
    </cacheField>
    <cacheField name="Scalability" numFmtId="0">
      <sharedItems containsBlank="1"/>
    </cacheField>
    <cacheField name="Formula/Calculation" numFmtId="0">
      <sharedItems containsBlank="1" longText="1"/>
    </cacheField>
    <cacheField name="Verification agency type" numFmtId="0">
      <sharedItems containsBlank="1" count="6">
        <s v="Third party"/>
        <s v="World Bank"/>
        <s v="Government"/>
        <s v="Mixed"/>
        <s v="n/a"/>
        <m/>
      </sharedItems>
    </cacheField>
    <cacheField name="Verification source" numFmtId="0">
      <sharedItems containsBlank="1" longText="1"/>
    </cacheField>
    <cacheField name="Restructuring" numFmtId="0">
      <sharedItems containsBlank="1"/>
    </cacheField>
  </cacheFields>
  <extLst>
    <ext xmlns:x14="http://schemas.microsoft.com/office/spreadsheetml/2009/9/main" uri="{725AE2AE-9491-48be-B2B4-4EB974FC3084}">
      <x14:pivotCacheDefinition pivotCacheId="21377088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ya Bigarinova" refreshedDate="44642.454158564811" backgroundQuery="1" createdVersion="7" refreshedVersion="7" minRefreshableVersion="3" recordCount="0" supportSubquery="1" supportAdvancedDrill="1" xr:uid="{DF428486-15D8-4DAA-8EF8-62EED5FB83BA}">
  <cacheSource type="external" connectionId="1"/>
  <cacheFields count="0"/>
  <cacheHierarchies count="62">
    <cacheHierarchy uniqueName="[RBFLibrary].[Project ID]" caption="Project ID" attribute="1" defaultMemberUniqueName="[RBFLibrary].[Project ID].[All]" allUniqueName="[RBFLibrary].[Project ID].[All]" dimensionUniqueName="[RBFLibrary]" displayFolder="" count="0" memberValueDatatype="130" unbalanced="0"/>
    <cacheHierarchy uniqueName="[RBFLibrary].[Country]" caption="Country" attribute="1" defaultMemberUniqueName="[RBFLibrary].[Country].[All]" allUniqueName="[RBFLibrary].[Country].[All]" dimensionUniqueName="[RBFLibrary]" displayFolder="" count="0" memberValueDatatype="130" unbalanced="0"/>
    <cacheHierarchy uniqueName="[RBFLibrary].[Region]" caption="Region" attribute="1" defaultMemberUniqueName="[RBFLibrary].[Region].[All]" allUniqueName="[RBFLibrary].[Region].[All]" dimensionUniqueName="[RBFLibrary]" displayFolder="" count="0" memberValueDatatype="130" unbalanced="0"/>
    <cacheHierarchy uniqueName="[RBFLibrary].[Project Title]" caption="Project Title" attribute="1" defaultMemberUniqueName="[RBFLibrary].[Project Title].[All]" allUniqueName="[RBFLibrary].[Project Title].[All]" dimensionUniqueName="[RBFLibrary]" displayFolder="" count="0" memberValueDatatype="130" unbalanced="0"/>
    <cacheHierarchy uniqueName="[RBFLibrary].[Lending Instrument]" caption="Lending Instrument" attribute="1" defaultMemberUniqueName="[RBFLibrary].[Lending Instrument].[All]" allUniqueName="[RBFLibrary].[Lending Instrument].[All]" dimensionUniqueName="[RBFLibrary]" displayFolder="" count="0" memberValueDatatype="130" unbalanced="0"/>
    <cacheHierarchy uniqueName="[RBFLibrary].[IPF component]" caption="IPF component" attribute="1" defaultMemberUniqueName="[RBFLibrary].[IPF component].[All]" allUniqueName="[RBFLibrary].[IPF component].[All]" dimensionUniqueName="[RBFLibrary]" displayFolder="" count="0" memberValueDatatype="130" unbalanced="0"/>
    <cacheHierarchy uniqueName="[RBFLibrary].[Approval date]" caption="Approval date" attribute="1" time="1" defaultMemberUniqueName="[RBFLibrary].[Approval date].[All]" allUniqueName="[RBFLibrary].[Approval date].[All]" dimensionUniqueName="[RBFLibrary]" displayFolder="" count="0" memberValueDatatype="7" unbalanced="0"/>
    <cacheHierarchy uniqueName="[RBFLibrary].[Fiscal Year]" caption="Fiscal Year" attribute="1" defaultMemberUniqueName="[RBFLibrary].[Fiscal Year].[All]" allUniqueName="[RBFLibrary].[Fiscal Year].[All]" dimensionUniqueName="[RBFLibrary]" displayFolder="" count="0" memberValueDatatype="20" unbalanced="0"/>
    <cacheHierarchy uniqueName="[RBFLibrary].[Total commitment]" caption="Total commitment" attribute="1" defaultMemberUniqueName="[RBFLibrary].[Total commitment].[All]" allUniqueName="[RBFLibrary].[Total commitment].[All]" dimensionUniqueName="[RBFLibrary]" displayFolder="" count="0" memberValueDatatype="5" unbalanced="0"/>
    <cacheHierarchy uniqueName="[RBFLibrary].[Total RBF commitment]" caption="Total RBF commitment" attribute="1" defaultMemberUniqueName="[RBFLibrary].[Total RBF commitment].[All]" allUniqueName="[RBFLibrary].[Total RBF commitment].[All]" dimensionUniqueName="[RBFLibrary]" displayFolder="" count="0" memberValueDatatype="5" unbalanced="0"/>
    <cacheHierarchy uniqueName="[RBFLibrary].[IBRD/IDA Commit Amt]" caption="IBRD/IDA Commit Amt" attribute="1" defaultMemberUniqueName="[RBFLibrary].[IBRD/IDA Commit Amt].[All]" allUniqueName="[RBFLibrary].[IBRD/IDA Commit Amt].[All]" dimensionUniqueName="[RBFLibrary]" displayFolder="" count="0" memberValueDatatype="5" unbalanced="0"/>
    <cacheHierarchy uniqueName="[RBFLibrary].[RBF Amt IBRD/IDA]" caption="RBF Amt IBRD/IDA" attribute="1" defaultMemberUniqueName="[RBFLibrary].[RBF Amt IBRD/IDA].[All]" allUniqueName="[RBFLibrary].[RBF Amt IBRD/IDA].[All]" dimensionUniqueName="[RBFLibrary]" displayFolder="" count="0" memberValueDatatype="5" unbalanced="0"/>
    <cacheHierarchy uniqueName="[RBFLibrary].[TF Amt]" caption="TF Amt" attribute="1" defaultMemberUniqueName="[RBFLibrary].[TF Amt].[All]" allUniqueName="[RBFLibrary].[TF Amt].[All]" dimensionUniqueName="[RBFLibrary]" displayFolder="" count="0" memberValueDatatype="5" unbalanced="0"/>
    <cacheHierarchy uniqueName="[RBFLibrary].[RBF Amt TF]" caption="RBF Amt TF" attribute="1" defaultMemberUniqueName="[RBFLibrary].[RBF Amt TF].[All]" allUniqueName="[RBFLibrary].[RBF Amt TF].[All]" dimensionUniqueName="[RBFLibrary]" displayFolder="" count="0" memberValueDatatype="5" unbalanced="0"/>
    <cacheHierarchy uniqueName="[RBFLibrary].[% of Project RBF]" caption="% of Project RBF" attribute="1" defaultMemberUniqueName="[RBFLibrary].[% of Project RBF].[All]" allUniqueName="[RBFLibrary].[% of Project RBF].[All]" dimensionUniqueName="[RBFLibrary]" displayFolder="" count="0" memberValueDatatype="5" unbalanced="0"/>
    <cacheHierarchy uniqueName="[RBFLibrary].[PDO]" caption="PDO" attribute="1" defaultMemberUniqueName="[RBFLibrary].[PDO].[All]" allUniqueName="[RBFLibrary].[PDO].[All]" dimensionUniqueName="[RBFLibrary]" displayFolder="" count="0" memberValueDatatype="130" unbalanced="0"/>
    <cacheHierarchy uniqueName="[RBFLibrary].[Link to PAD]" caption="Link to PAD" attribute="1" defaultMemberUniqueName="[RBFLibrary].[Link to PAD].[All]" allUniqueName="[RBFLibrary].[Link to PAD].[All]" dimensionUniqueName="[RBFLibrary]" displayFolder="" count="0" memberValueDatatype="130" unbalanced="0"/>
    <cacheHierarchy uniqueName="[RBFLibrary].[Parent Project ID]" caption="Parent Project ID" attribute="1" defaultMemberUniqueName="[RBFLibrary].[Parent Project ID].[All]" allUniqueName="[RBFLibrary].[Parent Project ID].[All]" dimensionUniqueName="[RBFLibrary]" displayFolder="" count="0" memberValueDatatype="130" unbalanced="0"/>
    <cacheHierarchy uniqueName="[RBFLibrary].[Closing date]" caption="Closing date" attribute="1" time="1" defaultMemberUniqueName="[RBFLibrary].[Closing date].[All]" allUniqueName="[RBFLibrary].[Closing date].[All]" dimensionUniqueName="[RBFLibrary]" displayFolder="" count="0" memberValueDatatype="7" unbalanced="0"/>
    <cacheHierarchy uniqueName="[Table1].[Project ID]" caption="Project ID" attribute="1" defaultMemberUniqueName="[Table1].[Project ID].[All]" allUniqueName="[Table1].[Project ID].[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Lending Instrument]" caption="Lending Instrument" attribute="1" defaultMemberUniqueName="[Table1].[Lending Instrument].[All]" allUniqueName="[Table1].[Lending Instrument].[All]" dimensionUniqueName="[Table1]" displayFolder="" count="0" memberValueDatatype="130" unbalanced="0"/>
    <cacheHierarchy uniqueName="[Table1].[Level of Education]" caption="Level of Education" attribute="1" defaultMemberUniqueName="[Table1].[Level of Education].[All]" allUniqueName="[Table1].[Level of Education].[All]" dimensionUniqueName="[Table1]" displayFolder="" count="0" memberValueDatatype="130" unbalanced="0"/>
    <cacheHierarchy uniqueName="[Table1].[Focus area]" caption="Focus area" attribute="1" defaultMemberUniqueName="[Table1].[Focus area].[All]" allUniqueName="[Table1].[Focus area].[All]" dimensionUniqueName="[Table1]" displayFolder="" count="0" memberValueDatatype="130" unbalanced="0"/>
    <cacheHierarchy uniqueName="[Table1].[Topic]" caption="Topic" attribute="1" defaultMemberUniqueName="[Table1].[Topic].[All]" allUniqueName="[Table1].[Topic].[All]" dimensionUniqueName="[Table1]" displayFolder="" count="0" memberValueDatatype="130" unbalanced="0"/>
    <cacheHierarchy uniqueName="[Table1].[Chain Position]" caption="Chain Position" attribute="1" defaultMemberUniqueName="[Table1].[Chain Position].[All]" allUniqueName="[Table1].[Chain Position].[All]" dimensionUniqueName="[Table1]" displayFolder="" count="0" memberValueDatatype="130" unbalanced="0"/>
    <cacheHierarchy uniqueName="[Table1].[DLI]" caption="DLI" attribute="1" defaultMemberUniqueName="[Table1].[DLI].[All]" allUniqueName="[Table1].[DLI].[All]" dimensionUniqueName="[Table1]" displayFolder="" count="0" memberValueDatatype="130" unbalanced="0"/>
    <cacheHierarchy uniqueName="[Table1].[DLI/DLR]" caption="DLI/DLR" attribute="1" defaultMemberUniqueName="[Table1].[DLI/DLR].[All]" allUniqueName="[Table1].[DLI/DLR].[All]" dimensionUniqueName="[Table1]" displayFolder="" count="0" memberValueDatatype="130" unbalanced="0"/>
    <cacheHierarchy uniqueName="[Table1].[Value of DLI (in mln)]" caption="Value of DLI (in mln)" attribute="1" defaultMemberUniqueName="[Table1].[Value of DLI (in mln)].[All]" allUniqueName="[Table1].[Value of DLI (in mln)].[All]" dimensionUniqueName="[Table1]" displayFolder="" count="0" memberValueDatatype="130" unbalanced="0"/>
    <cacheHierarchy uniqueName="[Table1].[Value of DLR (mln)]" caption="Value of DLR (mln)" attribute="1" defaultMemberUniqueName="[Table1].[Value of DLR (mln)].[All]" allUniqueName="[Table1].[Value of DLR (mln)].[All]" dimensionUniqueName="[Table1]" displayFolder="" count="0" memberValueDatatype="130" unbalanced="0"/>
    <cacheHierarchy uniqueName="[Table1].[Share of total RBF for DLI]" caption="Share of total RBF for DLI" attribute="1" defaultMemberUniqueName="[Table1].[Share of total RBF for DLI].[All]" allUniqueName="[Table1].[Share of total RBF for DLI].[All]" dimensionUniqueName="[Table1]" displayFolder="" count="0" memberValueDatatype="5" unbalanced="0"/>
    <cacheHierarchy uniqueName="[Table1].[Scalability]" caption="Scalability" attribute="1" defaultMemberUniqueName="[Table1].[Scalability].[All]" allUniqueName="[Table1].[Scalability].[All]" dimensionUniqueName="[Table1]" displayFolder="" count="0" memberValueDatatype="130" unbalanced="0"/>
    <cacheHierarchy uniqueName="[Table1].[Formula/Calculation]" caption="Formula/Calculation" attribute="1" defaultMemberUniqueName="[Table1].[Formula/Calculation].[All]" allUniqueName="[Table1].[Formula/Calculation].[All]" dimensionUniqueName="[Table1]" displayFolder="" count="0" memberValueDatatype="130" unbalanced="0"/>
    <cacheHierarchy uniqueName="[Table1].[Verification agency type]" caption="Verification agency type" attribute="1" defaultMemberUniqueName="[Table1].[Verification agency type].[All]" allUniqueName="[Table1].[Verification agency type].[All]" dimensionUniqueName="[Table1]" displayFolder="" count="0" memberValueDatatype="130" unbalanced="0"/>
    <cacheHierarchy uniqueName="[Table1].[Verification source]" caption="Verification source" attribute="1" defaultMemberUniqueName="[Table1].[Verification source].[All]" allUniqueName="[Table1].[Verification source].[All]" dimensionUniqueName="[Table1]" displayFolder="" count="0" memberValueDatatype="130" unbalanced="0"/>
    <cacheHierarchy uniqueName="[Table1].[Restructuring]" caption="Restructuring" attribute="1" defaultMemberUniqueName="[Table1].[Restructuring].[All]" allUniqueName="[Table1].[Restructuring].[All]" dimensionUniqueName="[Table1]" displayFolder="" count="0" memberValueDatatype="130" unbalanced="0"/>
    <cacheHierarchy uniqueName="[Measures].[__XL_Count Table1]" caption="__XL_Count Table1" measure="1" displayFolder="" measureGroup="Table1" count="0" hidden="1"/>
    <cacheHierarchy uniqueName="[Measures].[__XL_Count RBFLibrary]" caption="__XL_Count RBFLibrary" measure="1" displayFolder="" measureGroup="RBFLibrary" count="0" hidden="1"/>
    <cacheHierarchy uniqueName="[Measures].[__No measures defined]" caption="__No measures defined" measure="1" displayFolder="" count="0" hidden="1"/>
    <cacheHierarchy uniqueName="[Measures].[Count of Focus area]" caption="Count of Focus area" measure="1" displayFolder="" measureGroup="Table1" count="0" hidden="1">
      <extLst>
        <ext xmlns:x15="http://schemas.microsoft.com/office/spreadsheetml/2010/11/main" uri="{B97F6D7D-B522-45F9-BDA1-12C45D357490}">
          <x15:cacheHierarchy aggregatedColumn="24"/>
        </ext>
      </extLst>
    </cacheHierarchy>
    <cacheHierarchy uniqueName="[Measures].[Count of Project ID]" caption="Count of Project ID" measure="1" displayFolder="" measureGroup="Table1" count="0" hidden="1">
      <extLst>
        <ext xmlns:x15="http://schemas.microsoft.com/office/spreadsheetml/2010/11/main" uri="{B97F6D7D-B522-45F9-BDA1-12C45D357490}">
          <x15:cacheHierarchy aggregatedColumn="19"/>
        </ext>
      </extLst>
    </cacheHierarchy>
    <cacheHierarchy uniqueName="[Measures].[Count of Project ID 2]" caption="Count of Project ID 2" measure="1" displayFolder="" measureGroup="RBFLibrary" count="0" hidden="1">
      <extLst>
        <ext xmlns:x15="http://schemas.microsoft.com/office/spreadsheetml/2010/11/main" uri="{B97F6D7D-B522-45F9-BDA1-12C45D357490}">
          <x15:cacheHierarchy aggregatedColumn="0"/>
        </ext>
      </extLst>
    </cacheHierarchy>
    <cacheHierarchy uniqueName="[Measures].[Count of Lending Instrument]" caption="Count of Lending Instrument" measure="1" displayFolder="" measureGroup="RBFLibrary" count="0" hidden="1">
      <extLst>
        <ext xmlns:x15="http://schemas.microsoft.com/office/spreadsheetml/2010/11/main" uri="{B97F6D7D-B522-45F9-BDA1-12C45D357490}">
          <x15:cacheHierarchy aggregatedColumn="4"/>
        </ext>
      </extLst>
    </cacheHierarchy>
    <cacheHierarchy uniqueName="[Measures].[Count of IPF component]" caption="Count of IPF component" measure="1" displayFolder="" measureGroup="RBFLibrary" count="0" hidden="1">
      <extLst>
        <ext xmlns:x15="http://schemas.microsoft.com/office/spreadsheetml/2010/11/main" uri="{B97F6D7D-B522-45F9-BDA1-12C45D357490}">
          <x15:cacheHierarchy aggregatedColumn="5"/>
        </ext>
      </extLst>
    </cacheHierarchy>
    <cacheHierarchy uniqueName="[Measures].[Sum of IBRD/IDA Commit Amt]" caption="Sum of IBRD/IDA Commit Amt" measure="1" displayFolder="" measureGroup="RBFLibrary" count="0" hidden="1">
      <extLst>
        <ext xmlns:x15="http://schemas.microsoft.com/office/spreadsheetml/2010/11/main" uri="{B97F6D7D-B522-45F9-BDA1-12C45D357490}">
          <x15:cacheHierarchy aggregatedColumn="10"/>
        </ext>
      </extLst>
    </cacheHierarchy>
    <cacheHierarchy uniqueName="[Measures].[Sum of TF Amt]" caption="Sum of TF Amt" measure="1" displayFolder="" measureGroup="RBFLibrary" count="0" hidden="1">
      <extLst>
        <ext xmlns:x15="http://schemas.microsoft.com/office/spreadsheetml/2010/11/main" uri="{B97F6D7D-B522-45F9-BDA1-12C45D357490}">
          <x15:cacheHierarchy aggregatedColumn="12"/>
        </ext>
      </extLst>
    </cacheHierarchy>
    <cacheHierarchy uniqueName="[Measures].[Sum of RBF Amt IBRD/IDA]" caption="Sum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RBF Amt TF]" caption="Sum of RBF Amt TF" measure="1" displayFolder="" measureGroup="RBFLibrary" count="0" hidden="1">
      <extLst>
        <ext xmlns:x15="http://schemas.microsoft.com/office/spreadsheetml/2010/11/main" uri="{B97F6D7D-B522-45F9-BDA1-12C45D357490}">
          <x15:cacheHierarchy aggregatedColumn="13"/>
        </ext>
      </extLst>
    </cacheHierarchy>
    <cacheHierarchy uniqueName="[Measures].[Count of DLI]" caption="Count of DLI" measure="1" displayFolder="" measureGroup="Table1" count="0" hidden="1">
      <extLst>
        <ext xmlns:x15="http://schemas.microsoft.com/office/spreadsheetml/2010/11/main" uri="{B97F6D7D-B522-45F9-BDA1-12C45D357490}">
          <x15:cacheHierarchy aggregatedColumn="27"/>
        </ext>
      </extLst>
    </cacheHierarchy>
    <cacheHierarchy uniqueName="[Measures].[Count of Share of total RBF for DLI]" caption="Count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Value of DLI (in mln)]" caption="Count of Value of DLI (in mln)" measure="1" displayFolder="" measureGroup="Table1" count="0" hidden="1">
      <extLst>
        <ext xmlns:x15="http://schemas.microsoft.com/office/spreadsheetml/2010/11/main" uri="{B97F6D7D-B522-45F9-BDA1-12C45D357490}">
          <x15:cacheHierarchy aggregatedColumn="29"/>
        </ext>
      </extLst>
    </cacheHierarchy>
    <cacheHierarchy uniqueName="[Measures].[Count of Value of DLR (mln)]" caption="Count of Value of DLR (mln)" measure="1" displayFolder="" measureGroup="Table1" count="0" hidden="1">
      <extLst>
        <ext xmlns:x15="http://schemas.microsoft.com/office/spreadsheetml/2010/11/main" uri="{B97F6D7D-B522-45F9-BDA1-12C45D357490}">
          <x15:cacheHierarchy aggregatedColumn="30"/>
        </ext>
      </extLst>
    </cacheHierarchy>
    <cacheHierarchy uniqueName="[Measures].[Count of DLI/DLR]" caption="Count of DLI/DLR" measure="1" displayFolder="" measureGroup="Table1" count="0" hidden="1">
      <extLst>
        <ext xmlns:x15="http://schemas.microsoft.com/office/spreadsheetml/2010/11/main" uri="{B97F6D7D-B522-45F9-BDA1-12C45D357490}">
          <x15:cacheHierarchy aggregatedColumn="28"/>
        </ext>
      </extLst>
    </cacheHierarchy>
    <cacheHierarchy uniqueName="[Measures].[Sum of Share of total RBF for DLI]" caption="Sum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RBF Amt IBRD/IDA]" caption="Count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Fiscal Year]" caption="Sum of Fiscal Year" measure="1" displayFolder="" measureGroup="RBFLibrary" count="0" hidden="1">
      <extLst>
        <ext xmlns:x15="http://schemas.microsoft.com/office/spreadsheetml/2010/11/main" uri="{B97F6D7D-B522-45F9-BDA1-12C45D357490}">
          <x15:cacheHierarchy aggregatedColumn="7"/>
        </ext>
      </extLst>
    </cacheHierarchy>
    <cacheHierarchy uniqueName="[Measures].[Distinct Count of DLI/DLR]" caption="Distinct Count of DLI/DLR" measure="1" displayFolder="" measureGroup="Table1" count="0" hidden="1">
      <extLst>
        <ext xmlns:x15="http://schemas.microsoft.com/office/spreadsheetml/2010/11/main" uri="{B97F6D7D-B522-45F9-BDA1-12C45D357490}">
          <x15:cacheHierarchy aggregatedColumn="28"/>
        </ext>
      </extLst>
    </cacheHierarchy>
    <cacheHierarchy uniqueName="[Measures].[Count of Chain Position]" caption="Count of Chain Position" measure="1" displayFolder="" measureGroup="Table1" count="0" hidden="1">
      <extLst>
        <ext xmlns:x15="http://schemas.microsoft.com/office/spreadsheetml/2010/11/main" uri="{B97F6D7D-B522-45F9-BDA1-12C45D357490}">
          <x15:cacheHierarchy aggregatedColumn="26"/>
        </ext>
      </extLst>
    </cacheHierarchy>
    <cacheHierarchy uniqueName="[Measures].[Sum of % of Project RBF]" caption="Sum of % of Project RBF" measure="1" displayFolder="" measureGroup="RBFLibrary" count="0" hidden="1">
      <extLst>
        <ext xmlns:x15="http://schemas.microsoft.com/office/spreadsheetml/2010/11/main" uri="{B97F6D7D-B522-45F9-BDA1-12C45D357490}">
          <x15:cacheHierarchy aggregatedColumn="14"/>
        </ext>
      </extLst>
    </cacheHierarchy>
    <cacheHierarchy uniqueName="[Measures].[Sum of Total commitment]" caption="Sum of Total commitment" measure="1" displayFolder="" measureGroup="RBFLibrary" count="0" hidden="1">
      <extLst>
        <ext xmlns:x15="http://schemas.microsoft.com/office/spreadsheetml/2010/11/main" uri="{B97F6D7D-B522-45F9-BDA1-12C45D357490}">
          <x15:cacheHierarchy aggregatedColumn="8"/>
        </ext>
      </extLst>
    </cacheHierarchy>
    <cacheHierarchy uniqueName="[Measures].[Sum of Total RBF commitment]" caption="Sum of Total RBF commitment" measure="1" displayFolder="" measureGroup="RBFLibrary"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BFLibrary" uniqueName="[RBFLibrary]" caption="RBFLibrary"/>
    <dimension name="Table1" uniqueName="[Table1]" caption="Table1"/>
  </dimensions>
  <measureGroups count="2">
    <measureGroup name="RBFLibrary" caption="RBFLibrary"/>
    <measureGroup name="Table1" caption="Table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ya Bigarinova" refreshedDate="44644.904760879632" backgroundQuery="1" createdVersion="6" refreshedVersion="7" minRefreshableVersion="3" recordCount="0" supportSubquery="1" supportAdvancedDrill="1" xr:uid="{1ACFCDBC-09D1-4F38-A85F-A93C3D5BA873}">
  <cacheSource type="external" connectionId="1"/>
  <cacheFields count="3">
    <cacheField name="[RBFLibrary].[Lending Instrument].[Lending Instrument]" caption="Lending Instrument" numFmtId="0" hierarchy="4" level="1">
      <sharedItems count="2">
        <s v="IPF/DLIs"/>
        <s v="PforR"/>
      </sharedItems>
    </cacheField>
    <cacheField name="[RBFLibrary].[Fiscal Year].[Fiscal Year]" caption="Fiscal Year" numFmtId="0" hierarchy="7" level="1">
      <sharedItems containsSemiMixedTypes="0" containsString="0" containsNumber="1" containsInteger="1" minValue="2016" maxValue="2021" count="6">
        <n v="2016"/>
        <n v="2017"/>
        <n v="2018"/>
        <n v="2019"/>
        <n v="2020"/>
        <n v="2021"/>
      </sharedItems>
      <extLst>
        <ext xmlns:x15="http://schemas.microsoft.com/office/spreadsheetml/2010/11/main" uri="{4F2E5C28-24EA-4eb8-9CBF-B6C8F9C3D259}">
          <x15:cachedUniqueNames>
            <x15:cachedUniqueName index="0" name="[RBFLibrary].[Fiscal Year].&amp;[2016]"/>
            <x15:cachedUniqueName index="1" name="[RBFLibrary].[Fiscal Year].&amp;[2017]"/>
            <x15:cachedUniqueName index="2" name="[RBFLibrary].[Fiscal Year].&amp;[2018]"/>
            <x15:cachedUniqueName index="3" name="[RBFLibrary].[Fiscal Year].&amp;[2019]"/>
            <x15:cachedUniqueName index="4" name="[RBFLibrary].[Fiscal Year].&amp;[2020]"/>
            <x15:cachedUniqueName index="5" name="[RBFLibrary].[Fiscal Year].&amp;[2021]"/>
          </x15:cachedUniqueNames>
        </ext>
      </extLst>
    </cacheField>
    <cacheField name="[Measures].[Count of Lending Instrument]" caption="Count of Lending Instrument" numFmtId="0" hierarchy="43" level="32767"/>
  </cacheFields>
  <cacheHierarchies count="62">
    <cacheHierarchy uniqueName="[RBFLibrary].[Project ID]" caption="Project ID" attribute="1" defaultMemberUniqueName="[RBFLibrary].[Project ID].[All]" allUniqueName="[RBFLibrary].[Project ID].[All]" dimensionUniqueName="[RBFLibrary]" displayFolder="" count="0" memberValueDatatype="130" unbalanced="0"/>
    <cacheHierarchy uniqueName="[RBFLibrary].[Country]" caption="Country" attribute="1" defaultMemberUniqueName="[RBFLibrary].[Country].[All]" allUniqueName="[RBFLibrary].[Country].[All]" dimensionUniqueName="[RBFLibrary]" displayFolder="" count="0" memberValueDatatype="130" unbalanced="0"/>
    <cacheHierarchy uniqueName="[RBFLibrary].[Region]" caption="Region" attribute="1" defaultMemberUniqueName="[RBFLibrary].[Region].[All]" allUniqueName="[RBFLibrary].[Region].[All]" dimensionUniqueName="[RBFLibrary]" displayFolder="" count="0" memberValueDatatype="130" unbalanced="0"/>
    <cacheHierarchy uniqueName="[RBFLibrary].[Project Title]" caption="Project Title" attribute="1" defaultMemberUniqueName="[RBFLibrary].[Project Title].[All]" allUniqueName="[RBFLibrary].[Project Title].[All]" dimensionUniqueName="[RBFLibrary]" displayFolder="" count="0" memberValueDatatype="130" unbalanced="0"/>
    <cacheHierarchy uniqueName="[RBFLibrary].[Lending Instrument]" caption="Lending Instrument" attribute="1" defaultMemberUniqueName="[RBFLibrary].[Lending Instrument].[All]" allUniqueName="[RBFLibrary].[Lending Instrument].[All]" dimensionUniqueName="[RBFLibrary]" displayFolder="" count="2" memberValueDatatype="130" unbalanced="0">
      <fieldsUsage count="2">
        <fieldUsage x="-1"/>
        <fieldUsage x="0"/>
      </fieldsUsage>
    </cacheHierarchy>
    <cacheHierarchy uniqueName="[RBFLibrary].[IPF component]" caption="IPF component" attribute="1" defaultMemberUniqueName="[RBFLibrary].[IPF component].[All]" allUniqueName="[RBFLibrary].[IPF component].[All]" dimensionUniqueName="[RBFLibrary]" displayFolder="" count="0" memberValueDatatype="130" unbalanced="0"/>
    <cacheHierarchy uniqueName="[RBFLibrary].[Approval date]" caption="Approval date" attribute="1" time="1" defaultMemberUniqueName="[RBFLibrary].[Approval date].[All]" allUniqueName="[RBFLibrary].[Approval date].[All]" dimensionUniqueName="[RBFLibrary]" displayFolder="" count="0" memberValueDatatype="7" unbalanced="0"/>
    <cacheHierarchy uniqueName="[RBFLibrary].[Fiscal Year]" caption="Fiscal Year" attribute="1" defaultMemberUniqueName="[RBFLibrary].[Fiscal Year].[All]" allUniqueName="[RBFLibrary].[Fiscal Year].[All]" dimensionUniqueName="[RBFLibrary]" displayFolder="" count="2" memberValueDatatype="20" unbalanced="0">
      <fieldsUsage count="2">
        <fieldUsage x="-1"/>
        <fieldUsage x="1"/>
      </fieldsUsage>
    </cacheHierarchy>
    <cacheHierarchy uniqueName="[RBFLibrary].[Total commitment]" caption="Total commitment" attribute="1" defaultMemberUniqueName="[RBFLibrary].[Total commitment].[All]" allUniqueName="[RBFLibrary].[Total commitment].[All]" dimensionUniqueName="[RBFLibrary]" displayFolder="" count="0" memberValueDatatype="5" unbalanced="0"/>
    <cacheHierarchy uniqueName="[RBFLibrary].[Total RBF commitment]" caption="Total RBF commitment" attribute="1" defaultMemberUniqueName="[RBFLibrary].[Total RBF commitment].[All]" allUniqueName="[RBFLibrary].[Total RBF commitment].[All]" dimensionUniqueName="[RBFLibrary]" displayFolder="" count="0" memberValueDatatype="5" unbalanced="0"/>
    <cacheHierarchy uniqueName="[RBFLibrary].[IBRD/IDA Commit Amt]" caption="IBRD/IDA Commit Amt" attribute="1" defaultMemberUniqueName="[RBFLibrary].[IBRD/IDA Commit Amt].[All]" allUniqueName="[RBFLibrary].[IBRD/IDA Commit Amt].[All]" dimensionUniqueName="[RBFLibrary]" displayFolder="" count="0" memberValueDatatype="5" unbalanced="0"/>
    <cacheHierarchy uniqueName="[RBFLibrary].[RBF Amt IBRD/IDA]" caption="RBF Amt IBRD/IDA" attribute="1" defaultMemberUniqueName="[RBFLibrary].[RBF Amt IBRD/IDA].[All]" allUniqueName="[RBFLibrary].[RBF Amt IBRD/IDA].[All]" dimensionUniqueName="[RBFLibrary]" displayFolder="" count="0" memberValueDatatype="5" unbalanced="0"/>
    <cacheHierarchy uniqueName="[RBFLibrary].[TF Amt]" caption="TF Amt" attribute="1" defaultMemberUniqueName="[RBFLibrary].[TF Amt].[All]" allUniqueName="[RBFLibrary].[TF Amt].[All]" dimensionUniqueName="[RBFLibrary]" displayFolder="" count="0" memberValueDatatype="5" unbalanced="0"/>
    <cacheHierarchy uniqueName="[RBFLibrary].[RBF Amt TF]" caption="RBF Amt TF" attribute="1" defaultMemberUniqueName="[RBFLibrary].[RBF Amt TF].[All]" allUniqueName="[RBFLibrary].[RBF Amt TF].[All]" dimensionUniqueName="[RBFLibrary]" displayFolder="" count="0" memberValueDatatype="5" unbalanced="0"/>
    <cacheHierarchy uniqueName="[RBFLibrary].[% of Project RBF]" caption="% of Project RBF" attribute="1" defaultMemberUniqueName="[RBFLibrary].[% of Project RBF].[All]" allUniqueName="[RBFLibrary].[% of Project RBF].[All]" dimensionUniqueName="[RBFLibrary]" displayFolder="" count="0" memberValueDatatype="5" unbalanced="0"/>
    <cacheHierarchy uniqueName="[RBFLibrary].[PDO]" caption="PDO" attribute="1" defaultMemberUniqueName="[RBFLibrary].[PDO].[All]" allUniqueName="[RBFLibrary].[PDO].[All]" dimensionUniqueName="[RBFLibrary]" displayFolder="" count="0" memberValueDatatype="130" unbalanced="0"/>
    <cacheHierarchy uniqueName="[RBFLibrary].[Link to PAD]" caption="Link to PAD" attribute="1" defaultMemberUniqueName="[RBFLibrary].[Link to PAD].[All]" allUniqueName="[RBFLibrary].[Link to PAD].[All]" dimensionUniqueName="[RBFLibrary]" displayFolder="" count="0" memberValueDatatype="130" unbalanced="0"/>
    <cacheHierarchy uniqueName="[RBFLibrary].[Parent Project ID]" caption="Parent Project ID" attribute="1" defaultMemberUniqueName="[RBFLibrary].[Parent Project ID].[All]" allUniqueName="[RBFLibrary].[Parent Project ID].[All]" dimensionUniqueName="[RBFLibrary]" displayFolder="" count="0" memberValueDatatype="130" unbalanced="0"/>
    <cacheHierarchy uniqueName="[RBFLibrary].[Closing date]" caption="Closing date" attribute="1" time="1" defaultMemberUniqueName="[RBFLibrary].[Closing date].[All]" allUniqueName="[RBFLibrary].[Closing date].[All]" dimensionUniqueName="[RBFLibrary]" displayFolder="" count="0" memberValueDatatype="7" unbalanced="0"/>
    <cacheHierarchy uniqueName="[Table1].[Project ID]" caption="Project ID" attribute="1" defaultMemberUniqueName="[Table1].[Project ID].[All]" allUniqueName="[Table1].[Project ID].[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Lending Instrument]" caption="Lending Instrument" attribute="1" defaultMemberUniqueName="[Table1].[Lending Instrument].[All]" allUniqueName="[Table1].[Lending Instrument].[All]" dimensionUniqueName="[Table1]" displayFolder="" count="0" memberValueDatatype="130" unbalanced="0"/>
    <cacheHierarchy uniqueName="[Table1].[Level of Education]" caption="Level of Education" attribute="1" defaultMemberUniqueName="[Table1].[Level of Education].[All]" allUniqueName="[Table1].[Level of Education].[All]" dimensionUniqueName="[Table1]" displayFolder="" count="0" memberValueDatatype="130" unbalanced="0"/>
    <cacheHierarchy uniqueName="[Table1].[Focus area]" caption="Focus area" attribute="1" defaultMemberUniqueName="[Table1].[Focus area].[All]" allUniqueName="[Table1].[Focus area].[All]" dimensionUniqueName="[Table1]" displayFolder="" count="0" memberValueDatatype="130" unbalanced="0"/>
    <cacheHierarchy uniqueName="[Table1].[Topic]" caption="Topic" attribute="1" defaultMemberUniqueName="[Table1].[Topic].[All]" allUniqueName="[Table1].[Topic].[All]" dimensionUniqueName="[Table1]" displayFolder="" count="0" memberValueDatatype="130" unbalanced="0"/>
    <cacheHierarchy uniqueName="[Table1].[Chain Position]" caption="Chain Position" attribute="1" defaultMemberUniqueName="[Table1].[Chain Position].[All]" allUniqueName="[Table1].[Chain Position].[All]" dimensionUniqueName="[Table1]" displayFolder="" count="0" memberValueDatatype="130" unbalanced="0"/>
    <cacheHierarchy uniqueName="[Table1].[DLI]" caption="DLI" attribute="1" defaultMemberUniqueName="[Table1].[DLI].[All]" allUniqueName="[Table1].[DLI].[All]" dimensionUniqueName="[Table1]" displayFolder="" count="0" memberValueDatatype="130" unbalanced="0"/>
    <cacheHierarchy uniqueName="[Table1].[DLI/DLR]" caption="DLI/DLR" attribute="1" defaultMemberUniqueName="[Table1].[DLI/DLR].[All]" allUniqueName="[Table1].[DLI/DLR].[All]" dimensionUniqueName="[Table1]" displayFolder="" count="0" memberValueDatatype="130" unbalanced="0"/>
    <cacheHierarchy uniqueName="[Table1].[Value of DLI (in mln)]" caption="Value of DLI (in mln)" attribute="1" defaultMemberUniqueName="[Table1].[Value of DLI (in mln)].[All]" allUniqueName="[Table1].[Value of DLI (in mln)].[All]" dimensionUniqueName="[Table1]" displayFolder="" count="0" memberValueDatatype="130" unbalanced="0"/>
    <cacheHierarchy uniqueName="[Table1].[Value of DLR (mln)]" caption="Value of DLR (mln)" attribute="1" defaultMemberUniqueName="[Table1].[Value of DLR (mln)].[All]" allUniqueName="[Table1].[Value of DLR (mln)].[All]" dimensionUniqueName="[Table1]" displayFolder="" count="0" memberValueDatatype="130" unbalanced="0"/>
    <cacheHierarchy uniqueName="[Table1].[Share of total RBF for DLI]" caption="Share of total RBF for DLI" attribute="1" defaultMemberUniqueName="[Table1].[Share of total RBF for DLI].[All]" allUniqueName="[Table1].[Share of total RBF for DLI].[All]" dimensionUniqueName="[Table1]" displayFolder="" count="0" memberValueDatatype="5" unbalanced="0"/>
    <cacheHierarchy uniqueName="[Table1].[Scalability]" caption="Scalability" attribute="1" defaultMemberUniqueName="[Table1].[Scalability].[All]" allUniqueName="[Table1].[Scalability].[All]" dimensionUniqueName="[Table1]" displayFolder="" count="0" memberValueDatatype="130" unbalanced="0"/>
    <cacheHierarchy uniqueName="[Table1].[Formula/Calculation]" caption="Formula/Calculation" attribute="1" defaultMemberUniqueName="[Table1].[Formula/Calculation].[All]" allUniqueName="[Table1].[Formula/Calculation].[All]" dimensionUniqueName="[Table1]" displayFolder="" count="0" memberValueDatatype="130" unbalanced="0"/>
    <cacheHierarchy uniqueName="[Table1].[Verification agency type]" caption="Verification agency type" attribute="1" defaultMemberUniqueName="[Table1].[Verification agency type].[All]" allUniqueName="[Table1].[Verification agency type].[All]" dimensionUniqueName="[Table1]" displayFolder="" count="0" memberValueDatatype="130" unbalanced="0"/>
    <cacheHierarchy uniqueName="[Table1].[Verification source]" caption="Verification source" attribute="1" defaultMemberUniqueName="[Table1].[Verification source].[All]" allUniqueName="[Table1].[Verification source].[All]" dimensionUniqueName="[Table1]" displayFolder="" count="0" memberValueDatatype="130" unbalanced="0"/>
    <cacheHierarchy uniqueName="[Table1].[Restructuring]" caption="Restructuring" attribute="1" defaultMemberUniqueName="[Table1].[Restructuring].[All]" allUniqueName="[Table1].[Restructuring].[All]" dimensionUniqueName="[Table1]" displayFolder="" count="0" memberValueDatatype="130" unbalanced="0"/>
    <cacheHierarchy uniqueName="[Measures].[__XL_Count Table1]" caption="__XL_Count Table1" measure="1" displayFolder="" measureGroup="Table1" count="0" hidden="1"/>
    <cacheHierarchy uniqueName="[Measures].[__XL_Count RBFLibrary]" caption="__XL_Count RBFLibrary" measure="1" displayFolder="" measureGroup="RBFLibrary" count="0" hidden="1"/>
    <cacheHierarchy uniqueName="[Measures].[__No measures defined]" caption="__No measures defined" measure="1" displayFolder="" count="0" hidden="1"/>
    <cacheHierarchy uniqueName="[Measures].[Count of Focus area]" caption="Count of Focus area" measure="1" displayFolder="" measureGroup="Table1" count="0" hidden="1">
      <extLst>
        <ext xmlns:x15="http://schemas.microsoft.com/office/spreadsheetml/2010/11/main" uri="{B97F6D7D-B522-45F9-BDA1-12C45D357490}">
          <x15:cacheHierarchy aggregatedColumn="24"/>
        </ext>
      </extLst>
    </cacheHierarchy>
    <cacheHierarchy uniqueName="[Measures].[Count of Project ID]" caption="Count of Project ID" measure="1" displayFolder="" measureGroup="Table1" count="0" hidden="1">
      <extLst>
        <ext xmlns:x15="http://schemas.microsoft.com/office/spreadsheetml/2010/11/main" uri="{B97F6D7D-B522-45F9-BDA1-12C45D357490}">
          <x15:cacheHierarchy aggregatedColumn="19"/>
        </ext>
      </extLst>
    </cacheHierarchy>
    <cacheHierarchy uniqueName="[Measures].[Count of Project ID 2]" caption="Count of Project ID 2" measure="1" displayFolder="" measureGroup="RBFLibrary" count="0" hidden="1">
      <extLst>
        <ext xmlns:x15="http://schemas.microsoft.com/office/spreadsheetml/2010/11/main" uri="{B97F6D7D-B522-45F9-BDA1-12C45D357490}">
          <x15:cacheHierarchy aggregatedColumn="0"/>
        </ext>
      </extLst>
    </cacheHierarchy>
    <cacheHierarchy uniqueName="[Measures].[Count of Lending Instrument]" caption="Count of Lending Instrument" measure="1" displayFolder="" measureGroup="RBFLibrary"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IPF component]" caption="Count of IPF component" measure="1" displayFolder="" measureGroup="RBFLibrary" count="0" hidden="1">
      <extLst>
        <ext xmlns:x15="http://schemas.microsoft.com/office/spreadsheetml/2010/11/main" uri="{B97F6D7D-B522-45F9-BDA1-12C45D357490}">
          <x15:cacheHierarchy aggregatedColumn="5"/>
        </ext>
      </extLst>
    </cacheHierarchy>
    <cacheHierarchy uniqueName="[Measures].[Sum of IBRD/IDA Commit Amt]" caption="Sum of IBRD/IDA Commit Amt" measure="1" displayFolder="" measureGroup="RBFLibrary" count="0" hidden="1">
      <extLst>
        <ext xmlns:x15="http://schemas.microsoft.com/office/spreadsheetml/2010/11/main" uri="{B97F6D7D-B522-45F9-BDA1-12C45D357490}">
          <x15:cacheHierarchy aggregatedColumn="10"/>
        </ext>
      </extLst>
    </cacheHierarchy>
    <cacheHierarchy uniqueName="[Measures].[Sum of TF Amt]" caption="Sum of TF Amt" measure="1" displayFolder="" measureGroup="RBFLibrary" count="0" hidden="1">
      <extLst>
        <ext xmlns:x15="http://schemas.microsoft.com/office/spreadsheetml/2010/11/main" uri="{B97F6D7D-B522-45F9-BDA1-12C45D357490}">
          <x15:cacheHierarchy aggregatedColumn="12"/>
        </ext>
      </extLst>
    </cacheHierarchy>
    <cacheHierarchy uniqueName="[Measures].[Sum of RBF Amt IBRD/IDA]" caption="Sum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RBF Amt TF]" caption="Sum of RBF Amt TF" measure="1" displayFolder="" measureGroup="RBFLibrary" count="0" hidden="1">
      <extLst>
        <ext xmlns:x15="http://schemas.microsoft.com/office/spreadsheetml/2010/11/main" uri="{B97F6D7D-B522-45F9-BDA1-12C45D357490}">
          <x15:cacheHierarchy aggregatedColumn="13"/>
        </ext>
      </extLst>
    </cacheHierarchy>
    <cacheHierarchy uniqueName="[Measures].[Count of DLI]" caption="Count of DLI" measure="1" displayFolder="" measureGroup="Table1" count="0" hidden="1">
      <extLst>
        <ext xmlns:x15="http://schemas.microsoft.com/office/spreadsheetml/2010/11/main" uri="{B97F6D7D-B522-45F9-BDA1-12C45D357490}">
          <x15:cacheHierarchy aggregatedColumn="27"/>
        </ext>
      </extLst>
    </cacheHierarchy>
    <cacheHierarchy uniqueName="[Measures].[Count of Share of total RBF for DLI]" caption="Count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Value of DLI (in mln)]" caption="Count of Value of DLI (in mln)" measure="1" displayFolder="" measureGroup="Table1" count="0" hidden="1">
      <extLst>
        <ext xmlns:x15="http://schemas.microsoft.com/office/spreadsheetml/2010/11/main" uri="{B97F6D7D-B522-45F9-BDA1-12C45D357490}">
          <x15:cacheHierarchy aggregatedColumn="29"/>
        </ext>
      </extLst>
    </cacheHierarchy>
    <cacheHierarchy uniqueName="[Measures].[Count of Value of DLR (mln)]" caption="Count of Value of DLR (mln)" measure="1" displayFolder="" measureGroup="Table1" count="0" hidden="1">
      <extLst>
        <ext xmlns:x15="http://schemas.microsoft.com/office/spreadsheetml/2010/11/main" uri="{B97F6D7D-B522-45F9-BDA1-12C45D357490}">
          <x15:cacheHierarchy aggregatedColumn="30"/>
        </ext>
      </extLst>
    </cacheHierarchy>
    <cacheHierarchy uniqueName="[Measures].[Count of DLI/DLR]" caption="Count of DLI/DLR" measure="1" displayFolder="" measureGroup="Table1" count="0" hidden="1">
      <extLst>
        <ext xmlns:x15="http://schemas.microsoft.com/office/spreadsheetml/2010/11/main" uri="{B97F6D7D-B522-45F9-BDA1-12C45D357490}">
          <x15:cacheHierarchy aggregatedColumn="28"/>
        </ext>
      </extLst>
    </cacheHierarchy>
    <cacheHierarchy uniqueName="[Measures].[Sum of Share of total RBF for DLI]" caption="Sum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RBF Amt IBRD/IDA]" caption="Count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Fiscal Year]" caption="Sum of Fiscal Year" measure="1" displayFolder="" measureGroup="RBFLibrary" count="0" hidden="1">
      <extLst>
        <ext xmlns:x15="http://schemas.microsoft.com/office/spreadsheetml/2010/11/main" uri="{B97F6D7D-B522-45F9-BDA1-12C45D357490}">
          <x15:cacheHierarchy aggregatedColumn="7"/>
        </ext>
      </extLst>
    </cacheHierarchy>
    <cacheHierarchy uniqueName="[Measures].[Distinct Count of DLI/DLR]" caption="Distinct Count of DLI/DLR" measure="1" displayFolder="" measureGroup="Table1" count="0" hidden="1">
      <extLst>
        <ext xmlns:x15="http://schemas.microsoft.com/office/spreadsheetml/2010/11/main" uri="{B97F6D7D-B522-45F9-BDA1-12C45D357490}">
          <x15:cacheHierarchy aggregatedColumn="28"/>
        </ext>
      </extLst>
    </cacheHierarchy>
    <cacheHierarchy uniqueName="[Measures].[Count of Chain Position]" caption="Count of Chain Position" measure="1" displayFolder="" measureGroup="Table1" count="0" hidden="1">
      <extLst>
        <ext xmlns:x15="http://schemas.microsoft.com/office/spreadsheetml/2010/11/main" uri="{B97F6D7D-B522-45F9-BDA1-12C45D357490}">
          <x15:cacheHierarchy aggregatedColumn="26"/>
        </ext>
      </extLst>
    </cacheHierarchy>
    <cacheHierarchy uniqueName="[Measures].[Sum of % of Project RBF]" caption="Sum of % of Project RBF" measure="1" displayFolder="" measureGroup="RBFLibrary" count="0" hidden="1">
      <extLst>
        <ext xmlns:x15="http://schemas.microsoft.com/office/spreadsheetml/2010/11/main" uri="{B97F6D7D-B522-45F9-BDA1-12C45D357490}">
          <x15:cacheHierarchy aggregatedColumn="14"/>
        </ext>
      </extLst>
    </cacheHierarchy>
    <cacheHierarchy uniqueName="[Measures].[Sum of Total commitment]" caption="Sum of Total commitment" measure="1" displayFolder="" measureGroup="RBFLibrary" count="0" hidden="1">
      <extLst>
        <ext xmlns:x15="http://schemas.microsoft.com/office/spreadsheetml/2010/11/main" uri="{B97F6D7D-B522-45F9-BDA1-12C45D357490}">
          <x15:cacheHierarchy aggregatedColumn="8"/>
        </ext>
      </extLst>
    </cacheHierarchy>
    <cacheHierarchy uniqueName="[Measures].[Sum of Total RBF commitment]" caption="Sum of Total RBF commitment" measure="1" displayFolder="" measureGroup="RBFLibrary"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BFLibrary" uniqueName="[RBFLibrary]" caption="RBFLibrary"/>
    <dimension name="Table1" uniqueName="[Table1]" caption="Table1"/>
  </dimensions>
  <measureGroups count="2">
    <measureGroup name="RBFLibrary" caption="RBFLibrary"/>
    <measureGroup name="Table1" caption="Table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ya Bigarinova" refreshedDate="44644.904758449076" backgroundQuery="1" createdVersion="6" refreshedVersion="7" minRefreshableVersion="3" recordCount="0" supportSubquery="1" supportAdvancedDrill="1" xr:uid="{70DBF0BA-CC03-4E2D-9EB9-D8B186229E93}">
  <cacheSource type="external" connectionId="1"/>
  <cacheFields count="2">
    <cacheField name="[RBFLibrary].[Region].[Region]" caption="Region" numFmtId="0" hierarchy="2" level="1">
      <sharedItems count="6">
        <s v="AFR"/>
        <s v="EAP"/>
        <s v="ECA"/>
        <s v="LAC"/>
        <s v="MNA"/>
        <s v="SAR"/>
      </sharedItems>
    </cacheField>
    <cacheField name="[Measures].[Count of Project ID 2]" caption="Count of Project ID 2" numFmtId="0" hierarchy="42" level="32767"/>
  </cacheFields>
  <cacheHierarchies count="62">
    <cacheHierarchy uniqueName="[RBFLibrary].[Project ID]" caption="Project ID" attribute="1" defaultMemberUniqueName="[RBFLibrary].[Project ID].[All]" allUniqueName="[RBFLibrary].[Project ID].[All]" dimensionUniqueName="[RBFLibrary]" displayFolder="" count="0" memberValueDatatype="130" unbalanced="0"/>
    <cacheHierarchy uniqueName="[RBFLibrary].[Country]" caption="Country" attribute="1" defaultMemberUniqueName="[RBFLibrary].[Country].[All]" allUniqueName="[RBFLibrary].[Country].[All]" dimensionUniqueName="[RBFLibrary]" displayFolder="" count="0" memberValueDatatype="130" unbalanced="0"/>
    <cacheHierarchy uniqueName="[RBFLibrary].[Region]" caption="Region" attribute="1" defaultMemberUniqueName="[RBFLibrary].[Region].[All]" allUniqueName="[RBFLibrary].[Region].[All]" dimensionUniqueName="[RBFLibrary]" displayFolder="" count="2" memberValueDatatype="130" unbalanced="0">
      <fieldsUsage count="2">
        <fieldUsage x="-1"/>
        <fieldUsage x="0"/>
      </fieldsUsage>
    </cacheHierarchy>
    <cacheHierarchy uniqueName="[RBFLibrary].[Project Title]" caption="Project Title" attribute="1" defaultMemberUniqueName="[RBFLibrary].[Project Title].[All]" allUniqueName="[RBFLibrary].[Project Title].[All]" dimensionUniqueName="[RBFLibrary]" displayFolder="" count="0" memberValueDatatype="130" unbalanced="0"/>
    <cacheHierarchy uniqueName="[RBFLibrary].[Lending Instrument]" caption="Lending Instrument" attribute="1" defaultMemberUniqueName="[RBFLibrary].[Lending Instrument].[All]" allUniqueName="[RBFLibrary].[Lending Instrument].[All]" dimensionUniqueName="[RBFLibrary]" displayFolder="" count="0" memberValueDatatype="130" unbalanced="0"/>
    <cacheHierarchy uniqueName="[RBFLibrary].[IPF component]" caption="IPF component" attribute="1" defaultMemberUniqueName="[RBFLibrary].[IPF component].[All]" allUniqueName="[RBFLibrary].[IPF component].[All]" dimensionUniqueName="[RBFLibrary]" displayFolder="" count="0" memberValueDatatype="130" unbalanced="0"/>
    <cacheHierarchy uniqueName="[RBFLibrary].[Approval date]" caption="Approval date" attribute="1" time="1" defaultMemberUniqueName="[RBFLibrary].[Approval date].[All]" allUniqueName="[RBFLibrary].[Approval date].[All]" dimensionUniqueName="[RBFLibrary]" displayFolder="" count="0" memberValueDatatype="7" unbalanced="0"/>
    <cacheHierarchy uniqueName="[RBFLibrary].[Fiscal Year]" caption="Fiscal Year" attribute="1" defaultMemberUniqueName="[RBFLibrary].[Fiscal Year].[All]" allUniqueName="[RBFLibrary].[Fiscal Year].[All]" dimensionUniqueName="[RBFLibrary]" displayFolder="" count="0" memberValueDatatype="20" unbalanced="0"/>
    <cacheHierarchy uniqueName="[RBFLibrary].[Total commitment]" caption="Total commitment" attribute="1" defaultMemberUniqueName="[RBFLibrary].[Total commitment].[All]" allUniqueName="[RBFLibrary].[Total commitment].[All]" dimensionUniqueName="[RBFLibrary]" displayFolder="" count="0" memberValueDatatype="5" unbalanced="0"/>
    <cacheHierarchy uniqueName="[RBFLibrary].[Total RBF commitment]" caption="Total RBF commitment" attribute="1" defaultMemberUniqueName="[RBFLibrary].[Total RBF commitment].[All]" allUniqueName="[RBFLibrary].[Total RBF commitment].[All]" dimensionUniqueName="[RBFLibrary]" displayFolder="" count="0" memberValueDatatype="5" unbalanced="0"/>
    <cacheHierarchy uniqueName="[RBFLibrary].[IBRD/IDA Commit Amt]" caption="IBRD/IDA Commit Amt" attribute="1" defaultMemberUniqueName="[RBFLibrary].[IBRD/IDA Commit Amt].[All]" allUniqueName="[RBFLibrary].[IBRD/IDA Commit Amt].[All]" dimensionUniqueName="[RBFLibrary]" displayFolder="" count="0" memberValueDatatype="5" unbalanced="0"/>
    <cacheHierarchy uniqueName="[RBFLibrary].[RBF Amt IBRD/IDA]" caption="RBF Amt IBRD/IDA" attribute="1" defaultMemberUniqueName="[RBFLibrary].[RBF Amt IBRD/IDA].[All]" allUniqueName="[RBFLibrary].[RBF Amt IBRD/IDA].[All]" dimensionUniqueName="[RBFLibrary]" displayFolder="" count="0" memberValueDatatype="5" unbalanced="0"/>
    <cacheHierarchy uniqueName="[RBFLibrary].[TF Amt]" caption="TF Amt" attribute="1" defaultMemberUniqueName="[RBFLibrary].[TF Amt].[All]" allUniqueName="[RBFLibrary].[TF Amt].[All]" dimensionUniqueName="[RBFLibrary]" displayFolder="" count="0" memberValueDatatype="5" unbalanced="0"/>
    <cacheHierarchy uniqueName="[RBFLibrary].[RBF Amt TF]" caption="RBF Amt TF" attribute="1" defaultMemberUniqueName="[RBFLibrary].[RBF Amt TF].[All]" allUniqueName="[RBFLibrary].[RBF Amt TF].[All]" dimensionUniqueName="[RBFLibrary]" displayFolder="" count="0" memberValueDatatype="5" unbalanced="0"/>
    <cacheHierarchy uniqueName="[RBFLibrary].[% of Project RBF]" caption="% of Project RBF" attribute="1" defaultMemberUniqueName="[RBFLibrary].[% of Project RBF].[All]" allUniqueName="[RBFLibrary].[% of Project RBF].[All]" dimensionUniqueName="[RBFLibrary]" displayFolder="" count="0" memberValueDatatype="5" unbalanced="0"/>
    <cacheHierarchy uniqueName="[RBFLibrary].[PDO]" caption="PDO" attribute="1" defaultMemberUniqueName="[RBFLibrary].[PDO].[All]" allUniqueName="[RBFLibrary].[PDO].[All]" dimensionUniqueName="[RBFLibrary]" displayFolder="" count="0" memberValueDatatype="130" unbalanced="0"/>
    <cacheHierarchy uniqueName="[RBFLibrary].[Link to PAD]" caption="Link to PAD" attribute="1" defaultMemberUniqueName="[RBFLibrary].[Link to PAD].[All]" allUniqueName="[RBFLibrary].[Link to PAD].[All]" dimensionUniqueName="[RBFLibrary]" displayFolder="" count="0" memberValueDatatype="130" unbalanced="0"/>
    <cacheHierarchy uniqueName="[RBFLibrary].[Parent Project ID]" caption="Parent Project ID" attribute="1" defaultMemberUniqueName="[RBFLibrary].[Parent Project ID].[All]" allUniqueName="[RBFLibrary].[Parent Project ID].[All]" dimensionUniqueName="[RBFLibrary]" displayFolder="" count="0" memberValueDatatype="130" unbalanced="0"/>
    <cacheHierarchy uniqueName="[RBFLibrary].[Closing date]" caption="Closing date" attribute="1" time="1" defaultMemberUniqueName="[RBFLibrary].[Closing date].[All]" allUniqueName="[RBFLibrary].[Closing date].[All]" dimensionUniqueName="[RBFLibrary]" displayFolder="" count="0" memberValueDatatype="7" unbalanced="0"/>
    <cacheHierarchy uniqueName="[Table1].[Project ID]" caption="Project ID" attribute="1" defaultMemberUniqueName="[Table1].[Project ID].[All]" allUniqueName="[Table1].[Project ID].[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Lending Instrument]" caption="Lending Instrument" attribute="1" defaultMemberUniqueName="[Table1].[Lending Instrument].[All]" allUniqueName="[Table1].[Lending Instrument].[All]" dimensionUniqueName="[Table1]" displayFolder="" count="0" memberValueDatatype="130" unbalanced="0"/>
    <cacheHierarchy uniqueName="[Table1].[Level of Education]" caption="Level of Education" attribute="1" defaultMemberUniqueName="[Table1].[Level of Education].[All]" allUniqueName="[Table1].[Level of Education].[All]" dimensionUniqueName="[Table1]" displayFolder="" count="0" memberValueDatatype="130" unbalanced="0"/>
    <cacheHierarchy uniqueName="[Table1].[Focus area]" caption="Focus area" attribute="1" defaultMemberUniqueName="[Table1].[Focus area].[All]" allUniqueName="[Table1].[Focus area].[All]" dimensionUniqueName="[Table1]" displayFolder="" count="0" memberValueDatatype="130" unbalanced="0"/>
    <cacheHierarchy uniqueName="[Table1].[Topic]" caption="Topic" attribute="1" defaultMemberUniqueName="[Table1].[Topic].[All]" allUniqueName="[Table1].[Topic].[All]" dimensionUniqueName="[Table1]" displayFolder="" count="0" memberValueDatatype="130" unbalanced="0"/>
    <cacheHierarchy uniqueName="[Table1].[Chain Position]" caption="Chain Position" attribute="1" defaultMemberUniqueName="[Table1].[Chain Position].[All]" allUniqueName="[Table1].[Chain Position].[All]" dimensionUniqueName="[Table1]" displayFolder="" count="0" memberValueDatatype="130" unbalanced="0"/>
    <cacheHierarchy uniqueName="[Table1].[DLI]" caption="DLI" attribute="1" defaultMemberUniqueName="[Table1].[DLI].[All]" allUniqueName="[Table1].[DLI].[All]" dimensionUniqueName="[Table1]" displayFolder="" count="0" memberValueDatatype="130" unbalanced="0"/>
    <cacheHierarchy uniqueName="[Table1].[DLI/DLR]" caption="DLI/DLR" attribute="1" defaultMemberUniqueName="[Table1].[DLI/DLR].[All]" allUniqueName="[Table1].[DLI/DLR].[All]" dimensionUniqueName="[Table1]" displayFolder="" count="0" memberValueDatatype="130" unbalanced="0"/>
    <cacheHierarchy uniqueName="[Table1].[Value of DLI (in mln)]" caption="Value of DLI (in mln)" attribute="1" defaultMemberUniqueName="[Table1].[Value of DLI (in mln)].[All]" allUniqueName="[Table1].[Value of DLI (in mln)].[All]" dimensionUniqueName="[Table1]" displayFolder="" count="0" memberValueDatatype="130" unbalanced="0"/>
    <cacheHierarchy uniqueName="[Table1].[Value of DLR (mln)]" caption="Value of DLR (mln)" attribute="1" defaultMemberUniqueName="[Table1].[Value of DLR (mln)].[All]" allUniqueName="[Table1].[Value of DLR (mln)].[All]" dimensionUniqueName="[Table1]" displayFolder="" count="0" memberValueDatatype="130" unbalanced="0"/>
    <cacheHierarchy uniqueName="[Table1].[Share of total RBF for DLI]" caption="Share of total RBF for DLI" attribute="1" defaultMemberUniqueName="[Table1].[Share of total RBF for DLI].[All]" allUniqueName="[Table1].[Share of total RBF for DLI].[All]" dimensionUniqueName="[Table1]" displayFolder="" count="0" memberValueDatatype="5" unbalanced="0"/>
    <cacheHierarchy uniqueName="[Table1].[Scalability]" caption="Scalability" attribute="1" defaultMemberUniqueName="[Table1].[Scalability].[All]" allUniqueName="[Table1].[Scalability].[All]" dimensionUniqueName="[Table1]" displayFolder="" count="0" memberValueDatatype="130" unbalanced="0"/>
    <cacheHierarchy uniqueName="[Table1].[Formula/Calculation]" caption="Formula/Calculation" attribute="1" defaultMemberUniqueName="[Table1].[Formula/Calculation].[All]" allUniqueName="[Table1].[Formula/Calculation].[All]" dimensionUniqueName="[Table1]" displayFolder="" count="0" memberValueDatatype="130" unbalanced="0"/>
    <cacheHierarchy uniqueName="[Table1].[Verification agency type]" caption="Verification agency type" attribute="1" defaultMemberUniqueName="[Table1].[Verification agency type].[All]" allUniqueName="[Table1].[Verification agency type].[All]" dimensionUniqueName="[Table1]" displayFolder="" count="0" memberValueDatatype="130" unbalanced="0"/>
    <cacheHierarchy uniqueName="[Table1].[Verification source]" caption="Verification source" attribute="1" defaultMemberUniqueName="[Table1].[Verification source].[All]" allUniqueName="[Table1].[Verification source].[All]" dimensionUniqueName="[Table1]" displayFolder="" count="0" memberValueDatatype="130" unbalanced="0"/>
    <cacheHierarchy uniqueName="[Table1].[Restructuring]" caption="Restructuring" attribute="1" defaultMemberUniqueName="[Table1].[Restructuring].[All]" allUniqueName="[Table1].[Restructuring].[All]" dimensionUniqueName="[Table1]" displayFolder="" count="0" memberValueDatatype="130" unbalanced="0"/>
    <cacheHierarchy uniqueName="[Measures].[__XL_Count Table1]" caption="__XL_Count Table1" measure="1" displayFolder="" measureGroup="Table1" count="0" hidden="1"/>
    <cacheHierarchy uniqueName="[Measures].[__XL_Count RBFLibrary]" caption="__XL_Count RBFLibrary" measure="1" displayFolder="" measureGroup="RBFLibrary" count="0" hidden="1"/>
    <cacheHierarchy uniqueName="[Measures].[__No measures defined]" caption="__No measures defined" measure="1" displayFolder="" count="0" hidden="1"/>
    <cacheHierarchy uniqueName="[Measures].[Count of Focus area]" caption="Count of Focus area" measure="1" displayFolder="" measureGroup="Table1" count="0" hidden="1">
      <extLst>
        <ext xmlns:x15="http://schemas.microsoft.com/office/spreadsheetml/2010/11/main" uri="{B97F6D7D-B522-45F9-BDA1-12C45D357490}">
          <x15:cacheHierarchy aggregatedColumn="24"/>
        </ext>
      </extLst>
    </cacheHierarchy>
    <cacheHierarchy uniqueName="[Measures].[Count of Project ID]" caption="Count of Project ID" measure="1" displayFolder="" measureGroup="Table1" count="0" hidden="1">
      <extLst>
        <ext xmlns:x15="http://schemas.microsoft.com/office/spreadsheetml/2010/11/main" uri="{B97F6D7D-B522-45F9-BDA1-12C45D357490}">
          <x15:cacheHierarchy aggregatedColumn="19"/>
        </ext>
      </extLst>
    </cacheHierarchy>
    <cacheHierarchy uniqueName="[Measures].[Count of Project ID 2]" caption="Count of Project ID 2" measure="1" displayFolder="" measureGroup="RBFLibrary"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Lending Instrument]" caption="Count of Lending Instrument" measure="1" displayFolder="" measureGroup="RBFLibrary" count="0" hidden="1">
      <extLst>
        <ext xmlns:x15="http://schemas.microsoft.com/office/spreadsheetml/2010/11/main" uri="{B97F6D7D-B522-45F9-BDA1-12C45D357490}">
          <x15:cacheHierarchy aggregatedColumn="4"/>
        </ext>
      </extLst>
    </cacheHierarchy>
    <cacheHierarchy uniqueName="[Measures].[Count of IPF component]" caption="Count of IPF component" measure="1" displayFolder="" measureGroup="RBFLibrary" count="0" hidden="1">
      <extLst>
        <ext xmlns:x15="http://schemas.microsoft.com/office/spreadsheetml/2010/11/main" uri="{B97F6D7D-B522-45F9-BDA1-12C45D357490}">
          <x15:cacheHierarchy aggregatedColumn="5"/>
        </ext>
      </extLst>
    </cacheHierarchy>
    <cacheHierarchy uniqueName="[Measures].[Sum of IBRD/IDA Commit Amt]" caption="Sum of IBRD/IDA Commit Amt" measure="1" displayFolder="" measureGroup="RBFLibrary" count="0" hidden="1">
      <extLst>
        <ext xmlns:x15="http://schemas.microsoft.com/office/spreadsheetml/2010/11/main" uri="{B97F6D7D-B522-45F9-BDA1-12C45D357490}">
          <x15:cacheHierarchy aggregatedColumn="10"/>
        </ext>
      </extLst>
    </cacheHierarchy>
    <cacheHierarchy uniqueName="[Measures].[Sum of TF Amt]" caption="Sum of TF Amt" measure="1" displayFolder="" measureGroup="RBFLibrary" count="0" hidden="1">
      <extLst>
        <ext xmlns:x15="http://schemas.microsoft.com/office/spreadsheetml/2010/11/main" uri="{B97F6D7D-B522-45F9-BDA1-12C45D357490}">
          <x15:cacheHierarchy aggregatedColumn="12"/>
        </ext>
      </extLst>
    </cacheHierarchy>
    <cacheHierarchy uniqueName="[Measures].[Sum of RBF Amt IBRD/IDA]" caption="Sum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RBF Amt TF]" caption="Sum of RBF Amt TF" measure="1" displayFolder="" measureGroup="RBFLibrary" count="0" hidden="1">
      <extLst>
        <ext xmlns:x15="http://schemas.microsoft.com/office/spreadsheetml/2010/11/main" uri="{B97F6D7D-B522-45F9-BDA1-12C45D357490}">
          <x15:cacheHierarchy aggregatedColumn="13"/>
        </ext>
      </extLst>
    </cacheHierarchy>
    <cacheHierarchy uniqueName="[Measures].[Count of DLI]" caption="Count of DLI" measure="1" displayFolder="" measureGroup="Table1" count="0" hidden="1">
      <extLst>
        <ext xmlns:x15="http://schemas.microsoft.com/office/spreadsheetml/2010/11/main" uri="{B97F6D7D-B522-45F9-BDA1-12C45D357490}">
          <x15:cacheHierarchy aggregatedColumn="27"/>
        </ext>
      </extLst>
    </cacheHierarchy>
    <cacheHierarchy uniqueName="[Measures].[Count of Share of total RBF for DLI]" caption="Count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Value of DLI (in mln)]" caption="Count of Value of DLI (in mln)" measure="1" displayFolder="" measureGroup="Table1" count="0" hidden="1">
      <extLst>
        <ext xmlns:x15="http://schemas.microsoft.com/office/spreadsheetml/2010/11/main" uri="{B97F6D7D-B522-45F9-BDA1-12C45D357490}">
          <x15:cacheHierarchy aggregatedColumn="29"/>
        </ext>
      </extLst>
    </cacheHierarchy>
    <cacheHierarchy uniqueName="[Measures].[Count of Value of DLR (mln)]" caption="Count of Value of DLR (mln)" measure="1" displayFolder="" measureGroup="Table1" count="0" hidden="1">
      <extLst>
        <ext xmlns:x15="http://schemas.microsoft.com/office/spreadsheetml/2010/11/main" uri="{B97F6D7D-B522-45F9-BDA1-12C45D357490}">
          <x15:cacheHierarchy aggregatedColumn="30"/>
        </ext>
      </extLst>
    </cacheHierarchy>
    <cacheHierarchy uniqueName="[Measures].[Count of DLI/DLR]" caption="Count of DLI/DLR" measure="1" displayFolder="" measureGroup="Table1" count="0" hidden="1">
      <extLst>
        <ext xmlns:x15="http://schemas.microsoft.com/office/spreadsheetml/2010/11/main" uri="{B97F6D7D-B522-45F9-BDA1-12C45D357490}">
          <x15:cacheHierarchy aggregatedColumn="28"/>
        </ext>
      </extLst>
    </cacheHierarchy>
    <cacheHierarchy uniqueName="[Measures].[Sum of Share of total RBF for DLI]" caption="Sum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RBF Amt IBRD/IDA]" caption="Count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Fiscal Year]" caption="Sum of Fiscal Year" measure="1" displayFolder="" measureGroup="RBFLibrary" count="0" hidden="1">
      <extLst>
        <ext xmlns:x15="http://schemas.microsoft.com/office/spreadsheetml/2010/11/main" uri="{B97F6D7D-B522-45F9-BDA1-12C45D357490}">
          <x15:cacheHierarchy aggregatedColumn="7"/>
        </ext>
      </extLst>
    </cacheHierarchy>
    <cacheHierarchy uniqueName="[Measures].[Distinct Count of DLI/DLR]" caption="Distinct Count of DLI/DLR" measure="1" displayFolder="" measureGroup="Table1" count="0" hidden="1">
      <extLst>
        <ext xmlns:x15="http://schemas.microsoft.com/office/spreadsheetml/2010/11/main" uri="{B97F6D7D-B522-45F9-BDA1-12C45D357490}">
          <x15:cacheHierarchy aggregatedColumn="28"/>
        </ext>
      </extLst>
    </cacheHierarchy>
    <cacheHierarchy uniqueName="[Measures].[Count of Chain Position]" caption="Count of Chain Position" measure="1" displayFolder="" measureGroup="Table1" count="0" hidden="1">
      <extLst>
        <ext xmlns:x15="http://schemas.microsoft.com/office/spreadsheetml/2010/11/main" uri="{B97F6D7D-B522-45F9-BDA1-12C45D357490}">
          <x15:cacheHierarchy aggregatedColumn="26"/>
        </ext>
      </extLst>
    </cacheHierarchy>
    <cacheHierarchy uniqueName="[Measures].[Sum of % of Project RBF]" caption="Sum of % of Project RBF" measure="1" displayFolder="" measureGroup="RBFLibrary" count="0" hidden="1">
      <extLst>
        <ext xmlns:x15="http://schemas.microsoft.com/office/spreadsheetml/2010/11/main" uri="{B97F6D7D-B522-45F9-BDA1-12C45D357490}">
          <x15:cacheHierarchy aggregatedColumn="14"/>
        </ext>
      </extLst>
    </cacheHierarchy>
    <cacheHierarchy uniqueName="[Measures].[Sum of Total commitment]" caption="Sum of Total commitment" measure="1" displayFolder="" measureGroup="RBFLibrary" count="0" hidden="1">
      <extLst>
        <ext xmlns:x15="http://schemas.microsoft.com/office/spreadsheetml/2010/11/main" uri="{B97F6D7D-B522-45F9-BDA1-12C45D357490}">
          <x15:cacheHierarchy aggregatedColumn="8"/>
        </ext>
      </extLst>
    </cacheHierarchy>
    <cacheHierarchy uniqueName="[Measures].[Sum of Total RBF commitment]" caption="Sum of Total RBF commitment" measure="1" displayFolder="" measureGroup="RBFLibrary"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BFLibrary" uniqueName="[RBFLibrary]" caption="RBFLibrary"/>
    <dimension name="Table1" uniqueName="[Table1]" caption="Table1"/>
  </dimensions>
  <measureGroups count="2">
    <measureGroup name="RBFLibrary" caption="RBFLibrary"/>
    <measureGroup name="Table1" caption="Table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ya Bigarinova" refreshedDate="44644.904756249998" backgroundQuery="1" createdVersion="6" refreshedVersion="7" minRefreshableVersion="3" recordCount="0" supportSubquery="1" supportAdvancedDrill="1" xr:uid="{AD3A1355-BAE5-4536-8962-129AD8B3866C}">
  <cacheSource type="external" connectionId="1"/>
  <cacheFields count="3">
    <cacheField name="[RBFLibrary].[Region].[Region]" caption="Region" numFmtId="0" hierarchy="2" level="1">
      <sharedItems count="6">
        <s v="AFR"/>
        <s v="EAP"/>
        <s v="ECA"/>
        <s v="LAC"/>
        <s v="MNA"/>
        <s v="SAR"/>
      </sharedItems>
    </cacheField>
    <cacheField name="[Measures].[Count of Lending Instrument]" caption="Count of Lending Instrument" numFmtId="0" hierarchy="43" level="32767"/>
    <cacheField name="[RBFLibrary].[Lending Instrument].[Lending Instrument]" caption="Lending Instrument" numFmtId="0" hierarchy="4" level="1">
      <sharedItems count="3">
        <s v="IPF/DLIs"/>
        <s v="IPF/PBC"/>
        <s v="PforR"/>
      </sharedItems>
    </cacheField>
  </cacheFields>
  <cacheHierarchies count="62">
    <cacheHierarchy uniqueName="[RBFLibrary].[Project ID]" caption="Project ID" attribute="1" defaultMemberUniqueName="[RBFLibrary].[Project ID].[All]" allUniqueName="[RBFLibrary].[Project ID].[All]" dimensionUniqueName="[RBFLibrary]" displayFolder="" count="0" memberValueDatatype="130" unbalanced="0"/>
    <cacheHierarchy uniqueName="[RBFLibrary].[Country]" caption="Country" attribute="1" defaultMemberUniqueName="[RBFLibrary].[Country].[All]" allUniqueName="[RBFLibrary].[Country].[All]" dimensionUniqueName="[RBFLibrary]" displayFolder="" count="0" memberValueDatatype="130" unbalanced="0"/>
    <cacheHierarchy uniqueName="[RBFLibrary].[Region]" caption="Region" attribute="1" defaultMemberUniqueName="[RBFLibrary].[Region].[All]" allUniqueName="[RBFLibrary].[Region].[All]" dimensionUniqueName="[RBFLibrary]" displayFolder="" count="2" memberValueDatatype="130" unbalanced="0">
      <fieldsUsage count="2">
        <fieldUsage x="-1"/>
        <fieldUsage x="0"/>
      </fieldsUsage>
    </cacheHierarchy>
    <cacheHierarchy uniqueName="[RBFLibrary].[Project Title]" caption="Project Title" attribute="1" defaultMemberUniqueName="[RBFLibrary].[Project Title].[All]" allUniqueName="[RBFLibrary].[Project Title].[All]" dimensionUniqueName="[RBFLibrary]" displayFolder="" count="0" memberValueDatatype="130" unbalanced="0"/>
    <cacheHierarchy uniqueName="[RBFLibrary].[Lending Instrument]" caption="Lending Instrument" attribute="1" defaultMemberUniqueName="[RBFLibrary].[Lending Instrument].[All]" allUniqueName="[RBFLibrary].[Lending Instrument].[All]" dimensionUniqueName="[RBFLibrary]" displayFolder="" count="2" memberValueDatatype="130" unbalanced="0">
      <fieldsUsage count="2">
        <fieldUsage x="-1"/>
        <fieldUsage x="2"/>
      </fieldsUsage>
    </cacheHierarchy>
    <cacheHierarchy uniqueName="[RBFLibrary].[IPF component]" caption="IPF component" attribute="1" defaultMemberUniqueName="[RBFLibrary].[IPF component].[All]" allUniqueName="[RBFLibrary].[IPF component].[All]" dimensionUniqueName="[RBFLibrary]" displayFolder="" count="0" memberValueDatatype="130" unbalanced="0"/>
    <cacheHierarchy uniqueName="[RBFLibrary].[Approval date]" caption="Approval date" attribute="1" time="1" defaultMemberUniqueName="[RBFLibrary].[Approval date].[All]" allUniqueName="[RBFLibrary].[Approval date].[All]" dimensionUniqueName="[RBFLibrary]" displayFolder="" count="0" memberValueDatatype="7" unbalanced="0"/>
    <cacheHierarchy uniqueName="[RBFLibrary].[Fiscal Year]" caption="Fiscal Year" attribute="1" defaultMemberUniqueName="[RBFLibrary].[Fiscal Year].[All]" allUniqueName="[RBFLibrary].[Fiscal Year].[All]" dimensionUniqueName="[RBFLibrary]" displayFolder="" count="0" memberValueDatatype="20" unbalanced="0"/>
    <cacheHierarchy uniqueName="[RBFLibrary].[Total commitment]" caption="Total commitment" attribute="1" defaultMemberUniqueName="[RBFLibrary].[Total commitment].[All]" allUniqueName="[RBFLibrary].[Total commitment].[All]" dimensionUniqueName="[RBFLibrary]" displayFolder="" count="0" memberValueDatatype="5" unbalanced="0"/>
    <cacheHierarchy uniqueName="[RBFLibrary].[Total RBF commitment]" caption="Total RBF commitment" attribute="1" defaultMemberUniqueName="[RBFLibrary].[Total RBF commitment].[All]" allUniqueName="[RBFLibrary].[Total RBF commitment].[All]" dimensionUniqueName="[RBFLibrary]" displayFolder="" count="0" memberValueDatatype="5" unbalanced="0"/>
    <cacheHierarchy uniqueName="[RBFLibrary].[IBRD/IDA Commit Amt]" caption="IBRD/IDA Commit Amt" attribute="1" defaultMemberUniqueName="[RBFLibrary].[IBRD/IDA Commit Amt].[All]" allUniqueName="[RBFLibrary].[IBRD/IDA Commit Amt].[All]" dimensionUniqueName="[RBFLibrary]" displayFolder="" count="0" memberValueDatatype="5" unbalanced="0"/>
    <cacheHierarchy uniqueName="[RBFLibrary].[RBF Amt IBRD/IDA]" caption="RBF Amt IBRD/IDA" attribute="1" defaultMemberUniqueName="[RBFLibrary].[RBF Amt IBRD/IDA].[All]" allUniqueName="[RBFLibrary].[RBF Amt IBRD/IDA].[All]" dimensionUniqueName="[RBFLibrary]" displayFolder="" count="0" memberValueDatatype="5" unbalanced="0"/>
    <cacheHierarchy uniqueName="[RBFLibrary].[TF Amt]" caption="TF Amt" attribute="1" defaultMemberUniqueName="[RBFLibrary].[TF Amt].[All]" allUniqueName="[RBFLibrary].[TF Amt].[All]" dimensionUniqueName="[RBFLibrary]" displayFolder="" count="0" memberValueDatatype="5" unbalanced="0"/>
    <cacheHierarchy uniqueName="[RBFLibrary].[RBF Amt TF]" caption="RBF Amt TF" attribute="1" defaultMemberUniqueName="[RBFLibrary].[RBF Amt TF].[All]" allUniqueName="[RBFLibrary].[RBF Amt TF].[All]" dimensionUniqueName="[RBFLibrary]" displayFolder="" count="0" memberValueDatatype="5" unbalanced="0"/>
    <cacheHierarchy uniqueName="[RBFLibrary].[% of Project RBF]" caption="% of Project RBF" attribute="1" defaultMemberUniqueName="[RBFLibrary].[% of Project RBF].[All]" allUniqueName="[RBFLibrary].[% of Project RBF].[All]" dimensionUniqueName="[RBFLibrary]" displayFolder="" count="0" memberValueDatatype="5" unbalanced="0"/>
    <cacheHierarchy uniqueName="[RBFLibrary].[PDO]" caption="PDO" attribute="1" defaultMemberUniqueName="[RBFLibrary].[PDO].[All]" allUniqueName="[RBFLibrary].[PDO].[All]" dimensionUniqueName="[RBFLibrary]" displayFolder="" count="0" memberValueDatatype="130" unbalanced="0"/>
    <cacheHierarchy uniqueName="[RBFLibrary].[Link to PAD]" caption="Link to PAD" attribute="1" defaultMemberUniqueName="[RBFLibrary].[Link to PAD].[All]" allUniqueName="[RBFLibrary].[Link to PAD].[All]" dimensionUniqueName="[RBFLibrary]" displayFolder="" count="0" memberValueDatatype="130" unbalanced="0"/>
    <cacheHierarchy uniqueName="[RBFLibrary].[Parent Project ID]" caption="Parent Project ID" attribute="1" defaultMemberUniqueName="[RBFLibrary].[Parent Project ID].[All]" allUniqueName="[RBFLibrary].[Parent Project ID].[All]" dimensionUniqueName="[RBFLibrary]" displayFolder="" count="0" memberValueDatatype="130" unbalanced="0"/>
    <cacheHierarchy uniqueName="[RBFLibrary].[Closing date]" caption="Closing date" attribute="1" time="1" defaultMemberUniqueName="[RBFLibrary].[Closing date].[All]" allUniqueName="[RBFLibrary].[Closing date].[All]" dimensionUniqueName="[RBFLibrary]" displayFolder="" count="0" memberValueDatatype="7" unbalanced="0"/>
    <cacheHierarchy uniqueName="[Table1].[Project ID]" caption="Project ID" attribute="1" defaultMemberUniqueName="[Table1].[Project ID].[All]" allUniqueName="[Table1].[Project ID].[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Lending Instrument]" caption="Lending Instrument" attribute="1" defaultMemberUniqueName="[Table1].[Lending Instrument].[All]" allUniqueName="[Table1].[Lending Instrument].[All]" dimensionUniqueName="[Table1]" displayFolder="" count="0" memberValueDatatype="130" unbalanced="0"/>
    <cacheHierarchy uniqueName="[Table1].[Level of Education]" caption="Level of Education" attribute="1" defaultMemberUniqueName="[Table1].[Level of Education].[All]" allUniqueName="[Table1].[Level of Education].[All]" dimensionUniqueName="[Table1]" displayFolder="" count="0" memberValueDatatype="130" unbalanced="0"/>
    <cacheHierarchy uniqueName="[Table1].[Focus area]" caption="Focus area" attribute="1" defaultMemberUniqueName="[Table1].[Focus area].[All]" allUniqueName="[Table1].[Focus area].[All]" dimensionUniqueName="[Table1]" displayFolder="" count="0" memberValueDatatype="130" unbalanced="0"/>
    <cacheHierarchy uniqueName="[Table1].[Topic]" caption="Topic" attribute="1" defaultMemberUniqueName="[Table1].[Topic].[All]" allUniqueName="[Table1].[Topic].[All]" dimensionUniqueName="[Table1]" displayFolder="" count="0" memberValueDatatype="130" unbalanced="0"/>
    <cacheHierarchy uniqueName="[Table1].[Chain Position]" caption="Chain Position" attribute="1" defaultMemberUniqueName="[Table1].[Chain Position].[All]" allUniqueName="[Table1].[Chain Position].[All]" dimensionUniqueName="[Table1]" displayFolder="" count="0" memberValueDatatype="130" unbalanced="0"/>
    <cacheHierarchy uniqueName="[Table1].[DLI]" caption="DLI" attribute="1" defaultMemberUniqueName="[Table1].[DLI].[All]" allUniqueName="[Table1].[DLI].[All]" dimensionUniqueName="[Table1]" displayFolder="" count="0" memberValueDatatype="130" unbalanced="0"/>
    <cacheHierarchy uniqueName="[Table1].[DLI/DLR]" caption="DLI/DLR" attribute="1" defaultMemberUniqueName="[Table1].[DLI/DLR].[All]" allUniqueName="[Table1].[DLI/DLR].[All]" dimensionUniqueName="[Table1]" displayFolder="" count="0" memberValueDatatype="130" unbalanced="0"/>
    <cacheHierarchy uniqueName="[Table1].[Value of DLI (in mln)]" caption="Value of DLI (in mln)" attribute="1" defaultMemberUniqueName="[Table1].[Value of DLI (in mln)].[All]" allUniqueName="[Table1].[Value of DLI (in mln)].[All]" dimensionUniqueName="[Table1]" displayFolder="" count="0" memberValueDatatype="130" unbalanced="0"/>
    <cacheHierarchy uniqueName="[Table1].[Value of DLR (mln)]" caption="Value of DLR (mln)" attribute="1" defaultMemberUniqueName="[Table1].[Value of DLR (mln)].[All]" allUniqueName="[Table1].[Value of DLR (mln)].[All]" dimensionUniqueName="[Table1]" displayFolder="" count="0" memberValueDatatype="130" unbalanced="0"/>
    <cacheHierarchy uniqueName="[Table1].[Share of total RBF for DLI]" caption="Share of total RBF for DLI" attribute="1" defaultMemberUniqueName="[Table1].[Share of total RBF for DLI].[All]" allUniqueName="[Table1].[Share of total RBF for DLI].[All]" dimensionUniqueName="[Table1]" displayFolder="" count="0" memberValueDatatype="5" unbalanced="0"/>
    <cacheHierarchy uniqueName="[Table1].[Scalability]" caption="Scalability" attribute="1" defaultMemberUniqueName="[Table1].[Scalability].[All]" allUniqueName="[Table1].[Scalability].[All]" dimensionUniqueName="[Table1]" displayFolder="" count="0" memberValueDatatype="130" unbalanced="0"/>
    <cacheHierarchy uniqueName="[Table1].[Formula/Calculation]" caption="Formula/Calculation" attribute="1" defaultMemberUniqueName="[Table1].[Formula/Calculation].[All]" allUniqueName="[Table1].[Formula/Calculation].[All]" dimensionUniqueName="[Table1]" displayFolder="" count="0" memberValueDatatype="130" unbalanced="0"/>
    <cacheHierarchy uniqueName="[Table1].[Verification agency type]" caption="Verification agency type" attribute="1" defaultMemberUniqueName="[Table1].[Verification agency type].[All]" allUniqueName="[Table1].[Verification agency type].[All]" dimensionUniqueName="[Table1]" displayFolder="" count="0" memberValueDatatype="130" unbalanced="0"/>
    <cacheHierarchy uniqueName="[Table1].[Verification source]" caption="Verification source" attribute="1" defaultMemberUniqueName="[Table1].[Verification source].[All]" allUniqueName="[Table1].[Verification source].[All]" dimensionUniqueName="[Table1]" displayFolder="" count="0" memberValueDatatype="130" unbalanced="0"/>
    <cacheHierarchy uniqueName="[Table1].[Restructuring]" caption="Restructuring" attribute="1" defaultMemberUniqueName="[Table1].[Restructuring].[All]" allUniqueName="[Table1].[Restructuring].[All]" dimensionUniqueName="[Table1]" displayFolder="" count="0" memberValueDatatype="130" unbalanced="0"/>
    <cacheHierarchy uniqueName="[Measures].[__XL_Count Table1]" caption="__XL_Count Table1" measure="1" displayFolder="" measureGroup="Table1" count="0" hidden="1"/>
    <cacheHierarchy uniqueName="[Measures].[__XL_Count RBFLibrary]" caption="__XL_Count RBFLibrary" measure="1" displayFolder="" measureGroup="RBFLibrary" count="0" hidden="1"/>
    <cacheHierarchy uniqueName="[Measures].[__No measures defined]" caption="__No measures defined" measure="1" displayFolder="" count="0" hidden="1"/>
    <cacheHierarchy uniqueName="[Measures].[Count of Focus area]" caption="Count of Focus area" measure="1" displayFolder="" measureGroup="Table1" count="0" hidden="1">
      <extLst>
        <ext xmlns:x15="http://schemas.microsoft.com/office/spreadsheetml/2010/11/main" uri="{B97F6D7D-B522-45F9-BDA1-12C45D357490}">
          <x15:cacheHierarchy aggregatedColumn="24"/>
        </ext>
      </extLst>
    </cacheHierarchy>
    <cacheHierarchy uniqueName="[Measures].[Count of Project ID]" caption="Count of Project ID" measure="1" displayFolder="" measureGroup="Table1" count="0" hidden="1">
      <extLst>
        <ext xmlns:x15="http://schemas.microsoft.com/office/spreadsheetml/2010/11/main" uri="{B97F6D7D-B522-45F9-BDA1-12C45D357490}">
          <x15:cacheHierarchy aggregatedColumn="19"/>
        </ext>
      </extLst>
    </cacheHierarchy>
    <cacheHierarchy uniqueName="[Measures].[Count of Project ID 2]" caption="Count of Project ID 2" measure="1" displayFolder="" measureGroup="RBFLibrary" count="0" hidden="1">
      <extLst>
        <ext xmlns:x15="http://schemas.microsoft.com/office/spreadsheetml/2010/11/main" uri="{B97F6D7D-B522-45F9-BDA1-12C45D357490}">
          <x15:cacheHierarchy aggregatedColumn="0"/>
        </ext>
      </extLst>
    </cacheHierarchy>
    <cacheHierarchy uniqueName="[Measures].[Count of Lending Instrument]" caption="Count of Lending Instrument" measure="1" displayFolder="" measureGroup="RBFLibrary"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IPF component]" caption="Count of IPF component" measure="1" displayFolder="" measureGroup="RBFLibrary" count="0" hidden="1">
      <extLst>
        <ext xmlns:x15="http://schemas.microsoft.com/office/spreadsheetml/2010/11/main" uri="{B97F6D7D-B522-45F9-BDA1-12C45D357490}">
          <x15:cacheHierarchy aggregatedColumn="5"/>
        </ext>
      </extLst>
    </cacheHierarchy>
    <cacheHierarchy uniqueName="[Measures].[Sum of IBRD/IDA Commit Amt]" caption="Sum of IBRD/IDA Commit Amt" measure="1" displayFolder="" measureGroup="RBFLibrary" count="0" hidden="1">
      <extLst>
        <ext xmlns:x15="http://schemas.microsoft.com/office/spreadsheetml/2010/11/main" uri="{B97F6D7D-B522-45F9-BDA1-12C45D357490}">
          <x15:cacheHierarchy aggregatedColumn="10"/>
        </ext>
      </extLst>
    </cacheHierarchy>
    <cacheHierarchy uniqueName="[Measures].[Sum of TF Amt]" caption="Sum of TF Amt" measure="1" displayFolder="" measureGroup="RBFLibrary" count="0" hidden="1">
      <extLst>
        <ext xmlns:x15="http://schemas.microsoft.com/office/spreadsheetml/2010/11/main" uri="{B97F6D7D-B522-45F9-BDA1-12C45D357490}">
          <x15:cacheHierarchy aggregatedColumn="12"/>
        </ext>
      </extLst>
    </cacheHierarchy>
    <cacheHierarchy uniqueName="[Measures].[Sum of RBF Amt IBRD/IDA]" caption="Sum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RBF Amt TF]" caption="Sum of RBF Amt TF" measure="1" displayFolder="" measureGroup="RBFLibrary" count="0" hidden="1">
      <extLst>
        <ext xmlns:x15="http://schemas.microsoft.com/office/spreadsheetml/2010/11/main" uri="{B97F6D7D-B522-45F9-BDA1-12C45D357490}">
          <x15:cacheHierarchy aggregatedColumn="13"/>
        </ext>
      </extLst>
    </cacheHierarchy>
    <cacheHierarchy uniqueName="[Measures].[Count of DLI]" caption="Count of DLI" measure="1" displayFolder="" measureGroup="Table1" count="0" hidden="1">
      <extLst>
        <ext xmlns:x15="http://schemas.microsoft.com/office/spreadsheetml/2010/11/main" uri="{B97F6D7D-B522-45F9-BDA1-12C45D357490}">
          <x15:cacheHierarchy aggregatedColumn="27"/>
        </ext>
      </extLst>
    </cacheHierarchy>
    <cacheHierarchy uniqueName="[Measures].[Count of Share of total RBF for DLI]" caption="Count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Value of DLI (in mln)]" caption="Count of Value of DLI (in mln)" measure="1" displayFolder="" measureGroup="Table1" count="0" hidden="1">
      <extLst>
        <ext xmlns:x15="http://schemas.microsoft.com/office/spreadsheetml/2010/11/main" uri="{B97F6D7D-B522-45F9-BDA1-12C45D357490}">
          <x15:cacheHierarchy aggregatedColumn="29"/>
        </ext>
      </extLst>
    </cacheHierarchy>
    <cacheHierarchy uniqueName="[Measures].[Count of Value of DLR (mln)]" caption="Count of Value of DLR (mln)" measure="1" displayFolder="" measureGroup="Table1" count="0" hidden="1">
      <extLst>
        <ext xmlns:x15="http://schemas.microsoft.com/office/spreadsheetml/2010/11/main" uri="{B97F6D7D-B522-45F9-BDA1-12C45D357490}">
          <x15:cacheHierarchy aggregatedColumn="30"/>
        </ext>
      </extLst>
    </cacheHierarchy>
    <cacheHierarchy uniqueName="[Measures].[Count of DLI/DLR]" caption="Count of DLI/DLR" measure="1" displayFolder="" measureGroup="Table1" count="0" hidden="1">
      <extLst>
        <ext xmlns:x15="http://schemas.microsoft.com/office/spreadsheetml/2010/11/main" uri="{B97F6D7D-B522-45F9-BDA1-12C45D357490}">
          <x15:cacheHierarchy aggregatedColumn="28"/>
        </ext>
      </extLst>
    </cacheHierarchy>
    <cacheHierarchy uniqueName="[Measures].[Sum of Share of total RBF for DLI]" caption="Sum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RBF Amt IBRD/IDA]" caption="Count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Fiscal Year]" caption="Sum of Fiscal Year" measure="1" displayFolder="" measureGroup="RBFLibrary" count="0" hidden="1">
      <extLst>
        <ext xmlns:x15="http://schemas.microsoft.com/office/spreadsheetml/2010/11/main" uri="{B97F6D7D-B522-45F9-BDA1-12C45D357490}">
          <x15:cacheHierarchy aggregatedColumn="7"/>
        </ext>
      </extLst>
    </cacheHierarchy>
    <cacheHierarchy uniqueName="[Measures].[Distinct Count of DLI/DLR]" caption="Distinct Count of DLI/DLR" measure="1" displayFolder="" measureGroup="Table1" count="0" hidden="1">
      <extLst>
        <ext xmlns:x15="http://schemas.microsoft.com/office/spreadsheetml/2010/11/main" uri="{B97F6D7D-B522-45F9-BDA1-12C45D357490}">
          <x15:cacheHierarchy aggregatedColumn="28"/>
        </ext>
      </extLst>
    </cacheHierarchy>
    <cacheHierarchy uniqueName="[Measures].[Count of Chain Position]" caption="Count of Chain Position" measure="1" displayFolder="" measureGroup="Table1" count="0" hidden="1">
      <extLst>
        <ext xmlns:x15="http://schemas.microsoft.com/office/spreadsheetml/2010/11/main" uri="{B97F6D7D-B522-45F9-BDA1-12C45D357490}">
          <x15:cacheHierarchy aggregatedColumn="26"/>
        </ext>
      </extLst>
    </cacheHierarchy>
    <cacheHierarchy uniqueName="[Measures].[Sum of % of Project RBF]" caption="Sum of % of Project RBF" measure="1" displayFolder="" measureGroup="RBFLibrary" count="0" hidden="1">
      <extLst>
        <ext xmlns:x15="http://schemas.microsoft.com/office/spreadsheetml/2010/11/main" uri="{B97F6D7D-B522-45F9-BDA1-12C45D357490}">
          <x15:cacheHierarchy aggregatedColumn="14"/>
        </ext>
      </extLst>
    </cacheHierarchy>
    <cacheHierarchy uniqueName="[Measures].[Sum of Total commitment]" caption="Sum of Total commitment" measure="1" displayFolder="" measureGroup="RBFLibrary" count="0" hidden="1">
      <extLst>
        <ext xmlns:x15="http://schemas.microsoft.com/office/spreadsheetml/2010/11/main" uri="{B97F6D7D-B522-45F9-BDA1-12C45D357490}">
          <x15:cacheHierarchy aggregatedColumn="8"/>
        </ext>
      </extLst>
    </cacheHierarchy>
    <cacheHierarchy uniqueName="[Measures].[Sum of Total RBF commitment]" caption="Sum of Total RBF commitment" measure="1" displayFolder="" measureGroup="RBFLibrary"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BFLibrary" uniqueName="[RBFLibrary]" caption="RBFLibrary"/>
    <dimension name="Table1" uniqueName="[Table1]" caption="Table1"/>
  </dimensions>
  <measureGroups count="2">
    <measureGroup name="RBFLibrary" caption="RBFLibrary"/>
    <measureGroup name="Table1" caption="Table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ya Bigarinova" refreshedDate="44644.904749768517" backgroundQuery="1" createdVersion="6" refreshedVersion="7" minRefreshableVersion="3" recordCount="0" supportSubquery="1" supportAdvancedDrill="1" xr:uid="{59B2ED87-C300-4D2C-AEDC-C2D09A4AEDF3}">
  <cacheSource type="external" connectionId="1"/>
  <cacheFields count="4">
    <cacheField name="[Table1].[Focus area].[Focus area]" caption="Focus area" numFmtId="0" hierarchy="24" level="1">
      <sharedItems count="11">
        <s v="Education_Access_and_Equity"/>
        <s v="Education_Facilities"/>
        <s v="Education_Financing"/>
        <s v="Education_Governance_School_Based_Management"/>
        <s v="Other"/>
        <s v="Private_Sector_Delivery_of_Education"/>
        <s v="Science_and_Technology"/>
        <s v="Skills_Development"/>
        <s v="Standards_Curriculum_and_Textbooks"/>
        <s v="Student_Assessment"/>
        <s v="Teachers"/>
      </sharedItems>
    </cacheField>
    <cacheField name="[Measures].[Count of DLI/DLR]" caption="Count of DLI/DLR" numFmtId="0" hierarchy="53" level="32767"/>
    <cacheField name="[Table1].[DLI/DLR].[DLI/DLR]" caption="DLI/DLR" numFmtId="0" hierarchy="28" level="1">
      <sharedItems containsSemiMixedTypes="0" containsNonDate="0" containsString="0"/>
    </cacheField>
    <cacheField name="[RBFLibrary].[Fiscal Year].[Fiscal Year]" caption="Fiscal Year" numFmtId="0" hierarchy="7" level="1">
      <sharedItems containsSemiMixedTypes="0" containsString="0" containsNumber="1" containsInteger="1" minValue="2016" maxValue="2020" count="5">
        <n v="2016"/>
        <n v="2017"/>
        <n v="2018"/>
        <n v="2019"/>
        <n v="2020"/>
      </sharedItems>
      <extLst>
        <ext xmlns:x15="http://schemas.microsoft.com/office/spreadsheetml/2010/11/main" uri="{4F2E5C28-24EA-4eb8-9CBF-B6C8F9C3D259}">
          <x15:cachedUniqueNames>
            <x15:cachedUniqueName index="0" name="[RBFLibrary].[Fiscal Year].&amp;[2016]"/>
            <x15:cachedUniqueName index="1" name="[RBFLibrary].[Fiscal Year].&amp;[2017]"/>
            <x15:cachedUniqueName index="2" name="[RBFLibrary].[Fiscal Year].&amp;[2018]"/>
            <x15:cachedUniqueName index="3" name="[RBFLibrary].[Fiscal Year].&amp;[2019]"/>
            <x15:cachedUniqueName index="4" name="[RBFLibrary].[Fiscal Year].&amp;[2020]"/>
          </x15:cachedUniqueNames>
        </ext>
      </extLst>
    </cacheField>
  </cacheFields>
  <cacheHierarchies count="62">
    <cacheHierarchy uniqueName="[RBFLibrary].[Project ID]" caption="Project ID" attribute="1" defaultMemberUniqueName="[RBFLibrary].[Project ID].[All]" allUniqueName="[RBFLibrary].[Project ID].[All]" dimensionUniqueName="[RBFLibrary]" displayFolder="" count="0" memberValueDatatype="130" unbalanced="0"/>
    <cacheHierarchy uniqueName="[RBFLibrary].[Country]" caption="Country" attribute="1" defaultMemberUniqueName="[RBFLibrary].[Country].[All]" allUniqueName="[RBFLibrary].[Country].[All]" dimensionUniqueName="[RBFLibrary]" displayFolder="" count="0" memberValueDatatype="130" unbalanced="0"/>
    <cacheHierarchy uniqueName="[RBFLibrary].[Region]" caption="Region" attribute="1" defaultMemberUniqueName="[RBFLibrary].[Region].[All]" allUniqueName="[RBFLibrary].[Region].[All]" dimensionUniqueName="[RBFLibrary]" displayFolder="" count="0" memberValueDatatype="130" unbalanced="0"/>
    <cacheHierarchy uniqueName="[RBFLibrary].[Project Title]" caption="Project Title" attribute="1" defaultMemberUniqueName="[RBFLibrary].[Project Title].[All]" allUniqueName="[RBFLibrary].[Project Title].[All]" dimensionUniqueName="[RBFLibrary]" displayFolder="" count="0" memberValueDatatype="130" unbalanced="0"/>
    <cacheHierarchy uniqueName="[RBFLibrary].[Lending Instrument]" caption="Lending Instrument" attribute="1" defaultMemberUniqueName="[RBFLibrary].[Lending Instrument].[All]" allUniqueName="[RBFLibrary].[Lending Instrument].[All]" dimensionUniqueName="[RBFLibrary]" displayFolder="" count="0" memberValueDatatype="130" unbalanced="0"/>
    <cacheHierarchy uniqueName="[RBFLibrary].[IPF component]" caption="IPF component" attribute="1" defaultMemberUniqueName="[RBFLibrary].[IPF component].[All]" allUniqueName="[RBFLibrary].[IPF component].[All]" dimensionUniqueName="[RBFLibrary]" displayFolder="" count="0" memberValueDatatype="130" unbalanced="0"/>
    <cacheHierarchy uniqueName="[RBFLibrary].[Approval date]" caption="Approval date" attribute="1" time="1" defaultMemberUniqueName="[RBFLibrary].[Approval date].[All]" allUniqueName="[RBFLibrary].[Approval date].[All]" dimensionUniqueName="[RBFLibrary]" displayFolder="" count="0" memberValueDatatype="7" unbalanced="0"/>
    <cacheHierarchy uniqueName="[RBFLibrary].[Fiscal Year]" caption="Fiscal Year" attribute="1" defaultMemberUniqueName="[RBFLibrary].[Fiscal Year].[All]" allUniqueName="[RBFLibrary].[Fiscal Year].[All]" dimensionUniqueName="[RBFLibrary]" displayFolder="" count="2" memberValueDatatype="20" unbalanced="0">
      <fieldsUsage count="2">
        <fieldUsage x="-1"/>
        <fieldUsage x="3"/>
      </fieldsUsage>
    </cacheHierarchy>
    <cacheHierarchy uniqueName="[RBFLibrary].[Total commitment]" caption="Total commitment" attribute="1" defaultMemberUniqueName="[RBFLibrary].[Total commitment].[All]" allUniqueName="[RBFLibrary].[Total commitment].[All]" dimensionUniqueName="[RBFLibrary]" displayFolder="" count="0" memberValueDatatype="5" unbalanced="0"/>
    <cacheHierarchy uniqueName="[RBFLibrary].[Total RBF commitment]" caption="Total RBF commitment" attribute="1" defaultMemberUniqueName="[RBFLibrary].[Total RBF commitment].[All]" allUniqueName="[RBFLibrary].[Total RBF commitment].[All]" dimensionUniqueName="[RBFLibrary]" displayFolder="" count="0" memberValueDatatype="5" unbalanced="0"/>
    <cacheHierarchy uniqueName="[RBFLibrary].[IBRD/IDA Commit Amt]" caption="IBRD/IDA Commit Amt" attribute="1" defaultMemberUniqueName="[RBFLibrary].[IBRD/IDA Commit Amt].[All]" allUniqueName="[RBFLibrary].[IBRD/IDA Commit Amt].[All]" dimensionUniqueName="[RBFLibrary]" displayFolder="" count="0" memberValueDatatype="5" unbalanced="0"/>
    <cacheHierarchy uniqueName="[RBFLibrary].[RBF Amt IBRD/IDA]" caption="RBF Amt IBRD/IDA" attribute="1" defaultMemberUniqueName="[RBFLibrary].[RBF Amt IBRD/IDA].[All]" allUniqueName="[RBFLibrary].[RBF Amt IBRD/IDA].[All]" dimensionUniqueName="[RBFLibrary]" displayFolder="" count="0" memberValueDatatype="5" unbalanced="0"/>
    <cacheHierarchy uniqueName="[RBFLibrary].[TF Amt]" caption="TF Amt" attribute="1" defaultMemberUniqueName="[RBFLibrary].[TF Amt].[All]" allUniqueName="[RBFLibrary].[TF Amt].[All]" dimensionUniqueName="[RBFLibrary]" displayFolder="" count="0" memberValueDatatype="5" unbalanced="0"/>
    <cacheHierarchy uniqueName="[RBFLibrary].[RBF Amt TF]" caption="RBF Amt TF" attribute="1" defaultMemberUniqueName="[RBFLibrary].[RBF Amt TF].[All]" allUniqueName="[RBFLibrary].[RBF Amt TF].[All]" dimensionUniqueName="[RBFLibrary]" displayFolder="" count="0" memberValueDatatype="5" unbalanced="0"/>
    <cacheHierarchy uniqueName="[RBFLibrary].[% of Project RBF]" caption="% of Project RBF" attribute="1" defaultMemberUniqueName="[RBFLibrary].[% of Project RBF].[All]" allUniqueName="[RBFLibrary].[% of Project RBF].[All]" dimensionUniqueName="[RBFLibrary]" displayFolder="" count="0" memberValueDatatype="5" unbalanced="0"/>
    <cacheHierarchy uniqueName="[RBFLibrary].[PDO]" caption="PDO" attribute="1" defaultMemberUniqueName="[RBFLibrary].[PDO].[All]" allUniqueName="[RBFLibrary].[PDO].[All]" dimensionUniqueName="[RBFLibrary]" displayFolder="" count="0" memberValueDatatype="130" unbalanced="0"/>
    <cacheHierarchy uniqueName="[RBFLibrary].[Link to PAD]" caption="Link to PAD" attribute="1" defaultMemberUniqueName="[RBFLibrary].[Link to PAD].[All]" allUniqueName="[RBFLibrary].[Link to PAD].[All]" dimensionUniqueName="[RBFLibrary]" displayFolder="" count="0" memberValueDatatype="130" unbalanced="0"/>
    <cacheHierarchy uniqueName="[RBFLibrary].[Parent Project ID]" caption="Parent Project ID" attribute="1" defaultMemberUniqueName="[RBFLibrary].[Parent Project ID].[All]" allUniqueName="[RBFLibrary].[Parent Project ID].[All]" dimensionUniqueName="[RBFLibrary]" displayFolder="" count="0" memberValueDatatype="130" unbalanced="0"/>
    <cacheHierarchy uniqueName="[RBFLibrary].[Closing date]" caption="Closing date" attribute="1" time="1" defaultMemberUniqueName="[RBFLibrary].[Closing date].[All]" allUniqueName="[RBFLibrary].[Closing date].[All]" dimensionUniqueName="[RBFLibrary]" displayFolder="" count="0" memberValueDatatype="7" unbalanced="0"/>
    <cacheHierarchy uniqueName="[Table1].[Project ID]" caption="Project ID" attribute="1" defaultMemberUniqueName="[Table1].[Project ID].[All]" allUniqueName="[Table1].[Project ID].[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Lending Instrument]" caption="Lending Instrument" attribute="1" defaultMemberUniqueName="[Table1].[Lending Instrument].[All]" allUniqueName="[Table1].[Lending Instrument].[All]" dimensionUniqueName="[Table1]" displayFolder="" count="0" memberValueDatatype="130" unbalanced="0"/>
    <cacheHierarchy uniqueName="[Table1].[Level of Education]" caption="Level of Education" attribute="1" defaultMemberUniqueName="[Table1].[Level of Education].[All]" allUniqueName="[Table1].[Level of Education].[All]" dimensionUniqueName="[Table1]" displayFolder="" count="0" memberValueDatatype="130" unbalanced="0"/>
    <cacheHierarchy uniqueName="[Table1].[Focus area]" caption="Focus area" attribute="1" defaultMemberUniqueName="[Table1].[Focus area].[All]" allUniqueName="[Table1].[Focus area].[All]" dimensionUniqueName="[Table1]" displayFolder="" count="2" memberValueDatatype="130" unbalanced="0">
      <fieldsUsage count="2">
        <fieldUsage x="-1"/>
        <fieldUsage x="0"/>
      </fieldsUsage>
    </cacheHierarchy>
    <cacheHierarchy uniqueName="[Table1].[Topic]" caption="Topic" attribute="1" defaultMemberUniqueName="[Table1].[Topic].[All]" allUniqueName="[Table1].[Topic].[All]" dimensionUniqueName="[Table1]" displayFolder="" count="0" memberValueDatatype="130" unbalanced="0"/>
    <cacheHierarchy uniqueName="[Table1].[Chain Position]" caption="Chain Position" attribute="1" defaultMemberUniqueName="[Table1].[Chain Position].[All]" allUniqueName="[Table1].[Chain Position].[All]" dimensionUniqueName="[Table1]" displayFolder="" count="0" memberValueDatatype="130" unbalanced="0"/>
    <cacheHierarchy uniqueName="[Table1].[DLI]" caption="DLI" attribute="1" defaultMemberUniqueName="[Table1].[DLI].[All]" allUniqueName="[Table1].[DLI].[All]" dimensionUniqueName="[Table1]" displayFolder="" count="0" memberValueDatatype="130" unbalanced="0"/>
    <cacheHierarchy uniqueName="[Table1].[DLI/DLR]" caption="DLI/DLR" attribute="1" defaultMemberUniqueName="[Table1].[DLI/DLR].[All]" allUniqueName="[Table1].[DLI/DLR].[All]" dimensionUniqueName="[Table1]" displayFolder="" count="2" memberValueDatatype="130" unbalanced="0">
      <fieldsUsage count="2">
        <fieldUsage x="-1"/>
        <fieldUsage x="2"/>
      </fieldsUsage>
    </cacheHierarchy>
    <cacheHierarchy uniqueName="[Table1].[Value of DLI (in mln)]" caption="Value of DLI (in mln)" attribute="1" defaultMemberUniqueName="[Table1].[Value of DLI (in mln)].[All]" allUniqueName="[Table1].[Value of DLI (in mln)].[All]" dimensionUniqueName="[Table1]" displayFolder="" count="0" memberValueDatatype="130" unbalanced="0"/>
    <cacheHierarchy uniqueName="[Table1].[Value of DLR (mln)]" caption="Value of DLR (mln)" attribute="1" defaultMemberUniqueName="[Table1].[Value of DLR (mln)].[All]" allUniqueName="[Table1].[Value of DLR (mln)].[All]" dimensionUniqueName="[Table1]" displayFolder="" count="0" memberValueDatatype="130" unbalanced="0"/>
    <cacheHierarchy uniqueName="[Table1].[Share of total RBF for DLI]" caption="Share of total RBF for DLI" attribute="1" defaultMemberUniqueName="[Table1].[Share of total RBF for DLI].[All]" allUniqueName="[Table1].[Share of total RBF for DLI].[All]" dimensionUniqueName="[Table1]" displayFolder="" count="0" memberValueDatatype="5" unbalanced="0"/>
    <cacheHierarchy uniqueName="[Table1].[Scalability]" caption="Scalability" attribute="1" defaultMemberUniqueName="[Table1].[Scalability].[All]" allUniqueName="[Table1].[Scalability].[All]" dimensionUniqueName="[Table1]" displayFolder="" count="0" memberValueDatatype="130" unbalanced="0"/>
    <cacheHierarchy uniqueName="[Table1].[Formula/Calculation]" caption="Formula/Calculation" attribute="1" defaultMemberUniqueName="[Table1].[Formula/Calculation].[All]" allUniqueName="[Table1].[Formula/Calculation].[All]" dimensionUniqueName="[Table1]" displayFolder="" count="0" memberValueDatatype="130" unbalanced="0"/>
    <cacheHierarchy uniqueName="[Table1].[Verification agency type]" caption="Verification agency type" attribute="1" defaultMemberUniqueName="[Table1].[Verification agency type].[All]" allUniqueName="[Table1].[Verification agency type].[All]" dimensionUniqueName="[Table1]" displayFolder="" count="0" memberValueDatatype="130" unbalanced="0"/>
    <cacheHierarchy uniqueName="[Table1].[Verification source]" caption="Verification source" attribute="1" defaultMemberUniqueName="[Table1].[Verification source].[All]" allUniqueName="[Table1].[Verification source].[All]" dimensionUniqueName="[Table1]" displayFolder="" count="0" memberValueDatatype="130" unbalanced="0"/>
    <cacheHierarchy uniqueName="[Table1].[Restructuring]" caption="Restructuring" attribute="1" defaultMemberUniqueName="[Table1].[Restructuring].[All]" allUniqueName="[Table1].[Restructuring].[All]" dimensionUniqueName="[Table1]" displayFolder="" count="0" memberValueDatatype="130" unbalanced="0"/>
    <cacheHierarchy uniqueName="[Measures].[__XL_Count Table1]" caption="__XL_Count Table1" measure="1" displayFolder="" measureGroup="Table1" count="0" hidden="1"/>
    <cacheHierarchy uniqueName="[Measures].[__XL_Count RBFLibrary]" caption="__XL_Count RBFLibrary" measure="1" displayFolder="" measureGroup="RBFLibrary" count="0" hidden="1"/>
    <cacheHierarchy uniqueName="[Measures].[__No measures defined]" caption="__No measures defined" measure="1" displayFolder="" count="0" hidden="1"/>
    <cacheHierarchy uniqueName="[Measures].[Count of Focus area]" caption="Count of Focus area" measure="1" displayFolder="" measureGroup="Table1" count="0" hidden="1">
      <extLst>
        <ext xmlns:x15="http://schemas.microsoft.com/office/spreadsheetml/2010/11/main" uri="{B97F6D7D-B522-45F9-BDA1-12C45D357490}">
          <x15:cacheHierarchy aggregatedColumn="24"/>
        </ext>
      </extLst>
    </cacheHierarchy>
    <cacheHierarchy uniqueName="[Measures].[Count of Project ID]" caption="Count of Project ID" measure="1" displayFolder="" measureGroup="Table1" count="0" hidden="1">
      <extLst>
        <ext xmlns:x15="http://schemas.microsoft.com/office/spreadsheetml/2010/11/main" uri="{B97F6D7D-B522-45F9-BDA1-12C45D357490}">
          <x15:cacheHierarchy aggregatedColumn="19"/>
        </ext>
      </extLst>
    </cacheHierarchy>
    <cacheHierarchy uniqueName="[Measures].[Count of Project ID 2]" caption="Count of Project ID 2" measure="1" displayFolder="" measureGroup="RBFLibrary" count="0" hidden="1">
      <extLst>
        <ext xmlns:x15="http://schemas.microsoft.com/office/spreadsheetml/2010/11/main" uri="{B97F6D7D-B522-45F9-BDA1-12C45D357490}">
          <x15:cacheHierarchy aggregatedColumn="0"/>
        </ext>
      </extLst>
    </cacheHierarchy>
    <cacheHierarchy uniqueName="[Measures].[Count of Lending Instrument]" caption="Count of Lending Instrument" measure="1" displayFolder="" measureGroup="RBFLibrary" count="0" hidden="1">
      <extLst>
        <ext xmlns:x15="http://schemas.microsoft.com/office/spreadsheetml/2010/11/main" uri="{B97F6D7D-B522-45F9-BDA1-12C45D357490}">
          <x15:cacheHierarchy aggregatedColumn="4"/>
        </ext>
      </extLst>
    </cacheHierarchy>
    <cacheHierarchy uniqueName="[Measures].[Count of IPF component]" caption="Count of IPF component" measure="1" displayFolder="" measureGroup="RBFLibrary" count="0" hidden="1">
      <extLst>
        <ext xmlns:x15="http://schemas.microsoft.com/office/spreadsheetml/2010/11/main" uri="{B97F6D7D-B522-45F9-BDA1-12C45D357490}">
          <x15:cacheHierarchy aggregatedColumn="5"/>
        </ext>
      </extLst>
    </cacheHierarchy>
    <cacheHierarchy uniqueName="[Measures].[Sum of IBRD/IDA Commit Amt]" caption="Sum of IBRD/IDA Commit Amt" measure="1" displayFolder="" measureGroup="RBFLibrary" count="0" hidden="1">
      <extLst>
        <ext xmlns:x15="http://schemas.microsoft.com/office/spreadsheetml/2010/11/main" uri="{B97F6D7D-B522-45F9-BDA1-12C45D357490}">
          <x15:cacheHierarchy aggregatedColumn="10"/>
        </ext>
      </extLst>
    </cacheHierarchy>
    <cacheHierarchy uniqueName="[Measures].[Sum of TF Amt]" caption="Sum of TF Amt" measure="1" displayFolder="" measureGroup="RBFLibrary" count="0" hidden="1">
      <extLst>
        <ext xmlns:x15="http://schemas.microsoft.com/office/spreadsheetml/2010/11/main" uri="{B97F6D7D-B522-45F9-BDA1-12C45D357490}">
          <x15:cacheHierarchy aggregatedColumn="12"/>
        </ext>
      </extLst>
    </cacheHierarchy>
    <cacheHierarchy uniqueName="[Measures].[Sum of RBF Amt IBRD/IDA]" caption="Sum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RBF Amt TF]" caption="Sum of RBF Amt TF" measure="1" displayFolder="" measureGroup="RBFLibrary" count="0" hidden="1">
      <extLst>
        <ext xmlns:x15="http://schemas.microsoft.com/office/spreadsheetml/2010/11/main" uri="{B97F6D7D-B522-45F9-BDA1-12C45D357490}">
          <x15:cacheHierarchy aggregatedColumn="13"/>
        </ext>
      </extLst>
    </cacheHierarchy>
    <cacheHierarchy uniqueName="[Measures].[Count of DLI]" caption="Count of DLI" measure="1" displayFolder="" measureGroup="Table1" count="0" hidden="1">
      <extLst>
        <ext xmlns:x15="http://schemas.microsoft.com/office/spreadsheetml/2010/11/main" uri="{B97F6D7D-B522-45F9-BDA1-12C45D357490}">
          <x15:cacheHierarchy aggregatedColumn="27"/>
        </ext>
      </extLst>
    </cacheHierarchy>
    <cacheHierarchy uniqueName="[Measures].[Count of Share of total RBF for DLI]" caption="Count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Value of DLI (in mln)]" caption="Count of Value of DLI (in mln)" measure="1" displayFolder="" measureGroup="Table1" count="0" hidden="1">
      <extLst>
        <ext xmlns:x15="http://schemas.microsoft.com/office/spreadsheetml/2010/11/main" uri="{B97F6D7D-B522-45F9-BDA1-12C45D357490}">
          <x15:cacheHierarchy aggregatedColumn="29"/>
        </ext>
      </extLst>
    </cacheHierarchy>
    <cacheHierarchy uniqueName="[Measures].[Count of Value of DLR (mln)]" caption="Count of Value of DLR (mln)" measure="1" displayFolder="" measureGroup="Table1" count="0" hidden="1">
      <extLst>
        <ext xmlns:x15="http://schemas.microsoft.com/office/spreadsheetml/2010/11/main" uri="{B97F6D7D-B522-45F9-BDA1-12C45D357490}">
          <x15:cacheHierarchy aggregatedColumn="30"/>
        </ext>
      </extLst>
    </cacheHierarchy>
    <cacheHierarchy uniqueName="[Measures].[Count of DLI/DLR]" caption="Count of DLI/DLR" measure="1" displayFolder="" measureGroup="Table1"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Share of total RBF for DLI]" caption="Sum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RBF Amt IBRD/IDA]" caption="Count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Fiscal Year]" caption="Sum of Fiscal Year" measure="1" displayFolder="" measureGroup="RBFLibrary" count="0" hidden="1">
      <extLst>
        <ext xmlns:x15="http://schemas.microsoft.com/office/spreadsheetml/2010/11/main" uri="{B97F6D7D-B522-45F9-BDA1-12C45D357490}">
          <x15:cacheHierarchy aggregatedColumn="7"/>
        </ext>
      </extLst>
    </cacheHierarchy>
    <cacheHierarchy uniqueName="[Measures].[Distinct Count of DLI/DLR]" caption="Distinct Count of DLI/DLR" measure="1" displayFolder="" measureGroup="Table1" count="0" hidden="1">
      <extLst>
        <ext xmlns:x15="http://schemas.microsoft.com/office/spreadsheetml/2010/11/main" uri="{B97F6D7D-B522-45F9-BDA1-12C45D357490}">
          <x15:cacheHierarchy aggregatedColumn="28"/>
        </ext>
      </extLst>
    </cacheHierarchy>
    <cacheHierarchy uniqueName="[Measures].[Count of Chain Position]" caption="Count of Chain Position" measure="1" displayFolder="" measureGroup="Table1" count="0" hidden="1">
      <extLst>
        <ext xmlns:x15="http://schemas.microsoft.com/office/spreadsheetml/2010/11/main" uri="{B97F6D7D-B522-45F9-BDA1-12C45D357490}">
          <x15:cacheHierarchy aggregatedColumn="26"/>
        </ext>
      </extLst>
    </cacheHierarchy>
    <cacheHierarchy uniqueName="[Measures].[Sum of % of Project RBF]" caption="Sum of % of Project RBF" measure="1" displayFolder="" measureGroup="RBFLibrary" count="0" hidden="1">
      <extLst>
        <ext xmlns:x15="http://schemas.microsoft.com/office/spreadsheetml/2010/11/main" uri="{B97F6D7D-B522-45F9-BDA1-12C45D357490}">
          <x15:cacheHierarchy aggregatedColumn="14"/>
        </ext>
      </extLst>
    </cacheHierarchy>
    <cacheHierarchy uniqueName="[Measures].[Sum of Total commitment]" caption="Sum of Total commitment" measure="1" displayFolder="" measureGroup="RBFLibrary" count="0" hidden="1">
      <extLst>
        <ext xmlns:x15="http://schemas.microsoft.com/office/spreadsheetml/2010/11/main" uri="{B97F6D7D-B522-45F9-BDA1-12C45D357490}">
          <x15:cacheHierarchy aggregatedColumn="8"/>
        </ext>
      </extLst>
    </cacheHierarchy>
    <cacheHierarchy uniqueName="[Measures].[Sum of Total RBF commitment]" caption="Sum of Total RBF commitment" measure="1" displayFolder="" measureGroup="RBFLibrary"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BFLibrary" uniqueName="[RBFLibrary]" caption="RBFLibrary"/>
    <dimension name="Table1" uniqueName="[Table1]" caption="Table1"/>
  </dimensions>
  <measureGroups count="2">
    <measureGroup name="RBFLibrary" caption="RBFLibrary"/>
    <measureGroup name="Table1" caption="Table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ya Bigarinova" refreshedDate="44644.906783217593" backgroundQuery="1" createdVersion="6" refreshedVersion="7" minRefreshableVersion="3" recordCount="0" supportSubquery="1" supportAdvancedDrill="1" xr:uid="{5ADB9586-9855-401F-8693-D467345F78E0}">
  <cacheSource type="external" connectionId="1"/>
  <cacheFields count="3">
    <cacheField name="[RBFLibrary].[Region].[Region]" caption="Region" numFmtId="0" hierarchy="2" level="1">
      <sharedItems count="6">
        <s v="AFR"/>
        <s v="EAP"/>
        <s v="ECA"/>
        <s v="LAC"/>
        <s v="MNA"/>
        <s v="SAR"/>
      </sharedItems>
    </cacheField>
    <cacheField name="[Measures].[Sum of Total commitment]" caption="Sum of Total commitment" numFmtId="0" hierarchy="60" level="32767"/>
    <cacheField name="[Measures].[Sum of Total RBF commitment]" caption="Sum of Total RBF commitment" numFmtId="0" hierarchy="61" level="32767"/>
  </cacheFields>
  <cacheHierarchies count="62">
    <cacheHierarchy uniqueName="[RBFLibrary].[Project ID]" caption="Project ID" attribute="1" defaultMemberUniqueName="[RBFLibrary].[Project ID].[All]" allUniqueName="[RBFLibrary].[Project ID].[All]" dimensionUniqueName="[RBFLibrary]" displayFolder="" count="0" memberValueDatatype="130" unbalanced="0"/>
    <cacheHierarchy uniqueName="[RBFLibrary].[Country]" caption="Country" attribute="1" defaultMemberUniqueName="[RBFLibrary].[Country].[All]" allUniqueName="[RBFLibrary].[Country].[All]" dimensionUniqueName="[RBFLibrary]" displayFolder="" count="0" memberValueDatatype="130" unbalanced="0"/>
    <cacheHierarchy uniqueName="[RBFLibrary].[Region]" caption="Region" attribute="1" defaultMemberUniqueName="[RBFLibrary].[Region].[All]" allUniqueName="[RBFLibrary].[Region].[All]" dimensionUniqueName="[RBFLibrary]" displayFolder="" count="2" memberValueDatatype="130" unbalanced="0">
      <fieldsUsage count="2">
        <fieldUsage x="-1"/>
        <fieldUsage x="0"/>
      </fieldsUsage>
    </cacheHierarchy>
    <cacheHierarchy uniqueName="[RBFLibrary].[Project Title]" caption="Project Title" attribute="1" defaultMemberUniqueName="[RBFLibrary].[Project Title].[All]" allUniqueName="[RBFLibrary].[Project Title].[All]" dimensionUniqueName="[RBFLibrary]" displayFolder="" count="0" memberValueDatatype="130" unbalanced="0"/>
    <cacheHierarchy uniqueName="[RBFLibrary].[Lending Instrument]" caption="Lending Instrument" attribute="1" defaultMemberUniqueName="[RBFLibrary].[Lending Instrument].[All]" allUniqueName="[RBFLibrary].[Lending Instrument].[All]" dimensionUniqueName="[RBFLibrary]" displayFolder="" count="0" memberValueDatatype="130" unbalanced="0"/>
    <cacheHierarchy uniqueName="[RBFLibrary].[IPF component]" caption="IPF component" attribute="1" defaultMemberUniqueName="[RBFLibrary].[IPF component].[All]" allUniqueName="[RBFLibrary].[IPF component].[All]" dimensionUniqueName="[RBFLibrary]" displayFolder="" count="0" memberValueDatatype="130" unbalanced="0"/>
    <cacheHierarchy uniqueName="[RBFLibrary].[Approval date]" caption="Approval date" attribute="1" time="1" defaultMemberUniqueName="[RBFLibrary].[Approval date].[All]" allUniqueName="[RBFLibrary].[Approval date].[All]" dimensionUniqueName="[RBFLibrary]" displayFolder="" count="0" memberValueDatatype="7" unbalanced="0"/>
    <cacheHierarchy uniqueName="[RBFLibrary].[Fiscal Year]" caption="Fiscal Year" attribute="1" defaultMemberUniqueName="[RBFLibrary].[Fiscal Year].[All]" allUniqueName="[RBFLibrary].[Fiscal Year].[All]" dimensionUniqueName="[RBFLibrary]" displayFolder="" count="0" memberValueDatatype="20" unbalanced="0"/>
    <cacheHierarchy uniqueName="[RBFLibrary].[Total commitment]" caption="Total commitment" attribute="1" defaultMemberUniqueName="[RBFLibrary].[Total commitment].[All]" allUniqueName="[RBFLibrary].[Total commitment].[All]" dimensionUniqueName="[RBFLibrary]" displayFolder="" count="0" memberValueDatatype="5" unbalanced="0"/>
    <cacheHierarchy uniqueName="[RBFLibrary].[Total RBF commitment]" caption="Total RBF commitment" attribute="1" defaultMemberUniqueName="[RBFLibrary].[Total RBF commitment].[All]" allUniqueName="[RBFLibrary].[Total RBF commitment].[All]" dimensionUniqueName="[RBFLibrary]" displayFolder="" count="0" memberValueDatatype="5" unbalanced="0"/>
    <cacheHierarchy uniqueName="[RBFLibrary].[IBRD/IDA Commit Amt]" caption="IBRD/IDA Commit Amt" attribute="1" defaultMemberUniqueName="[RBFLibrary].[IBRD/IDA Commit Amt].[All]" allUniqueName="[RBFLibrary].[IBRD/IDA Commit Amt].[All]" dimensionUniqueName="[RBFLibrary]" displayFolder="" count="0" memberValueDatatype="5" unbalanced="0"/>
    <cacheHierarchy uniqueName="[RBFLibrary].[RBF Amt IBRD/IDA]" caption="RBF Amt IBRD/IDA" attribute="1" defaultMemberUniqueName="[RBFLibrary].[RBF Amt IBRD/IDA].[All]" allUniqueName="[RBFLibrary].[RBF Amt IBRD/IDA].[All]" dimensionUniqueName="[RBFLibrary]" displayFolder="" count="0" memberValueDatatype="5" unbalanced="0"/>
    <cacheHierarchy uniqueName="[RBFLibrary].[TF Amt]" caption="TF Amt" attribute="1" defaultMemberUniqueName="[RBFLibrary].[TF Amt].[All]" allUniqueName="[RBFLibrary].[TF Amt].[All]" dimensionUniqueName="[RBFLibrary]" displayFolder="" count="0" memberValueDatatype="5" unbalanced="0"/>
    <cacheHierarchy uniqueName="[RBFLibrary].[RBF Amt TF]" caption="RBF Amt TF" attribute="1" defaultMemberUniqueName="[RBFLibrary].[RBF Amt TF].[All]" allUniqueName="[RBFLibrary].[RBF Amt TF].[All]" dimensionUniqueName="[RBFLibrary]" displayFolder="" count="0" memberValueDatatype="5" unbalanced="0"/>
    <cacheHierarchy uniqueName="[RBFLibrary].[% of Project RBF]" caption="% of Project RBF" attribute="1" defaultMemberUniqueName="[RBFLibrary].[% of Project RBF].[All]" allUniqueName="[RBFLibrary].[% of Project RBF].[All]" dimensionUniqueName="[RBFLibrary]" displayFolder="" count="0" memberValueDatatype="5" unbalanced="0"/>
    <cacheHierarchy uniqueName="[RBFLibrary].[PDO]" caption="PDO" attribute="1" defaultMemberUniqueName="[RBFLibrary].[PDO].[All]" allUniqueName="[RBFLibrary].[PDO].[All]" dimensionUniqueName="[RBFLibrary]" displayFolder="" count="0" memberValueDatatype="130" unbalanced="0"/>
    <cacheHierarchy uniqueName="[RBFLibrary].[Link to PAD]" caption="Link to PAD" attribute="1" defaultMemberUniqueName="[RBFLibrary].[Link to PAD].[All]" allUniqueName="[RBFLibrary].[Link to PAD].[All]" dimensionUniqueName="[RBFLibrary]" displayFolder="" count="0" memberValueDatatype="130" unbalanced="0"/>
    <cacheHierarchy uniqueName="[RBFLibrary].[Parent Project ID]" caption="Parent Project ID" attribute="1" defaultMemberUniqueName="[RBFLibrary].[Parent Project ID].[All]" allUniqueName="[RBFLibrary].[Parent Project ID].[All]" dimensionUniqueName="[RBFLibrary]" displayFolder="" count="0" memberValueDatatype="130" unbalanced="0"/>
    <cacheHierarchy uniqueName="[RBFLibrary].[Closing date]" caption="Closing date" attribute="1" time="1" defaultMemberUniqueName="[RBFLibrary].[Closing date].[All]" allUniqueName="[RBFLibrary].[Closing date].[All]" dimensionUniqueName="[RBFLibrary]" displayFolder="" count="0" memberValueDatatype="7" unbalanced="0"/>
    <cacheHierarchy uniqueName="[Table1].[Project ID]" caption="Project ID" attribute="1" defaultMemberUniqueName="[Table1].[Project ID].[All]" allUniqueName="[Table1].[Project ID].[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Lending Instrument]" caption="Lending Instrument" attribute="1" defaultMemberUniqueName="[Table1].[Lending Instrument].[All]" allUniqueName="[Table1].[Lending Instrument].[All]" dimensionUniqueName="[Table1]" displayFolder="" count="0" memberValueDatatype="130" unbalanced="0"/>
    <cacheHierarchy uniqueName="[Table1].[Level of Education]" caption="Level of Education" attribute="1" defaultMemberUniqueName="[Table1].[Level of Education].[All]" allUniqueName="[Table1].[Level of Education].[All]" dimensionUniqueName="[Table1]" displayFolder="" count="0" memberValueDatatype="130" unbalanced="0"/>
    <cacheHierarchy uniqueName="[Table1].[Focus area]" caption="Focus area" attribute="1" defaultMemberUniqueName="[Table1].[Focus area].[All]" allUniqueName="[Table1].[Focus area].[All]" dimensionUniqueName="[Table1]" displayFolder="" count="0" memberValueDatatype="130" unbalanced="0"/>
    <cacheHierarchy uniqueName="[Table1].[Topic]" caption="Topic" attribute="1" defaultMemberUniqueName="[Table1].[Topic].[All]" allUniqueName="[Table1].[Topic].[All]" dimensionUniqueName="[Table1]" displayFolder="" count="0" memberValueDatatype="130" unbalanced="0"/>
    <cacheHierarchy uniqueName="[Table1].[Chain Position]" caption="Chain Position" attribute="1" defaultMemberUniqueName="[Table1].[Chain Position].[All]" allUniqueName="[Table1].[Chain Position].[All]" dimensionUniqueName="[Table1]" displayFolder="" count="0" memberValueDatatype="130" unbalanced="0"/>
    <cacheHierarchy uniqueName="[Table1].[DLI]" caption="DLI" attribute="1" defaultMemberUniqueName="[Table1].[DLI].[All]" allUniqueName="[Table1].[DLI].[All]" dimensionUniqueName="[Table1]" displayFolder="" count="0" memberValueDatatype="130" unbalanced="0"/>
    <cacheHierarchy uniqueName="[Table1].[DLI/DLR]" caption="DLI/DLR" attribute="1" defaultMemberUniqueName="[Table1].[DLI/DLR].[All]" allUniqueName="[Table1].[DLI/DLR].[All]" dimensionUniqueName="[Table1]" displayFolder="" count="0" memberValueDatatype="130" unbalanced="0"/>
    <cacheHierarchy uniqueName="[Table1].[Value of DLI (in mln)]" caption="Value of DLI (in mln)" attribute="1" defaultMemberUniqueName="[Table1].[Value of DLI (in mln)].[All]" allUniqueName="[Table1].[Value of DLI (in mln)].[All]" dimensionUniqueName="[Table1]" displayFolder="" count="0" memberValueDatatype="130" unbalanced="0"/>
    <cacheHierarchy uniqueName="[Table1].[Value of DLR (mln)]" caption="Value of DLR (mln)" attribute="1" defaultMemberUniqueName="[Table1].[Value of DLR (mln)].[All]" allUniqueName="[Table1].[Value of DLR (mln)].[All]" dimensionUniqueName="[Table1]" displayFolder="" count="0" memberValueDatatype="130" unbalanced="0"/>
    <cacheHierarchy uniqueName="[Table1].[Share of total RBF for DLI]" caption="Share of total RBF for DLI" attribute="1" defaultMemberUniqueName="[Table1].[Share of total RBF for DLI].[All]" allUniqueName="[Table1].[Share of total RBF for DLI].[All]" dimensionUniqueName="[Table1]" displayFolder="" count="0" memberValueDatatype="5" unbalanced="0"/>
    <cacheHierarchy uniqueName="[Table1].[Scalability]" caption="Scalability" attribute="1" defaultMemberUniqueName="[Table1].[Scalability].[All]" allUniqueName="[Table1].[Scalability].[All]" dimensionUniqueName="[Table1]" displayFolder="" count="0" memberValueDatatype="130" unbalanced="0"/>
    <cacheHierarchy uniqueName="[Table1].[Formula/Calculation]" caption="Formula/Calculation" attribute="1" defaultMemberUniqueName="[Table1].[Formula/Calculation].[All]" allUniqueName="[Table1].[Formula/Calculation].[All]" dimensionUniqueName="[Table1]" displayFolder="" count="0" memberValueDatatype="130" unbalanced="0"/>
    <cacheHierarchy uniqueName="[Table1].[Verification agency type]" caption="Verification agency type" attribute="1" defaultMemberUniqueName="[Table1].[Verification agency type].[All]" allUniqueName="[Table1].[Verification agency type].[All]" dimensionUniqueName="[Table1]" displayFolder="" count="0" memberValueDatatype="130" unbalanced="0"/>
    <cacheHierarchy uniqueName="[Table1].[Verification source]" caption="Verification source" attribute="1" defaultMemberUniqueName="[Table1].[Verification source].[All]" allUniqueName="[Table1].[Verification source].[All]" dimensionUniqueName="[Table1]" displayFolder="" count="0" memberValueDatatype="130" unbalanced="0"/>
    <cacheHierarchy uniqueName="[Table1].[Restructuring]" caption="Restructuring" attribute="1" defaultMemberUniqueName="[Table1].[Restructuring].[All]" allUniqueName="[Table1].[Restructuring].[All]" dimensionUniqueName="[Table1]" displayFolder="" count="0" memberValueDatatype="130" unbalanced="0"/>
    <cacheHierarchy uniqueName="[Measures].[__XL_Count Table1]" caption="__XL_Count Table1" measure="1" displayFolder="" measureGroup="Table1" count="0" hidden="1"/>
    <cacheHierarchy uniqueName="[Measures].[__XL_Count RBFLibrary]" caption="__XL_Count RBFLibrary" measure="1" displayFolder="" measureGroup="RBFLibrary" count="0" hidden="1"/>
    <cacheHierarchy uniqueName="[Measures].[__No measures defined]" caption="__No measures defined" measure="1" displayFolder="" count="0" hidden="1"/>
    <cacheHierarchy uniqueName="[Measures].[Count of Focus area]" caption="Count of Focus area" measure="1" displayFolder="" measureGroup="Table1" count="0" hidden="1">
      <extLst>
        <ext xmlns:x15="http://schemas.microsoft.com/office/spreadsheetml/2010/11/main" uri="{B97F6D7D-B522-45F9-BDA1-12C45D357490}">
          <x15:cacheHierarchy aggregatedColumn="24"/>
        </ext>
      </extLst>
    </cacheHierarchy>
    <cacheHierarchy uniqueName="[Measures].[Count of Project ID]" caption="Count of Project ID" measure="1" displayFolder="" measureGroup="Table1" count="0" hidden="1">
      <extLst>
        <ext xmlns:x15="http://schemas.microsoft.com/office/spreadsheetml/2010/11/main" uri="{B97F6D7D-B522-45F9-BDA1-12C45D357490}">
          <x15:cacheHierarchy aggregatedColumn="19"/>
        </ext>
      </extLst>
    </cacheHierarchy>
    <cacheHierarchy uniqueName="[Measures].[Count of Project ID 2]" caption="Count of Project ID 2" measure="1" displayFolder="" measureGroup="RBFLibrary" count="0" hidden="1">
      <extLst>
        <ext xmlns:x15="http://schemas.microsoft.com/office/spreadsheetml/2010/11/main" uri="{B97F6D7D-B522-45F9-BDA1-12C45D357490}">
          <x15:cacheHierarchy aggregatedColumn="0"/>
        </ext>
      </extLst>
    </cacheHierarchy>
    <cacheHierarchy uniqueName="[Measures].[Count of Lending Instrument]" caption="Count of Lending Instrument" measure="1" displayFolder="" measureGroup="RBFLibrary" count="0" hidden="1">
      <extLst>
        <ext xmlns:x15="http://schemas.microsoft.com/office/spreadsheetml/2010/11/main" uri="{B97F6D7D-B522-45F9-BDA1-12C45D357490}">
          <x15:cacheHierarchy aggregatedColumn="4"/>
        </ext>
      </extLst>
    </cacheHierarchy>
    <cacheHierarchy uniqueName="[Measures].[Count of IPF component]" caption="Count of IPF component" measure="1" displayFolder="" measureGroup="RBFLibrary" count="0" hidden="1">
      <extLst>
        <ext xmlns:x15="http://schemas.microsoft.com/office/spreadsheetml/2010/11/main" uri="{B97F6D7D-B522-45F9-BDA1-12C45D357490}">
          <x15:cacheHierarchy aggregatedColumn="5"/>
        </ext>
      </extLst>
    </cacheHierarchy>
    <cacheHierarchy uniqueName="[Measures].[Sum of IBRD/IDA Commit Amt]" caption="Sum of IBRD/IDA Commit Amt" measure="1" displayFolder="" measureGroup="RBFLibrary" count="0" hidden="1">
      <extLst>
        <ext xmlns:x15="http://schemas.microsoft.com/office/spreadsheetml/2010/11/main" uri="{B97F6D7D-B522-45F9-BDA1-12C45D357490}">
          <x15:cacheHierarchy aggregatedColumn="10"/>
        </ext>
      </extLst>
    </cacheHierarchy>
    <cacheHierarchy uniqueName="[Measures].[Sum of TF Amt]" caption="Sum of TF Amt" measure="1" displayFolder="" measureGroup="RBFLibrary" count="0" hidden="1">
      <extLst>
        <ext xmlns:x15="http://schemas.microsoft.com/office/spreadsheetml/2010/11/main" uri="{B97F6D7D-B522-45F9-BDA1-12C45D357490}">
          <x15:cacheHierarchy aggregatedColumn="12"/>
        </ext>
      </extLst>
    </cacheHierarchy>
    <cacheHierarchy uniqueName="[Measures].[Sum of RBF Amt IBRD/IDA]" caption="Sum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RBF Amt TF]" caption="Sum of RBF Amt TF" measure="1" displayFolder="" measureGroup="RBFLibrary" count="0" hidden="1">
      <extLst>
        <ext xmlns:x15="http://schemas.microsoft.com/office/spreadsheetml/2010/11/main" uri="{B97F6D7D-B522-45F9-BDA1-12C45D357490}">
          <x15:cacheHierarchy aggregatedColumn="13"/>
        </ext>
      </extLst>
    </cacheHierarchy>
    <cacheHierarchy uniqueName="[Measures].[Count of DLI]" caption="Count of DLI" measure="1" displayFolder="" measureGroup="Table1" count="0" hidden="1">
      <extLst>
        <ext xmlns:x15="http://schemas.microsoft.com/office/spreadsheetml/2010/11/main" uri="{B97F6D7D-B522-45F9-BDA1-12C45D357490}">
          <x15:cacheHierarchy aggregatedColumn="27"/>
        </ext>
      </extLst>
    </cacheHierarchy>
    <cacheHierarchy uniqueName="[Measures].[Count of Share of total RBF for DLI]" caption="Count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Value of DLI (in mln)]" caption="Count of Value of DLI (in mln)" measure="1" displayFolder="" measureGroup="Table1" count="0" hidden="1">
      <extLst>
        <ext xmlns:x15="http://schemas.microsoft.com/office/spreadsheetml/2010/11/main" uri="{B97F6D7D-B522-45F9-BDA1-12C45D357490}">
          <x15:cacheHierarchy aggregatedColumn="29"/>
        </ext>
      </extLst>
    </cacheHierarchy>
    <cacheHierarchy uniqueName="[Measures].[Count of Value of DLR (mln)]" caption="Count of Value of DLR (mln)" measure="1" displayFolder="" measureGroup="Table1" count="0" hidden="1">
      <extLst>
        <ext xmlns:x15="http://schemas.microsoft.com/office/spreadsheetml/2010/11/main" uri="{B97F6D7D-B522-45F9-BDA1-12C45D357490}">
          <x15:cacheHierarchy aggregatedColumn="30"/>
        </ext>
      </extLst>
    </cacheHierarchy>
    <cacheHierarchy uniqueName="[Measures].[Count of DLI/DLR]" caption="Count of DLI/DLR" measure="1" displayFolder="" measureGroup="Table1" count="0" hidden="1">
      <extLst>
        <ext xmlns:x15="http://schemas.microsoft.com/office/spreadsheetml/2010/11/main" uri="{B97F6D7D-B522-45F9-BDA1-12C45D357490}">
          <x15:cacheHierarchy aggregatedColumn="28"/>
        </ext>
      </extLst>
    </cacheHierarchy>
    <cacheHierarchy uniqueName="[Measures].[Sum of Share of total RBF for DLI]" caption="Sum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RBF Amt IBRD/IDA]" caption="Count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Fiscal Year]" caption="Sum of Fiscal Year" measure="1" displayFolder="" measureGroup="RBFLibrary" count="0" hidden="1">
      <extLst>
        <ext xmlns:x15="http://schemas.microsoft.com/office/spreadsheetml/2010/11/main" uri="{B97F6D7D-B522-45F9-BDA1-12C45D357490}">
          <x15:cacheHierarchy aggregatedColumn="7"/>
        </ext>
      </extLst>
    </cacheHierarchy>
    <cacheHierarchy uniqueName="[Measures].[Distinct Count of DLI/DLR]" caption="Distinct Count of DLI/DLR" measure="1" displayFolder="" measureGroup="Table1" count="0" hidden="1">
      <extLst>
        <ext xmlns:x15="http://schemas.microsoft.com/office/spreadsheetml/2010/11/main" uri="{B97F6D7D-B522-45F9-BDA1-12C45D357490}">
          <x15:cacheHierarchy aggregatedColumn="28"/>
        </ext>
      </extLst>
    </cacheHierarchy>
    <cacheHierarchy uniqueName="[Measures].[Count of Chain Position]" caption="Count of Chain Position" measure="1" displayFolder="" measureGroup="Table1" count="0" hidden="1">
      <extLst>
        <ext xmlns:x15="http://schemas.microsoft.com/office/spreadsheetml/2010/11/main" uri="{B97F6D7D-B522-45F9-BDA1-12C45D357490}">
          <x15:cacheHierarchy aggregatedColumn="26"/>
        </ext>
      </extLst>
    </cacheHierarchy>
    <cacheHierarchy uniqueName="[Measures].[Sum of % of Project RBF]" caption="Sum of % of Project RBF" measure="1" displayFolder="" measureGroup="RBFLibrary" count="0" hidden="1">
      <extLst>
        <ext xmlns:x15="http://schemas.microsoft.com/office/spreadsheetml/2010/11/main" uri="{B97F6D7D-B522-45F9-BDA1-12C45D357490}">
          <x15:cacheHierarchy aggregatedColumn="14"/>
        </ext>
      </extLst>
    </cacheHierarchy>
    <cacheHierarchy uniqueName="[Measures].[Sum of Total commitment]" caption="Sum of Total commitment" measure="1" displayFolder="" measureGroup="RBFLibrary"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Total RBF commitment]" caption="Sum of Total RBF commitment" measure="1" displayFolder="" measureGroup="RBFLibrary"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BFLibrary" uniqueName="[RBFLibrary]" caption="RBFLibrary"/>
    <dimension name="Table1" uniqueName="[Table1]" caption="Table1"/>
  </dimensions>
  <measureGroups count="2">
    <measureGroup name="RBFLibrary" caption="RBFLibrary"/>
    <measureGroup name="Table1" caption="Table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ya Bigarinova" refreshedDate="44071.480994328704" backgroundQuery="1" createdVersion="3" refreshedVersion="6" minRefreshableVersion="3" recordCount="0" supportSubquery="1" supportAdvancedDrill="1" xr:uid="{706C5995-68A7-47CA-BD41-2669C055F92A}">
  <cacheSource type="external" connectionId="1">
    <extLst>
      <ext xmlns:x14="http://schemas.microsoft.com/office/spreadsheetml/2009/9/main" uri="{F057638F-6D5F-4e77-A914-E7F072B9BCA8}">
        <x14:sourceConnection name="ThisWorkbookDataModel"/>
      </ext>
    </extLst>
  </cacheSource>
  <cacheFields count="0"/>
  <cacheHierarchies count="63">
    <cacheHierarchy uniqueName="[RBFLibrary].[Project ID]" caption="Project ID" attribute="1" defaultMemberUniqueName="[RBFLibrary].[Project ID].[All]" allUniqueName="[RBFLibrary].[Project ID].[All]" dimensionUniqueName="[RBFLibrary]" displayFolder="" count="0" memberValueDatatype="130" unbalanced="0"/>
    <cacheHierarchy uniqueName="[RBFLibrary].[Country]" caption="Country" attribute="1" defaultMemberUniqueName="[RBFLibrary].[Country].[All]" allUniqueName="[RBFLibrary].[Country].[All]" dimensionUniqueName="[RBFLibrary]" displayFolder="" count="0" memberValueDatatype="130" unbalanced="0"/>
    <cacheHierarchy uniqueName="[RBFLibrary].[Region]" caption="Region" attribute="1" defaultMemberUniqueName="[RBFLibrary].[Region].[All]" allUniqueName="[RBFLibrary].[Region].[All]" dimensionUniqueName="[RBFLibrary]" displayFolder="" count="0" memberValueDatatype="130" unbalanced="0"/>
    <cacheHierarchy uniqueName="[RBFLibrary].[Project Title]" caption="Project Title" attribute="1" defaultMemberUniqueName="[RBFLibrary].[Project Title].[All]" allUniqueName="[RBFLibrary].[Project Title].[All]" dimensionUniqueName="[RBFLibrary]" displayFolder="" count="0" memberValueDatatype="130" unbalanced="0"/>
    <cacheHierarchy uniqueName="[RBFLibrary].[Lending Instrument]" caption="Lending Instrument" attribute="1" defaultMemberUniqueName="[RBFLibrary].[Lending Instrument].[All]" allUniqueName="[RBFLibrary].[Lending Instrument].[All]" dimensionUniqueName="[RBFLibrary]" displayFolder="" count="0" memberValueDatatype="130" unbalanced="0"/>
    <cacheHierarchy uniqueName="[RBFLibrary].[IPF component]" caption="IPF component" attribute="1" defaultMemberUniqueName="[RBFLibrary].[IPF component].[All]" allUniqueName="[RBFLibrary].[IPF component].[All]" dimensionUniqueName="[RBFLibrary]" displayFolder="" count="0" memberValueDatatype="130" unbalanced="0"/>
    <cacheHierarchy uniqueName="[RBFLibrary].[Approval date]" caption="Approval date" attribute="1" time="1" defaultMemberUniqueName="[RBFLibrary].[Approval date].[All]" allUniqueName="[RBFLibrary].[Approval date].[All]" dimensionUniqueName="[RBFLibrary]" displayFolder="" count="0" memberValueDatatype="7" unbalanced="0"/>
    <cacheHierarchy uniqueName="[RBFLibrary].[Fiscal Year]" caption="Fiscal Year" attribute="1" defaultMemberUniqueName="[RBFLibrary].[Fiscal Year].[All]" allUniqueName="[RBFLibrary].[Fiscal Year].[All]" dimensionUniqueName="[RBFLibrary]" displayFolder="" count="0" memberValueDatatype="20" unbalanced="0"/>
    <cacheHierarchy uniqueName="[RBFLibrary].[IBRD/IDA Commit Amt]" caption="IBRD/IDA Commit Amt" attribute="1" defaultMemberUniqueName="[RBFLibrary].[IBRD/IDA Commit Amt].[All]" allUniqueName="[RBFLibrary].[IBRD/IDA Commit Amt].[All]" dimensionUniqueName="[RBFLibrary]" displayFolder="" count="0" memberValueDatatype="5" unbalanced="0"/>
    <cacheHierarchy uniqueName="[RBFLibrary].[RBF Amt IBRD/IDA]" caption="RBF Amt IBRD/IDA" attribute="1" defaultMemberUniqueName="[RBFLibrary].[RBF Amt IBRD/IDA].[All]" allUniqueName="[RBFLibrary].[RBF Amt IBRD/IDA].[All]" dimensionUniqueName="[RBFLibrary]" displayFolder="" count="0" memberValueDatatype="5" unbalanced="0"/>
    <cacheHierarchy uniqueName="[RBFLibrary].[TF Amt]" caption="TF Amt" attribute="1" defaultMemberUniqueName="[RBFLibrary].[TF Amt].[All]" allUniqueName="[RBFLibrary].[TF Amt].[All]" dimensionUniqueName="[RBFLibrary]" displayFolder="" count="0" memberValueDatatype="5" unbalanced="0"/>
    <cacheHierarchy uniqueName="[RBFLibrary].[RBF Amt TF]" caption="RBF Amt TF" attribute="1" defaultMemberUniqueName="[RBFLibrary].[RBF Amt TF].[All]" allUniqueName="[RBFLibrary].[RBF Amt TF].[All]" dimensionUniqueName="[RBFLibrary]" displayFolder="" count="0" memberValueDatatype="5" unbalanced="0"/>
    <cacheHierarchy uniqueName="[RBFLibrary].[% of Project RBF]" caption="% of Project RBF" attribute="1" defaultMemberUniqueName="[RBFLibrary].[% of Project RBF].[All]" allUniqueName="[RBFLibrary].[% of Project RBF].[All]" dimensionUniqueName="[RBFLibrary]" displayFolder="" count="0" memberValueDatatype="5" unbalanced="0"/>
    <cacheHierarchy uniqueName="[RBFLibrary].[PDO]" caption="PDO" attribute="1" defaultMemberUniqueName="[RBFLibrary].[PDO].[All]" allUniqueName="[RBFLibrary].[PDO].[All]" dimensionUniqueName="[RBFLibrary]" displayFolder="" count="0" memberValueDatatype="130" unbalanced="0"/>
    <cacheHierarchy uniqueName="[RBFLibrary].[Link to PAD]" caption="Link to PAD" attribute="1" defaultMemberUniqueName="[RBFLibrary].[Link to PAD].[All]" allUniqueName="[RBFLibrary].[Link to PAD].[All]" dimensionUniqueName="[RBFLibrary]" displayFolder="" count="0" memberValueDatatype="130" unbalanced="0"/>
    <cacheHierarchy uniqueName="[RBFLibrary].[Parent Project ID]" caption="Parent Project ID" attribute="1" defaultMemberUniqueName="[RBFLibrary].[Parent Project ID].[All]" allUniqueName="[RBFLibrary].[Parent Project ID].[All]" dimensionUniqueName="[RBFLibrary]" displayFolder="" count="0" memberValueDatatype="130" unbalanced="0"/>
    <cacheHierarchy uniqueName="[RBFLibrary].[Effectivenes]" caption="Effectivenes" attribute="1" defaultMemberUniqueName="[RBFLibrary].[Effectivenes].[All]" allUniqueName="[RBFLibrary].[Effectivenes].[All]" dimensionUniqueName="[RBFLibrary]" displayFolder="" count="0" memberValueDatatype="130" unbalanced="0"/>
    <cacheHierarchy uniqueName="[RBFLibrary].[First disb]" caption="First disb" attribute="1" defaultMemberUniqueName="[RBFLibrary].[First disb].[All]" allUniqueName="[RBFLibrary].[First disb].[All]" dimensionUniqueName="[RBFLibrary]" displayFolder="" count="0" memberValueDatatype="130" unbalanced="0"/>
    <cacheHierarchy uniqueName="[RBFLibrary].[Closing date]" caption="Closing date" attribute="1" time="1" defaultMemberUniqueName="[RBFLibrary].[Closing date].[All]" allUniqueName="[RBFLibrary].[Closing date].[All]" dimensionUniqueName="[RBFLibrary]" displayFolder="" count="0" memberValueDatatype="7" unbalanced="0"/>
    <cacheHierarchy uniqueName="[RBFLibrary].[Effect lag]" caption="Effect lag" attribute="1" defaultMemberUniqueName="[RBFLibrary].[Effect lag].[All]" allUniqueName="[RBFLibrary].[Effect lag].[All]" dimensionUniqueName="[RBFLibrary]" displayFolder="" count="0" memberValueDatatype="130" unbalanced="0"/>
    <cacheHierarchy uniqueName="[Table1].[Project ID]" caption="Project ID" attribute="1" defaultMemberUniqueName="[Table1].[Project ID].[All]" allUniqueName="[Table1].[Project ID].[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Lending Instrument]" caption="Lending Instrument" attribute="1" defaultMemberUniqueName="[Table1].[Lending Instrument].[All]" allUniqueName="[Table1].[Lending Instrument].[All]" dimensionUniqueName="[Table1]" displayFolder="" count="2" memberValueDatatype="130" unbalanced="0"/>
    <cacheHierarchy uniqueName="[Table1].[Level of Education]" caption="Level of Education" attribute="1" defaultMemberUniqueName="[Table1].[Level of Education].[All]" allUniqueName="[Table1].[Level of Education].[All]" dimensionUniqueName="[Table1]" displayFolder="" count="0" memberValueDatatype="130" unbalanced="0"/>
    <cacheHierarchy uniqueName="[Table1].[Focus area]" caption="Focus area" attribute="1" defaultMemberUniqueName="[Table1].[Focus area].[All]" allUniqueName="[Table1].[Focus area].[All]" dimensionUniqueName="[Table1]" displayFolder="" count="2" memberValueDatatype="130" unbalanced="0"/>
    <cacheHierarchy uniqueName="[Table1].[Topic]" caption="Topic" attribute="1" defaultMemberUniqueName="[Table1].[Topic].[All]" allUniqueName="[Table1].[Topic].[All]" dimensionUniqueName="[Table1]" displayFolder="" count="2" memberValueDatatype="130" unbalanced="0"/>
    <cacheHierarchy uniqueName="[Table1].[Chain Position]" caption="Chain Position" attribute="1" defaultMemberUniqueName="[Table1].[Chain Position].[All]" allUniqueName="[Table1].[Chain Position].[All]" dimensionUniqueName="[Table1]" displayFolder="" count="0" memberValueDatatype="130" unbalanced="0"/>
    <cacheHierarchy uniqueName="[Table1].[DLI]" caption="DLI" attribute="1" defaultMemberUniqueName="[Table1].[DLI].[All]" allUniqueName="[Table1].[DLI].[All]" dimensionUniqueName="[Table1]" displayFolder="" count="0" memberValueDatatype="130" unbalanced="0"/>
    <cacheHierarchy uniqueName="[Table1].[DLI/DLR]" caption="DLI/DLR" attribute="1" defaultMemberUniqueName="[Table1].[DLI/DLR].[All]" allUniqueName="[Table1].[DLI/DLR].[All]" dimensionUniqueName="[Table1]" displayFolder="" count="2" memberValueDatatype="130" unbalanced="0"/>
    <cacheHierarchy uniqueName="[Table1].[Value of DLI (in mln)]" caption="Value of DLI (in mln)" attribute="1" defaultMemberUniqueName="[Table1].[Value of DLI (in mln)].[All]" allUniqueName="[Table1].[Value of DLI (in mln)].[All]" dimensionUniqueName="[Table1]" displayFolder="" count="0" memberValueDatatype="130" unbalanced="0"/>
    <cacheHierarchy uniqueName="[Table1].[Value of DLR (mln)]" caption="Value of DLR (mln)" attribute="1" defaultMemberUniqueName="[Table1].[Value of DLR (mln)].[All]" allUniqueName="[Table1].[Value of DLR (mln)].[All]" dimensionUniqueName="[Table1]" displayFolder="" count="0" memberValueDatatype="130" unbalanced="0"/>
    <cacheHierarchy uniqueName="[Table1].[Share of total RBF for DLI]" caption="Share of total RBF for DLI" attribute="1" defaultMemberUniqueName="[Table1].[Share of total RBF for DLI].[All]" allUniqueName="[Table1].[Share of total RBF for DLI].[All]" dimensionUniqueName="[Table1]" displayFolder="" count="0" memberValueDatatype="5" unbalanced="0"/>
    <cacheHierarchy uniqueName="[Table1].[Scalability]" caption="Scalability" attribute="1" defaultMemberUniqueName="[Table1].[Scalability].[All]" allUniqueName="[Table1].[Scalability].[All]" dimensionUniqueName="[Table1]" displayFolder="" count="0" memberValueDatatype="130" unbalanced="0"/>
    <cacheHierarchy uniqueName="[Table1].[Formula/Calculation]" caption="Formula/Calculation" attribute="1" defaultMemberUniqueName="[Table1].[Formula/Calculation].[All]" allUniqueName="[Table1].[Formula/Calculation].[All]" dimensionUniqueName="[Table1]" displayFolder="" count="0" memberValueDatatype="130" unbalanced="0"/>
    <cacheHierarchy uniqueName="[Table1].[Verification agency type]" caption="Verification agency type" attribute="1" defaultMemberUniqueName="[Table1].[Verification agency type].[All]" allUniqueName="[Table1].[Verification agency type].[All]" dimensionUniqueName="[Table1]" displayFolder="" count="0" memberValueDatatype="130" unbalanced="0"/>
    <cacheHierarchy uniqueName="[Table1].[Verification source]" caption="Verification source" attribute="1" defaultMemberUniqueName="[Table1].[Verification source].[All]" allUniqueName="[Table1].[Verification source].[All]" dimensionUniqueName="[Table1]" displayFolder="" count="0" memberValueDatatype="130" unbalanced="0"/>
    <cacheHierarchy uniqueName="[Table1].[Project disbmnt (Mar-20)]" caption="Project disbmnt (Mar-20)" attribute="1" defaultMemberUniqueName="[Table1].[Project disbmnt (Mar-20)].[All]" allUniqueName="[Table1].[Project disbmnt (Mar-20)].[All]" dimensionUniqueName="[Table1]" displayFolder="" count="0" memberValueDatatype="5" unbalanced="0"/>
    <cacheHierarchy uniqueName="[Table1].[DLI disbmnt (Mar-20)]" caption="DLI disbmnt (Mar-20)" attribute="1" defaultMemberUniqueName="[Table1].[DLI disbmnt (Mar-20)].[All]" allUniqueName="[Table1].[DLI disbmnt (Mar-20)].[All]" dimensionUniqueName="[Table1]" displayFolder="" count="0" memberValueDatatype="130" unbalanced="0"/>
    <cacheHierarchy uniqueName="[Table1].[DLI rating]" caption="DLI rating" attribute="1" defaultMemberUniqueName="[Table1].[DLI rating].[All]" allUniqueName="[Table1].[DLI rating].[All]" dimensionUniqueName="[Table1]" displayFolder="" count="2" memberValueDatatype="130" unbalanced="0"/>
    <cacheHierarchy uniqueName="[Table1].[Restructuring]" caption="Restructuring" attribute="1" defaultMemberUniqueName="[Table1].[Restructuring].[All]" allUniqueName="[Table1].[Restructuring].[All]" dimensionUniqueName="[Table1]" displayFolder="" count="2" memberValueDatatype="130" unbalanced="0"/>
    <cacheHierarchy uniqueName="[Table1].[PO rating]" caption="PO rating" attribute="1" defaultMemberUniqueName="[Table1].[PO rating].[All]" allUniqueName="[Table1].[PO rating].[All]" dimensionUniqueName="[Table1]" displayFolder="" count="0" memberValueDatatype="130" unbalanced="0"/>
    <cacheHierarchy uniqueName="[Table1].[IP rating]" caption="IP rating" attribute="1" defaultMemberUniqueName="[Table1].[IP rating].[All]" allUniqueName="[Table1].[IP rating].[All]" dimensionUniqueName="[Table1]" displayFolder="" count="0" memberValueDatatype="130" unbalanced="0"/>
    <cacheHierarchy uniqueName="[Measures].[__XL_Count Table1]" caption="__XL_Count Table1" measure="1" displayFolder="" measureGroup="Table1" count="0" hidden="1"/>
    <cacheHierarchy uniqueName="[Measures].[__XL_Count RBFLibrary]" caption="__XL_Count RBFLibrary" measure="1" displayFolder="" measureGroup="RBFLibrary" count="0" hidden="1"/>
    <cacheHierarchy uniqueName="[Measures].[__No measures defined]" caption="__No measures defined" measure="1" displayFolder="" count="0" hidden="1"/>
    <cacheHierarchy uniqueName="[Measures].[Count of Focus area]" caption="Count of Focus area" measure="1" displayFolder="" measureGroup="Table1" count="0" hidden="1">
      <extLst>
        <ext xmlns:x15="http://schemas.microsoft.com/office/spreadsheetml/2010/11/main" uri="{B97F6D7D-B522-45F9-BDA1-12C45D357490}">
          <x15:cacheHierarchy aggregatedColumn="25"/>
        </ext>
      </extLst>
    </cacheHierarchy>
    <cacheHierarchy uniqueName="[Measures].[Count of Project ID]" caption="Count of Project ID" measure="1" displayFolder="" measureGroup="Table1" count="0" hidden="1">
      <extLst>
        <ext xmlns:x15="http://schemas.microsoft.com/office/spreadsheetml/2010/11/main" uri="{B97F6D7D-B522-45F9-BDA1-12C45D357490}">
          <x15:cacheHierarchy aggregatedColumn="20"/>
        </ext>
      </extLst>
    </cacheHierarchy>
    <cacheHierarchy uniqueName="[Measures].[Count of Project ID 2]" caption="Count of Project ID 2" measure="1" displayFolder="" measureGroup="RBFLibrary" count="0" hidden="1">
      <extLst>
        <ext xmlns:x15="http://schemas.microsoft.com/office/spreadsheetml/2010/11/main" uri="{B97F6D7D-B522-45F9-BDA1-12C45D357490}">
          <x15:cacheHierarchy aggregatedColumn="0"/>
        </ext>
      </extLst>
    </cacheHierarchy>
    <cacheHierarchy uniqueName="[Measures].[Count of Lending Instrument]" caption="Count of Lending Instrument" measure="1" displayFolder="" measureGroup="RBFLibrary" count="0" hidden="1">
      <extLst>
        <ext xmlns:x15="http://schemas.microsoft.com/office/spreadsheetml/2010/11/main" uri="{B97F6D7D-B522-45F9-BDA1-12C45D357490}">
          <x15:cacheHierarchy aggregatedColumn="4"/>
        </ext>
      </extLst>
    </cacheHierarchy>
    <cacheHierarchy uniqueName="[Measures].[Count of IPF component]" caption="Count of IPF component" measure="1" displayFolder="" measureGroup="RBFLibrary" count="0" hidden="1">
      <extLst>
        <ext xmlns:x15="http://schemas.microsoft.com/office/spreadsheetml/2010/11/main" uri="{B97F6D7D-B522-45F9-BDA1-12C45D357490}">
          <x15:cacheHierarchy aggregatedColumn="5"/>
        </ext>
      </extLst>
    </cacheHierarchy>
    <cacheHierarchy uniqueName="[Measures].[Sum of IBRD/IDA Commit Amt]" caption="Sum of IBRD/IDA Commit Amt" measure="1" displayFolder="" measureGroup="RBFLibrary" count="0" hidden="1">
      <extLst>
        <ext xmlns:x15="http://schemas.microsoft.com/office/spreadsheetml/2010/11/main" uri="{B97F6D7D-B522-45F9-BDA1-12C45D357490}">
          <x15:cacheHierarchy aggregatedColumn="8"/>
        </ext>
      </extLst>
    </cacheHierarchy>
    <cacheHierarchy uniqueName="[Measures].[Sum of TF Amt]" caption="Sum of TF Amt" measure="1" displayFolder="" measureGroup="RBFLibrary" count="0" hidden="1">
      <extLst>
        <ext xmlns:x15="http://schemas.microsoft.com/office/spreadsheetml/2010/11/main" uri="{B97F6D7D-B522-45F9-BDA1-12C45D357490}">
          <x15:cacheHierarchy aggregatedColumn="10"/>
        </ext>
      </extLst>
    </cacheHierarchy>
    <cacheHierarchy uniqueName="[Measures].[Sum of RBF Amt IBRD/IDA]" caption="Sum of RBF Amt IBRD/IDA" measure="1" displayFolder="" measureGroup="RBFLibrary" count="0" hidden="1">
      <extLst>
        <ext xmlns:x15="http://schemas.microsoft.com/office/spreadsheetml/2010/11/main" uri="{B97F6D7D-B522-45F9-BDA1-12C45D357490}">
          <x15:cacheHierarchy aggregatedColumn="9"/>
        </ext>
      </extLst>
    </cacheHierarchy>
    <cacheHierarchy uniqueName="[Measures].[Sum of RBF Amt TF]" caption="Sum of RBF Amt TF" measure="1" displayFolder="" measureGroup="RBFLibrary" count="0" hidden="1">
      <extLst>
        <ext xmlns:x15="http://schemas.microsoft.com/office/spreadsheetml/2010/11/main" uri="{B97F6D7D-B522-45F9-BDA1-12C45D357490}">
          <x15:cacheHierarchy aggregatedColumn="11"/>
        </ext>
      </extLst>
    </cacheHierarchy>
    <cacheHierarchy uniqueName="[Measures].[Count of DLI]" caption="Count of DLI" measure="1" displayFolder="" measureGroup="Table1" count="0" hidden="1">
      <extLst>
        <ext xmlns:x15="http://schemas.microsoft.com/office/spreadsheetml/2010/11/main" uri="{B97F6D7D-B522-45F9-BDA1-12C45D357490}">
          <x15:cacheHierarchy aggregatedColumn="28"/>
        </ext>
      </extLst>
    </cacheHierarchy>
    <cacheHierarchy uniqueName="[Measures].[Count of Share of total RBF for DLI]" caption="Count of Share of total RBF for DLI" measure="1" displayFolder="" measureGroup="Table1" count="0" hidden="1">
      <extLst>
        <ext xmlns:x15="http://schemas.microsoft.com/office/spreadsheetml/2010/11/main" uri="{B97F6D7D-B522-45F9-BDA1-12C45D357490}">
          <x15:cacheHierarchy aggregatedColumn="32"/>
        </ext>
      </extLst>
    </cacheHierarchy>
    <cacheHierarchy uniqueName="[Measures].[Count of Value of DLI (in mln)]" caption="Count of Value of DLI (in mln)" measure="1" displayFolder="" measureGroup="Table1" count="0" hidden="1">
      <extLst>
        <ext xmlns:x15="http://schemas.microsoft.com/office/spreadsheetml/2010/11/main" uri="{B97F6D7D-B522-45F9-BDA1-12C45D357490}">
          <x15:cacheHierarchy aggregatedColumn="30"/>
        </ext>
      </extLst>
    </cacheHierarchy>
    <cacheHierarchy uniqueName="[Measures].[Sum of % of Project RBF]" caption="Sum of % of Project RBF" measure="1" displayFolder="" measureGroup="RBFLibrary" count="0" hidden="1"/>
    <cacheHierarchy uniqueName="[Measures].[Count of Value of DLR (mln)]" caption="Count of Value of DLR (mln)" measure="1" displayFolder="" measureGroup="Table1" count="0" hidden="1">
      <extLst>
        <ext xmlns:x15="http://schemas.microsoft.com/office/spreadsheetml/2010/11/main" uri="{B97F6D7D-B522-45F9-BDA1-12C45D357490}">
          <x15:cacheHierarchy aggregatedColumn="31"/>
        </ext>
      </extLst>
    </cacheHierarchy>
    <cacheHierarchy uniqueName="[Measures].[Count of DLI/DLR]" caption="Count of DLI/DLR" measure="1" displayFolder="" measureGroup="Table1" count="0" hidden="1">
      <extLst>
        <ext xmlns:x15="http://schemas.microsoft.com/office/spreadsheetml/2010/11/main" uri="{B97F6D7D-B522-45F9-BDA1-12C45D357490}">
          <x15:cacheHierarchy aggregatedColumn="29"/>
        </ext>
      </extLst>
    </cacheHierarchy>
    <cacheHierarchy uniqueName="[Measures].[Sum of Share of total RBF for DLI]" caption="Sum of Share of total RBF for DLI" measure="1" displayFolder="" measureGroup="Table1" count="0" hidden="1">
      <extLst>
        <ext xmlns:x15="http://schemas.microsoft.com/office/spreadsheetml/2010/11/main" uri="{B97F6D7D-B522-45F9-BDA1-12C45D357490}">
          <x15:cacheHierarchy aggregatedColumn="32"/>
        </ext>
      </extLst>
    </cacheHierarchy>
    <cacheHierarchy uniqueName="[Measures].[Count of RBF Amt IBRD/IDA]" caption="Count of RBF Amt IBRD/IDA" measure="1" displayFolder="" measureGroup="RBFLibrary"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58292827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
  <r>
    <s v="P159378"/>
    <x v="0"/>
    <n v="100"/>
    <n v="74"/>
    <n v="198"/>
    <n v="0"/>
    <m/>
  </r>
  <r>
    <s v="P168911"/>
    <x v="0"/>
    <n v="341"/>
    <n v="301"/>
    <n v="0"/>
    <n v="0"/>
    <m/>
  </r>
  <r>
    <s v="P160943"/>
    <x v="1"/>
    <n v="520"/>
    <n v="500"/>
    <n v="10"/>
    <n v="0"/>
    <m/>
  </r>
  <r>
    <s v="P162619"/>
    <x v="1"/>
    <n v="700"/>
    <n v="700"/>
    <n v="0"/>
    <n v="0"/>
    <m/>
  </r>
  <r>
    <s v="P154577"/>
    <x v="2"/>
    <n v="100"/>
    <n v="90"/>
    <n v="0"/>
    <n v="0"/>
    <n v="2016"/>
  </r>
  <r>
    <s v="P167432"/>
    <x v="3"/>
    <n v="0"/>
    <n v="0"/>
    <n v="18.899999999999999"/>
    <n v="0"/>
    <m/>
  </r>
  <r>
    <s v="P163868"/>
    <x v="1"/>
    <n v="250"/>
    <n v="220.5"/>
    <n v="0"/>
    <n v="0"/>
    <m/>
  </r>
  <r>
    <s v="P129342"/>
    <x v="2"/>
    <n v="120"/>
    <n v="58.295999999999999"/>
    <n v="0"/>
    <n v="0"/>
    <m/>
  </r>
  <r>
    <s v="P164293"/>
    <x v="0"/>
    <n v="70"/>
    <n v="64"/>
    <n v="0"/>
    <n v="0"/>
    <m/>
  </r>
  <r>
    <s v="P164294"/>
    <x v="0"/>
    <n v="10"/>
    <n v="6.4"/>
    <n v="0"/>
    <n v="0"/>
    <m/>
  </r>
  <r>
    <s v="P157858"/>
    <x v="4"/>
    <n v="40"/>
    <n v="22.75"/>
    <n v="0"/>
    <n v="0"/>
    <m/>
  </r>
  <r>
    <s v="P160926"/>
    <x v="1"/>
    <n v="130"/>
    <n v="95"/>
    <n v="0"/>
    <n v="0"/>
    <m/>
  </r>
  <r>
    <s v="P163437"/>
    <x v="1"/>
    <n v="50.13"/>
    <n v="50.001370000000001"/>
    <n v="0"/>
    <n v="0"/>
    <m/>
  </r>
  <r>
    <s v="P172341"/>
    <x v="3"/>
    <n v="800"/>
    <n v="700"/>
    <n v="0"/>
    <n v="0"/>
    <m/>
  </r>
  <r>
    <s v="P163218"/>
    <x v="1"/>
    <n v="0"/>
    <n v="0"/>
    <n v="23.35"/>
    <n v="7.23"/>
    <m/>
  </r>
  <r>
    <s v="P169479"/>
    <x v="3"/>
    <n v="0"/>
    <n v="0"/>
    <n v="27.35"/>
    <n v="8.4"/>
    <m/>
  </r>
  <r>
    <s v="P166059"/>
    <x v="3"/>
    <n v="15"/>
    <n v="18"/>
    <n v="9.25"/>
    <n v="0"/>
    <m/>
  </r>
  <r>
    <s v="P167815"/>
    <x v="0"/>
    <n v="100"/>
    <n v="99.75"/>
    <n v="0"/>
    <n v="0"/>
    <m/>
  </r>
  <r>
    <s v="P146831"/>
    <x v="2"/>
    <n v="50"/>
    <n v="49.875"/>
    <n v="0"/>
    <n v="0"/>
    <m/>
  </r>
  <r>
    <s v="P163399"/>
    <x v="0"/>
    <n v="293"/>
    <n v="284.99998699999998"/>
    <n v="0"/>
    <n v="0"/>
    <m/>
  </r>
  <r>
    <s v="P151847"/>
    <x v="2"/>
    <n v="148"/>
    <n v="140"/>
    <n v="0"/>
    <n v="0"/>
    <m/>
  </r>
  <r>
    <s v="P157809"/>
    <x v="1"/>
    <n v="500"/>
    <n v="480"/>
    <n v="0"/>
    <n v="0"/>
    <m/>
  </r>
  <r>
    <s v="P163050"/>
    <x v="1"/>
    <n v="300"/>
    <n v="290"/>
    <n v="0"/>
    <n v="0"/>
    <m/>
  </r>
  <r>
    <s v="P163608"/>
    <x v="4"/>
    <n v="0"/>
    <n v="0"/>
    <n v="30"/>
    <n v="0"/>
    <m/>
  </r>
  <r>
    <s v="P163628"/>
    <x v="4"/>
    <n v="40"/>
    <n v="37.049999999999997"/>
    <n v="0"/>
    <n v="0"/>
    <m/>
  </r>
  <r>
    <s v="P165557"/>
    <x v="3"/>
    <n v="150"/>
    <n v="142"/>
    <n v="23.9"/>
    <n v="18"/>
    <m/>
  </r>
  <r>
    <s v="P167478"/>
    <x v="3"/>
    <n v="50"/>
    <n v="12.5"/>
    <n v="0"/>
    <n v="0"/>
    <m/>
  </r>
  <r>
    <s v="P169161"/>
    <x v="3"/>
    <n v="30"/>
    <n v="2.9649999999999999"/>
    <n v="9.5"/>
    <n v="3"/>
    <m/>
  </r>
  <r>
    <s v="P154525"/>
    <x v="1"/>
    <n v="74"/>
    <n v="66"/>
    <n v="0"/>
    <n v="0"/>
    <m/>
  </r>
  <r>
    <s v="P158435"/>
    <x v="4"/>
    <n v="250"/>
    <n v="236.4200134985"/>
    <n v="0"/>
    <n v="0"/>
    <m/>
  </r>
  <r>
    <s v="P160331"/>
    <x v="1"/>
    <n v="119"/>
    <n v="114"/>
    <n v="0"/>
    <n v="0"/>
    <m/>
  </r>
  <r>
    <s v="P156867"/>
    <x v="4"/>
    <n v="125"/>
    <n v="120"/>
    <n v="0"/>
    <n v="0"/>
    <m/>
  </r>
  <r>
    <s v="P154523"/>
    <x v="2"/>
    <n v="201.5"/>
    <n v="159"/>
    <n v="0"/>
    <n v="0"/>
    <m/>
  </r>
  <r>
    <s v="P156363"/>
    <x v="2"/>
    <n v="50"/>
    <n v="40.5"/>
    <n v="0"/>
    <n v="0"/>
    <m/>
  </r>
  <r>
    <s v="P166868"/>
    <x v="3"/>
    <n v="500"/>
    <n v="475"/>
    <n v="0"/>
    <n v="0"/>
    <m/>
  </r>
  <r>
    <s v="P162407"/>
    <x v="1"/>
    <n v="200"/>
    <n v="192"/>
    <n v="0"/>
    <n v="0"/>
    <m/>
  </r>
  <r>
    <s v="P160083"/>
    <x v="1"/>
    <n v="200"/>
    <n v="85.5"/>
    <n v="0"/>
    <n v="0"/>
    <m/>
  </r>
  <r>
    <s v="P159470"/>
    <x v="4"/>
    <n v="100"/>
    <n v="100"/>
    <n v="104"/>
    <n v="104"/>
    <m/>
  </r>
  <r>
    <s v="P164932"/>
    <x v="3"/>
    <n v="47"/>
    <n v="24"/>
    <n v="0"/>
    <n v="0"/>
    <m/>
  </r>
  <r>
    <s v="P160442"/>
    <x v="1"/>
    <n v="55"/>
    <n v="14.995000000000001"/>
    <n v="45.7"/>
    <n v="0"/>
    <m/>
  </r>
  <r>
    <s v="P172051"/>
    <x v="3"/>
    <n v="0"/>
    <n v="0"/>
    <n v="47.25"/>
    <n v="5.88"/>
    <m/>
  </r>
  <r>
    <s v="P164223"/>
    <x v="0"/>
    <n v="90"/>
    <n v="79.449999999999989"/>
    <n v="0"/>
    <n v="0"/>
    <m/>
  </r>
  <r>
    <s v="P154185"/>
    <x v="4"/>
    <n v="0"/>
    <n v="0"/>
    <n v="44.9"/>
    <n v="0"/>
    <m/>
  </r>
  <r>
    <s v="P167619"/>
    <x v="0"/>
    <n v="500"/>
    <n v="500"/>
    <n v="0"/>
    <n v="0"/>
    <m/>
  </r>
  <r>
    <s v="P163389"/>
    <x v="3"/>
    <n v="100"/>
    <n v="100"/>
    <n v="80"/>
    <n v="48"/>
    <m/>
  </r>
  <r>
    <s v="P163018"/>
    <x v="1"/>
    <n v="60"/>
    <n v="54"/>
    <n v="0"/>
    <n v="0"/>
    <m/>
  </r>
  <r>
    <s v="P167047"/>
    <x v="3"/>
    <n v="0"/>
    <n v="0"/>
    <n v="23.957999999999998"/>
    <n v="0"/>
    <m/>
  </r>
  <r>
    <s v="P160748"/>
    <x v="4"/>
    <n v="185"/>
    <n v="185"/>
    <n v="0"/>
    <n v="0"/>
    <m/>
  </r>
  <r>
    <s v="P161029"/>
    <x v="4"/>
    <n v="55"/>
    <n v="7"/>
    <n v="0"/>
    <n v="0"/>
    <m/>
  </r>
  <r>
    <s v="P160430"/>
    <x v="4"/>
    <n v="611"/>
    <n v="578.20000000000005"/>
    <n v="0"/>
    <n v="0"/>
    <m/>
  </r>
  <r>
    <s v="P161386"/>
    <x v="0"/>
    <n v="400"/>
    <n v="322.99950000000001"/>
    <n v="0"/>
    <n v="0"/>
    <m/>
  </r>
  <r>
    <s v="P154524"/>
    <x v="2"/>
    <n v="300"/>
    <n v="289.89"/>
    <n v="0"/>
    <n v="0"/>
    <m/>
  </r>
  <r>
    <s v="P252350"/>
    <x v="1"/>
    <n v="120"/>
    <n v="119.75"/>
    <n v="0"/>
    <n v="0"/>
    <m/>
  </r>
  <r>
    <s v="P163575"/>
    <x v="1"/>
    <n v="60"/>
    <n v="31.820000000000004"/>
    <n v="0"/>
    <n v="0"/>
    <m/>
  </r>
  <r>
    <s v="P159995"/>
    <x v="4"/>
    <n v="100"/>
    <n v="93"/>
    <n v="0"/>
    <n v="0"/>
    <m/>
  </r>
  <r>
    <s v="P163714"/>
    <x v="1"/>
    <n v="100"/>
    <n v="90"/>
    <n v="0"/>
    <n v="0"/>
    <m/>
  </r>
  <r>
    <s v="P170445"/>
    <x v="3"/>
    <n v="20"/>
    <n v="15.5"/>
    <n v="0"/>
    <n v="0"/>
    <m/>
  </r>
  <r>
    <s v="P169168"/>
    <x v="3"/>
    <n v="70"/>
    <n v="3"/>
    <n v="0"/>
    <n v="0"/>
    <m/>
  </r>
  <r>
    <s v="P152810"/>
    <x v="2"/>
    <n v="120"/>
    <n v="120"/>
    <n v="0"/>
    <n v="0"/>
    <m/>
  </r>
  <r>
    <s v="P153277"/>
    <x v="2"/>
    <n v="35"/>
    <n v="18"/>
    <n v="0"/>
    <n v="0"/>
    <m/>
  </r>
  <r>
    <s v="P162470"/>
    <x v="4"/>
    <n v="80"/>
    <n v="80"/>
    <n v="0"/>
    <n v="0"/>
    <m/>
  </r>
  <r>
    <s v="P170480"/>
    <x v="3"/>
    <n v="500"/>
    <n v="480"/>
    <n v="0"/>
    <n v="0"/>
    <m/>
  </r>
  <r>
    <s v="P166744"/>
    <x v="3"/>
    <n v="15"/>
    <n v="0"/>
    <n v="8.5500000000000007"/>
    <n v="2.73"/>
    <m/>
  </r>
  <r>
    <s v="P162297"/>
    <x v="1"/>
    <n v="100"/>
    <n v="30"/>
    <n v="0"/>
    <n v="0"/>
    <m/>
  </r>
  <r>
    <s v="P159771"/>
    <x v="4"/>
    <n v="40"/>
    <n v="3"/>
    <n v="0"/>
    <n v="0"/>
    <m/>
  </r>
  <r>
    <s v="P165737"/>
    <x v="0"/>
    <n v="59.5"/>
    <n v="0"/>
    <n v="14.35"/>
    <n v="3"/>
    <m/>
  </r>
  <r>
    <s v="P150060"/>
    <x v="2"/>
    <n v="95"/>
    <n v="95"/>
    <n v="0"/>
    <n v="0"/>
    <m/>
  </r>
  <r>
    <s v="P153111"/>
    <x v="2"/>
    <n v="15"/>
    <n v="12.984507999999998"/>
    <n v="0"/>
    <n v="0"/>
    <m/>
  </r>
  <r>
    <s v="P164546"/>
    <x v="0"/>
    <n v="143"/>
    <n v="118.60010000000001"/>
    <n v="0"/>
    <n v="0"/>
    <m/>
  </r>
  <r>
    <s v="P169064"/>
    <x v="3"/>
    <n v="131"/>
    <n v="96.798668000000006"/>
    <n v="0"/>
    <n v="0"/>
    <m/>
  </r>
  <r>
    <s v="P158570"/>
    <x v="1"/>
    <n v="60"/>
    <n v="51"/>
    <n v="0"/>
    <n v="0"/>
    <m/>
  </r>
  <r>
    <s v="P170513"/>
    <x v="3"/>
    <n v="120"/>
    <n v="55"/>
    <n v="0"/>
    <n v="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79">
  <r>
    <s v="P159378"/>
    <s v="Afghanistan"/>
    <x v="0"/>
    <s v="IPF/DLIs"/>
    <s v="Primary and Secondary Education"/>
    <x v="0"/>
    <x v="0"/>
    <x v="0"/>
    <s v="DLI 1: Teaching quality rating based on classroom observations"/>
    <x v="0"/>
    <n v="15"/>
    <n v="0"/>
    <n v="0.10135135135135136"/>
    <s v="No"/>
    <s v="Full amount upon achievement of target "/>
    <x v="0"/>
    <s v="Varies by DLR"/>
    <s v="No"/>
  </r>
  <r>
    <s v="P159378"/>
    <s v="Afghanistan"/>
    <x v="0"/>
    <s v="IPF/DLIs"/>
    <s v="Primary and Secondary Education"/>
    <x v="0"/>
    <x v="0"/>
    <x v="0"/>
    <s v="DLR 1.1: Baseline data on teaching quality collected among sample of Teachers using classroom  observation tools (TEACH) by December 31  2019."/>
    <x v="1"/>
    <n v="7.5"/>
    <n v="7.5"/>
    <n v="0"/>
    <s v="No"/>
    <s v="Full amount upon achievement of target "/>
    <x v="0"/>
    <s v=" TPVA verifies  classroom observations were done.  TPVA  reviews primary data on observations and  related analyses for accuracy and conducts  interviews with a sample of Teachers and  administrative staff"/>
    <s v="No"/>
  </r>
  <r>
    <s v="P159378"/>
    <s v="Afghanistan"/>
    <x v="0"/>
    <s v="IPF/DLIs"/>
    <s v="Primary and Secondary Education"/>
    <x v="0"/>
    <x v="0"/>
    <x v="0"/>
    <s v="DLR 1.2: Teaching quality raiting, based on TEACH classroom observation method, increased by 0.4 standard deviations or more among samples Teachers  compared to the baseline. "/>
    <x v="1"/>
    <n v="7.5"/>
    <n v="7.5"/>
    <n v="0"/>
    <s v="No"/>
    <s v="Full amount upon achievement of target "/>
    <x v="0"/>
    <s v="TPVA reviews the  results of the analysis and underlying data and  conducts site visits and interviews with relevant  staff in a sample of schools "/>
    <s v="No"/>
  </r>
  <r>
    <s v="P159378"/>
    <s v="Afghanistan"/>
    <x v="0"/>
    <s v="IPF/DLIs"/>
    <s v="Primary and Secondary Education"/>
    <x v="1"/>
    <x v="1"/>
    <x v="1"/>
    <s v="DLI 2: Existing textbooks distributed and teaching and learning materials for the new curriculum developed for all  grades  "/>
    <x v="0"/>
    <n v="20"/>
    <n v="0"/>
    <n v="0.13513513513513514"/>
    <s v="Yes"/>
    <s v="as per DLR formulas below"/>
    <x v="0"/>
    <s v="Varies by DLR"/>
    <s v="No"/>
  </r>
  <r>
    <s v="P159378"/>
    <s v="Afghanistan"/>
    <x v="0"/>
    <s v="IPF/DLIs"/>
    <s v="Primary and Secondary Education"/>
    <x v="1"/>
    <x v="1"/>
    <x v="1"/>
    <s v="DLR 2.1: 45 million textbooks from the existing curriculum  for core subjects of mathematics, science, and  language distributed to public schools covering  at least 90 percent of districts"/>
    <x v="1"/>
    <n v="10"/>
    <n v="10"/>
    <n v="0"/>
    <s v="Yes"/>
    <s v="Minimum = US$2,500,000  for achieving distribution of  11.25 million textbooks.  Additional US2,500,000 to  be disbursed for distribution  of additional 11.25 million textbooks until the total  distribution of textbooks  reaches 45 million."/>
    <x v="0"/>
    <s v="Verification will be done in two  steps: 1) TPVA will verify that at least 11.25  million textbooks have been printed and  distributed by reviewing contract documents,  proof of distribution such as financing incurred,  and reports of books distributed from PEDs to  DEDs and schools; 2) A sample of schools (from  the list of those schools that received 11.25  million textbooks) will be selected and TPVA will  verify existence of books at the school level"/>
    <s v="No"/>
  </r>
  <r>
    <s v="P159378"/>
    <s v="Afghanistan"/>
    <x v="0"/>
    <s v="IPF/DLIs"/>
    <s v="Primary and Secondary Education"/>
    <x v="1"/>
    <x v="1"/>
    <x v="1"/>
    <s v="DLR 2.2: New textbooks and Teachers guides developed in  core subjects of mathematics, science, and  language for Grades 1, 4, 7, and 10"/>
    <x v="1"/>
    <n v="4"/>
    <n v="4"/>
    <n v="0"/>
    <s v="Yes"/>
    <s v="Full amount upon   achievement of target"/>
    <x v="0"/>
    <s v="TPVA verifies that textbooks and  Teachers guides developed in core subjects for  grades, 1, 4, 7 and 10."/>
    <s v="No"/>
  </r>
  <r>
    <s v="P159378"/>
    <s v="Afghanistan"/>
    <x v="0"/>
    <s v="IPF/DLIs"/>
    <s v="Primary and Secondary Education"/>
    <x v="1"/>
    <x v="1"/>
    <x v="1"/>
    <s v="DLR 2.3: New textbooks and Teachers guides developed in  core subjects of mathematics, science, and  language for Grades 2, 5, 8, and 11"/>
    <x v="1"/>
    <n v="3"/>
    <n v="3"/>
    <n v="0"/>
    <s v="Yes"/>
    <s v="Full amount upon   achievement of target"/>
    <x v="0"/>
    <s v="TPVA verifies that textbooks and  Teachers  guides  developed  in  core  subjects  for  grades 2, 5, 8, and 11."/>
    <s v="No"/>
  </r>
  <r>
    <s v="P159378"/>
    <s v="Afghanistan"/>
    <x v="0"/>
    <s v="IPF/DLIs"/>
    <s v="Primary and Secondary Education"/>
    <x v="1"/>
    <x v="1"/>
    <x v="1"/>
    <s v="DLR 2.4: New textbooks and Teachers guides developed in  core  subjects  of  mathematics,  science,  and  language for Grades 3, 6, 9, and 12. "/>
    <x v="1"/>
    <n v="3"/>
    <n v="3"/>
    <n v="0"/>
    <s v="Yes"/>
    <s v="Full amount upon   achievement of target"/>
    <x v="0"/>
    <s v="TPVA verifies that textbooks and  Teachers guides developed in core subjects for  grades 3, 6, 9, and 12. "/>
    <s v="No"/>
  </r>
  <r>
    <s v="P159378"/>
    <s v="Afghanistan"/>
    <x v="0"/>
    <s v="IPF/DLIs"/>
    <s v="Primary and Secondary Education"/>
    <x v="2"/>
    <x v="2"/>
    <x v="2"/>
    <s v="DLI 3: Improved EMIS data collection and quality assurance procedures implemented "/>
    <x v="0"/>
    <n v="14"/>
    <n v="0"/>
    <n v="9.45945945945946E-2"/>
    <s v="Yes"/>
    <s v="Full amount upon   achievement of target "/>
    <x v="0"/>
    <s v="Varies by DLR"/>
    <s v="No"/>
  </r>
  <r>
    <s v="P159378"/>
    <s v="Afghanistan"/>
    <x v="0"/>
    <s v="IPF/DLIs"/>
    <s v="Primary and Secondary Education"/>
    <x v="2"/>
    <x v="2"/>
    <x v="2"/>
    <s v="DLR 3.1: A call center established within MOE and  operational protocols for managing monthly  phone surveys to schools for EMIS data  collection established  in consultation with local  stakeholders."/>
    <x v="1"/>
    <n v="3"/>
    <n v="3"/>
    <n v="0"/>
    <s v="Yes"/>
    <s v="Full amount upon   achievement of target "/>
    <x v="0"/>
    <s v="TPVA reviews protocol and  arrangements for call center and conducts site  visit to verify call center established within MoE."/>
    <s v="No"/>
  </r>
  <r>
    <s v="P159378"/>
    <s v="Afghanistan"/>
    <x v="0"/>
    <s v="IPF/DLIs"/>
    <s v="Primary and Secondary Education"/>
    <x v="2"/>
    <x v="2"/>
    <x v="2"/>
    <s v="DLR 3.2: Online tool developed for school level data  entry into EMIS; training of trainers for data  collection and entry into EMIS completed; and  outreach and capacity building of principals and  school shuras to prepare for monthly data collection completed "/>
    <x v="1"/>
    <n v="3"/>
    <n v="3"/>
    <n v="0"/>
    <s v="Yes"/>
    <s v="Full amount upon   achievement of target "/>
    <x v="0"/>
    <s v="TPVA reviews EMIS module for  data entry and quality as well as verifies that  data has been entered, training and outreach  took place by reviewing related records and  materials and conducting random site visits and  interviewing principals and school shuras."/>
    <s v="No"/>
  </r>
  <r>
    <s v="P159378"/>
    <s v="Afghanistan"/>
    <x v="0"/>
    <s v="IPF/DLIs"/>
    <s v="Primary and Secondary Education"/>
    <x v="2"/>
    <x v="2"/>
    <x v="2"/>
    <s v="DLR 3.3: All 2019 and 2020 CBE information reported to  the MoE and entered in EMIS, in accordance  with the policy guidelines;  and  monthly phone  survey data collection conducted by a random  sample of schools in selected provinces"/>
    <x v="1"/>
    <n v="4"/>
    <n v="4"/>
    <n v="0"/>
    <s v="Yes"/>
    <s v="Full amount upon   achievement of target "/>
    <x v="0"/>
    <s v="The TPVA reviews  reports from EMIS teams and conducts visits to a  sample of schools and CBEs. They will review  data quality and verify monthly phone surveys  were conducted.  The TPVA will collect  attendance data from schools and crosscheck it  with the phone survey records at the PED and at  the call center"/>
    <s v="No"/>
  </r>
  <r>
    <s v="P159378"/>
    <s v="Afghanistan"/>
    <x v="0"/>
    <s v="IPF/DLIs"/>
    <s v="Primary and Secondary Education"/>
    <x v="2"/>
    <x v="2"/>
    <x v="2"/>
    <s v="DLR 3.4: EMIS data verified with monthly survey data  and a random sample of 5% of schools  physically verified with ±3.5% margin of error"/>
    <x v="1"/>
    <n v="2"/>
    <n v="2"/>
    <n v="0"/>
    <s v="Yes"/>
    <s v="Full amount upon   achievement of target "/>
    <x v="0"/>
    <s v="TPVA  verifies  that  the  MOE has conducted the two-level verification: a)  5% of physical verification of the EMIS data by the  MoE  (e.g.,  academic  supervisors)  by  reviewing  documentation on the verification process, data  collected and analysis of results reported by MoE  and  b)  the  TPVA  also  verifies  that  the  monthly  phone survey has been conducted and  the data  was  entered  into  EMIS  by  reviewing  the  EMIS’s  module for phone survey."/>
    <s v="No"/>
  </r>
  <r>
    <s v="P159378"/>
    <s v="Afghanistan"/>
    <x v="0"/>
    <s v="IPF/DLIs"/>
    <s v="Primary and Secondary Education"/>
    <x v="2"/>
    <x v="2"/>
    <x v="2"/>
    <s v="DLR 3.5: All 2021 and 2022 CBE information reported to  MoE and entered into EMIS in accordance with  policy guidelines. "/>
    <x v="1"/>
    <n v="2"/>
    <n v="2"/>
    <n v="0"/>
    <s v="Yes"/>
    <s v="Full amount upon   achievement of target "/>
    <x v="0"/>
    <s v="The TPVA reviews  reports from EMIS teams and conducts visits to a  sample of schools and CBEs."/>
    <s v="No"/>
  </r>
  <r>
    <s v="P159378"/>
    <s v="Afghanistan"/>
    <x v="0"/>
    <s v="IPF/DLIs"/>
    <s v="Primary and Secondary Education"/>
    <x v="0"/>
    <x v="3"/>
    <x v="0"/>
    <s v="DLI 4: Development and implementation of a Teachers policy for prioritization in the hiring and allocation of Teachers based on need"/>
    <x v="0"/>
    <n v="10"/>
    <n v="0"/>
    <n v="6.7567567567567571E-2"/>
    <s v="No"/>
    <s v="Full amount upon   achievement of target "/>
    <x v="0"/>
    <s v="Varies by DLR"/>
    <s v="No"/>
  </r>
  <r>
    <s v="P159378"/>
    <s v="Afghanistan"/>
    <x v="0"/>
    <s v="IPF/DLIs"/>
    <s v="Primary and Secondary Education"/>
    <x v="0"/>
    <x v="3"/>
    <x v="0"/>
    <s v="DLR 4.1: Teachers  policy  comprising  step‐by‐step  procedures  for  prioritization, needs-based  allocation, and  criteria for redeployment of Teachers developed"/>
    <x v="1"/>
    <n v="5"/>
    <n v="5"/>
    <n v="0"/>
    <s v="No"/>
    <s v="Full amount upon   achievement of target "/>
    <x v="0"/>
    <s v="TPVA will  review  the  Teachers  policy  and  verify  that  it  sufficiently  describes  step‐by‐step  procedures for prioritization and needs including  criteria  for  allocation  of  new  hires  and  redeployment of existing Teachers."/>
    <s v="No"/>
  </r>
  <r>
    <s v="P159378"/>
    <s v="Afghanistan"/>
    <x v="0"/>
    <s v="IPF/DLIs"/>
    <s v="Primary and Secondary Education"/>
    <x v="0"/>
    <x v="3"/>
    <x v="0"/>
    <s v="DLR 4.2: At least ninety (90) percent of newly hired  permanent Teachers and at least seventy five  (75) percent of newly hired temporary Teachers  hired based on the methods and criteria  identified in the Teachers policy; and at least  ninety (90) percent of new  Teachers positions  filled through a transparent recruitment process  using the IARCSC’s hiring procedures and at  least forty percent (40%) of the new hires are  women. "/>
    <x v="1"/>
    <n v="5"/>
    <n v="5"/>
    <n v="0"/>
    <s v="No"/>
    <s v="Full amount upon   achievement of target "/>
    <x v="0"/>
    <s v="TPVA will verify Teachers were  hired according to the national recruitment  process.  TPVA will select a sample from new  recruitments and review all related documents"/>
    <s v="No"/>
  </r>
  <r>
    <s v="P159378"/>
    <s v="Afghanistan"/>
    <x v="0"/>
    <s v="IPF/DLIs"/>
    <s v="Primary and Secondary Education"/>
    <x v="2"/>
    <x v="4"/>
    <x v="1"/>
    <s v="DLI 5: Integrated personnel database for education staff established "/>
    <x v="0"/>
    <n v="5"/>
    <n v="0"/>
    <n v="3.3783783783783786E-2"/>
    <s v="No"/>
    <s v="Full amount upon   achievement of target "/>
    <x v="0"/>
    <s v="Varies by DLR"/>
    <s v="No"/>
  </r>
  <r>
    <s v="P159378"/>
    <s v="Afghanistan"/>
    <x v="0"/>
    <s v="IPF/DLIs"/>
    <s v="Primary and Secondary Education"/>
    <x v="2"/>
    <x v="4"/>
    <x v="1"/>
    <s v="DLR 5.1: Organizational mapping of all education Tashkeel  staff  completed;  and  agreed  minimum  information on staff, as described in the Project  Procedure  Manual,  including  biometic  data  entered  into  the  personnel  databse  for  one  hundred thousand (100,000) staff"/>
    <x v="1"/>
    <n v="2"/>
    <n v="2"/>
    <n v="0"/>
    <s v="No"/>
    <s v="Full amount upon   achievement of target "/>
    <x v="0"/>
    <s v="TPVA reviews organizational mapping  (census) of all Tashkeel staff and verifies that the mapping follows the organizational structure of  the MoE down to the level of work location. TPVA verifies that the database  contains agreed minimum information. TPVA reviews a random sample  of records to verify the payroll sheet (M16) is  generated using the new databases system, and  to compare the M16 with M14 for individual  Teachers at the school level"/>
    <s v="No"/>
  </r>
  <r>
    <s v="P159378"/>
    <s v="Afghanistan"/>
    <x v="0"/>
    <s v="IPF/DLIs"/>
    <s v="Primary and Secondary Education"/>
    <x v="2"/>
    <x v="4"/>
    <x v="1"/>
    <s v="DLR 5.2: Agreed  minimum information on  staff, as  described in the Project Procedure Manual,  including biometric data entered into the  personnel database for all staff"/>
    <x v="1"/>
    <n v="2"/>
    <n v="2"/>
    <n v="0"/>
    <s v="No"/>
    <s v="Full amount upon   achievement of target "/>
    <x v="0"/>
    <s v="TPVA reviews and verifies the  database includes required information for ALL  staff.  In addition, the TPVA reviews a random  sample of records to verify the payroll sheet  (M16) is generated using the new databases  system, and to compare the M16 with M14 for  individual Teachers at the school level. "/>
    <s v="No"/>
  </r>
  <r>
    <s v="P159378"/>
    <s v="Afghanistan"/>
    <x v="0"/>
    <s v="IPF/DLIs"/>
    <s v="Primary and Secondary Education"/>
    <x v="2"/>
    <x v="4"/>
    <x v="1"/>
    <s v="DLR 5.3: Personnel data updated to reflect any changes"/>
    <x v="1"/>
    <n v="1"/>
    <n v="1"/>
    <n v="0"/>
    <s v="No"/>
    <s v="Full amount upon   achievement of target "/>
    <x v="0"/>
    <s v="TPVA verifies that the  integration is completed with any differences  between them fully reconciled, and completion  of any updates to existing records in the  database. TPVA will review of a random sample  from MoE’s database for accuracy with payroll"/>
    <s v="No"/>
  </r>
  <r>
    <s v="P159378"/>
    <s v="Afghanistan"/>
    <x v="0"/>
    <s v="IPF/DLIs"/>
    <s v="Primary and Secondary Education"/>
    <x v="3"/>
    <x v="5"/>
    <x v="2"/>
    <s v="DLI 6: Annual results‐based reports implemented between MoE, PEDs, and DEDs "/>
    <x v="0"/>
    <n v="5"/>
    <n v="0"/>
    <n v="3.3783783783783786E-2"/>
    <s v="No"/>
    <s v="Full amount upon   achievement of target "/>
    <x v="0"/>
    <s v="Varies by DLR"/>
    <s v="No"/>
  </r>
  <r>
    <s v="P159378"/>
    <s v="Afghanistan"/>
    <x v="0"/>
    <s v="IPF/DLIs"/>
    <s v="Primary and Secondary Education"/>
    <x v="3"/>
    <x v="5"/>
    <x v="2"/>
    <s v="DLR 6.1: By December 2018, standard templates for  annual results reporting developed. "/>
    <x v="1"/>
    <n v="2"/>
    <n v="2"/>
    <n v="0"/>
    <s v="No"/>
    <s v="Full amount upon   achievement of target "/>
    <x v="0"/>
    <s v="TPVA reviews templates to  ensure standard templates for annual results  reporting are developed, including development  and dissemination of school budgets and PED reports summarizing (a) school expenditures, (b) _x000a_ Teachers absenteeism, (c) student enrollment and  attendance, (d) textbooks required by schools,  (e) textbooks delivered to schools, and (f) all  actions taken in response to DED requests and  school report card results."/>
    <s v="No"/>
  </r>
  <r>
    <s v="P159378"/>
    <s v="Afghanistan"/>
    <x v="0"/>
    <s v="IPF/DLIs"/>
    <s v="Primary and Secondary Education"/>
    <x v="3"/>
    <x v="5"/>
    <x v="2"/>
    <s v="DLR 6.2: By December 2020, 2019, annual results‐based  reports completed per template, submitted by  MoE for fifteen (15) PEDs and related DEDs, and  published on MOE’s website"/>
    <x v="1"/>
    <n v="1.5"/>
    <n v="1.5"/>
    <n v="0"/>
    <s v="No"/>
    <s v="Full amount upon   achievement of target "/>
    <x v="0"/>
    <s v=" TPVA reviews if 2019 reports  were completed per template and submitted by  the MoE for 15 PEDs, and related DEDs and  published on MoE website by December 2020"/>
    <s v="No"/>
  </r>
  <r>
    <s v="P159378"/>
    <s v="Afghanistan"/>
    <x v="0"/>
    <s v="IPF/DLIs"/>
    <s v="Primary and Secondary Education"/>
    <x v="3"/>
    <x v="5"/>
    <x v="2"/>
    <s v="DLR 6.3: By December 2021, 2020 annual results‐based  reports completed per template, submitted by  MoE for all PEDs and DEDs, and published on  MoE’s website"/>
    <x v="1"/>
    <n v="1"/>
    <n v="1"/>
    <n v="0"/>
    <s v="No"/>
    <s v="Full amount upon   achievement of target "/>
    <x v="0"/>
    <s v="TPVA reviews if 2020 reports  were completed per template and submitted by  the MoE for all PEDs, and related DEDs and  published on MoE website by December 2021"/>
    <s v="No"/>
  </r>
  <r>
    <s v="P159378"/>
    <s v="Afghanistan"/>
    <x v="0"/>
    <s v="IPF/DLIs"/>
    <s v="Primary and Secondary Education"/>
    <x v="3"/>
    <x v="5"/>
    <x v="2"/>
    <s v="DLR 6.4: By December 2022, 2021 annual results‐based  reports completed annually per template,  submitted by MOE for PEDs and DEDs, and  500,000  Full amount upon   achievement of target The World Bank EQRA (P159378) Page 65 of 114 published on MOE’s website"/>
    <x v="1"/>
    <n v="0.5"/>
    <n v="0.5"/>
    <n v="0"/>
    <s v="No"/>
    <s v="Full amount upon   achievement of target "/>
    <x v="0"/>
    <s v=" TPVA reviews if 2021 reports  were completed per template and submitted by  the MoE for all PEDs, and related DEDs and  published on MoE website by December 2022"/>
    <s v="No"/>
  </r>
  <r>
    <s v="P159378"/>
    <s v="Afghanistan"/>
    <x v="0"/>
    <s v="IPF/DLIs"/>
    <s v="Primary and Secondary Education"/>
    <x v="4"/>
    <x v="6"/>
    <x v="2"/>
    <s v="DLI 7: NESP III operational plan on management and budgeting cycle developed and results reported"/>
    <x v="0"/>
    <n v="5"/>
    <n v="0"/>
    <n v="3.3783783783783786E-2"/>
    <s v="No"/>
    <s v="Full amount upon   achievement of target "/>
    <x v="0"/>
    <s v="Varies by DLR"/>
    <s v="No"/>
  </r>
  <r>
    <s v="P159378"/>
    <s v="Afghanistan"/>
    <x v="0"/>
    <s v="IPF/DLIs"/>
    <s v="Primary and Secondary Education"/>
    <x v="4"/>
    <x v="6"/>
    <x v="2"/>
    <s v="DLR 7.1: By December 2018: new O&amp;M budget allocation  formula established for PEDs and DEDs; annual  operational plan based on actual on‐budget  allocations and projected off budget allocations  for 2019 completed as per template, and  endorsed by Development Partners; and  progress report template jointly developed with  Development  artners"/>
    <x v="1"/>
    <n v="2"/>
    <n v="2"/>
    <n v="0"/>
    <s v="No"/>
    <s v="Full amount upon   achievement of target "/>
    <x v="0"/>
    <s v="TPVA reviews MOE operational  plans and reports  to verify: (a) new O&amp;M budget allocation formula established for each PED,  disaggregated by DED; (b) annual operational  plan based on actual on‐budget allocations and  projected off‐budget allocations for 2019  completed and endorsed by DPs by December  2018; and (c) progress report template jointly developed with DPs by December 201"/>
    <s v="No"/>
  </r>
  <r>
    <s v="P159378"/>
    <s v="Afghanistan"/>
    <x v="0"/>
    <s v="IPF/DLIs"/>
    <s v="Primary and Secondary Education"/>
    <x v="4"/>
    <x v="6"/>
    <x v="2"/>
    <s v="DLR 7.2: By February 2019, progress on results toward  2018 annual plan reported as per template by  MoE; and by June 2019, annual operational plan  based on actual on‐budget allocations and  projected off‐budget allocations for 2020  completed as per the template and endorsed by  Development Partners. "/>
    <x v="1"/>
    <n v="1"/>
    <n v="1"/>
    <n v="0"/>
    <s v="No"/>
    <s v="Full amount upon   achievement of target "/>
    <x v="0"/>
    <s v=" TPVA reviews MoE operational plans and  reports to verify: (a) progress on results toward  2018 annual plan reported by February 2019; and  (b) annual operational plan based on actual on‐ budget allocation and projected off‐budget  allocations for 2020 completed and endorsed by  DPs as per the template by June 2019"/>
    <s v="No"/>
  </r>
  <r>
    <s v="P159378"/>
    <s v="Afghanistan"/>
    <x v="0"/>
    <s v="IPF/DLIs"/>
    <s v="Primary and Secondary Education"/>
    <x v="4"/>
    <x v="6"/>
    <x v="2"/>
    <s v="DLR 7.3: By February 2020, progress on results toward  2019 annual plan reported as per template by  MOE; and by June 2020, annual operational plan  based on actual on‐budget allocations and  projected off‐budget allocations for 2021  completed as per the template and endorsed by  Development Partners."/>
    <x v="1"/>
    <n v="1"/>
    <n v="1"/>
    <n v="0"/>
    <s v="No"/>
    <s v="Full amount upon achievement of target "/>
    <x v="0"/>
    <s v="TPVA reviews  MoE operational plans and reports to verify: (a) progress on results toward 2019 annual plan  reported, per template by February 2020; and  (b) annual operational plan based on actual on‐ budget allocation and projected off‐budget  allocations for 2021 completed and endorsed by  DPs as per the template by June 2020"/>
    <s v="No"/>
  </r>
  <r>
    <s v="P159378"/>
    <s v="Afghanistan"/>
    <x v="0"/>
    <s v="IPF/DLIs"/>
    <s v="Primary and Secondary Education"/>
    <x v="4"/>
    <x v="6"/>
    <x v="2"/>
    <s v="DLR 7.4: By February 2021, progress on results toward  2020 annual plan reported as per template; and  by June 2021, 2022 annual operational plan  developed with budget codes specified for on  budget‐ projected off‐budget allocations for  2022 completed as per the template and  endorsed by Development Partners. "/>
    <x v="1"/>
    <n v="1"/>
    <n v="1"/>
    <n v="0"/>
    <s v="No"/>
    <s v="Full amount upon achievement of target "/>
    <x v="0"/>
    <s v=" TPVA reviews MOE operational plans and  reports to verify: (a) progress on results toward  2020 annual plan reported, per template by  February 2021; (b) Annual operations plan based  on actual on‐budget allocation and projected off‐ budget allocations for 2022 completed and  endorsed by DPs as per the template by June  2021"/>
    <s v="No"/>
  </r>
  <r>
    <s v="P168911"/>
    <s v="Argentina"/>
    <x v="1"/>
    <s v="PforR"/>
    <s v="Tertiary Education"/>
    <x v="5"/>
    <x v="7"/>
    <x v="0"/>
    <s v="DLI 1: Percentage of Higher Education scholarship candidates whose academic information has been provided by their academic institution"/>
    <x v="0"/>
    <n v="100"/>
    <n v="0"/>
    <n v="0.16611295681063123"/>
    <s v="Yes"/>
    <s v="as per DLR formulas below"/>
    <x v="0"/>
    <s v="DNB"/>
    <s v="No"/>
  </r>
  <r>
    <s v="P168911"/>
    <s v="Argentina"/>
    <x v="1"/>
    <s v="PforR"/>
    <s v="Tertiary Education"/>
    <x v="5"/>
    <x v="7"/>
    <x v="0"/>
    <s v="DLR 1.1: 80% of Higher Education scholarship candidates whose academic information has been provided by their academic institution "/>
    <x v="1"/>
    <n v="35"/>
    <n v="35"/>
    <n v="0"/>
    <s v="Yes"/>
    <s v="min: 75%"/>
    <x v="0"/>
    <s v="DNB"/>
    <s v="No"/>
  </r>
  <r>
    <s v="P168911"/>
    <s v="Argentina"/>
    <x v="1"/>
    <s v="PforR"/>
    <s v="Tertiary Education"/>
    <x v="5"/>
    <x v="7"/>
    <x v="0"/>
    <s v="DLR 1.2: 85% of Higher Education scholarship candidates whose academic information has been provided by their academic institution "/>
    <x v="1"/>
    <n v="25"/>
    <n v="25"/>
    <n v="0"/>
    <s v="Yes"/>
    <s v="min: 80%"/>
    <x v="0"/>
    <s v="DNB"/>
    <s v="No"/>
  </r>
  <r>
    <s v="P168911"/>
    <s v="Argentina"/>
    <x v="1"/>
    <s v="PforR"/>
    <s v="Tertiary Education"/>
    <x v="5"/>
    <x v="7"/>
    <x v="0"/>
    <s v="DLR 1.3: 90% of Higher Education scholarship candidates whose academic information has been provided by their academic institution "/>
    <x v="1"/>
    <n v="25"/>
    <n v="25"/>
    <n v="0"/>
    <s v="Yes"/>
    <s v="min: 85%"/>
    <x v="0"/>
    <s v="DNB"/>
    <s v="No"/>
  </r>
  <r>
    <s v="P168911"/>
    <s v="Argentina"/>
    <x v="1"/>
    <s v="PforR"/>
    <s v="Tertiary Education"/>
    <x v="5"/>
    <x v="7"/>
    <x v="0"/>
    <s v="DLR 1.4: 95% of Higher Education scholarship candidates whose academic information has been provided by their academic institution  "/>
    <x v="1"/>
    <n v="15"/>
    <n v="15"/>
    <n v="0"/>
    <s v="Yes"/>
    <s v="min: 90%"/>
    <x v="0"/>
    <s v="DNB"/>
    <s v="No"/>
  </r>
  <r>
    <s v="P168911"/>
    <s v="Argentina"/>
    <x v="1"/>
    <s v="PforR"/>
    <s v="Tertiary Education"/>
    <x v="5"/>
    <x v="7"/>
    <x v="3"/>
    <s v="DLI 2: Percentage of higher education scholars that have renewed the scholarship"/>
    <x v="0"/>
    <n v="80"/>
    <n v="0"/>
    <n v="0.13289036544850499"/>
    <s v="Yes"/>
    <s v="as per DLR formulas below"/>
    <x v="0"/>
    <s v="DNB"/>
    <s v="No"/>
  </r>
  <r>
    <s v="P168911"/>
    <s v="Argentina"/>
    <x v="1"/>
    <s v="PforR"/>
    <s v="Tertiary Education"/>
    <x v="5"/>
    <x v="7"/>
    <x v="3"/>
    <s v="DLR 2.1: 30.7% of higher education scholars that have renewed the scholarship"/>
    <x v="1"/>
    <n v="25"/>
    <n v="25"/>
    <n v="0"/>
    <s v="Yes"/>
    <s v="min: 28.7%"/>
    <x v="0"/>
    <s v="DNB"/>
    <s v="No"/>
  </r>
  <r>
    <s v="P168911"/>
    <s v="Argentina"/>
    <x v="1"/>
    <s v="PforR"/>
    <s v="Tertiary Education"/>
    <x v="5"/>
    <x v="7"/>
    <x v="3"/>
    <s v="DLR 2.2: 32.7% of higher education scholars that have renewed the scholarship"/>
    <x v="1"/>
    <n v="20"/>
    <n v="20"/>
    <n v="0"/>
    <s v="Yes"/>
    <s v="min: 30.7%"/>
    <x v="0"/>
    <s v="DNB"/>
    <s v="No"/>
  </r>
  <r>
    <s v="P168911"/>
    <s v="Argentina"/>
    <x v="1"/>
    <s v="PforR"/>
    <s v="Tertiary Education"/>
    <x v="5"/>
    <x v="7"/>
    <x v="3"/>
    <s v="DLR 2.3: 34.7% of higher education scholars that have renewed the scholarship"/>
    <x v="1"/>
    <n v="20"/>
    <n v="20"/>
    <n v="0"/>
    <s v="Yes"/>
    <s v="min: 32.7%"/>
    <x v="0"/>
    <s v="DNB"/>
    <s v="No"/>
  </r>
  <r>
    <s v="P168911"/>
    <s v="Argentina"/>
    <x v="1"/>
    <s v="PforR"/>
    <s v="Tertiary Education"/>
    <x v="5"/>
    <x v="7"/>
    <x v="3"/>
    <s v="DLR 2.4: 36.7% of higher education scholars that have renewed the scholarship"/>
    <x v="1"/>
    <n v="15"/>
    <n v="15"/>
    <n v="0"/>
    <s v="Yes"/>
    <s v="min: 34.7%"/>
    <x v="0"/>
    <s v="DNB"/>
    <s v="No"/>
  </r>
  <r>
    <s v="P168911"/>
    <s v="Argentina"/>
    <x v="1"/>
    <s v="PforR"/>
    <s v="Tertiary Education"/>
    <x v="5"/>
    <x v="7"/>
    <x v="0"/>
    <s v="DLI 3: Percentage of first-year higher education scholars enrolled in Strategic Careers"/>
    <x v="0"/>
    <n v="40"/>
    <n v="0"/>
    <n v="6.6445182724252497E-2"/>
    <s v="Yes"/>
    <s v="n/a"/>
    <x v="0"/>
    <s v="DNB"/>
    <s v="No"/>
  </r>
  <r>
    <s v="P168911"/>
    <s v="Argentina"/>
    <x v="1"/>
    <s v="PforR"/>
    <s v="Tertiary Education"/>
    <x v="5"/>
    <x v="7"/>
    <x v="0"/>
    <s v="DLR 3.1: 31.3% of first-year higher education scholars enrolled in Strategic Careers"/>
    <x v="1"/>
    <n v="10"/>
    <n v="10"/>
    <n v="0"/>
    <s v="Yes"/>
    <s v="n/a"/>
    <x v="0"/>
    <s v="DNB"/>
    <s v="No"/>
  </r>
  <r>
    <s v="P168911"/>
    <s v="Argentina"/>
    <x v="1"/>
    <s v="PforR"/>
    <s v="Tertiary Education"/>
    <x v="5"/>
    <x v="7"/>
    <x v="0"/>
    <s v="DLR 3.2: 33.3% of first-year higher education scholars enrolled in Strategic Careers"/>
    <x v="1"/>
    <n v="10"/>
    <n v="10"/>
    <n v="0"/>
    <s v="Yes"/>
    <s v="n/a"/>
    <x v="0"/>
    <s v="DNB"/>
    <s v="No"/>
  </r>
  <r>
    <s v="P168911"/>
    <s v="Argentina"/>
    <x v="1"/>
    <s v="PforR"/>
    <s v="Tertiary Education"/>
    <x v="5"/>
    <x v="7"/>
    <x v="0"/>
    <s v="DLR 3.3: 35.3% of first-year higher education scholars enrolled in Strategic Careers"/>
    <x v="1"/>
    <n v="10"/>
    <n v="10"/>
    <n v="0"/>
    <s v="Yes"/>
    <s v="n/a"/>
    <x v="0"/>
    <s v="DNB"/>
    <s v="No"/>
  </r>
  <r>
    <s v="P168911"/>
    <s v="Argentina"/>
    <x v="1"/>
    <s v="PforR"/>
    <s v="Tertiary Education"/>
    <x v="5"/>
    <x v="7"/>
    <x v="0"/>
    <s v="DLR 3.4: 37.3% of first-year higher education scholars enrolled in Strategic Careers"/>
    <x v="1"/>
    <n v="10"/>
    <n v="10"/>
    <n v="0"/>
    <s v="Yes"/>
    <s v="n/a"/>
    <x v="0"/>
    <s v="DNB"/>
    <s v="No"/>
  </r>
  <r>
    <s v="P168911"/>
    <s v="Argentina"/>
    <x v="1"/>
    <s v="PforR"/>
    <s v="Tertiary Education"/>
    <x v="5"/>
    <x v="8"/>
    <x v="1"/>
    <s v="DLI 4: Tools to diagnose and overcome non-financial barriers to education progression and completion designed and implemented"/>
    <x v="0"/>
    <n v="60"/>
    <n v="0"/>
    <n v="9.9667774086378738E-2"/>
    <s v="No"/>
    <s v="n/a"/>
    <x v="0"/>
    <s v="MoE documents, online website"/>
    <s v="No"/>
  </r>
  <r>
    <s v="P168911"/>
    <s v="Argentina"/>
    <x v="1"/>
    <s v="PforR"/>
    <s v="Tertiary Education"/>
    <x v="5"/>
    <x v="8"/>
    <x v="1"/>
    <s v="DLR 4.1: Diagnostic study and action plan published"/>
    <x v="1"/>
    <n v="20"/>
    <n v="20"/>
    <n v="0"/>
    <s v="No"/>
    <s v="n/a"/>
    <x v="0"/>
    <s v="MoE documents, online website"/>
    <s v="No"/>
  </r>
  <r>
    <s v="P168911"/>
    <s v="Argentina"/>
    <x v="1"/>
    <s v="PforR"/>
    <s v="Tertiary Education"/>
    <x v="5"/>
    <x v="8"/>
    <x v="1"/>
    <s v="DLR 4.2: Website with information to guide the application for scholarships"/>
    <x v="1"/>
    <n v="40"/>
    <n v="40"/>
    <n v="0"/>
    <s v="No"/>
    <s v="n/a"/>
    <x v="0"/>
    <s v="MoE documents, online website"/>
    <s v="No"/>
  </r>
  <r>
    <s v="P168911"/>
    <s v="Argentina"/>
    <x v="1"/>
    <s v="PforR"/>
    <s v="Tertiary Education"/>
    <x v="6"/>
    <x v="9"/>
    <x v="1"/>
    <s v="DLI 5: Academic certification system for basic education scholars implemented"/>
    <x v="0"/>
    <n v="10"/>
    <n v="0"/>
    <n v="1.6611295681063124E-2"/>
    <s v="No"/>
    <s v="n/a"/>
    <x v="0"/>
    <s v="MoE documents, online website"/>
    <s v="No"/>
  </r>
  <r>
    <s v="P168911"/>
    <s v="Argentina"/>
    <x v="1"/>
    <s v="PforR"/>
    <s v="Tertiary Education"/>
    <x v="6"/>
    <x v="9"/>
    <x v="1"/>
    <s v="DLR 5.1: Action plan for the certification system for basic education"/>
    <x v="1"/>
    <n v="5"/>
    <n v="5"/>
    <n v="0"/>
    <s v="No"/>
    <s v="n/a"/>
    <x v="0"/>
    <s v="MoE documents, online website"/>
    <s v="No"/>
  </r>
  <r>
    <s v="P168911"/>
    <s v="Argentina"/>
    <x v="1"/>
    <s v="PforR"/>
    <s v="Tertiary Education"/>
    <x v="6"/>
    <x v="9"/>
    <x v="1"/>
    <s v="DLR 5.2: Results report of the pilot of the certification system for basic education"/>
    <x v="1"/>
    <n v="5"/>
    <n v="5"/>
    <n v="0"/>
    <s v="No"/>
    <s v="n/a"/>
    <x v="0"/>
    <s v="MoE documents, online website"/>
    <s v="No"/>
  </r>
  <r>
    <s v="P168911"/>
    <s v="Argentina"/>
    <x v="1"/>
    <s v="PforR"/>
    <s v="Tertiary Education"/>
    <x v="6"/>
    <x v="10"/>
    <x v="3"/>
    <s v="DLI 6: Percentage of basic education students assessed through the APRENDER evaluation in the Participating Provinces with the Lowest Coverage"/>
    <x v="0"/>
    <n v="4.5"/>
    <n v="0"/>
    <n v="7.4750830564784057E-3"/>
    <s v="Yes"/>
    <s v="n/a"/>
    <x v="0"/>
    <s v="SEE"/>
    <s v="No"/>
  </r>
  <r>
    <s v="P168911"/>
    <s v="Argentina"/>
    <x v="1"/>
    <s v="PforR"/>
    <s v="Tertiary Education"/>
    <x v="6"/>
    <x v="10"/>
    <x v="3"/>
    <s v="DLR 6.1: 50% secondary education students assessed through the APRENDER evaluation in the Participating Provinces with the Lowest Coverage"/>
    <x v="1"/>
    <n v="2.5"/>
    <n v="2.5"/>
    <n v="0"/>
    <s v="Yes"/>
    <s v="n/a"/>
    <x v="0"/>
    <s v="SEE"/>
    <s v="No"/>
  </r>
  <r>
    <s v="P168911"/>
    <s v="Argentina"/>
    <x v="1"/>
    <s v="PforR"/>
    <s v="Tertiary Education"/>
    <x v="6"/>
    <x v="10"/>
    <x v="3"/>
    <s v="DLR 6.2: 67% primary education students assessed through the APRENDER evaluation in the Participating Provinces with the Lowest Coverage"/>
    <x v="1"/>
    <n v="1"/>
    <n v="1"/>
    <n v="0"/>
    <s v="Yes"/>
    <s v="n/a"/>
    <x v="0"/>
    <s v="SEE"/>
    <s v="No"/>
  </r>
  <r>
    <s v="P168911"/>
    <s v="Argentina"/>
    <x v="1"/>
    <s v="PforR"/>
    <s v="Tertiary Education"/>
    <x v="6"/>
    <x v="10"/>
    <x v="3"/>
    <s v="DLR 6.3: 56% secondary education students assessed through the APRENDER evaluation in the Participating Provinces with the Lowest Coverage"/>
    <x v="1"/>
    <n v="1"/>
    <n v="1"/>
    <n v="0"/>
    <s v="Yes"/>
    <s v="n/a"/>
    <x v="0"/>
    <s v="SEE"/>
    <s v="No"/>
  </r>
  <r>
    <s v="P168911"/>
    <s v="Argentina"/>
    <x v="1"/>
    <s v="PforR"/>
    <s v="Tertiary Education"/>
    <x v="2"/>
    <x v="11"/>
    <x v="3"/>
    <s v="DLI 7: Percentage of school principals using the APRENDER Summary Report to enhance pedagogical practices"/>
    <x v="0"/>
    <n v="4"/>
    <n v="0"/>
    <n v="6.6445182724252493E-3"/>
    <s v="Yes"/>
    <s v="n/a"/>
    <x v="0"/>
    <s v="SEE"/>
    <s v="No"/>
  </r>
  <r>
    <s v="P168911"/>
    <s v="Argentina"/>
    <x v="1"/>
    <s v="PforR"/>
    <s v="Tertiary Education"/>
    <x v="2"/>
    <x v="11"/>
    <x v="3"/>
    <s v="DLR 7.1: 45% of school principals using the APRENDER Summary Report to enhance pedagogical practices"/>
    <x v="1"/>
    <n v="2"/>
    <n v="2"/>
    <n v="0"/>
    <s v="Yes"/>
    <s v="n/a"/>
    <x v="0"/>
    <s v="SEE"/>
    <s v="No"/>
  </r>
  <r>
    <s v="P168911"/>
    <s v="Argentina"/>
    <x v="1"/>
    <s v="PforR"/>
    <s v="Tertiary Education"/>
    <x v="2"/>
    <x v="11"/>
    <x v="3"/>
    <s v="DLR 7.2: 55% of school principals using the APRENDER Summary Report to enhance pedagogical practices"/>
    <x v="1"/>
    <n v="2"/>
    <n v="2"/>
    <n v="0"/>
    <s v="Yes"/>
    <s v="n/a"/>
    <x v="0"/>
    <s v="SEE"/>
    <s v="No"/>
  </r>
  <r>
    <s v="P168911"/>
    <s v="Argentina"/>
    <x v="1"/>
    <s v="PforR"/>
    <s v="Tertiary Education"/>
    <x v="7"/>
    <x v="12"/>
    <x v="0"/>
    <s v="DLI 8: Diagnostic evaluation system for Teachers training institutes implemented"/>
    <x v="0"/>
    <n v="2.5"/>
    <n v="0"/>
    <n v="4.152823920265781E-3"/>
    <s v="No"/>
    <s v="n/a"/>
    <x v="0"/>
    <s v="SEE"/>
    <s v="No"/>
  </r>
  <r>
    <s v="P168911"/>
    <s v="Argentina"/>
    <x v="1"/>
    <s v="PforR"/>
    <s v="Tertiary Education"/>
    <x v="7"/>
    <x v="12"/>
    <x v="0"/>
    <s v="DLR 8.1: Action plan for evaluation and dissemination of results"/>
    <x v="1"/>
    <n v="1.5"/>
    <n v="1.5"/>
    <n v="0"/>
    <s v="No"/>
    <s v="n/a"/>
    <x v="0"/>
    <s v="SEE"/>
    <s v="No"/>
  </r>
  <r>
    <s v="P168911"/>
    <s v="Argentina"/>
    <x v="1"/>
    <s v="PforR"/>
    <s v="Tertiary Education"/>
    <x v="7"/>
    <x v="12"/>
    <x v="0"/>
    <s v="DLR 8.2: Pilot of the evaluation carried out"/>
    <x v="1"/>
    <n v="1"/>
    <n v="1"/>
    <n v="0"/>
    <s v="No"/>
    <s v="n/a"/>
    <x v="0"/>
    <s v="SEE"/>
    <s v="No"/>
  </r>
  <r>
    <s v="P160943"/>
    <s v="Bangladesh"/>
    <x v="0"/>
    <s v="PforR"/>
    <s v="Secondary Education"/>
    <x v="1"/>
    <x v="13"/>
    <x v="0"/>
    <s v="DLI 1: Effective and relevant curriculum is in place"/>
    <x v="0"/>
    <n v="40"/>
    <n v="0"/>
    <n v="0.04"/>
    <s v="N/A"/>
    <s v="as per DLR formulas below"/>
    <x v="0"/>
    <s v="Varies by DLR"/>
    <s v="Yes, DLI modified"/>
  </r>
  <r>
    <s v="P160943"/>
    <s v="Bangladesh"/>
    <x v="0"/>
    <s v="PforR"/>
    <s v="Secondary Education"/>
    <x v="1"/>
    <x v="13"/>
    <x v="0"/>
    <s v="DLR 1.1: MOE has approved NCPF for grades from preprimary to 12th grade"/>
    <x v="1"/>
    <n v="10"/>
    <n v="10"/>
    <n v="0"/>
    <s v="N/A"/>
    <s v="$10 million upon achievement of target"/>
    <x v="0"/>
    <s v="Approved NCPF document with minutes of approval by MOE"/>
    <s v="Yes, DLR intact "/>
  </r>
  <r>
    <s v="P160943"/>
    <s v="Bangladesh"/>
    <x v="0"/>
    <s v="PforR"/>
    <s v="Secondary Education"/>
    <x v="1"/>
    <x v="13"/>
    <x v="0"/>
    <s v="DLR 1.2: NCTB has been strengthened with: (i) 80% of staffing positions filled with appropriate qualifications and specialization, (ii) NCTB organogram approved, and (iii) implementation plan with the revised NCTB structure approved"/>
    <x v="1"/>
    <n v="10"/>
    <n v="10"/>
    <n v="0"/>
    <s v="N/A"/>
    <s v="$10 million upon achievement of target"/>
    <x v="0"/>
    <s v="Progress report from NCTB on staffing, revised organogram and implementation plan"/>
    <s v="Yes, DLR modified"/>
  </r>
  <r>
    <s v="P160943"/>
    <s v="Bangladesh"/>
    <x v="0"/>
    <s v="PforR"/>
    <s v="Secondary Education"/>
    <x v="1"/>
    <x v="13"/>
    <x v="0"/>
    <s v="DLR 1.3: National Curriculum Coordination Committee (NCCC) of MOE has approved the revised national curriculum for grades 6-12 developed based on the NCPF"/>
    <x v="1"/>
    <n v="10"/>
    <n v="10"/>
    <n v="0"/>
    <s v="N/A"/>
    <s v="$10 million upon achievement of target"/>
    <x v="0"/>
    <s v="Approved curriculum document with minutes of approval by NCCC"/>
    <s v="Yes, DLR intact "/>
  </r>
  <r>
    <s v="P160943"/>
    <s v="Bangladesh"/>
    <x v="0"/>
    <s v="PforR"/>
    <s v="Secondary Education"/>
    <x v="1"/>
    <x v="13"/>
    <x v="0"/>
    <s v="DLR 1.4: Elearning and digital universal content of curriculum available at all Institutions"/>
    <x v="1"/>
    <n v="10"/>
    <n v="10"/>
    <n v="0"/>
    <s v="N/A"/>
    <s v="$10 million upon achievement of target"/>
    <x v="0"/>
    <s v="DSHE’s EMIS report on institution-level availability and use of e-learning and digital content"/>
    <s v="Yes, DLR intact "/>
  </r>
  <r>
    <s v="P160943"/>
    <s v="Bangladesh"/>
    <x v="0"/>
    <s v="PforR"/>
    <s v="Secondary Education"/>
    <x v="6"/>
    <x v="10"/>
    <x v="0"/>
    <s v="DLI 2: Assessment and examination system reforms implemented to improve teaching learning"/>
    <x v="0"/>
    <n v="40"/>
    <n v="0"/>
    <n v="0.04"/>
    <s v="N/A"/>
    <s v="$10 million upon achievement of target"/>
    <x v="0"/>
    <s v="Varies by DLR"/>
    <s v="Yes, DLI modified"/>
  </r>
  <r>
    <s v="P160943"/>
    <s v="Bangladesh"/>
    <x v="0"/>
    <s v="PforR"/>
    <s v="Secondary Education"/>
    <x v="6"/>
    <x v="10"/>
    <x v="0"/>
    <s v="DLR 2.1: At least 20% of Institutions carry out Institution-based diagnostic assessments of students entering Grade 6 to gauge their readiness for secondary education"/>
    <x v="1"/>
    <n v="10"/>
    <n v="10"/>
    <n v="0"/>
    <s v="N/A"/>
    <s v="$10 million upon achievement of target"/>
    <x v="0"/>
    <s v="DSHE progress report on implementation of diagnostic assessments"/>
    <s v="Yes, DLR modified"/>
  </r>
  <r>
    <s v="P160943"/>
    <s v="Bangladesh"/>
    <x v="0"/>
    <s v="PforR"/>
    <s v="Secondary Education"/>
    <x v="6"/>
    <x v="10"/>
    <x v="0"/>
    <s v="DLR 2.2: DSHE causes the National Assessment of Secondary Students (NASS) 2019 to be carried out on nationally representative sample in grades 8 and 10 (English, Maths, Bangla) and publishes the findings"/>
    <x v="1"/>
    <n v="10"/>
    <n v="10"/>
    <n v="0"/>
    <s v="N/A"/>
    <s v="$10 million upon achievement of target"/>
    <x v="0"/>
    <s v="DSHE’s NASS Report with minutes of approval and dissemination"/>
    <s v="Yes, DLR intact "/>
  </r>
  <r>
    <s v="P160943"/>
    <s v="Bangladesh"/>
    <x v="0"/>
    <s v="PforR"/>
    <s v="Secondary Education"/>
    <x v="6"/>
    <x v="10"/>
    <x v="0"/>
    <s v="DLR 2.3: DSHE causes the NASS 2021 and standardized exams results to be analyzed, disseminated and feedback into system improvement"/>
    <x v="1"/>
    <n v="10"/>
    <n v="10"/>
    <n v="0"/>
    <s v="N/A"/>
    <s v="$10 million upon achievement of target"/>
    <x v="0"/>
    <s v="DSHE’s TA analytical reports on NASS 2021 and Standardized exams"/>
    <s v="Yes, DLR modified"/>
  </r>
  <r>
    <s v="P160943"/>
    <s v="Bangladesh"/>
    <x v="0"/>
    <s v="PforR"/>
    <s v="Secondary Education"/>
    <x v="6"/>
    <x v="10"/>
    <x v="0"/>
    <s v="DLR 2.4: All examination boards implement standardized SSC and HSC examinations"/>
    <x v="1"/>
    <n v="10"/>
    <n v="10"/>
    <n v="0"/>
    <s v="N/A"/>
    <s v="$10 million upon achievement of target"/>
    <x v="0"/>
    <s v="DSHE’s TA report on implementation of standardized examinations"/>
    <s v="Yes, DLR modified"/>
  </r>
  <r>
    <s v="P160943"/>
    <s v="Bangladesh"/>
    <x v="0"/>
    <s v="PforR"/>
    <s v="Secondary Education"/>
    <x v="0"/>
    <x v="3"/>
    <x v="3"/>
    <s v="DLI 3: Improved teaching learning in Bangla, English, Mathematics and Science"/>
    <x v="0"/>
    <n v="100"/>
    <n v="0"/>
    <n v="0.1"/>
    <s v="N/A"/>
    <s v="as per DLR formulas below"/>
    <x v="0"/>
    <s v="Varies by DLR"/>
    <s v="Yes, DLI modified"/>
  </r>
  <r>
    <s v="P160943"/>
    <s v="Bangladesh"/>
    <x v="0"/>
    <s v="PforR"/>
    <s v="Secondary Education"/>
    <x v="0"/>
    <x v="3"/>
    <x v="3"/>
    <s v="DLR 3.1: DSHE causes deployment of additional qualified and trained subject Teachers in English, Math and Science in 4,000 targeted Institutions"/>
    <x v="1"/>
    <n v="20"/>
    <n v="20"/>
    <n v="0"/>
    <s v="N/A"/>
    <s v="$16 million for 3000 hereafter $4 million for additional 1000 schools"/>
    <x v="0"/>
    <s v="DSHE’s implementation progress report"/>
    <s v="Yes, DLR modified"/>
  </r>
  <r>
    <s v="P160943"/>
    <s v="Bangladesh"/>
    <x v="0"/>
    <s v="PforR"/>
    <s v="Secondary Education"/>
    <x v="8"/>
    <x v="14"/>
    <x v="3"/>
    <s v="DLR 3.2: Practical Science teaching implemented in 15,000 Institutions"/>
    <x v="1"/>
    <n v="20"/>
    <n v="20"/>
    <n v="0"/>
    <s v="N/A"/>
    <s v="$16 million for 12000 schools, thereafter $4 million for additional 3000 schools"/>
    <x v="0"/>
    <s v="DSHE’s implementation progress report based on institutional-level EMIS data"/>
    <s v="Yes, DLR intact "/>
  </r>
  <r>
    <s v="P160943"/>
    <s v="Bangladesh"/>
    <x v="0"/>
    <s v="PforR"/>
    <s v="Secondary Education"/>
    <x v="6"/>
    <x v="10"/>
    <x v="3"/>
    <s v="DLR 3.3: Reading skills proficiency improved by 10%"/>
    <x v="1"/>
    <n v="20"/>
    <n v="20"/>
    <n v="0"/>
    <s v="N/A"/>
    <s v="$16 million for 7% improvement, thereafter $4 million for additional 3% improvement"/>
    <x v="0"/>
    <s v="DSHE’s NASS Report"/>
    <s v="Yes, DLR modified"/>
  </r>
  <r>
    <s v="P160943"/>
    <s v="Bangladesh"/>
    <x v="0"/>
    <s v="PforR"/>
    <s v="Secondary Education"/>
    <x v="6"/>
    <x v="10"/>
    <x v="3"/>
    <s v="DLR 3.4: Learning levels of Grade 10 students in English and Mathematics has improved by at least 5% over the levels in NASS 2017"/>
    <x v="1"/>
    <n v="20"/>
    <n v="20"/>
    <n v="0"/>
    <s v="N/A"/>
    <s v="$20 million upon achievement of target"/>
    <x v="0"/>
    <s v="DSHE’s NASS Report"/>
    <s v="Yes, DLR modified"/>
  </r>
  <r>
    <s v="P160943"/>
    <s v="Bangladesh"/>
    <x v="0"/>
    <s v="PforR"/>
    <s v="Secondary Education"/>
    <x v="8"/>
    <x v="14"/>
    <x v="3"/>
    <s v="DLR 3.5: Practical science teaching practiced in 20% of secondary Institutions"/>
    <x v="1"/>
    <n v="20"/>
    <n v="20"/>
    <n v="0"/>
    <s v="N/A"/>
    <s v="$20 million upon achievement of target"/>
    <x v="0"/>
    <s v="DSHE’s implementation progress report based on institutional-level EMIS data"/>
    <s v="Yes, DLR intact "/>
  </r>
  <r>
    <s v="P160943"/>
    <s v="Bangladesh"/>
    <x v="0"/>
    <s v="PforR"/>
    <s v="Secondary Education"/>
    <x v="0"/>
    <x v="15"/>
    <x v="3"/>
    <s v="DLI 4: Improved Teachers and accountability"/>
    <x v="0"/>
    <n v="100"/>
    <n v="0"/>
    <n v="0.1"/>
    <s v="N/A"/>
    <s v="as per DLR formulas below"/>
    <x v="0"/>
    <s v="Varies by DLR"/>
    <s v="Yes, DLI modified"/>
  </r>
  <r>
    <s v="P160943"/>
    <s v="Bangladesh"/>
    <x v="0"/>
    <s v="PforR"/>
    <s v="Secondary Education"/>
    <x v="0"/>
    <x v="16"/>
    <x v="3"/>
    <s v="DLR 4.1: Incentive scheme for Teachers in geographically disadvantaged areas implemented in at least 10,000 Institutions"/>
    <x v="1"/>
    <n v="20"/>
    <n v="20"/>
    <n v="0"/>
    <s v="N/A"/>
    <s v="$16 million for 8000 institutions, thereafter $4 million for additional 2000 Institutions"/>
    <x v="0"/>
    <s v="DSHE’s implementation progress report"/>
    <s v="Yes, DLR modified"/>
  </r>
  <r>
    <s v="P160943"/>
    <s v="Bangladesh"/>
    <x v="0"/>
    <s v="PforR"/>
    <s v="Secondary Education"/>
    <x v="0"/>
    <x v="0"/>
    <x v="3"/>
    <s v="DLR 4.2: At least 1,500 Institutions have piloted the Teachers timespent-teaching (TST) monitoring system"/>
    <x v="1"/>
    <n v="20"/>
    <n v="20"/>
    <n v="0"/>
    <s v="N/A"/>
    <s v="$10 million for 500 institutions, thereafter $1 million for additional 100 Institutions"/>
    <x v="0"/>
    <s v="DSHE’s implementation progress report based on institutional-level EMIS data and USEO reports"/>
    <s v="Yes, DLR modified"/>
  </r>
  <r>
    <s v="P160943"/>
    <s v="Bangladesh"/>
    <x v="0"/>
    <s v="PforR"/>
    <s v="Secondary Education"/>
    <x v="0"/>
    <x v="3"/>
    <x v="3"/>
    <s v="DLR 4.3: MOE has approved the Monthly Payment Order (MPO) rationalization plan and updated the MPO implementation guidelines"/>
    <x v="1"/>
    <n v="20"/>
    <n v="20"/>
    <n v="0"/>
    <s v="N/A"/>
    <s v="$20 million upon achievement of target"/>
    <x v="0"/>
    <s v="Approved MPO rationalization plan and guidelines with minutes of approval by MOE"/>
    <s v="Yes, DLR modified"/>
  </r>
  <r>
    <s v="P160943"/>
    <s v="Bangladesh"/>
    <x v="0"/>
    <s v="PforR"/>
    <s v="Secondary Education"/>
    <x v="0"/>
    <x v="0"/>
    <x v="3"/>
    <s v="DLR 4.4: 50% of Institutions have TST monitoring system in place"/>
    <x v="1"/>
    <n v="20"/>
    <n v="20"/>
    <n v="0"/>
    <s v="N/A"/>
    <s v="$10 million if 25% of institutions have TST, thereafter $2 million for each additional 5%"/>
    <x v="0"/>
    <s v="DSHE’s implementation progress report based on institutional-level EMIS data and USEO reports"/>
    <s v="Yes, DLR modified"/>
  </r>
  <r>
    <s v="P160943"/>
    <s v="Bangladesh"/>
    <x v="0"/>
    <s v="PforR"/>
    <s v="Secondary Education"/>
    <x v="0"/>
    <x v="16"/>
    <x v="3"/>
    <s v="DLR 4.5: Teachers (re)deployment payment fully compliant with MPO rationalization plan and updated guidelines"/>
    <x v="1"/>
    <n v="20"/>
    <n v="20"/>
    <n v="0"/>
    <s v="N/A"/>
    <s v="$20 million upon achievement of target"/>
    <x v="0"/>
    <s v="DSHE’s implementation progress report based on institutional-level EMIS data on MPO Teachers and payments "/>
    <s v="Yes, DLR intact "/>
  </r>
  <r>
    <s v="P160943"/>
    <s v="Bangladesh"/>
    <x v="0"/>
    <s v="PforR"/>
    <s v="Secondary Education"/>
    <x v="4"/>
    <x v="17"/>
    <x v="1"/>
    <s v="DLI 5: Improved School management and accountability"/>
    <x v="0"/>
    <n v="60"/>
    <n v="0"/>
    <n v="0.06"/>
    <s v="N/A"/>
    <s v="as per DLR formulas below"/>
    <x v="0"/>
    <s v="Varies by DLR"/>
    <s v="Yes, DLI modified"/>
  </r>
  <r>
    <s v="P160943"/>
    <s v="Bangladesh"/>
    <x v="0"/>
    <s v="PforR"/>
    <s v="Secondary Education"/>
    <x v="4"/>
    <x v="17"/>
    <x v="1"/>
    <s v="DLR 5.1: Performance-Based Grants for Institutions meeting minimum accountability requirements and achieving performance indicators released to at least 5,000 Institutions"/>
    <x v="1"/>
    <n v="30"/>
    <n v="30"/>
    <n v="0"/>
    <s v="N/A"/>
    <s v="$20 million for 5000 institutions, thereafter $2 million for each additional 500 institutions"/>
    <x v="0"/>
    <s v="DSHE’s implementation progress report based on institutional-level GMS data on performance grants"/>
    <s v="Yes, DLR modified"/>
  </r>
  <r>
    <s v="P160943"/>
    <s v="Bangladesh"/>
    <x v="0"/>
    <s v="PforR"/>
    <s v="Secondary Education"/>
    <x v="4"/>
    <x v="17"/>
    <x v="1"/>
    <s v="DLR 5.2: Performance-Based Grants for Institutions meeting minimum accountability requirements and achieving performance indicators released to at least 7,500 Institutions"/>
    <x v="1"/>
    <n v="30"/>
    <n v="30"/>
    <n v="0"/>
    <s v="N/A"/>
    <s v="$20 million for 5000 institutions, thereafter $2 million for each additional 500 institutions"/>
    <x v="0"/>
    <s v="DSHE’s implementation progress report based on institutional-level GMS data on performance grants"/>
    <s v="Yes, DLR modified"/>
  </r>
  <r>
    <s v="P160943"/>
    <s v="Bangladesh"/>
    <x v="0"/>
    <s v="PforR"/>
    <s v="Secondary Education"/>
    <x v="5"/>
    <x v="18"/>
    <x v="3"/>
    <s v="DLI 6: Improved grade retention and cycle completion"/>
    <x v="0"/>
    <n v="70"/>
    <n v="0"/>
    <n v="7.0000000000000007E-2"/>
    <s v="N/A"/>
    <s v="as per DLR formulas below"/>
    <x v="0"/>
    <s v="Varies by DLR"/>
    <s v="Yes, DLI modified"/>
  </r>
  <r>
    <s v="P160943"/>
    <s v="Bangladesh"/>
    <x v="0"/>
    <s v="PforR"/>
    <s v="Secondary Education"/>
    <x v="5"/>
    <x v="19"/>
    <x v="3"/>
    <s v="DLR 6.1: MOE has approved the Adolescent Girls’ Program (AGP) (that includes among others separate girls toilets, counseling/awareness) including action plan"/>
    <x v="1"/>
    <n v="5"/>
    <n v="5"/>
    <n v="0"/>
    <s v="N/A"/>
    <s v="$5 million upon achievement of target"/>
    <x v="0"/>
    <s v="Approved AGP plan with minutes of approval by MOE"/>
    <s v="Yes, DLR intact "/>
  </r>
  <r>
    <s v="P160943"/>
    <s v="Bangladesh"/>
    <x v="0"/>
    <s v="PforR"/>
    <s v="Secondary Education"/>
    <x v="5"/>
    <x v="7"/>
    <x v="3"/>
    <s v="DLR 6.2: MOE has approved the harmonized stipend program"/>
    <x v="1"/>
    <n v="5"/>
    <n v="5"/>
    <n v="0"/>
    <s v="N/A"/>
    <s v="$5 million upon achievement of target"/>
    <x v="0"/>
    <s v="Approved harmonized stipends program with minutes of approval by MOE"/>
    <s v="Yes, DLR modified"/>
  </r>
  <r>
    <s v="P160943"/>
    <s v="Bangladesh"/>
    <x v="0"/>
    <s v="PforR"/>
    <s v="Secondary Education"/>
    <x v="5"/>
    <x v="7"/>
    <x v="3"/>
    <s v="DLR 6.3: Nationwide roll-out of implementation of harmonized stipends program for grades 6-12"/>
    <x v="1"/>
    <n v="15"/>
    <n v="15"/>
    <n v="0"/>
    <s v="N/A"/>
    <s v="$15 million upon achievement of target"/>
    <x v="0"/>
    <s v="DSHE’s implementation progress report based on institutional-level GMS data on stipends program"/>
    <s v="Yes, DLR modified"/>
  </r>
  <r>
    <s v="P160943"/>
    <s v="Bangladesh"/>
    <x v="0"/>
    <s v="PforR"/>
    <s v="Secondary Education"/>
    <x v="5"/>
    <x v="19"/>
    <x v="3"/>
    <s v="DLR 6.4: AGP is implemented in all institutions in two selected Divisions"/>
    <x v="1"/>
    <n v="15"/>
    <n v="15"/>
    <n v="0"/>
    <s v="N/A"/>
    <s v="$10 million if AGP is implemented in 50% of institutions in each division, thereafter $5 million when AGP is implemented in additional 50% of institutions in each division"/>
    <x v="0"/>
    <s v="DSHE’s implementation progress report based on institutional-level EMIS data"/>
    <s v="Yes, DLR modified"/>
  </r>
  <r>
    <s v="P160943"/>
    <s v="Bangladesh"/>
    <x v="0"/>
    <s v="PforR"/>
    <s v="Secondary Education"/>
    <x v="5"/>
    <x v="19"/>
    <x v="3"/>
    <s v="DLR 6.5: Grade 10 retention rate (of those started grade 6) of AGP beneficiaries reaches 68 percent"/>
    <x v="1"/>
    <n v="15"/>
    <n v="15"/>
    <n v="0"/>
    <s v="N/A"/>
    <s v="$15 million upon achievement of target"/>
    <x v="0"/>
    <s v="DSHE’s implementation progress report based on institutional-level EMIS and GMS data"/>
    <s v="Yes, DLR modified"/>
  </r>
  <r>
    <s v="P160943"/>
    <s v="Bangladesh"/>
    <x v="0"/>
    <s v="PforR"/>
    <s v="Secondary Education"/>
    <x v="5"/>
    <x v="7"/>
    <x v="3"/>
    <s v="DLR 6.6: Grade 10 retention rate (of those started grade 6) of stipends beneficiaries reaches 70 percent"/>
    <x v="1"/>
    <n v="15"/>
    <n v="15"/>
    <n v="0"/>
    <s v="N/A"/>
    <s v="$15 million upon achievement of target"/>
    <x v="0"/>
    <s v="DSHE’s implementation progress report based on institutional-level EMIS and GMS data"/>
    <s v="Yes, DLR modified"/>
  </r>
  <r>
    <s v="P160943"/>
    <s v="Bangladesh"/>
    <x v="0"/>
    <s v="PforR"/>
    <s v="Secondary Education"/>
    <x v="4"/>
    <x v="20"/>
    <x v="3"/>
    <s v="DLI 7: Institutional Capacity Strengthened"/>
    <x v="0"/>
    <n v="40"/>
    <n v="0"/>
    <n v="0.04"/>
    <s v="N/A"/>
    <s v="as per DLR formulas below"/>
    <x v="0"/>
    <s v="Varies by DLR"/>
    <s v="Yes, DLI modified"/>
  </r>
  <r>
    <s v="P160943"/>
    <s v="Bangladesh"/>
    <x v="0"/>
    <s v="PforR"/>
    <s v="Secondary Education"/>
    <x v="4"/>
    <x v="20"/>
    <x v="3"/>
    <s v="DLR 7.1: MOE’s secondary education budget FY18/19 allocation consistent with SEDP program expenditure framework"/>
    <x v="1"/>
    <n v="10"/>
    <n v="10"/>
    <n v="0"/>
    <s v="N/A"/>
    <s v="$10 million upon achievement of target"/>
    <x v="0"/>
    <s v="MOF’s FY18/19 Budget and MOE’s approved AOP"/>
    <s v="Yes, DLR modified"/>
  </r>
  <r>
    <s v="P160943"/>
    <s v="Bangladesh"/>
    <x v="0"/>
    <s v="PforR"/>
    <s v="Secondary Education"/>
    <x v="4"/>
    <x v="20"/>
    <x v="3"/>
    <s v="DLR 7.2: MOF and MOE release the fund for FY 18/19 inclusive of advance by the beginning of each quarter based on the Annual Development Program/ Annual Operations Plan (ADP/AOP) allocation"/>
    <x v="1"/>
    <n v="10"/>
    <n v="10"/>
    <n v="0"/>
    <s v="N/A"/>
    <s v="$10 million upon achievement of target"/>
    <x v="0"/>
    <s v="DSHE’s Financial report on budget release and allotment orders"/>
    <s v="Yes, DLR modified"/>
  </r>
  <r>
    <s v="P160943"/>
    <s v="Bangladesh"/>
    <x v="0"/>
    <s v="PforR"/>
    <s v="Secondary Education"/>
    <x v="4"/>
    <x v="20"/>
    <x v="3"/>
    <s v="DLR 7.3: The percentage of standalone projects has reduced by 30% in relation to the existing ones in June 30, 2017"/>
    <x v="1"/>
    <n v="10"/>
    <n v="10"/>
    <n v="0"/>
    <s v="N/A"/>
    <s v="$10 million upon achievement of target"/>
    <x v="0"/>
    <s v="MOE’s List of ongoing development projects under DSHE financed by DPs"/>
    <s v="Yes, DLR intact "/>
  </r>
  <r>
    <s v="P160943"/>
    <s v="Bangladesh"/>
    <x v="0"/>
    <s v="PforR"/>
    <s v="Secondary Education"/>
    <x v="4"/>
    <x v="20"/>
    <x v="3"/>
    <s v="DLR 7.4: MOF and MOE release the fund for FY 20/21 inclusive of advance by the beginning of each quarter based on the ADP/AOP allocation"/>
    <x v="1"/>
    <n v="10"/>
    <n v="10"/>
    <n v="0"/>
    <s v="N/A"/>
    <s v="$10 million upon achievement of target"/>
    <x v="0"/>
    <s v="DSHE’s Financial report on budget release and allotment orders"/>
    <s v="Yes, DLR modified"/>
  </r>
  <r>
    <s v="P160943"/>
    <s v="Bangladesh"/>
    <x v="0"/>
    <s v="PforR"/>
    <s v="Secondary Education"/>
    <x v="4"/>
    <x v="20"/>
    <x v="3"/>
    <s v="DLI 8: Enhanced Fiduciary Management and Data Systems"/>
    <x v="0"/>
    <n v="50"/>
    <n v="0"/>
    <n v="0.05"/>
    <s v="N/A"/>
    <s v="as per DLR formulas below"/>
    <x v="0"/>
    <s v="Varies by DLR"/>
    <s v="Yes, DLI modified"/>
  </r>
  <r>
    <s v="P160943"/>
    <s v="Bangladesh"/>
    <x v="0"/>
    <s v="PforR"/>
    <s v="Secondary Education"/>
    <x v="4"/>
    <x v="20"/>
    <x v="3"/>
    <s v="DLR 8.1: Enhanced fiduciary system is in place, (including qualified and adequate FM &amp; Procurement staff/posts at P&amp;F wing and at least 60% of goods &amp; works packages included in the Annual Procurement Plan processed through eGP portal)"/>
    <x v="1"/>
    <n v="10"/>
    <n v="10"/>
    <n v="0"/>
    <s v="N/A"/>
    <s v="$10 million upon achievement of target"/>
    <x v="0"/>
    <s v="MOE’s progress report on fiduciary management"/>
    <s v="Yes, DLR modified"/>
  </r>
  <r>
    <s v="P160943"/>
    <s v="Bangladesh"/>
    <x v="0"/>
    <s v="PforR"/>
    <s v="Secondary Education"/>
    <x v="4"/>
    <x v="20"/>
    <x v="3"/>
    <s v="DLR 8.2: Enhanced EMIS system, including School Grant Management System (GMS), MPO management and M&amp;E reporting established"/>
    <x v="1"/>
    <n v="10"/>
    <n v="10"/>
    <n v="0"/>
    <s v="N/A"/>
    <s v="$10 million upon achievement of target"/>
    <x v="0"/>
    <s v="DSHE’s implementation progress report on enhanced EMIS system establishment"/>
    <s v="Yes, DLR modified"/>
  </r>
  <r>
    <s v="P160943"/>
    <s v="Bangladesh"/>
    <x v="0"/>
    <s v="PforR"/>
    <s v="Secondary Education"/>
    <x v="4"/>
    <x v="20"/>
    <x v="3"/>
    <s v="DLR 8.3: Agreed actions by MOE and DPs (e.g. regularization of P&amp;F Wing in DSHE) included in the updated PFM action plan based on the recommendations of previous year periodic fiduciary review are implemented"/>
    <x v="1"/>
    <n v="10"/>
    <n v="10"/>
    <n v="0"/>
    <s v="N/A"/>
    <s v="$10 million upon achievement of target"/>
    <x v="0"/>
    <s v="DSHE’s implementation progress report on PFM"/>
    <s v="Yes, DLR modified"/>
  </r>
  <r>
    <s v="P160943"/>
    <s v="Bangladesh"/>
    <x v="0"/>
    <s v="PforR"/>
    <s v="Secondary Education"/>
    <x v="4"/>
    <x v="20"/>
    <x v="3"/>
    <s v="DLR 8.4: Agreed actions by MOE and DPs (e.g. Rollout of IBAS++ nationally to all DDOs &amp; 100% non-ICB contracts initiated and completed through eGP) included in the updated PFM action plan implemented"/>
    <x v="1"/>
    <n v="10"/>
    <n v="10"/>
    <n v="0"/>
    <s v="N/A"/>
    <s v="$10 million upon achievement of target"/>
    <x v="0"/>
    <s v="DSHE’s implementation progress report on PFM"/>
    <s v="Yes, DLR modified"/>
  </r>
  <r>
    <s v="P160943"/>
    <s v="Bangladesh"/>
    <x v="0"/>
    <s v="PforR"/>
    <s v="Secondary Education"/>
    <x v="4"/>
    <x v="20"/>
    <x v="3"/>
    <s v="DLR 8.5: Enhanced EMIS system including School grant management system (GMS), MPO management and M&amp;E reporting is fully operational"/>
    <x v="1"/>
    <n v="10"/>
    <n v="10"/>
    <n v="0"/>
    <s v="N/A"/>
    <s v="$10 million upon achievement of target"/>
    <x v="0"/>
    <s v="DSHE’s EMIS Report, GMS Report, MPO Report and M&amp;E Report, along with underlying data by institution"/>
    <s v="Yes, DLR modified"/>
  </r>
  <r>
    <s v="P162619"/>
    <s v="Bangladesh"/>
    <x v="0"/>
    <s v="PforR"/>
    <s v="Primary Education"/>
    <x v="1"/>
    <x v="13"/>
    <x v="1"/>
    <s v="DLI 1: Curriculum revision and textbook development"/>
    <x v="0"/>
    <n v="85"/>
    <n v="0"/>
    <n v="6.0714285714285714E-2"/>
    <s v="No"/>
    <s v="as per DLR formulas below"/>
    <x v="0"/>
    <s v="Varies by DLR"/>
    <m/>
  </r>
  <r>
    <s v="P162619"/>
    <s v="Bangladesh"/>
    <x v="0"/>
    <s v="PforR"/>
    <s v="Primary Education"/>
    <x v="1"/>
    <x v="13"/>
    <x v="1"/>
    <s v="DLR 1.1: Action plan for curriculum revision, and textbook and teaching learning materials development has been approved by MoPME"/>
    <x v="1"/>
    <n v="21.25"/>
    <n v="21.25"/>
    <n v="0"/>
    <s v="N/A"/>
    <s v="US$21.25 million upon achievement of target"/>
    <x v="0"/>
    <s v="(a) Approved action plan; (b) Letter from MoPME confirming the approval of action plan"/>
    <s v="No"/>
  </r>
  <r>
    <s v="P162619"/>
    <s v="Bangladesh"/>
    <x v="0"/>
    <s v="PforR"/>
    <s v="Primary Education"/>
    <x v="1"/>
    <x v="13"/>
    <x v="1"/>
    <s v="DLR 1.2: Pre-primary education (PPE) and grades 1-5 curriculum has been revised"/>
    <x v="1"/>
    <n v="21.25"/>
    <n v="21.25"/>
    <n v="0"/>
    <s v="N/A"/>
    <s v="US$21.25 million upon achievement of target"/>
    <x v="0"/>
    <s v="Approved curriculum document with minutes of approval by NCCC"/>
    <s v="No"/>
  </r>
  <r>
    <s v="P162619"/>
    <s v="Bangladesh"/>
    <x v="0"/>
    <s v="PforR"/>
    <s v="Primary Education"/>
    <x v="1"/>
    <x v="21"/>
    <x v="1"/>
    <s v="DLR 1.3: Grades 1-2 textbooks and teaching learning materials have been developed as per revised curriculum"/>
    <x v="1"/>
    <n v="21.25"/>
    <n v="21.25"/>
    <n v="0"/>
    <s v="N/A"/>
    <s v="US$21.25 million upon achievement of target"/>
    <x v="0"/>
    <s v="(a) NCCC minutes of new textbooks approval for grades 1-2; (b) MoPME letter confirming the approval of grades 1-2 textbooks by NCCC; and (c) list of TLM prepared"/>
    <s v="No"/>
  </r>
  <r>
    <s v="P162619"/>
    <s v="Bangladesh"/>
    <x v="0"/>
    <s v="PforR"/>
    <s v="Primary Education"/>
    <x v="1"/>
    <x v="21"/>
    <x v="1"/>
    <s v="DLR 1.4: PPE and grades 3-5 textbooks and teaching learning materials have been developed as per revised curriculum"/>
    <x v="1"/>
    <n v="21.25"/>
    <n v="21.25"/>
    <n v="0"/>
    <s v="N/A"/>
    <s v="US$21.25 million upon achievement of target"/>
    <x v="0"/>
    <s v="(a) NCCC minutes of new textbooks approval for PPE and grades 3-5; (b) MoPME letter confirming the approval of grades 3-5 textbooks by NCCC; and (c) list of TLMs prepared"/>
    <s v="No"/>
  </r>
  <r>
    <s v="P162619"/>
    <s v="Bangladesh"/>
    <x v="0"/>
    <s v="PforR"/>
    <s v="Primary Education"/>
    <x v="0"/>
    <x v="3"/>
    <x v="0"/>
    <s v="DLI 2: Assistant Teachers recruitment and deployment"/>
    <x v="0"/>
    <n v="80"/>
    <n v="0"/>
    <n v="5.7142857142857141E-2"/>
    <s v="Yes"/>
    <s v="as per DLR formulas below"/>
    <x v="0"/>
    <s v="Varies by DLR"/>
    <s v="No"/>
  </r>
  <r>
    <s v="P162619"/>
    <s v="Bangladesh"/>
    <x v="0"/>
    <s v="PforR"/>
    <s v="Primary Education"/>
    <x v="0"/>
    <x v="3"/>
    <x v="0"/>
    <s v="DLR 2.1: Recruitment plan for Teachers has been prepared and approved by MoPME"/>
    <x v="1"/>
    <n v="26.66"/>
    <n v="26.66"/>
    <n v="0"/>
    <s v="N/A"/>
    <s v="US$26.66 million upon achievement of target"/>
    <x v="0"/>
    <s v="(a) Recruitment plan document; and (b) Letter from MoPME confirming the approval of recruitment plan."/>
    <s v="No"/>
  </r>
  <r>
    <s v="P162619"/>
    <s v="Bangladesh"/>
    <x v="0"/>
    <s v="PforR"/>
    <s v="Primary Education"/>
    <x v="0"/>
    <x v="3"/>
    <x v="0"/>
    <s v="DLR 2.2: 75% of the end of program target has been achieved as per assistant Teachers recruitment plan"/>
    <x v="1"/>
    <n v="26.67"/>
    <n v="26.67"/>
    <n v="0"/>
    <s v="N/A"/>
    <s v="US$26.66 million upon achievement of target"/>
    <x v="0"/>
    <s v="DPE consolidated report on assistant Teachers recruitment"/>
    <s v="No"/>
  </r>
  <r>
    <s v="P162619"/>
    <s v="Bangladesh"/>
    <x v="0"/>
    <s v="PforR"/>
    <s v="Primary Education"/>
    <x v="0"/>
    <x v="3"/>
    <x v="0"/>
    <s v="DLR 2.3: At least 50% of government primary schools (GPS) have a student Teachers ratio of 40:1 or less"/>
    <x v="1"/>
    <n v="26.67"/>
    <n v="26.67"/>
    <n v="0"/>
    <s v="N/A"/>
    <s v="US$26.66 million upon achievement of target"/>
    <x v="0"/>
    <s v="APSC/ASPR reports"/>
    <s v="No"/>
  </r>
  <r>
    <s v="P162619"/>
    <s v="Bangladesh"/>
    <x v="0"/>
    <s v="PforR"/>
    <s v="Primary Education"/>
    <x v="0"/>
    <x v="22"/>
    <x v="1"/>
    <s v="DLI 3: Teachers education and continuous professional development (Continous Professional Development)"/>
    <x v="0"/>
    <n v="80"/>
    <n v="0"/>
    <n v="5.7142857142857141E-2"/>
    <s v="No"/>
    <s v="as per DLR formulas below"/>
    <x v="0"/>
    <s v="Varies by DLR"/>
    <s v="No"/>
  </r>
  <r>
    <s v="P162619"/>
    <s v="Bangladesh"/>
    <x v="0"/>
    <s v="PforR"/>
    <s v="Primary Education"/>
    <x v="0"/>
    <x v="22"/>
    <x v="1"/>
    <s v="DLR 3.1: Diploma in Primary Education (DPEd) training plan has been approved by MoPME"/>
    <x v="1"/>
    <n v="13.33"/>
    <n v="13.33"/>
    <n v="0"/>
    <s v="N/A"/>
    <s v="US$13.33 million upon achievement of target"/>
    <x v="0"/>
    <s v="(a) Approved plan document; and (b)MoPME letter confirming approval of plan"/>
    <s v="No"/>
  </r>
  <r>
    <s v="P162619"/>
    <s v="Bangladesh"/>
    <x v="0"/>
    <s v="PforR"/>
    <s v="Primary Education"/>
    <x v="0"/>
    <x v="22"/>
    <x v="1"/>
    <s v="DLR 3.2: Continous Professional Development framework and plan have been developed and approved by MoPME"/>
    <x v="1"/>
    <n v="13.33"/>
    <n v="13.33"/>
    <n v="0"/>
    <s v="N/A"/>
    <s v="US$13.33 million upon achievement of target"/>
    <x v="0"/>
    <s v="(a) Approved framework and plan documents; (b) MoPME letter confirming approval of the framework and the plan; and (c) screen print of the website demonstrating published framework"/>
    <s v="No"/>
  </r>
  <r>
    <s v="P162619"/>
    <s v="Bangladesh"/>
    <x v="0"/>
    <s v="PforR"/>
    <s v="Primary Education"/>
    <x v="0"/>
    <x v="22"/>
    <x v="1"/>
    <s v="DLR 3.3: Revised DPEd curriculum has been approved by MoPME"/>
    <x v="1"/>
    <n v="13.33"/>
    <n v="13.33"/>
    <n v="0"/>
    <s v="N/A"/>
    <s v="US$13.33 million upon achievement of target"/>
    <x v="0"/>
    <s v="(a) Revised DPEd curriculum document; and (b) MoPME letter confirming approval of the revised DPEd curriculum"/>
    <s v="No"/>
  </r>
  <r>
    <s v="P162619"/>
    <s v="Bangladesh"/>
    <x v="0"/>
    <s v="PforR"/>
    <s v="Primary Education"/>
    <x v="0"/>
    <x v="22"/>
    <x v="1"/>
    <s v="DLR 3.4: Continous Professional Development training has been started as per approved plan"/>
    <x v="1"/>
    <n v="13.33"/>
    <n v="13.33"/>
    <n v="0"/>
    <s v="N/A"/>
    <s v="US$13.33 million upon achievement of target"/>
    <x v="0"/>
    <s v="DPE/NAPE progress report on Continous Professional Development implementation"/>
    <s v="No"/>
  </r>
  <r>
    <s v="P162619"/>
    <s v="Bangladesh"/>
    <x v="0"/>
    <s v="PforR"/>
    <s v="Primary Education"/>
    <x v="0"/>
    <x v="22"/>
    <x v="1"/>
    <s v="DLR 3.5: DPEd has been implemented according to the plan with 50% of the Teachers without DPEd/C-in-Ed trained"/>
    <x v="1"/>
    <n v="13.34"/>
    <n v="13.34"/>
    <n v="0"/>
    <s v="N/A"/>
    <s v="US$13.34 mil upon achievement of target"/>
    <x v="0"/>
    <s v="DPE/NAPE progress report on DPEd implementation"/>
    <s v="No"/>
  </r>
  <r>
    <s v="P162619"/>
    <s v="Bangladesh"/>
    <x v="0"/>
    <s v="PforR"/>
    <s v="Primary Education"/>
    <x v="0"/>
    <x v="22"/>
    <x v="1"/>
    <s v="DLR 3.6: Continous Professional Development training has been conducted as per approved plan"/>
    <x v="1"/>
    <n v="13.34"/>
    <n v="13.34"/>
    <n v="0"/>
    <s v="N/A"/>
    <s v="US$13.34 mil upon achievement of target"/>
    <x v="0"/>
    <s v="DPE progress report on Continous Professional Development implementation"/>
    <s v="No"/>
  </r>
  <r>
    <s v="P162619"/>
    <s v="Bangladesh"/>
    <x v="0"/>
    <s v="PforR"/>
    <s v="Primary Education"/>
    <x v="6"/>
    <x v="23"/>
    <x v="3"/>
    <s v="DLI 4: Examinations and assessments"/>
    <x v="0"/>
    <n v="100"/>
    <n v="0"/>
    <n v="7.1428571428571425E-2"/>
    <s v="Yes"/>
    <s v="as per DLR formulas below"/>
    <x v="0"/>
    <s v="Varies by DLR"/>
    <s v="No"/>
  </r>
  <r>
    <s v="P162619"/>
    <s v="Bangladesh"/>
    <x v="0"/>
    <s v="PforR"/>
    <s v="Primary Education"/>
    <x v="6"/>
    <x v="10"/>
    <x v="3"/>
    <s v="DLR 4.1: National Student Assessment (NSA) 2021 has been conducted"/>
    <x v="1"/>
    <n v="50"/>
    <n v="50"/>
    <n v="0"/>
    <s v="N/A"/>
    <s v="US$50 million upon achievement of target"/>
    <x v="0"/>
    <s v="(a) NSA 2021 report; and (b) MoPME letter confirming the endorsement of NSA report with action plan"/>
    <s v="No"/>
  </r>
  <r>
    <s v="P162619"/>
    <s v="Bangladesh"/>
    <x v="0"/>
    <s v="PforR"/>
    <s v="Primary Education"/>
    <x v="6"/>
    <x v="10"/>
    <x v="3"/>
    <s v="DLR 4.2: Proportion of grade 3 students achieving minimum competency in Bangla and Math in NSA 2021 has increased by at least 10% each compared to the percentage in NSA 2017"/>
    <x v="1"/>
    <n v="50"/>
    <n v="50"/>
    <n v="0"/>
    <s v="N/A"/>
    <s v="US$50 million if target is achieved for both Bangla and Math; US$35 millions if target is achieved for only Bangla or Math"/>
    <x v="0"/>
    <s v="(a) MoPME endorsed reports for NSA 2017 and NSA 2021; and (b) comparative report of NSA 2017 and NSA 2021"/>
    <s v="No"/>
  </r>
  <r>
    <s v="P162619"/>
    <s v="Bangladesh"/>
    <x v="0"/>
    <s v="PforR"/>
    <s v="Primary Education"/>
    <x v="7"/>
    <x v="24"/>
    <x v="0"/>
    <s v="DLI 5: Need-based infrastructure development"/>
    <x v="0"/>
    <n v="175"/>
    <n v="0"/>
    <n v="0.125"/>
    <s v="Yes"/>
    <s v="as per DLR formulas below"/>
    <x v="0"/>
    <s v="Varies by DLR"/>
    <s v="No"/>
  </r>
  <r>
    <s v="P162619"/>
    <s v="Bangladesh"/>
    <x v="0"/>
    <s v="PforR"/>
    <s v="Primary Education"/>
    <x v="7"/>
    <x v="24"/>
    <x v="0"/>
    <s v="DLR 5.1: Infrastructure plan and infrastructure planning guideline (IPG) have been updated and approved by MoPME"/>
    <x v="1"/>
    <n v="58.33"/>
    <n v="58.33"/>
    <n v="0"/>
    <s v="N/A"/>
    <s v="US$58.33 million upon achievement of target;"/>
    <x v="0"/>
    <s v="(a) MoPME approved updated infrastructure plan and updated IPG; and (b) letter from MoPME confirming approval of IPG"/>
    <s v="No"/>
  </r>
  <r>
    <s v="P162619"/>
    <s v="Bangladesh"/>
    <x v="0"/>
    <s v="PforR"/>
    <s v="Primary Education"/>
    <x v="7"/>
    <x v="24"/>
    <x v="0"/>
    <s v=" "/>
    <x v="2"/>
    <n v="58.33"/>
    <n v="58.33"/>
    <n v="0"/>
    <s v="N/A"/>
    <s v="US$58.33 million if achievement is at least 75%; US$50 million if achievement is at least 60% and less than 75%"/>
    <x v="0"/>
    <s v="DPHE and LGED reports approved by MoPME"/>
    <s v="No"/>
  </r>
  <r>
    <s v="P162619"/>
    <s v="Bangladesh"/>
    <x v="0"/>
    <s v="PforR"/>
    <s v="Primary Education"/>
    <x v="7"/>
    <x v="24"/>
    <x v="0"/>
    <s v="DLR 5.3: Single shift schools have increased by 10 percentage points compared to program baseline"/>
    <x v="1"/>
    <n v="58.34"/>
    <n v="58.34"/>
    <n v="0"/>
    <s v="N/A"/>
    <s v="US$58.34 million upon achievement of target"/>
    <x v="0"/>
    <s v="APSC report"/>
    <s v="No"/>
  </r>
  <r>
    <s v="P162619"/>
    <s v="Bangladesh"/>
    <x v="0"/>
    <s v="PforR"/>
    <s v="Primary Education"/>
    <x v="5"/>
    <x v="25"/>
    <x v="0"/>
    <s v="DLI 6: Educational opportunities for out of school children (OOSC)"/>
    <x v="0"/>
    <n v="60"/>
    <n v="0"/>
    <n v="4.2857142857142858E-2"/>
    <s v="Yes"/>
    <s v="as per DLR formulas below"/>
    <x v="0"/>
    <s v="Varies by DLR"/>
    <s v="No"/>
  </r>
  <r>
    <s v="P162619"/>
    <s v="Bangladesh"/>
    <x v="0"/>
    <s v="PforR"/>
    <s v="Primary Education"/>
    <x v="5"/>
    <x v="25"/>
    <x v="0"/>
    <s v="DLR 6.1: OOSC enrolled in learning centers (LCs) under PEDP3 are back to school or LCs"/>
    <x v="1"/>
    <n v="10"/>
    <n v="10"/>
    <n v="0"/>
    <s v="N/A"/>
    <s v="US$8 million if 30,000 students continue; thereafter US$1 million for each 10,000 students that continue"/>
    <x v="0"/>
    <s v="(i) DPE/BNFE report approved by MoPME; and (ii) list of students"/>
    <s v="No"/>
  </r>
  <r>
    <s v="P162619"/>
    <s v="Bangladesh"/>
    <x v="0"/>
    <s v="PforR"/>
    <s v="Primary Education"/>
    <x v="5"/>
    <x v="25"/>
    <x v="0"/>
    <s v="DLR 6.2: At least 250,000 new OOSC have enrolled in LCs through implementation support agencies (ISAs)"/>
    <x v="1"/>
    <n v="10"/>
    <n v="10"/>
    <n v="0"/>
    <s v="N/A"/>
    <s v="US$6 million if 150,000 enrolled; thereafter US$2 million for each additional 50,000 enrolled"/>
    <x v="0"/>
    <s v="(i) Notification of award for ISA (for program delivery) and independent agency (for verification); and (ii) MoPME letter with BNFE report"/>
    <s v="No"/>
  </r>
  <r>
    <s v="P162619"/>
    <s v="Bangladesh"/>
    <x v="0"/>
    <s v="PforR"/>
    <s v="Primary Education"/>
    <x v="5"/>
    <x v="25"/>
    <x v="0"/>
    <s v="DLR 6.3: At least 250,000 new OOSC have enrolled in LCs through ISAs."/>
    <x v="1"/>
    <n v="10"/>
    <n v="10"/>
    <n v="0"/>
    <s v="N/A"/>
    <s v="US$6 million if 150,000 enrolled; thereafter US$2 million for each additional 50,000 enrolled"/>
    <x v="0"/>
    <s v="MoPME letter with BNFE report"/>
    <s v="No"/>
  </r>
  <r>
    <s v="P162619"/>
    <s v="Bangladesh"/>
    <x v="0"/>
    <s v="PforR"/>
    <s v="Primary Education"/>
    <x v="5"/>
    <x v="25"/>
    <x v="0"/>
    <s v="DLR 6.4: At least 60 % of children in LCs since year 2 remain enrolled in the LCs"/>
    <x v="1"/>
    <n v="10"/>
    <n v="10"/>
    <n v="0"/>
    <s v="N/A"/>
    <s v="US$10 million upon achievement of target"/>
    <x v="0"/>
    <s v="(i) Independent agency report concurred by BNFE and approved by MoPME; and (ii) APSC and ASPR"/>
    <s v="No"/>
  </r>
  <r>
    <s v="P162619"/>
    <s v="Bangladesh"/>
    <x v="0"/>
    <s v="PforR"/>
    <s v="Primary Education"/>
    <x v="5"/>
    <x v="25"/>
    <x v="0"/>
    <s v="DLR 6.5: National survival rate to grade 5 has increased by 2 percentage points for both boys and girls"/>
    <x v="1"/>
    <n v="10"/>
    <n v="10"/>
    <n v="0"/>
    <s v="N/A"/>
    <s v="US$10 million if target is achieved for both boys and girls; US$7 million if target is achieved for only boys or only girls"/>
    <x v="0"/>
    <s v="APSC and ASPR for 2017 and 2022"/>
    <s v="No"/>
  </r>
  <r>
    <s v="P162619"/>
    <s v="Bangladesh"/>
    <x v="0"/>
    <s v="PforR"/>
    <s v="Primary Education"/>
    <x v="5"/>
    <x v="25"/>
    <x v="0"/>
    <s v="DLR 6.6: 650,000 OOSC (cumulative from year 2) are back to school or learning centers"/>
    <x v="1"/>
    <n v="10"/>
    <n v="10"/>
    <n v="0"/>
    <s v="N/A"/>
    <s v="US$10 million upon achievement of target"/>
    <x v="0"/>
    <s v="(i) Progress reports from the ISAs validated by BNFE; and (ii) BNFE report with list of students approved by MoPME"/>
    <s v="No"/>
  </r>
  <r>
    <s v="P162619"/>
    <s v="Bangladesh"/>
    <x v="0"/>
    <s v="PforR"/>
    <s v="Primary Education"/>
    <x v="4"/>
    <x v="20"/>
    <x v="0"/>
    <s v="DLI 7: Fiduciary system and budget"/>
    <x v="0"/>
    <n v="40"/>
    <n v="0"/>
    <n v="2.8571428571428571E-2"/>
    <s v="Yes"/>
    <s v="as per DLR formulas below"/>
    <x v="0"/>
    <s v="Varies by DLR"/>
    <s v="No"/>
  </r>
  <r>
    <s v="P162619"/>
    <s v="Bangladesh"/>
    <x v="0"/>
    <s v="PforR"/>
    <s v="Primary Education"/>
    <x v="4"/>
    <x v="20"/>
    <x v="0"/>
    <s v="DLR 7.1: Fiduciary system has been updated"/>
    <x v="1"/>
    <n v="8"/>
    <n v="8"/>
    <n v="0"/>
    <s v="N/A"/>
    <s v="US$8 million upon achievement of target"/>
    <x v="0"/>
    <s v="(i) DPE issued office memo confirming that separate procurement and finance divisions have been created from the existing procurement and financing division at DPE, with adequate staffing; and (ii) MoPME letter confirming the approval of three plans (for rolling out iBAS++; establishing internal audit unit/cell; and capacity building on eprocurement and iBAS++)"/>
    <s v="No"/>
  </r>
  <r>
    <s v="P162619"/>
    <s v="Bangladesh"/>
    <x v="0"/>
    <s v="PforR"/>
    <s v="Primary Education"/>
    <x v="4"/>
    <x v="20"/>
    <x v="0"/>
    <s v="DLR 7.2: Internal audit unit/cell has been established at DPE and adequately staffed"/>
    <x v="1"/>
    <n v="8"/>
    <n v="8"/>
    <n v="0"/>
    <s v="N/A"/>
    <s v="US$8 million upon achievement of target"/>
    <x v="0"/>
    <s v="MoPME office order confirming the establishment of the IAU, including job description"/>
    <s v="No"/>
  </r>
  <r>
    <s v="P162619"/>
    <s v="Bangladesh"/>
    <x v="0"/>
    <s v="PforR"/>
    <s v="Primary Education"/>
    <x v="4"/>
    <x v="20"/>
    <x v="0"/>
    <s v="DLR 7.3: 85% of the original approved cumulative annual budget of years 1-2 has been utilized"/>
    <x v="1"/>
    <n v="8"/>
    <n v="8"/>
    <n v="0"/>
    <s v="N/A"/>
    <s v="US$8 million upon achievement of target; US$5 million if utilization is at least 80% but below 85%"/>
    <x v="0"/>
    <s v="Originally approved annual budget and annual financial statements"/>
    <s v="No"/>
  </r>
  <r>
    <s v="P162619"/>
    <s v="Bangladesh"/>
    <x v="0"/>
    <s v="PforR"/>
    <s v="Primary Education"/>
    <x v="4"/>
    <x v="20"/>
    <x v="0"/>
    <s v="DLR 7.4: iBAS++ has been rolled out in 90% of all drawing and disbursement officers and 80% of approved number of eligible contracts in DPE have been processed through e-GP"/>
    <x v="1"/>
    <n v="8"/>
    <n v="8"/>
    <n v="0"/>
    <s v="N/A"/>
    <s v="US$8 million if targets are achieved for both iBAS++ and e-GP; US$5 million if target is achieved for only iBAS++ or e-GP"/>
    <x v="0"/>
    <s v="i) PEDP4 implementation progress report based on iBAS++ prepared by DPE and approved by MoPME; and (ii) MoPME approved e-GP progress report"/>
    <s v="No"/>
  </r>
  <r>
    <s v="P162619"/>
    <s v="Bangladesh"/>
    <x v="0"/>
    <s v="PforR"/>
    <s v="Primary Education"/>
    <x v="4"/>
    <x v="20"/>
    <x v="0"/>
    <s v="DLR 7.5: Further enhanced functions for audit resolution"/>
    <x v="1"/>
    <n v="8"/>
    <n v="8"/>
    <n v="0"/>
    <s v="N/A"/>
    <s v="US$8 million upon achievement of target"/>
    <x v="0"/>
    <s v="(i) Tripartite audit review meeting minutes; and (ii) quarterly audit progress reports approved by MoPME"/>
    <s v="No"/>
  </r>
  <r>
    <s v="P162619"/>
    <s v="Bangladesh"/>
    <x v="0"/>
    <s v="PforR"/>
    <s v="Primary Education"/>
    <x v="2"/>
    <x v="2"/>
    <x v="0"/>
    <s v="DLI 8: Data system, monitoring and accountability"/>
    <x v="0"/>
    <n v="40"/>
    <n v="0"/>
    <n v="2.8571428571428571E-2"/>
    <s v="No"/>
    <s v="as per DLR formulas below"/>
    <x v="0"/>
    <s v="Varies by DLR"/>
    <s v="No"/>
  </r>
  <r>
    <s v="P162619"/>
    <s v="Bangladesh"/>
    <x v="0"/>
    <s v="PforR"/>
    <s v="Primary Education"/>
    <x v="2"/>
    <x v="2"/>
    <x v="0"/>
    <s v="DLR 8.1: Roadmap for a comprehensive management information system (MIS) has been developed and approved by MoPME"/>
    <x v="1"/>
    <n v="10"/>
    <n v="10"/>
    <n v="0"/>
    <s v="N/A"/>
    <s v="US$10 million upon achievement of target"/>
    <x v="0"/>
    <s v="(i) MoPME approved roadmap; and (ii) MoPME letter confirming approval of the roadmap"/>
    <s v="No"/>
  </r>
  <r>
    <s v="P162619"/>
    <s v="Bangladesh"/>
    <x v="0"/>
    <s v="PforR"/>
    <s v="Primary Education"/>
    <x v="2"/>
    <x v="2"/>
    <x v="0"/>
    <s v="DLR 8.2: Integrated web-based MIS has been established"/>
    <x v="1"/>
    <n v="10"/>
    <n v="10"/>
    <n v="0"/>
    <s v="N/A"/>
    <s v="US$10 million upon achievement of target"/>
    <x v="0"/>
    <s v="DPE data management system"/>
    <s v="No"/>
  </r>
  <r>
    <s v="P162619"/>
    <s v="Bangladesh"/>
    <x v="0"/>
    <s v="PforR"/>
    <s v="Primary Education"/>
    <x v="2"/>
    <x v="2"/>
    <x v="0"/>
    <s v="DLR 8.3: 70% of government primary schools display key school data, as specified by DPE, in public areas in the schools"/>
    <x v="1"/>
    <n v="10"/>
    <n v="10"/>
    <n v="0"/>
    <s v="N/A"/>
    <s v="US$10 million upon achievement of target"/>
    <x v="0"/>
    <s v="DPE report based on administrative data"/>
    <s v="No"/>
  </r>
  <r>
    <s v="P162619"/>
    <s v="Bangladesh"/>
    <x v="0"/>
    <s v="PforR"/>
    <s v="Primary Education"/>
    <x v="2"/>
    <x v="2"/>
    <x v="0"/>
    <s v="DLR 8.4: Integrated web-based MIS has become fully operational"/>
    <x v="1"/>
    <n v="10"/>
    <n v="10"/>
    <n v="0"/>
    <s v="N/A"/>
    <s v="US$10 million upon achievement of target"/>
    <x v="0"/>
    <s v="MoPME approved system generated performance reports prepared by DPE"/>
    <s v="No"/>
  </r>
  <r>
    <s v="P162619"/>
    <s v="Bangladesh"/>
    <x v="0"/>
    <s v="PforR"/>
    <s v="Primary Education"/>
    <x v="4"/>
    <x v="26"/>
    <x v="1"/>
    <s v="DLI 9: Institutional strengthening"/>
    <x v="0"/>
    <n v="40.000000000000007"/>
    <n v="0"/>
    <n v="2.8571428571428577E-2"/>
    <s v="Yes"/>
    <s v="as per DLR formulas below"/>
    <x v="0"/>
    <s v="Varies by DLR"/>
    <s v="No"/>
  </r>
  <r>
    <s v="P162619"/>
    <s v="Bangladesh"/>
    <x v="0"/>
    <s v="PforR"/>
    <s v="Primary Education"/>
    <x v="4"/>
    <x v="26"/>
    <x v="1"/>
    <s v="DLR 9.1: Institutional strengthening plan (ISP) under updated ODCBG has been developed and approved by MoPME"/>
    <x v="1"/>
    <n v="6.66"/>
    <n v="6.66"/>
    <n v="0"/>
    <s v="N/A"/>
    <s v="US$6.66 million upon achievement of target"/>
    <x v="0"/>
    <s v="(a) Approved ISP document; and (b) MoPME letter confirming the approval of ISP"/>
    <s v="No"/>
  </r>
  <r>
    <s v="P162619"/>
    <s v="Bangladesh"/>
    <x v="0"/>
    <s v="PforR"/>
    <s v="Primary Education"/>
    <x v="4"/>
    <x v="26"/>
    <x v="1"/>
    <s v="DLR 9.2: SLIP and UPEP guidelines have been updated"/>
    <x v="1"/>
    <n v="6.66"/>
    <n v="6.66"/>
    <n v="0"/>
    <s v="N/A"/>
    <s v="US$6.66 million upon achievement of target"/>
    <x v="0"/>
    <s v="(i) Updated SLIP and UPEP guidelines; and (ii) PEDP4 implementation progress report"/>
    <s v="No"/>
  </r>
  <r>
    <s v="P162619"/>
    <s v="Bangladesh"/>
    <x v="0"/>
    <s v="PforR"/>
    <s v="Primary Education"/>
    <x v="4"/>
    <x v="26"/>
    <x v="1"/>
    <s v="DLR 9.3: UPEP has been implemented in 50 upazilas according to updated guidelines"/>
    <x v="1"/>
    <n v="6.67"/>
    <n v="6.67"/>
    <n v="0"/>
    <s v="N/A"/>
    <s v="US$6.67 million upon achievement of target"/>
    <x v="0"/>
    <s v="(i) Summary of UPEP plans prepared by DPE; and b) UPEP implementation report from DPE based on administrative data"/>
    <s v="No"/>
  </r>
  <r>
    <s v="P162619"/>
    <s v="Bangladesh"/>
    <x v="0"/>
    <s v="PforR"/>
    <s v="Primary Education"/>
    <x v="4"/>
    <x v="26"/>
    <x v="1"/>
    <s v="DLR 9.4: ISP implementation under updated ODCBG has been initiated"/>
    <x v="1"/>
    <n v="6.67"/>
    <n v="6.67"/>
    <n v="0"/>
    <s v="N/A"/>
    <s v="US$6.67 million upon achievement of target"/>
    <x v="0"/>
    <s v="MoPME approved progress report on ISP year 2 activities prepared by DPE."/>
    <s v="No"/>
  </r>
  <r>
    <s v="P162619"/>
    <s v="Bangladesh"/>
    <x v="0"/>
    <s v="PforR"/>
    <s v="Primary Education"/>
    <x v="4"/>
    <x v="26"/>
    <x v="1"/>
    <s v="DLR 9.5: 85% of government primary schools (GPSs) have received SLIP funds and utilized them as per the updated SLIP guidelines"/>
    <x v="1"/>
    <n v="6.67"/>
    <n v="6.67"/>
    <n v="0"/>
    <s v="N/A"/>
    <s v="US$6.67 million if achievement is 85%; US$4 millions if achievement is at least 70% but below_x000a_85%"/>
    <x v="0"/>
    <s v="SLIP implementation progress report from DPE based on administrative data"/>
    <s v="No"/>
  </r>
  <r>
    <s v="P162619"/>
    <s v="Bangladesh"/>
    <x v="0"/>
    <s v="PforR"/>
    <s v="Primary Education"/>
    <x v="2"/>
    <x v="26"/>
    <x v="1"/>
    <s v="DLR 9.6: ISP under updated ODCBG has been implemented"/>
    <x v="1"/>
    <n v="6.67"/>
    <n v="6.67"/>
    <n v="0"/>
    <s v="N/A"/>
    <s v="US$6.67 million upon achievement of target"/>
    <x v="0"/>
    <s v="(i) MoPME approved progress report on ISP activities for years 2-4 prepared by DPE; and (ii) PEDP4 implementation progress report"/>
    <s v="No"/>
  </r>
  <r>
    <s v="P163868"/>
    <s v="Brazil"/>
    <x v="1"/>
    <s v="PforR"/>
    <s v="Secondary Education"/>
    <x v="2"/>
    <x v="27"/>
    <x v="4"/>
    <s v="DLI 1: The MEC NEM Portaria regulating the support to the Upper Secondary Education Reform has been published by MEC"/>
    <x v="0"/>
    <n v="15"/>
    <n v="0"/>
    <n v="3.4013605442176874E-2"/>
    <s v="No"/>
    <s v="n/a"/>
    <x v="1"/>
    <s v="A Verification Report from the MEC, including a copy of the published Portaria in the DOU"/>
    <s v="No"/>
  </r>
  <r>
    <s v="P163868"/>
    <s v="Brazil"/>
    <x v="1"/>
    <s v="PforR"/>
    <s v="Secondary Education"/>
    <x v="2"/>
    <x v="27"/>
    <x v="4"/>
    <s v="DLR 1.1: Published Prior results"/>
    <x v="1"/>
    <n v="15"/>
    <n v="15"/>
    <n v="0"/>
    <s v="No"/>
    <s v="n/a"/>
    <x v="1"/>
    <s v="A Verification Report from the MEC, including a copy of the published Portaria in the DOU"/>
    <s v="No"/>
  </r>
  <r>
    <s v="P163868"/>
    <s v="Brazil"/>
    <x v="1"/>
    <s v="PforR"/>
    <s v="Secondary Education"/>
    <x v="2"/>
    <x v="11"/>
    <x v="4"/>
    <s v="DLI 2: Number of States that formally signed a NEM Portaria Commitment Agreement"/>
    <x v="0"/>
    <n v="12.5"/>
    <n v="0"/>
    <n v="2.834467120181406E-2"/>
    <s v="Yes"/>
    <s v="US$0.5 million per State up to the target"/>
    <x v="1"/>
    <s v="(a) A Verification Report from the MEC, including a) Report with 5–27 copies of the signed agreements from each of the SEE, with proof of official publication in the respective State Registers (b) No-objection from the World Bank Verification Report mentioned above"/>
    <s v="No"/>
  </r>
  <r>
    <s v="P163868"/>
    <s v="Brazil"/>
    <x v="1"/>
    <s v="PforR"/>
    <s v="Secondary Education"/>
    <x v="2"/>
    <x v="11"/>
    <x v="4"/>
    <s v="DLR 2.1: 20 States that formally signed a NEM Portaria Commitment Agreement"/>
    <x v="1"/>
    <n v="10"/>
    <n v="10"/>
    <n v="0"/>
    <s v="Yes"/>
    <s v="20*0.5"/>
    <x v="1"/>
    <s v="(a) A Verification Report from the MEC, including a) Report with 5–27 copies of the signed agreements from each of the SEE, with proof of official publication in the respective State Registers (b) No-objection from the World Bank Verification Report mentioned above"/>
    <s v="No"/>
  </r>
  <r>
    <s v="P163868"/>
    <s v="Brazil"/>
    <x v="1"/>
    <s v="PforR"/>
    <s v="Secondary Education"/>
    <x v="2"/>
    <x v="11"/>
    <x v="4"/>
    <s v="DLR 2.2: 25 States that formally signed a NEM Portaria Commitment Agreement"/>
    <x v="1"/>
    <n v="2.5"/>
    <n v="2.5"/>
    <n v="0"/>
    <s v="Yes"/>
    <s v="5*0.5"/>
    <x v="1"/>
    <s v="(a) A Verification Report from the MEC, including a) Report with 5–27 copies of the signed agreements from each of the SEE, with proof of official publication in the respective State Registers (b) No-objection from the World Bank Verification Report mentioned above"/>
    <s v="No"/>
  </r>
  <r>
    <s v="P163868"/>
    <s v="Brazil"/>
    <x v="1"/>
    <s v="PforR"/>
    <s v="Secondary Education"/>
    <x v="2"/>
    <x v="11"/>
    <x v="0"/>
    <s v="DLI 3: Number of States that achieved 75% of the key objectives included in their NEM Implementation Plans"/>
    <x v="0"/>
    <n v="33"/>
    <n v="0"/>
    <n v="7.4829931972789115E-2"/>
    <s v="Yes"/>
    <s v="US$1.5 million per State up to the target for DLR 3 (2020)"/>
    <x v="0"/>
    <s v="A Verification Report from MEC, including, for each state: A copy of the state’s NEM implementation plan; A summary of the  achieved and notachieved objectives of Summarized proof of completion of the “achieved”objectives "/>
    <s v="No"/>
  </r>
  <r>
    <s v="P163868"/>
    <s v="Brazil"/>
    <x v="1"/>
    <s v="PforR"/>
    <s v="Secondary Education"/>
    <x v="2"/>
    <x v="11"/>
    <x v="0"/>
    <s v="DLR 3.1: 10 States that achieved 75% of the key objectives included in their NEM Implementation Plans"/>
    <x v="1"/>
    <n v="15"/>
    <n v="15"/>
    <n v="0"/>
    <s v="Yes"/>
    <s v="10*1.5"/>
    <x v="0"/>
    <s v="A Verification Report from MEC, including, for each state: A copy of the state’s NEM implementation plan; A summary of the  achieved and notachieved objectives of Summarized proof of completion of the “achieved”objectives "/>
    <s v="No"/>
  </r>
  <r>
    <s v="P163868"/>
    <s v="Brazil"/>
    <x v="1"/>
    <s v="PforR"/>
    <s v="Secondary Education"/>
    <x v="2"/>
    <x v="11"/>
    <x v="0"/>
    <s v="DLR 3.2: 15 States that achieved 75% of the key objectives included in their NEM Implementation Plans"/>
    <x v="1"/>
    <n v="7.5"/>
    <n v="7.5"/>
    <n v="0"/>
    <s v="Yes"/>
    <s v="5*1.5"/>
    <x v="0"/>
    <s v="A Verification Report from MEC, including, for each state: A copy of the state’s NEM implementation plan; A summary of the  achieved and notachieved objectives of Summarized proof of completion of the “achieved”objectives "/>
    <s v="No"/>
  </r>
  <r>
    <s v="P163868"/>
    <s v="Brazil"/>
    <x v="1"/>
    <s v="PforR"/>
    <s v="Secondary Education"/>
    <x v="2"/>
    <x v="11"/>
    <x v="0"/>
    <s v="DLR 3.3: 22 States that achieved 75% of the key objectives included in their NEM Implementation Plans"/>
    <x v="1"/>
    <n v="10.5"/>
    <n v="10.5"/>
    <n v="0"/>
    <s v="Yes"/>
    <s v="7*1.5"/>
    <x v="0"/>
    <s v="A Verification Report from MEC, including, for each state: A copy of the state’s NEM implementation plan; A summary of the  achieved and notachieved objectives of Summarized proof of completion of the “achieved”objectives "/>
    <s v="No"/>
  </r>
  <r>
    <s v="P163868"/>
    <s v="Brazil"/>
    <x v="1"/>
    <s v="PforR"/>
    <s v="Secondary Education"/>
    <x v="1"/>
    <x v="13"/>
    <x v="1"/>
    <s v="DLI 4: Number of States that have their curricula adapted to NEM, validated and published by each State"/>
    <x v="0"/>
    <n v="25"/>
    <n v="0"/>
    <n v="5.6689342403628121E-2"/>
    <s v="Yes"/>
    <s v="US$1 million per State up to the target"/>
    <x v="1"/>
    <s v="A Verification Report from the MEC, including a) Copies of 5–27 state’s Curricular Proposals; B) A no-objection from the MEC to each state’s (satisfactory) Curricular Proposal; and c) Proof of publication of the approved Curricular Proposal"/>
    <s v="No"/>
  </r>
  <r>
    <s v="P163868"/>
    <s v="Brazil"/>
    <x v="1"/>
    <s v="PforR"/>
    <s v="Secondary Education"/>
    <x v="1"/>
    <x v="13"/>
    <x v="1"/>
    <s v="DLR 4.1: 10 States that have their curricula adapted to NEM, validated and published by each State"/>
    <x v="1"/>
    <n v="10"/>
    <n v="10"/>
    <n v="0"/>
    <s v="Yes"/>
    <s v="10*1"/>
    <x v="1"/>
    <s v="A Verification Report from the MEC, including a) Copies of 5–27 state’s Curricular Proposals; B) A no-objection from the MEC to each state’s (satisfactory) Curricular Proposal; and c) Proof of publication of the approved Curricular Proposal"/>
    <s v="No"/>
  </r>
  <r>
    <s v="P163868"/>
    <s v="Brazil"/>
    <x v="1"/>
    <s v="PforR"/>
    <s v="Secondary Education"/>
    <x v="1"/>
    <x v="13"/>
    <x v="1"/>
    <s v="DLR 4.2: 15 States that have their curricula adapted to NEM, validated and published by each State"/>
    <x v="1"/>
    <n v="5"/>
    <n v="5"/>
    <n v="0"/>
    <s v="Yes"/>
    <s v="5*1"/>
    <x v="1"/>
    <s v="A Verification Report from the MEC, including a) Copies of 5–27 state’s Curricular Proposals; B) A no-objection from the MEC to each state’s (satisfactory) Curricular Proposal; and c) Proof of publication of the approved Curricular Proposal"/>
    <s v="No"/>
  </r>
  <r>
    <s v="P163868"/>
    <s v="Brazil"/>
    <x v="1"/>
    <s v="PforR"/>
    <s v="Secondary Education"/>
    <x v="1"/>
    <x v="13"/>
    <x v="1"/>
    <s v="DLR 4.3: 25 States that have their curricula adapted to NEM, validated and published by each State"/>
    <x v="1"/>
    <n v="10"/>
    <n v="10"/>
    <n v="0"/>
    <s v="Yes"/>
    <s v="10*1"/>
    <x v="1"/>
    <s v="A Verification Report from the MEC, including a) Copies of 5–27 state’s Curricular Proposals; B) A no-objection from the MEC to each state’s (satisfactory) Curricular Proposal; and c) Proof of publication of the approved Curricular Proposal"/>
    <s v="No"/>
  </r>
  <r>
    <s v="P163868"/>
    <s v="Brazil"/>
    <x v="1"/>
    <s v="PforR"/>
    <s v="Secondary Education"/>
    <x v="2"/>
    <x v="28"/>
    <x v="1"/>
    <s v="DLI 5: Number of States that have trained at least 40% of school principals and school coordinators in the New State Curriculum"/>
    <x v="0"/>
    <n v="25"/>
    <n v="0"/>
    <n v="5.6689342403628121E-2"/>
    <s v="Yes"/>
    <s v="US$1 million per State up to the target"/>
    <x v="0"/>
    <s v="A Verification Report from the MEC, including a list of all training participants, including, at least, full name, titles/job position, ID number, schools where they are principals or school coordinators, school national code, and signature; The SEE update SIMEC with general training information (dates, venues, and number of participants) and official document(s) that provide the attendance list with participants’ information such as full name, ID number, school where participant is allocated, school national code, job position, and signature. The MEC performs sample evaluations by states "/>
    <s v="No"/>
  </r>
  <r>
    <s v="P163868"/>
    <s v="Brazil"/>
    <x v="1"/>
    <s v="PforR"/>
    <s v="Secondary Education"/>
    <x v="2"/>
    <x v="28"/>
    <x v="1"/>
    <s v="DLR 5.1: 7 States that have trained at least 40% of school principals and school coordinators in the New State Curriculum"/>
    <x v="1"/>
    <n v="7"/>
    <n v="7"/>
    <n v="0"/>
    <s v="Yes"/>
    <s v="7*1"/>
    <x v="0"/>
    <s v="A Verification Report from the MEC, including a list of all training participants, including, at least, full name, titles/job position, ID number, schools where they are principals or school coordinators, school national code, and signature; The SEE update SIMEC with general training information (dates, venues, and number of participants) and official document(s) that provide the attendance list with participants’ information such as full name, ID number, school where participant is allocated, school national code, job position, and signature. The MEC performs sample evaluations by states "/>
    <s v="No"/>
  </r>
  <r>
    <s v="P163868"/>
    <s v="Brazil"/>
    <x v="1"/>
    <s v="PforR"/>
    <s v="Secondary Education"/>
    <x v="2"/>
    <x v="28"/>
    <x v="1"/>
    <s v="DLR 5.2: 15  States that have trained at least 40% of school principals and school coordinators in the New State Curriculum"/>
    <x v="1"/>
    <n v="8"/>
    <n v="8"/>
    <n v="0"/>
    <s v="Yes"/>
    <s v="8*1"/>
    <x v="0"/>
    <s v="A Verification Report from the MEC, including a list of all training participants, including, at least, full name, titles/job position, ID number, schools where they are principals or school coordinators, school national code, and signature; The SEE update SIMEC with general training information (dates, venues, and number of participants) and official document(s) that provide the attendance list with participants’ information such as full name, ID number, school where participant is allocated, school national code, job position, and signature. The MEC performs sample evaluations by states "/>
    <s v="No"/>
  </r>
  <r>
    <s v="P163868"/>
    <s v="Brazil"/>
    <x v="1"/>
    <s v="PforR"/>
    <s v="Secondary Education"/>
    <x v="2"/>
    <x v="28"/>
    <x v="1"/>
    <s v="DLR 5.3: 25  States that have trained at least 40% of school principals and school coordinators in the New State Curriculum"/>
    <x v="1"/>
    <n v="10"/>
    <n v="10"/>
    <n v="0"/>
    <s v="Yes"/>
    <s v="10*1"/>
    <x v="0"/>
    <s v="A Verification Report from the MEC, including a list of all training participants, including, at least, full name, titles/job position, ID number, schools where they are principals or school coordinators, school national code, and signature; The SEE update SIMEC with general training information (dates, venues, and number of participants) and official document(s) that provide the attendance list with participants’ information such as full name, ID number, school where participant is allocated, school national code, job position, and signature. The MEC performs sample evaluations by states "/>
    <s v="No"/>
  </r>
  <r>
    <s v="P163868"/>
    <s v="Brazil"/>
    <x v="1"/>
    <s v="PforR"/>
    <s v="Secondary Education"/>
    <x v="2"/>
    <x v="11"/>
    <x v="1"/>
    <s v="DLI 6: Number of States with schools in NEM Implementation Pilots"/>
    <x v="0"/>
    <n v="20"/>
    <n v="0"/>
    <n v="4.5351473922902494E-2"/>
    <s v="Yes"/>
    <s v="US$1 million per State up to the target for DLR 2 (2019)"/>
    <x v="0"/>
    <s v="A Verification Report from the MEC, including: A list of at least 1,000 pilot schools nationwide and at least 2 pilot schools per state that the MEC certifies can be satisfactorily considered ‘NEM Implementation Pilots’ according to the guidelines of the NEM Portaria and  A list of pilot schools’ pedagogic plan (PPP - Projeto Político Pedagógico)"/>
    <s v="No"/>
  </r>
  <r>
    <s v="P163868"/>
    <s v="Brazil"/>
    <x v="1"/>
    <s v="PforR"/>
    <s v="Secondary Education"/>
    <x v="2"/>
    <x v="11"/>
    <x v="1"/>
    <s v="DLR 6.1: 10  States with schools in NEM Implementation Pilots"/>
    <x v="1"/>
    <n v="10"/>
    <n v="10"/>
    <n v="0"/>
    <s v="Yes"/>
    <s v="10*1"/>
    <x v="0"/>
    <s v="A Verification Report from the MEC, including: A list of at least 1,000 pilot schools nationwide and at least 2 pilot schools per state that the MEC certifies can be satisfactorily considered ‘NEM Implementation Pilots’ according to the guidelines of the NEM Portaria and  A list of pilot schools’ pedagogic plan (PPP - Projeto Político Pedagógico)"/>
    <s v="No"/>
  </r>
  <r>
    <s v="P163868"/>
    <s v="Brazil"/>
    <x v="1"/>
    <s v="PforR"/>
    <s v="Secondary Education"/>
    <x v="2"/>
    <x v="11"/>
    <x v="1"/>
    <s v="DLR 6.2: 20  States with schools in NEM Implementation Pilots"/>
    <x v="1"/>
    <n v="10"/>
    <n v="10"/>
    <n v="0"/>
    <s v="Yes"/>
    <s v="10*1"/>
    <x v="0"/>
    <s v="A Verification Report from the MEC, including: A list of at least 1,000 pilot schools nationwide and at least 2 pilot schools per state that the MEC certifies can be satisfactorily considered ‘NEM Implementation Pilots’ according to the guidelines of the NEM Portaria and  A list of pilot schools’ pedagogic plan (PPP - Projeto Político Pedagógico)"/>
    <s v="No"/>
  </r>
  <r>
    <s v="P163868"/>
    <s v="Brazil"/>
    <x v="1"/>
    <s v="PforR"/>
    <s v="Secondary Education"/>
    <x v="2"/>
    <x v="29"/>
    <x v="4"/>
    <s v="DLI 7: Number of States that have their revised FTS Implementation Plans approved by MEC"/>
    <x v="0"/>
    <n v="15"/>
    <n v="0"/>
    <n v="3.4013605442176874E-2"/>
    <s v="Yes"/>
    <s v="US$0.6 million per State up to the target"/>
    <x v="1"/>
    <s v="A Verification Report from the MEC, including: A copy of each state’s Original FTS Implementation Plan; A copy of each state’s Revised FTS Implementation Plan with changes from the Original FTS Implementation Plan highlights or tracked; and A letter from the MEC to the World Bank certifying which states have satisfactorily adjusted their Revised FTS Implementation Plans in alignment with the Revised FTS Portaria"/>
    <s v="No"/>
  </r>
  <r>
    <s v="P163868"/>
    <s v="Brazil"/>
    <x v="1"/>
    <s v="PforR"/>
    <s v="Secondary Education"/>
    <x v="2"/>
    <x v="29"/>
    <x v="4"/>
    <s v="DLR 7.1: 25 States that have their revised FTS Implementation Plans approved by MEC"/>
    <x v="1"/>
    <n v="15"/>
    <n v="15"/>
    <n v="0"/>
    <s v="Yes"/>
    <s v="25*0.6"/>
    <x v="1"/>
    <s v="A Verification Report from the MEC, including: A copy of each state’s Original FTS Implementation Plan; A copy of each state’s Revised FTS Implementation Plan with changes from the Original FTS Implementation Plan highlights or tracked; and A letter from the MEC to the World Bank certifying which states have satisfactorily adjusted their Revised FTS Implementation Plans in alignment with the Revised FTS Portaria"/>
    <s v="No"/>
  </r>
  <r>
    <s v="P163868"/>
    <s v="Brazil"/>
    <x v="1"/>
    <s v="PforR"/>
    <s v="Secondary Education"/>
    <x v="2"/>
    <x v="4"/>
    <x v="1"/>
    <s v="DLI 8: Evaluations and adjustment of the FTS program have been carried out"/>
    <x v="0"/>
    <n v="32.5"/>
    <n v="0"/>
    <n v="7.3696145124716547E-2"/>
    <s v="No"/>
    <s v="n/a"/>
    <x v="1"/>
    <s v="See verification reports per DLR"/>
    <s v="No"/>
  </r>
  <r>
    <s v="P163868"/>
    <s v="Brazil"/>
    <x v="1"/>
    <s v="PforR"/>
    <s v="Secondary Education"/>
    <x v="2"/>
    <x v="4"/>
    <x v="1"/>
    <s v="DLR 8.1: A pre-evaluation is satisfactorily completed and its results disseminated"/>
    <x v="1"/>
    <n v="10"/>
    <n v="10"/>
    <n v="0"/>
    <s v="No"/>
    <s v="n/a"/>
    <x v="1"/>
    <s v="1) A Verification Report from the MEC, including: a) TOR of the entity conducting the pre-evaluation’s and its specific no-objection from the World Bank: b) A comprehensive Preevaluation report including conditions b., c., and d. from the key action description; 2) No-objection from the World Bank Verification Report mentioned above. "/>
    <s v="No"/>
  </r>
  <r>
    <s v="P163868"/>
    <s v="Brazil"/>
    <x v="1"/>
    <s v="PforR"/>
    <s v="Secondary Education"/>
    <x v="2"/>
    <x v="4"/>
    <x v="1"/>
    <s v="DLR 8.2: 25 states publish and commit to revised FTS implementation plans"/>
    <x v="1"/>
    <n v="12.5"/>
    <n v="12.5"/>
    <n v="0"/>
    <s v="No"/>
    <s v="n/a"/>
    <x v="1"/>
    <s v="1) A Verification Report from the MEC, including: a) Copies of the signed Terms of Agreement for the Commitment Agreements b) A letter from the MEC outlining which revised Implementation Plans are deemed satisfactorily adjusted; 2) No-objection from the World Bank Verification Report mentioned above"/>
    <s v="No"/>
  </r>
  <r>
    <s v="P163868"/>
    <s v="Brazil"/>
    <x v="1"/>
    <s v="PforR"/>
    <s v="Secondary Education"/>
    <x v="2"/>
    <x v="4"/>
    <x v="1"/>
    <s v="DLR 8.3: A midterm evaluation is satisfactorily completed and its results disseminated"/>
    <x v="1"/>
    <n v="10"/>
    <n v="10"/>
    <n v="0"/>
    <s v="No"/>
    <s v="n/a"/>
    <x v="1"/>
    <s v="1) A Verification Report from the MEC, including: a) TOR of the entity conducting the mid-term evaluation and its specific no-objection from the World Bank; b) a  comprehensive mid-term evaluation including conditions b., c., d., and e. from the key action description; 2) No-objection from the World Bank Verification Report mentioned above"/>
    <s v="No"/>
  </r>
  <r>
    <s v="P163868"/>
    <s v="Brazil"/>
    <x v="1"/>
    <s v="PforR"/>
    <s v="Secondary Education"/>
    <x v="2"/>
    <x v="29"/>
    <x v="0"/>
    <s v="DLI 9: Percentage of agreed FTS key process targets achieved by States as included in their FTS Implementation Plans"/>
    <x v="0"/>
    <n v="30"/>
    <n v="0"/>
    <n v="6.8027210884353748E-2"/>
    <s v="Yes"/>
    <s v="US$1 million per each percentage from a minimum 40% accomplishment onward, up to the target"/>
    <x v="0"/>
    <s v="A Verification Report from the MEC, including a) A copy of each state’s FTS Implementation Plan, b) A summary of the achieved and not-achieved objectives, and c) Summarized proof of completion of the “achieved” objectives."/>
    <s v="No"/>
  </r>
  <r>
    <s v="P163868"/>
    <s v="Brazil"/>
    <x v="1"/>
    <s v="PforR"/>
    <s v="Secondary Education"/>
    <x v="2"/>
    <x v="29"/>
    <x v="0"/>
    <s v="DLR 9.1: 45% of agreed FTS key process targets achieved by States as included in their FTS Implementation Plans"/>
    <x v="1"/>
    <n v="5"/>
    <n v="5"/>
    <n v="0"/>
    <s v="Yes"/>
    <s v="5*1"/>
    <x v="0"/>
    <s v="A Verification Report from the MEC, including a) A copy of each state’s FTS Implementation Plan, b) A summary of the achieved and not-achieved objectives, and c) Summarized proof of completion of the “achieved” objectives."/>
    <s v="No"/>
  </r>
  <r>
    <s v="P163868"/>
    <s v="Brazil"/>
    <x v="1"/>
    <s v="PforR"/>
    <s v="Secondary Education"/>
    <x v="2"/>
    <x v="29"/>
    <x v="0"/>
    <s v="DLR 9.2: 60% of agreed FTS key process targets achieved by States as included in their FTS Implementation Plans"/>
    <x v="1"/>
    <n v="15"/>
    <n v="15"/>
    <n v="0"/>
    <s v="Yes"/>
    <s v="15*1"/>
    <x v="0"/>
    <s v="A Verification Report from the MEC, including a) A copy of each state’s FTS Implementation Plan, b) A summary of the achieved and not-achieved objectives, and c) Summarized proof of completion of the “achieved” objectives."/>
    <s v="No"/>
  </r>
  <r>
    <s v="P163868"/>
    <s v="Brazil"/>
    <x v="1"/>
    <s v="PforR"/>
    <s v="Secondary Education"/>
    <x v="2"/>
    <x v="29"/>
    <x v="0"/>
    <s v="DLR 9.3: 75% of agreed FTS key process targets achieved by States as included in their FTS Implementation Plans"/>
    <x v="1"/>
    <n v="10"/>
    <n v="10"/>
    <n v="0"/>
    <s v="Yes"/>
    <s v="10*1"/>
    <x v="0"/>
    <s v="A Verification Report from the MEC, including a) A copy of each state’s FTS Implementation Plan, b) A summary of the achieved and not-achieved objectives, and c) Summarized proof of completion of the “achieved” objectives."/>
    <s v="No"/>
  </r>
  <r>
    <s v="P163868"/>
    <s v="Brazil"/>
    <x v="1"/>
    <s v="PforR"/>
    <s v="Secondary Education"/>
    <x v="2"/>
    <x v="29"/>
    <x v="0"/>
    <s v="DLI 10: Number of States with NEM Implementation Plans with specific strategies to implement NEM in vulnerable Schools"/>
    <x v="0"/>
    <n v="12.5"/>
    <n v="0"/>
    <n v="2.834467120181406E-2"/>
    <s v="Yes"/>
    <s v="US$0.5 million per State up to the target"/>
    <x v="0"/>
    <s v="A Verification Report from the MEC, including, for each state: a) A copy of the state’s NEM Implementation Plan highlighting the specific strategies and targets focused on vulnerable schools; b) (b) No-objection from the World Bank Verification Report mentioned above; c) No-objection from the World_x000a_Bank Verification Report mentioned above"/>
    <s v="No"/>
  </r>
  <r>
    <s v="P163868"/>
    <s v="Brazil"/>
    <x v="1"/>
    <s v="PforR"/>
    <s v="Secondary Education"/>
    <x v="2"/>
    <x v="29"/>
    <x v="0"/>
    <s v="DLR 10.1: 20 States with NEM Implementation Plans with specific strategies to implement NEM in vulnerable Schools"/>
    <x v="1"/>
    <n v="10"/>
    <n v="10"/>
    <n v="0"/>
    <s v="Yes"/>
    <s v="20*0.5"/>
    <x v="0"/>
    <s v="A Verification Report from the MEC, including, for each state: a) A copy of the state’s NEM Implementation Plan highlighting the specific strategies and targets focused on vulnerable schools; b) (b) No-objection from the World Bank Verification Report mentioned above; c) No-objection from the World_x000a_Bank Verification Report mentioned above"/>
    <s v="No"/>
  </r>
  <r>
    <s v="P163868"/>
    <s v="Brazil"/>
    <x v="1"/>
    <s v="PforR"/>
    <s v="Secondary Education"/>
    <x v="2"/>
    <x v="29"/>
    <x v="0"/>
    <s v="DLR 10.2: 25  States with NEM Implementation Plans with specific strategies to implement NEM in vulnerable Schools"/>
    <x v="1"/>
    <n v="2.5"/>
    <n v="2.5"/>
    <n v="0"/>
    <s v="Yes"/>
    <s v="5*0.5"/>
    <x v="0"/>
    <s v="A Verification Report from the MEC, including, for each state: a) A copy of the state’s NEM Implementation Plan highlighting the specific strategies and targets focused on vulnerable schools; b) (b) No-objection from the World Bank Verification Report mentioned above; c) No-objection from the World_x000a_Bank Verification Report mentioned above"/>
    <s v="No"/>
  </r>
  <r>
    <s v="P164293"/>
    <s v="Burkina Faso"/>
    <x v="2"/>
    <s v="IPF/DLIs"/>
    <s v="Tertiary Education"/>
    <x v="5"/>
    <x v="18"/>
    <x v="3"/>
    <s v="DLI 1: Increased number of students in priority subject areas: (i) Number of additional undergraduate students enrolled in priority subject areas funded by the project, and (ii) of which females (%)"/>
    <x v="0"/>
    <n v="10"/>
    <n v="0"/>
    <n v="7.8125E-2"/>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5"/>
    <x v="18"/>
    <x v="3"/>
    <s v="DLR 1.1: 882 additional undergraduate students enrolled in priority subject areas funded by the project"/>
    <x v="1"/>
    <n v="0.25"/>
    <n v="0.25"/>
    <n v="0"/>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5"/>
    <x v="8"/>
    <x v="3"/>
    <s v="DLR 1.2 25% of additional undergraduate students enrolled in priority subject areas funded by the project are female"/>
    <x v="1"/>
    <n v="0.25"/>
    <n v="0.25"/>
    <n v="0"/>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5"/>
    <x v="18"/>
    <x v="3"/>
    <s v="DLR 1.3: 1,822 additional undergraduate students enrolled in priority subject areas funded by the project"/>
    <x v="1"/>
    <n v="0.5"/>
    <n v="0.5"/>
    <n v="0"/>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5"/>
    <x v="19"/>
    <x v="3"/>
    <s v="DLR 1.4: 26% of additional undergraduate students enrolled in priority subject areas funded by the project are female"/>
    <x v="1"/>
    <n v="0.5"/>
    <n v="0.5"/>
    <n v="0"/>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5"/>
    <x v="18"/>
    <x v="3"/>
    <s v="DLR 1.5: 2,824 additional undergraduate students enrolled in priority subject areas funded by the project"/>
    <x v="1"/>
    <n v="2"/>
    <n v="2"/>
    <n v="0"/>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5"/>
    <x v="19"/>
    <x v="3"/>
    <s v="DLR 1.6: 28% 25% of additional undergraduate students enrolled in priority subject areas funded by the project are female"/>
    <x v="1"/>
    <n v="2"/>
    <n v="2"/>
    <n v="0"/>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5"/>
    <x v="18"/>
    <x v="3"/>
    <s v="DLR 1.7: 3,891 additional undergraduate students enrolled in priority subject areas funded by the project"/>
    <x v="1"/>
    <n v="2.25"/>
    <n v="2.25"/>
    <n v="0"/>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5"/>
    <x v="19"/>
    <x v="3"/>
    <s v="DLR 1.8: 30% 25% of additional undergraduate students enrolled in priority subject areas funded by the project are female"/>
    <x v="1"/>
    <n v="2.25"/>
    <n v="2.25"/>
    <n v="0"/>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8"/>
    <x v="30"/>
    <x v="0"/>
    <s v="DLI 2: Establishment and Operation of the Virtual University of Burkina Faso (UV-BF): UV-BF established and operational"/>
    <x v="0"/>
    <n v="23.5"/>
    <n v="0"/>
    <n v="0.18359375"/>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0: Prior results. UV-BF established"/>
    <x v="1"/>
    <n v="5"/>
    <n v="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1: Agreed business plan for the UV-BF "/>
    <x v="1"/>
    <n v="0.5"/>
    <n v="0.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2: The following academic programs delivered: Digital Literacy, English language, math, and science"/>
    <x v="1"/>
    <n v="0.25"/>
    <n v="0.2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3: Teaching and learning materials (hardware and software) procured and distributed— Learning Management System, Evaluation System"/>
    <x v="1"/>
    <n v="0.25"/>
    <n v="0.2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4: Year 1 academic programs plus 3"/>
    <x v="1"/>
    <n v="1.25"/>
    <n v="1.2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5: Teaching and learning materials (hardware and software) procured and distributed— Learning Management System, Evaluation System"/>
    <x v="1"/>
    <n v="1.75"/>
    <n v="1.7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6: Year 2 academic programs plus 3"/>
    <x v="1"/>
    <n v="3.5"/>
    <n v="3.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7: Teaching and learning materials (hardware and software) procured and distributed— Learning Management System, Evaluation System"/>
    <x v="1"/>
    <n v="5.25"/>
    <n v="5.2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8: Year 3 academic programs plus 3"/>
    <x v="1"/>
    <n v="2"/>
    <n v="2"/>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9: Teaching and learning materials (hardware and software) procured and distributed— Learning Management System, Evaluation System"/>
    <x v="1"/>
    <n v="2.25"/>
    <n v="2.2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10: Year 4 academic programs plus 3"/>
    <x v="1"/>
    <n v="1.5"/>
    <n v="1.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4"/>
    <x v="17"/>
    <x v="0"/>
    <s v="DLI 3: Implementing Window A competitive funding: Implementation and results of the grants for the priority areas: Percentage of institutions achieving annual milestones specified in the PIM and the performance contract"/>
    <x v="0"/>
    <n v="18"/>
    <n v="0"/>
    <n v="0.140625"/>
    <s v="Yes"/>
    <s v="Prorated based on increase in the percentage of institutions achieving at least 50% of institution-based milestones. For each 10 percentage point above the baseline of 0, US$0.750 million will be disbursed"/>
    <x v="0"/>
    <s v="IVA will do a sample check to assess the achievement of the awarded programs as spelled out in the Operational Manual."/>
    <s v="No"/>
  </r>
  <r>
    <s v="P164293"/>
    <s v="Burkina Faso"/>
    <x v="2"/>
    <s v="IPF/DLIs"/>
    <s v="Tertiary Education"/>
    <x v="4"/>
    <x v="17"/>
    <x v="0"/>
    <s v="DLR 3.0: Prior result: Round 1: Grant recipient HEIs selected"/>
    <x v="1"/>
    <n v="3"/>
    <n v="3"/>
    <n v="0"/>
    <s v="Yes"/>
    <s v="Prorated based on increase in the percentage of institutions achieving at least 50% of institution-based milestones. For each 10 percentage point above the baseline of 0, US$0.750 million will be disbursed"/>
    <x v="0"/>
    <s v="IVA will do a sample check to assess the achievement of the awarded programs as spelled out in the Operational Manual."/>
    <s v="No"/>
  </r>
  <r>
    <s v="P164293"/>
    <s v="Burkina Faso"/>
    <x v="2"/>
    <s v="IPF/DLIs"/>
    <s v="Tertiary Education"/>
    <x v="4"/>
    <x v="17"/>
    <x v="0"/>
    <s v="DLR 3.1: At least 20%"/>
    <x v="1"/>
    <n v="0.5"/>
    <n v="0.5"/>
    <n v="0"/>
    <s v="Yes"/>
    <s v="Prorated based on increase in the percentage of institutions achieving at least 50% of institution-based milestones. For each 10 percentage point above the baseline of 0, US$0.750 million will be disbursed"/>
    <x v="0"/>
    <s v="IVA will do a sample check to assess the achievement of the awarded programs as spelled out in the Operational Manual."/>
    <s v="No"/>
  </r>
  <r>
    <s v="P164293"/>
    <s v="Burkina Faso"/>
    <x v="2"/>
    <s v="IPF/DLIs"/>
    <s v="Tertiary Education"/>
    <x v="4"/>
    <x v="17"/>
    <x v="0"/>
    <s v="DLR 3.2: Round 2: Grant recipient HEIs selected"/>
    <x v="1"/>
    <n v="0.5"/>
    <n v="0.5"/>
    <n v="0"/>
    <s v="Yes"/>
    <s v="Prorated based on increase in the percentage of institutions achieving at least 50% of institution-based milestones. For each 10 percentage point above the baseline of 0, US$0.750 million will be disbursed"/>
    <x v="0"/>
    <s v="IVA will do a sample check to assess the achievement of the awarded programs as spelled out in the Operational Manual."/>
    <s v="No"/>
  </r>
  <r>
    <s v="P164293"/>
    <s v="Burkina Faso"/>
    <x v="2"/>
    <s v="IPF/DLIs"/>
    <s v="Tertiary Education"/>
    <x v="4"/>
    <x v="17"/>
    <x v="0"/>
    <s v="DLR 3.3: At least 40% of institutions achieving annual milestones specified in the PIM and the performance contract"/>
    <x v="1"/>
    <n v="0.5"/>
    <n v="0.5"/>
    <n v="0"/>
    <s v="Yes"/>
    <s v="Prorated based on increase in the percentage of institutions achieving at least 50% of institution-based milestones. For each 10 percentage point above the baseline of 0, US$0.750 million will be disbursed"/>
    <x v="0"/>
    <s v="IVA will do a sample check to assess the achievement of the awarded programs as spelled out in the Operational Manual."/>
    <s v="No"/>
  </r>
  <r>
    <s v="P164293"/>
    <s v="Burkina Faso"/>
    <x v="2"/>
    <s v="IPF/DLIs"/>
    <s v="Tertiary Education"/>
    <x v="4"/>
    <x v="17"/>
    <x v="0"/>
    <s v="DLR 3.4: At least 60% of institutions achieving annual milestones specified in the PIM and the performance contract"/>
    <x v="1"/>
    <n v="3.5"/>
    <n v="3.5"/>
    <n v="0"/>
    <s v="Yes"/>
    <s v="Prorated based on increase in the percentage of institutions achieving at least 50% of institution-based milestones. For each 10 percentage point above the baseline of 0, US$0.750 million will be disbursed"/>
    <x v="0"/>
    <s v="IVA will do a sample check to assess the achievement of the awarded programs as spelled out in the Operational Manual."/>
    <s v="No"/>
  </r>
  <r>
    <s v="P164293"/>
    <s v="Burkina Faso"/>
    <x v="2"/>
    <s v="IPF/DLIs"/>
    <s v="Tertiary Education"/>
    <x v="4"/>
    <x v="17"/>
    <x v="0"/>
    <s v="DLR 3.5: At least 80% of institutions achieving annual milestones specified in the PIM and the performance contract"/>
    <x v="1"/>
    <n v="5"/>
    <n v="5"/>
    <n v="0"/>
    <s v="Yes"/>
    <s v="Prorated based on increase in the percentage of institutions achieving at least 50% of institution-based milestones. For each 10 percentage point above the baseline of 0, US$0.750 million will be disbursed"/>
    <x v="0"/>
    <s v="IVA will do a sample check to assess the achievement of the awarded programs as spelled out in the Operational Manual."/>
    <s v="No"/>
  </r>
  <r>
    <s v="P164293"/>
    <s v="Burkina Faso"/>
    <x v="2"/>
    <s v="IPF/DLIs"/>
    <s v="Tertiary Education"/>
    <x v="4"/>
    <x v="17"/>
    <x v="0"/>
    <s v="DLR 3.6: At least 80% of institutions achieving annual milestones specified in the PIM and the performance contract"/>
    <x v="1"/>
    <n v="5"/>
    <n v="5"/>
    <n v="0"/>
    <s v="Yes"/>
    <s v="Prorated based on increase in the percentage of institutions achieving at least 50% of institution-based milestones. For each 10 percentage point above the baseline of 0, US$0.750 million will be disbursed"/>
    <x v="0"/>
    <s v="IVA will do a sample check to assess the achievement of the awarded programs as spelled out in the Operational Manual."/>
    <s v="No"/>
  </r>
  <r>
    <s v="P164293"/>
    <s v="Burkina Faso"/>
    <x v="2"/>
    <s v="IPF/DLIs"/>
    <s v="Tertiary Education"/>
    <x v="2"/>
    <x v="31"/>
    <x v="0"/>
    <s v="DLI 4: Strengthening Quality Assurance in HEIs: Number of HEIs with Internal Quality Assurance Units (IQAUs)"/>
    <x v="0"/>
    <n v="2.5"/>
    <n v="0"/>
    <n v="1.953125E-2"/>
    <s v="Yes"/>
    <s v="HEIs to provide the results of the scorecard (incl. evidence)"/>
    <x v="0"/>
    <s v="The institutions awarded to share the results of the scorecard (including evidence) to the MESRS. The MESRSI to forward letter to the World Bank with the results of the IQAU scorecards as set out in the PIM. The World Bank reviews the IVA report on achievement of DLR endorsed by the MESRSI. The IVA will visit each of the funded institutions and do a sample check to verify the IQAU scorecards"/>
    <s v="No"/>
  </r>
  <r>
    <s v="P164293"/>
    <s v="Burkina Faso"/>
    <x v="2"/>
    <s v="IPF/DLIs"/>
    <s v="Tertiary Education"/>
    <x v="2"/>
    <x v="31"/>
    <x v="0"/>
    <s v="DLR 4.1: Decree creating Internal Quality Assurance units (IQUA)"/>
    <x v="1"/>
    <n v="0.5"/>
    <n v="0.5"/>
    <n v="0"/>
    <s v="Yes"/>
    <s v="HEIs to provide the results of the scorecard (incl. evidence)"/>
    <x v="0"/>
    <s v="The institutions awarded to share the results of the scorecard (including evidence) to the MESRS. The MESRSI to forward letter to the World Bank with the results of the IQAU scorecards as set out in the PIM. The World Bank reviews the IVA report on achievement of DLR endorsed by the MESRSI. The IVA will visit each of the funded institutions and do a sample check to verify the IQAU scorecards"/>
    <s v="No"/>
  </r>
  <r>
    <s v="P164293"/>
    <s v="Burkina Faso"/>
    <x v="2"/>
    <s v="IPF/DLIs"/>
    <s v="Tertiary Education"/>
    <x v="2"/>
    <x v="31"/>
    <x v="0"/>
    <s v="DLR 4.2: At least 2 Internal Quality Assurance units (IQUA)"/>
    <x v="1"/>
    <n v="0.5"/>
    <n v="0.5"/>
    <n v="0"/>
    <s v="Yes"/>
    <s v="HEIs to provide the results of the scorecard (incl. evidence)"/>
    <x v="0"/>
    <s v="The institutions awarded to share the results of the scorecard (including evidence) to the MESRS. The MESRSI to forward letter to the World Bank with the results of the IQAU scorecards as set out in the PIM. The World Bank reviews the IVA report on achievement of DLR endorsed by the MESRSI. The IVA will visit each of the funded institutions and do a sample check to verify the IQAU scorecards"/>
    <s v="No"/>
  </r>
  <r>
    <s v="P164293"/>
    <s v="Burkina Faso"/>
    <x v="2"/>
    <s v="IPF/DLIs"/>
    <s v="Tertiary Education"/>
    <x v="2"/>
    <x v="31"/>
    <x v="0"/>
    <s v="DLR 4.3: Year 2 plus 2 - At least 4 Internal Quality Assurance units (IQUA)"/>
    <x v="1"/>
    <n v="0.5"/>
    <n v="0.5"/>
    <n v="0"/>
    <s v="Yes"/>
    <s v="HEIs to provide the results of the scorecard (incl. evidence)"/>
    <x v="0"/>
    <s v="The institutions awarded to share the results of the scorecard (including evidence) to the MESRS. The MESRSI to forward letter to the World Bank with the results of the IQAU scorecards as set out in the PIM. The World Bank reviews the IVA report on achievement of DLR endorsed by the MESRSI. The IVA will visit each of the funded institutions and do a sample check to verify the IQAU scorecards"/>
    <s v="No"/>
  </r>
  <r>
    <s v="P164293"/>
    <s v="Burkina Faso"/>
    <x v="2"/>
    <s v="IPF/DLIs"/>
    <s v="Tertiary Education"/>
    <x v="2"/>
    <x v="31"/>
    <x v="0"/>
    <s v="DLR 4.4: Year 3 plus 2 - At least 5 Internal Quality Assurance units (IQUA)"/>
    <x v="1"/>
    <n v="0.5"/>
    <n v="0.5"/>
    <n v="0"/>
    <s v="Yes"/>
    <s v="HEIs to provide the results of the scorecard (incl. evidence)"/>
    <x v="0"/>
    <s v="The institutions awarded to share the results of the scorecard (including evidence) to the MESRS. The MESRSI to forward letter to the World Bank with the results of the IQAU scorecards as set out in the PIM. The World Bank reviews the IVA report on achievement of DLR endorsed by the MESRSI. The IVA will visit each of the funded institutions and do a sample check to verify the IQAU scorecards"/>
    <s v="No"/>
  </r>
  <r>
    <s v="P164293"/>
    <s v="Burkina Faso"/>
    <x v="2"/>
    <s v="IPF/DLIs"/>
    <s v="Tertiary Education"/>
    <x v="2"/>
    <x v="31"/>
    <x v="0"/>
    <s v="DLR 4.5: Year 4 plus 1 - At least 5 Internal Quality Assurance units (IQUA)"/>
    <x v="1"/>
    <n v="0.5"/>
    <n v="0.5"/>
    <n v="0"/>
    <s v="Yes"/>
    <s v="HEIs to provide the results of the scorecard (incl. evidence)"/>
    <x v="0"/>
    <s v="The institutions awarded to share the results of the scorecard (including evidence) to the MESRS. The MESRSI to forward letter to the World Bank with the results of the IQAU scorecards as set out in the PIM. The World Bank reviews the IVA report on achievement of DLR endorsed by the MESRSI. The IVA will visit each of the funded institutions and do a sample check to verify the IQAU scorecards"/>
    <s v="No"/>
  </r>
  <r>
    <s v="P164293"/>
    <s v="Burkina Faso"/>
    <x v="2"/>
    <s v="IPF/DLIs"/>
    <s v="Tertiary Education"/>
    <x v="3"/>
    <x v="5"/>
    <x v="0"/>
    <s v="DLI 5: Functioning of Project Management Information System (MIS): MIS developed and Operational"/>
    <x v="0"/>
    <n v="5.25"/>
    <n v="0"/>
    <n v="4.1015625E-2"/>
    <s v="Yes"/>
    <s v="n/a"/>
    <x v="0"/>
    <s v="See verification reports per DLR"/>
    <s v="No"/>
  </r>
  <r>
    <s v="P164293"/>
    <s v="Burkina Faso"/>
    <x v="2"/>
    <s v="IPF/DLIs"/>
    <s v="Tertiary Education"/>
    <x v="3"/>
    <x v="5"/>
    <x v="0"/>
    <s v="DLR 5.1: MIS developed to monitor the implementation status of the project (Permanent Secretariat of the PNADES)"/>
    <x v="1"/>
    <n v="0.25"/>
    <n v="0.25"/>
    <n v="0"/>
    <s v="Yes"/>
    <s v="n/a"/>
    <x v="0"/>
    <s v="For the Year 1 target: The MESRSI Implementation Unit will be responsible for the development of the MIS to monitor the implementation status of the project with data input from the institutions awarded. The IVA will visit each of the funded institutions to verify the reliability of the data submitted to the MESRSI for the monitoring"/>
    <s v="No"/>
  </r>
  <r>
    <s v="P164293"/>
    <s v="Burkina Faso"/>
    <x v="2"/>
    <s v="IPF/DLIs"/>
    <s v="Tertiary Education"/>
    <x v="3"/>
    <x v="5"/>
    <x v="0"/>
    <s v="DLR 5.2: 60% of the participating HEIs deliver reliable data to monitor the implementation status of the project"/>
    <x v="1"/>
    <n v="1.5"/>
    <n v="1.5"/>
    <n v="0"/>
    <s v="Yes"/>
    <s v="n/a"/>
    <x v="0"/>
    <s v="For the Years 2 and 3 targets: The institutions awarded to share reliable data with MESRSI to monitor the implementation status of the project as laid out in the results framework. The MESRSI Implementation Unit will collect and analyze these data to monitor the project. The IVA will visit each of the funded institutions to verify the reliability of the data submitted to the MESRSI for the monitoring"/>
    <s v="No"/>
  </r>
  <r>
    <s v="P164293"/>
    <s v="Burkina Faso"/>
    <x v="2"/>
    <s v="IPF/DLIs"/>
    <s v="Tertiary Education"/>
    <x v="3"/>
    <x v="5"/>
    <x v="0"/>
    <s v="DLR 5.3: 80% of the participating HEIs deliver reliable data to monitor the implementation status of the project"/>
    <x v="1"/>
    <n v="1.25"/>
    <n v="1.25"/>
    <n v="0"/>
    <s v="Yes"/>
    <s v="n/a"/>
    <x v="0"/>
    <s v="For the Years 2 and 3 targets: The institutions awarded to share reliable data with MESRSI to monitor the implementation status of the project as laid out in the results framework. The MESRSI Implementation Unit will collect and analyze these data to monitor the project. The IVA will visit each of the funded institutions to verify the reliability of the data submitted to the MESRSI for the monitoring"/>
    <s v="No"/>
  </r>
  <r>
    <s v="P164293"/>
    <s v="Burkina Faso"/>
    <x v="2"/>
    <s v="IPF/DLIs"/>
    <s v="Tertiary Education"/>
    <x v="3"/>
    <x v="5"/>
    <x v="0"/>
    <s v="DLR 5.4: 90% of the participating HEIs deliver reliable data to monitor the implementation status of the project"/>
    <x v="1"/>
    <n v="1.25"/>
    <n v="1.25"/>
    <n v="0"/>
    <s v="Yes"/>
    <s v="n/a"/>
    <x v="0"/>
    <s v="n/a"/>
    <s v="No"/>
  </r>
  <r>
    <s v="P164293"/>
    <s v="Burkina Faso"/>
    <x v="2"/>
    <s v="IPF/DLIs"/>
    <s v="Tertiary Education"/>
    <x v="3"/>
    <x v="5"/>
    <x v="0"/>
    <s v="DLR 5.5: 100% of the participating HEIs deliver reliable data to monitor the implementation status of the project"/>
    <x v="1"/>
    <n v="1"/>
    <n v="1"/>
    <n v="0"/>
    <s v="Yes"/>
    <s v="n/a"/>
    <x v="0"/>
    <s v="n/a"/>
    <s v="No"/>
  </r>
  <r>
    <s v="P164293"/>
    <s v="Burkina Faso"/>
    <x v="2"/>
    <s v="IPF/DLIs"/>
    <s v="Tertiary Education"/>
    <x v="4"/>
    <x v="17"/>
    <x v="0"/>
    <s v="DLI 6: External revenue generation: Regulatory framework and matching grant"/>
    <x v="0"/>
    <n v="4.75"/>
    <n v="0"/>
    <n v="3.7109375E-2"/>
    <s v="Yes"/>
    <s v="Matching grants: US$ 1 per externally generated revenue per program in the selected project HEIs"/>
    <x v="0"/>
    <s v="For the Year 1, 2, 3, 4, and 5 targets: The institutions awarded to share reliable revenue data with the MESRSI. the IVA report on external_x000a_revenues. The IVA will visit each of the funded institutions to verify the reliability of the external revenue data submitted to the MESRSI"/>
    <s v="No"/>
  </r>
  <r>
    <s v="P164293"/>
    <s v="Burkina Faso"/>
    <x v="2"/>
    <s v="IPF/DLIs"/>
    <s v="Tertiary Education"/>
    <x v="4"/>
    <x v="17"/>
    <x v="0"/>
    <s v="DLR 6.1: Appropriate regulatory framework. Allow HEI to generate and manage externally generated revenu"/>
    <x v="1"/>
    <n v="1.25"/>
    <n v="1.25"/>
    <n v="0"/>
    <s v="Yes"/>
    <s v="Matching grants: US$ 1 per externally generated revenue per program in the selected project HEIs"/>
    <x v="0"/>
    <s v="For the Year 1, 2, 3, 4, and 5 targets: The institutions awarded to share reliable revenue data with the MESRSI. the IVA report on external_x000a_revenues. The IVA will visit each of the funded institutions to verify the reliability of the external revenue data submitted to the MESRSI"/>
    <s v="No"/>
  </r>
  <r>
    <s v="P164293"/>
    <s v="Burkina Faso"/>
    <x v="2"/>
    <s v="IPF/DLIs"/>
    <s v="Tertiary Education"/>
    <x v="4"/>
    <x v="17"/>
    <x v="0"/>
    <s v="DLR 6.2: US$1.25 million in matching grants to HEIs providing reliable externally generated revenue data to the MESRSI"/>
    <x v="1"/>
    <n v="1.25"/>
    <n v="1.25"/>
    <n v="0"/>
    <s v="Yes"/>
    <s v="Matching grants: US$ 1 per externally generated revenue per program in the selected project HEIs"/>
    <x v="0"/>
    <s v="For the Year 1, 2, 3, 4, and 5 targets: The institutions awarded to share reliable revenue data with the MESRSI. the IVA report on external_x000a_revenues. The IVA will visit each of the funded institutions to verify the reliability of the external revenue data submitted to the MESRSI"/>
    <s v="No"/>
  </r>
  <r>
    <s v="P164293"/>
    <s v="Burkina Faso"/>
    <x v="2"/>
    <s v="IPF/DLIs"/>
    <s v="Tertiary Education"/>
    <x v="4"/>
    <x v="17"/>
    <x v="0"/>
    <s v="DLR 6.3: US$1.25 million in matching grants to HEIs providing reliable externally generated revenue data to the MESRSI"/>
    <x v="1"/>
    <n v="1.25"/>
    <n v="1.25"/>
    <n v="0"/>
    <s v="Yes"/>
    <s v="Matching grants: US$ 1 per externally generated revenue per program in the selected project HEIs"/>
    <x v="0"/>
    <s v="For the Year 1, 2, 3, 4, and 5 targets: The institutions awarded to share reliable revenue data with the MESRSI. the IVA report on external_x000a_revenues. The IVA will visit each of the funded institutions to verify the reliability of the external revenue data submitted to the MESRSI"/>
    <s v="No"/>
  </r>
  <r>
    <s v="P164293"/>
    <s v="Burkina Faso"/>
    <x v="2"/>
    <s v="IPF/DLIs"/>
    <s v="Tertiary Education"/>
    <x v="4"/>
    <x v="17"/>
    <x v="0"/>
    <s v="DLR 6.4: US$1.25 million in matching grants to HEIs providing reliable externally generated revenue data to the MESRSI"/>
    <x v="1"/>
    <n v="1"/>
    <n v="1"/>
    <n v="0"/>
    <s v="Yes"/>
    <s v="Matching grants: US$ 1 per externally generated revenue per program in the selected project HEIs"/>
    <x v="0"/>
    <s v="For the Year 1, 2, 3, 4, and 5 targets: The institutions awarded to share reliable revenue data with the MESRSI. the IVA report on external_x000a_revenues. The IVA will visit each of the funded institutions to verify the reliability of the external revenue data submitted to the MESRSI"/>
    <s v="No"/>
  </r>
  <r>
    <s v="P163437"/>
    <s v="Chile"/>
    <x v="1"/>
    <s v="IPF/DLIs"/>
    <s v="Tertiary Education"/>
    <x v="3"/>
    <x v="32"/>
    <x v="4"/>
    <s v="DLI 1:  SPC has been established and is operational as set forth in the Verification Protocols"/>
    <x v="0"/>
    <n v="5"/>
    <n v="5"/>
    <n v="4.9998630037536969E-2"/>
    <s v="No"/>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4"/>
    <x v="4"/>
    <s v="DLI 2: Pertinence Diagnostic is completed and disseminated to at least 12 State Universities, as set forth in the Verification Protocols"/>
    <x v="0"/>
    <n v="5"/>
    <n v="5"/>
    <n v="4.9998630037536969E-2"/>
    <s v="No"/>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31"/>
    <x v="4"/>
    <s v="DLI 3: Definition of quality standards for Career Services is approved by the SPC and disseminated to at least 12 State Universities, as set forth in the Verification Protocols"/>
    <x v="0"/>
    <n v="5"/>
    <n v="5"/>
    <n v="4.9998630037536969E-2"/>
    <s v="No"/>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31"/>
    <x v="4"/>
    <s v="DLI 4: Definition of quality standards for Remedial Programs is approved by the SPC and disseminated to at least 12 State Universities, as set forth in the Verification Protocols"/>
    <x v="0"/>
    <n v="5"/>
    <n v="5"/>
    <n v="4.9998630037536969E-2"/>
    <s v="No"/>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33"/>
    <x v="1"/>
    <s v="DLI 5: 18 ISDPs are approved by the SPC and adopted by each State University as set forth in them Verification Protocols"/>
    <x v="0"/>
    <n v="2.5"/>
    <n v="2.5"/>
    <n v="2.4999315018768484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31"/>
    <x v="1"/>
    <s v="DLI 6: At least 10 State Universities offer Career Services that comply with quality standards defined by SPC as set forth in the Verification Protocols"/>
    <x v="0"/>
    <n v="2.5"/>
    <n v="2.5"/>
    <n v="2.4999315018768484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34"/>
    <x v="1"/>
    <s v="DLI 7: At least 3 pilot Structural Networks are operational as set forth in the Verification Protocols"/>
    <x v="0"/>
    <n v="2.5006849999999998"/>
    <n v="2.5006849999999998"/>
    <n v="2.5006164831083626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34"/>
    <x v="1"/>
    <s v="DLI 8: At least 5 Thematic Networks are operational as set forth in the Verification Protocols"/>
    <x v="0"/>
    <n v="2.5006849999999998"/>
    <n v="2.5006849999999998"/>
    <n v="2.5006164831083626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33"/>
    <x v="4"/>
    <s v="DLI 9: At least 5% increase in the share of fulltime faculty with Ph.Ds in State Universities as set forth in the Verification Protocols"/>
    <x v="0"/>
    <n v="3"/>
    <n v="3"/>
    <n v="2.9999178022522183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33"/>
    <x v="1"/>
    <s v="DLI 10: Central Information System is operational at each State University at set forth in the Verification Protocols"/>
    <x v="0"/>
    <n v="2.5"/>
    <n v="2.5"/>
    <n v="2.4999315018768484E-2"/>
    <s v="No"/>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11"/>
    <x v="1"/>
    <s v="DLI 11: At least 10 State Universities have Remedial Programs that comply with quality standards approved by SCP as set forth in the Verification Protocols"/>
    <x v="0"/>
    <n v="2.5"/>
    <n v="2.5"/>
    <n v="2.4999315018768484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11"/>
    <x v="0"/>
    <s v="DLI 12: At least 4 Thematic Networks have met 70% of their annual performance targets as set forth in the Verification Protocols"/>
    <x v="0"/>
    <n v="2"/>
    <n v="2"/>
    <n v="1.9999452015014789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11"/>
    <x v="0"/>
    <s v="DLI 13: At least 12 State Universities accomplish 70% of the corresponding ISDP annual targets as set forth in the Verification Protocols"/>
    <x v="0"/>
    <n v="2.4"/>
    <n v="2.4"/>
    <n v="2.3999342418017745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11"/>
    <x v="1"/>
    <s v="DLI 14: At least 20% of Last Year Students are provided quality Career Services at set forth in the Verification Protocols"/>
    <x v="0"/>
    <n v="2.6"/>
    <n v="2.6"/>
    <n v="2.5999287619519227E-2"/>
    <s v="No"/>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11"/>
    <x v="1"/>
    <s v="DLI 15: At least 12 State Universities have operational Early Warning Systems as set forth in the Verification Protocols "/>
    <x v="0"/>
    <n v="2.4"/>
    <n v="2.4"/>
    <n v="2.3999342418017745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11"/>
    <x v="0"/>
    <s v="DLI 16: At least 70% of all regional or national Development Projects have achieved at least 70% of their annual targets as set forth in the Verification Protocols"/>
    <x v="0"/>
    <n v="2.6"/>
    <n v="2.6"/>
    <n v="2.5999287619519227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6059"/>
    <s v="Djibouti"/>
    <x v="3"/>
    <s v="IPF/DLIs"/>
    <s v="Primary and Secondary Education"/>
    <x v="2"/>
    <x v="31"/>
    <x v="0"/>
    <s v="DLI 1: Quality assurance mechanism for preschool education established"/>
    <x v="0"/>
    <n v="1"/>
    <n v="0"/>
    <n v="2.7777777777777776E-2"/>
    <s v="Yes"/>
    <s v="as per DLR formulas below"/>
    <x v="3"/>
    <s v="See verification reports per DLR"/>
    <s v="No"/>
  </r>
  <r>
    <s v="P166059"/>
    <s v="Djibouti"/>
    <x v="3"/>
    <s v="IPF/DLIs"/>
    <s v="Primary and Secondary Education"/>
    <x v="2"/>
    <x v="31"/>
    <x v="0"/>
    <s v="DLR 1.1: Quality standards for preschools approved by MENFOP through a signed ministerial memo (note de service)"/>
    <x v="1"/>
    <n v="0.5"/>
    <n v="0.5"/>
    <n v="0"/>
    <s v="Yes"/>
    <s v="US$500,00 disbursed upon approval of quality standards"/>
    <x v="1"/>
    <s v="The World Bank will verify official approved standards issued by MENFOP"/>
    <s v="No"/>
  </r>
  <r>
    <s v="P166059"/>
    <s v="Djibouti"/>
    <x v="3"/>
    <s v="IPF/DLIs"/>
    <s v="Primary and Secondary Education"/>
    <x v="2"/>
    <x v="31"/>
    <x v="0"/>
    <s v="DLR 1.2: At least 30 percent of public and private preschools meeting the approved quality standards"/>
    <x v="1"/>
    <n v="0.5"/>
    <n v="0.5"/>
    <n v="0"/>
    <s v="Yes"/>
    <s v="US$250,000 for each 15 percent of public and private preschools meeting the approved quality standards, up to a maximum of US$500,000, with a minimum payment threshold of US$250,000"/>
    <x v="0"/>
    <s v="The independent verification agency will review each preschool quality assurance evaluation report collected at the central level to ensure that the tools have been completed as per the quality assurance system adopted. The verification agency will also verify for a sample of preschools as agreed with the World Bank and MENFOP that the reports were disseminated to the preschool"/>
    <s v="No"/>
  </r>
  <r>
    <s v="P166059"/>
    <s v="Djibouti"/>
    <x v="3"/>
    <s v="IPF/DLIs"/>
    <s v="Primary and Secondary Education"/>
    <x v="0"/>
    <x v="0"/>
    <x v="3"/>
    <s v="DLI 2: Public preschool Teachers with improved competencies linked to trainings (as measured by a classroom observation tool as defined in the POM (“COT”))"/>
    <x v="0"/>
    <n v="0.5"/>
    <n v="0"/>
    <n v="1.3888888888888888E-2"/>
    <s v="Yes"/>
    <s v="as per DLR formulas below"/>
    <x v="0"/>
    <s v="See verification reports per DLR"/>
    <s v="No"/>
  </r>
  <r>
    <s v="P166059"/>
    <s v="Djibouti"/>
    <x v="3"/>
    <s v="IPF/DLIs"/>
    <s v="Primary and Secondary Education"/>
    <x v="0"/>
    <x v="0"/>
    <x v="3"/>
    <s v="DLR 2.1: At least 40%  of public preschool Teachers with improved competencies, as observed through COT"/>
    <x v="1"/>
    <n v="0.5"/>
    <n v="0.5"/>
    <n v="0"/>
    <s v="Yes"/>
    <s v="US$125,000 for each additional 10 percent of such Teachers with improved competencies, as observed through COT, up to a maximum of US$500,000, with a minimum payment threshold of US$250,000."/>
    <x v="0"/>
    <s v="The independent verification agency will review the observation reports of a sample of Teachers and review the calculations for the number of observations carried out"/>
    <s v="No"/>
  </r>
  <r>
    <s v="P166059"/>
    <s v="Djibouti"/>
    <x v="3"/>
    <s v="IPF/DLIs"/>
    <s v="Primary and Secondary Education"/>
    <x v="5"/>
    <x v="25"/>
    <x v="1"/>
    <s v="DLR 3: Expanding access to primary and lower secondary education"/>
    <x v="1"/>
    <n v="9.9499999999999993"/>
    <n v="9.9499999999999993"/>
    <n v="0"/>
    <s v="Yes"/>
    <s v="as per DLR formulas below"/>
    <x v="3"/>
    <s v="See verification reports per DLR"/>
    <s v="No"/>
  </r>
  <r>
    <s v="P166059"/>
    <s v="Djibouti"/>
    <x v="3"/>
    <s v="IPF/DLIs"/>
    <s v="Primary and Secondary Education"/>
    <x v="5"/>
    <x v="25"/>
    <x v="1"/>
    <s v="DLR 3.1: A medium-term school expansion plan is approved by MENFOP through a signed ministerial memo (note de service)"/>
    <x v="1"/>
    <n v="1.2"/>
    <n v="1.2"/>
    <n v="0"/>
    <s v="Yes"/>
    <s v="US$1.2 million disbursed upon approval of plan"/>
    <x v="1"/>
    <s v="The World Bank will verify that the approved plan includes various construction scenarios and an infrastructure maintenance plan. The independent verification agency will also check that the plan has been approved"/>
    <s v="No"/>
  </r>
  <r>
    <s v="P166059"/>
    <s v="Djibouti"/>
    <x v="3"/>
    <s v="IPF/DLIs"/>
    <s v="Primary and Secondary Education"/>
    <x v="5"/>
    <x v="25"/>
    <x v="1"/>
    <s v="DLR 3.2: 35,000 primary school-level OOSC students enrolled"/>
    <x v="1"/>
    <n v="8.75"/>
    <n v="8.75"/>
    <n v="0"/>
    <s v="Yes"/>
    <s v="US$250,000 (US$141,430 from IDA and US$108,570 from EAA) for every 1,000 OOSC enrolled, up to a maximum of US$8,750,000 and 35,000 students, with a minimum payment threshold of US$568,000."/>
    <x v="0"/>
    <s v="The independent verification agent will check that the student level IDs have been developed and that additional descriptors for gender, grade, geographic location and status exist. It will also ensure that the data collection protocol has been followed and that reporting includes information reporting that the student remains in school, has dropped out, or has completed a full cycle of primary. Verification will take place annually in January"/>
    <s v="No"/>
  </r>
  <r>
    <s v="P166059"/>
    <s v="Djibouti"/>
    <x v="3"/>
    <s v="IPF/DLIs"/>
    <s v="Primary and Secondary Education"/>
    <x v="5"/>
    <x v="18"/>
    <x v="3"/>
    <s v="DLI 4: Strengthen demand and improve retention of students in primary and lower secondary schools"/>
    <x v="0"/>
    <n v="2.2999999999999998"/>
    <n v="0"/>
    <n v="6.3888888888888884E-2"/>
    <s v="Yes"/>
    <s v="as per DLR formulas below"/>
    <x v="3"/>
    <s v="See verification reports per DLR"/>
    <s v="No"/>
  </r>
  <r>
    <s v="P166059"/>
    <s v="Djibouti"/>
    <x v="3"/>
    <s v="IPF/DLIs"/>
    <s v="Primary and Secondary Education"/>
    <x v="5"/>
    <x v="18"/>
    <x v="3"/>
    <s v="DLR 4.1: Sub-regional plans to promote enrollment and reduce dropout are approved by MENFOP through a signed ministerial memo (note de service)"/>
    <x v="1"/>
    <n v="0.3"/>
    <n v="0.3"/>
    <n v="0"/>
    <s v="Yes"/>
    <s v="US$ 300,000 disbursed upon achievement of the target"/>
    <x v="1"/>
    <s v="The World Bank will verify that sub-regional plans are based on locally gathered evidence and address local constraints to enrollment and retention, especially for vulnerable populations."/>
    <s v="No"/>
  </r>
  <r>
    <s v="P166059"/>
    <s v="Djibouti"/>
    <x v="3"/>
    <s v="IPF/DLIs"/>
    <s v="Primary and Secondary Education"/>
    <x v="5"/>
    <x v="18"/>
    <x v="3"/>
    <s v="DLR 4.2: Decrease in grade 5 repetition rate between year 1 and year 5 of project implementation from 24.4 percent to 14.4 percent;"/>
    <x v="1"/>
    <n v="1"/>
    <n v="1"/>
    <n v="0"/>
    <s v="Yes"/>
    <s v="US$500,000 for every five percentage points of reduction in repetition rate in grade 5, up to a maximum payment of US$1,000,000 with a minimum threshold of US$500,000"/>
    <x v="0"/>
    <s v="The independent verification agent will review figures of reported repetition rates"/>
    <s v="No"/>
  </r>
  <r>
    <s v="P166059"/>
    <s v="Djibouti"/>
    <x v="3"/>
    <s v="IPF/DLIs"/>
    <s v="Primary and Secondary Education"/>
    <x v="5"/>
    <x v="19"/>
    <x v="3"/>
    <s v="DLR 4.3: Increase in gender parity index for gross enrollment in lower secondary education"/>
    <x v="1"/>
    <n v="1"/>
    <n v="1"/>
    <n v="0"/>
    <s v="Yes"/>
    <s v="From the baseline of 0.82, US$250,000 for every 0.02 increase, up to a maximum payment of US$1,000,000, with a minimum payment threshold of US$250,000"/>
    <x v="0"/>
    <s v="The independent verification agent will review figures of reported gender parity index in lower secondary enrollment, disaggregated by urban/rural"/>
    <s v="No"/>
  </r>
  <r>
    <s v="P166059"/>
    <s v="Djibouti"/>
    <x v="3"/>
    <s v="IPF/DLIs"/>
    <s v="Primary and Secondary Education"/>
    <x v="6"/>
    <x v="10"/>
    <x v="3"/>
    <s v="DLI 5: Improve learning assessments"/>
    <x v="0"/>
    <n v="2.75"/>
    <n v="0"/>
    <n v="7.6388888888888895E-2"/>
    <s v="Yes"/>
    <s v="as per DLR formulas below"/>
    <x v="0"/>
    <s v="See verification reports per DLR"/>
    <s v="No"/>
  </r>
  <r>
    <s v="P166059"/>
    <s v="Djibouti"/>
    <x v="3"/>
    <s v="IPF/DLIs"/>
    <s v="Primary and Secondary Education"/>
    <x v="6"/>
    <x v="10"/>
    <x v="3"/>
    <s v="DLR 5.1(a): Assessment levels at the first cycle of primary school in math and at least one language are approved by MENFOP through a signed ministerial memo (note de service); "/>
    <x v="1"/>
    <n v="0.15"/>
    <n v="0.15"/>
    <n v="0"/>
    <s v="Yes"/>
    <s v="US$150,000 disbursed upon approval of assessment levels at the first cycle of primary school in math and at least one language"/>
    <x v="1"/>
    <s v="The World Bank will review and verify the approved learning standards to see that they cover the disciplines and grades in question, in addition to verification of the approval of these learning standards."/>
    <s v="No"/>
  </r>
  <r>
    <s v="P166059"/>
    <s v="Djibouti"/>
    <x v="3"/>
    <s v="IPF/DLIs"/>
    <s v="Primary and Secondary Education"/>
    <x v="6"/>
    <x v="10"/>
    <x v="3"/>
    <s v="DLR 5.1(b): National primary learning assessment administered by Evaluation Department of MENFOP"/>
    <x v="1"/>
    <n v="0.25"/>
    <n v="0.25"/>
    <n v="0"/>
    <s v="Yes"/>
    <s v="US$250,000 disbursed upon the administration of the national primary learning assessment in the first year of the project"/>
    <x v="1"/>
    <s v="The World Bank will verify that a national primary learning assessment is administered annually starting year 1 of the project but only first year assessment administration will result in a disbursement"/>
    <s v="No"/>
  </r>
  <r>
    <s v="P166059"/>
    <s v="Djibouti"/>
    <x v="3"/>
    <s v="IPF/DLIs"/>
    <s v="Primary and Secondary Education"/>
    <x v="6"/>
    <x v="10"/>
    <x v="3"/>
    <s v="DLR 5.2: Assessment levels at the second cycle of primary school and lower secondary school in math and the languages French and Arabic are approved by MENFOP through a signed ministerial memo (note de service)"/>
    <x v="1"/>
    <n v="0.15"/>
    <n v="0.15"/>
    <n v="0"/>
    <s v="Yes"/>
    <s v="US$150,000 disbursed upon the approval assessment levels at the second cycle of primary and lower secondary school in math and the languages French and Arabic"/>
    <x v="1"/>
    <s v="In the year 2 of the project, the World Bank will review and verify the approved assessment levels to see that they cover the disciplines and grades in question, in addition to verification of the approval of these assessment levels"/>
    <s v="No"/>
  </r>
  <r>
    <s v="P166059"/>
    <s v="Djibouti"/>
    <x v="3"/>
    <s v="IPF/DLIs"/>
    <s v="Primary and Secondary Education"/>
    <x v="6"/>
    <x v="10"/>
    <x v="3"/>
    <s v="DLR 5.3(a): Revised year 2 OTI assessment is administered by MENFOP"/>
    <x v="1"/>
    <n v="0.35"/>
    <n v="0.35"/>
    <n v="0"/>
    <s v="Yes"/>
    <s v="US$350,000 disbursed upon the administration of revised year 2 OTI assessment"/>
    <x v="0"/>
    <s v="The verification agent will check that a revised year 2 OTI examination is being administered in year 2 of the project"/>
    <s v="No"/>
  </r>
  <r>
    <s v="P166059"/>
    <s v="Djibouti"/>
    <x v="3"/>
    <s v="IPF/DLIs"/>
    <s v="Primary and Secondary Education"/>
    <x v="6"/>
    <x v="10"/>
    <x v="3"/>
    <s v="DLR 5.3(b): Revised year 5 OTI assessment is administered by MENFOP"/>
    <x v="1"/>
    <n v="0.35"/>
    <n v="0.35"/>
    <n v="0"/>
    <s v="Yes"/>
    <s v="US$350,000 disbursed upon the administration of revised year 5 OTIs."/>
    <x v="0"/>
    <s v="The verification agent will check that a revised year 5 OTIs are being administered in year 3 of the project"/>
    <s v="No"/>
  </r>
  <r>
    <s v="P166059"/>
    <s v="Djibouti"/>
    <x v="3"/>
    <s v="IPF/DLIs"/>
    <s v="Primary and Secondary Education"/>
    <x v="6"/>
    <x v="10"/>
    <x v="3"/>
    <s v="DLR 5.4: : Establishment of baseline percentage of year 2 students reaching the minimum acceptable threshold learning level"/>
    <x v="1"/>
    <n v="0.5"/>
    <n v="0.5"/>
    <n v="0"/>
    <s v="Yes"/>
    <s v="US$500,000 disbursed upon the establishment of the baseline percentage of year 2 students reaching the minimum acceptable threshold learning level."/>
    <x v="0"/>
    <s v="The verification agent will check the reported figures against year 2 OTI results"/>
    <s v="No"/>
  </r>
  <r>
    <s v="P166059"/>
    <s v="Djibouti"/>
    <x v="3"/>
    <s v="IPF/DLIs"/>
    <s v="Primary and Secondary Education"/>
    <x v="6"/>
    <x v="10"/>
    <x v="3"/>
    <s v="DLR 5.5(a): Schools receive detailed report on results of learning assessments and guidelines for their use to improve teaching and learning"/>
    <x v="1"/>
    <n v="0.5"/>
    <n v="0.5"/>
    <n v="0"/>
    <s v="Yes"/>
    <s v="US$100,000 for every 28 schools, up to a maximum of US$500,000, with a minimum payment threshold of US$100,000"/>
    <x v="0"/>
    <s v="The verification agent will verify with MENFOP, and through spot checks in a sample of schools (as agreed with MENFOP and the World Bank) that results are disseminated to all participating primary schools and that schools have received guidelines on the use of the assessment results to improve teaching and learning"/>
    <s v="No"/>
  </r>
  <r>
    <s v="P166059"/>
    <s v="Djibouti"/>
    <x v="3"/>
    <s v="IPF/DLIs"/>
    <s v="Primary and Secondary Education"/>
    <x v="6"/>
    <x v="10"/>
    <x v="3"/>
    <s v="DLR 5.5(b): From baseline established under DLR #5.4, increase in percentage of year 2 students reaching the minimum acceptable threshold learning level in the following year"/>
    <x v="1"/>
    <n v="0.5"/>
    <n v="0.5"/>
    <n v="0"/>
    <s v="Yes"/>
    <s v="US$100,000 for every percentage point of increase of year 2 students reaching established minimum learning levels, up to a maximum payment of US$500,000, with a minimum payment threshold of US$100,000"/>
    <x v="0"/>
    <s v="The verification agency will check the reported figures against year 2 OTI results."/>
    <s v="No"/>
  </r>
  <r>
    <s v="P166059"/>
    <s v="Djibouti"/>
    <x v="3"/>
    <s v="IPF/DLIs"/>
    <s v="Primary and Secondary Education"/>
    <x v="0"/>
    <x v="22"/>
    <x v="1"/>
    <s v="DLI 6: Systematic update of Teachers’ professional development program."/>
    <x v="0"/>
    <n v="1.5"/>
    <n v="0"/>
    <n v="4.1666666666666664E-2"/>
    <s v="Yes"/>
    <s v="as per DLR formulas below"/>
    <x v="3"/>
    <s v="See verification reports per DLR"/>
    <s v="No"/>
  </r>
  <r>
    <s v="P166059"/>
    <s v="Djibouti"/>
    <x v="3"/>
    <s v="IPF/DLIs"/>
    <s v="Primary and Secondary Education"/>
    <x v="0"/>
    <x v="35"/>
    <x v="1"/>
    <s v="DLR 6.1: At least three competency frameworks approved by MENFOP through a signed ministerial memo (note de service)"/>
    <x v="1"/>
    <n v="0.5"/>
    <n v="0.5"/>
    <n v="0"/>
    <s v="Yes"/>
    <s v="US$500,000 disbursed upon approval of at least 3 competency frameworks"/>
    <x v="1"/>
    <s v="MENFOP will approve competency frameworks for at least 3 groups of MENFOP staff: (a) Teachers; (b) school  leaders; and (c) pedagogical advisers. The World Bank will check that each of the 3 competency frameworks are approved"/>
    <s v="No"/>
  </r>
  <r>
    <s v="P166059"/>
    <s v="Djibouti"/>
    <x v="3"/>
    <s v="IPF/DLIs"/>
    <s v="Primary and Secondary Education"/>
    <x v="0"/>
    <x v="36"/>
    <x v="1"/>
    <s v="DLR 6.2: 2,000 Teachers trained on new competencies/ training modules"/>
    <x v="1"/>
    <n v="1"/>
    <n v="1"/>
    <n v="0"/>
    <s v="Yes"/>
    <s v="US$100,000 for every 200 Teachers trained, up to a maximum of US$1,000,000, with a minimum payment threshold of US$200,000"/>
    <x v="0"/>
    <s v="MENFOP will train teaching staff on the new competencies and training modules. The verification agency will review training reports and conduct spot checks with Teachers listed in reports to confirm their participation"/>
    <s v="No"/>
  </r>
  <r>
    <s v="P167815"/>
    <s v="Dominican Republic"/>
    <x v="1"/>
    <s v="IPF/DLIs"/>
    <s v="Primary and Secondary Education"/>
    <x v="6"/>
    <x v="10"/>
    <x v="0"/>
    <s v="DLI 21: MINERD administers a student assessment for the 6th grade"/>
    <x v="0"/>
    <n v="6"/>
    <n v="6"/>
    <n v="3.007518796992481E-2"/>
    <s v="No"/>
    <s v="n/a"/>
    <x v="1"/>
    <s v="(a) Assessment data, (b) MINERD documents"/>
    <s v="Yes, New DLI"/>
  </r>
  <r>
    <s v="P167815"/>
    <s v="Dominican Republic"/>
    <x v="1"/>
    <s v="IPF/DLIs"/>
    <s v="Primary and Secondary Education"/>
    <x v="2"/>
    <x v="28"/>
    <x v="0"/>
    <s v="DLI 22: MINERD competitively appoints at least 90% of regional and district directors"/>
    <x v="0"/>
    <n v="6"/>
    <n v="6"/>
    <n v="3.007518796992481E-2"/>
    <s v="No"/>
    <s v="n/a"/>
    <x v="1"/>
    <s v="(a) Administrative data from the selection process and (b) MINERD documents"/>
    <s v="Yes, New DLI"/>
  </r>
  <r>
    <s v="P167815"/>
    <s v="Dominican Republic"/>
    <x v="1"/>
    <s v="IPF/DLIs"/>
    <s v="Primary and Secondary Education"/>
    <x v="0"/>
    <x v="36"/>
    <x v="0"/>
    <s v="DLI 23: MINERD uses assessment data to prioritize Teachers in-service training strategies "/>
    <x v="0"/>
    <n v="6"/>
    <n v="6"/>
    <n v="3.007518796992481E-2"/>
    <s v="No"/>
    <s v="n/a"/>
    <x v="1"/>
    <s v="(a) MINERD documents, (b) assessment data, (c) Administrative data (d) training program matierals"/>
    <s v="Yes, New DLI"/>
  </r>
  <r>
    <s v="P167815"/>
    <s v="Dominican Republic"/>
    <x v="1"/>
    <s v="IPF/DLIs"/>
    <s v="Primary and Secondary Education"/>
    <x v="2"/>
    <x v="4"/>
    <x v="0"/>
    <s v="DLI 24: MINERD produces and delivers school-level reports with recommendations from 6th grade assessment "/>
    <x v="0"/>
    <n v="6"/>
    <n v="6"/>
    <n v="3.007518796992481E-2"/>
    <s v="No"/>
    <s v="n/a"/>
    <x v="1"/>
    <s v="(a) MINERD documents, (b) school reports, (c) assessment datasets, and (d) other documents"/>
    <s v="Yes, New DLI"/>
  </r>
  <r>
    <s v="P167815"/>
    <s v="Dominican Republic"/>
    <x v="1"/>
    <s v="IPF/DLIs"/>
    <s v="Primary and Secondary Education"/>
    <x v="6"/>
    <x v="37"/>
    <x v="0"/>
    <s v="DLI 25: MINERD administers a student assessment for the 9th grade "/>
    <x v="0"/>
    <n v="6"/>
    <n v="6"/>
    <n v="3.007518796992481E-2"/>
    <s v="No"/>
    <s v="n/a"/>
    <x v="1"/>
    <s v="a) Assessment data, (b) MINERD documents "/>
    <s v="Yes, New DLI"/>
  </r>
  <r>
    <s v="P167815"/>
    <s v="Dominican Republic"/>
    <x v="1"/>
    <s v="IPF/DLIs"/>
    <s v="Primary and Secondary Education"/>
    <x v="2"/>
    <x v="38"/>
    <x v="0"/>
    <s v="DLI 26: MINERD publishes and distributes new regional and district operations manuals, and develops an implementation plan "/>
    <x v="0"/>
    <n v="6"/>
    <n v="6"/>
    <n v="3.007518796992481E-2"/>
    <s v="No"/>
    <s v="n/a"/>
    <x v="1"/>
    <s v="a) MINERD documents, (b) reports based on MINERD data collection"/>
    <s v="Yes, New DLI"/>
  </r>
  <r>
    <s v="P167815"/>
    <s v="Dominican Republic"/>
    <x v="1"/>
    <s v="IPF/DLIs"/>
    <s v="Primary and Secondary Education"/>
    <x v="8"/>
    <x v="30"/>
    <x v="0"/>
    <s v="DLI 27: MINERD incorporates information and communications technology (ICT) into an in-service Teachers training program"/>
    <x v="0"/>
    <n v="4"/>
    <n v="4"/>
    <n v="2.0050125313283207E-2"/>
    <s v="No"/>
    <s v="n/a"/>
    <x v="1"/>
    <s v="(a) MINERD documents, (b) online digital platform or other tools, (c) users’ sociodemographic characteristics and other statistics and (d) dissemination strategy and other documents"/>
    <s v="Yes, New DLI"/>
  </r>
  <r>
    <s v="P167815"/>
    <s v="Dominican Republic"/>
    <x v="1"/>
    <s v="IPF/DLIs"/>
    <s v="Primary and Secondary Education"/>
    <x v="2"/>
    <x v="31"/>
    <x v="0"/>
    <s v="DLI 28: ISFODOSU prepares itself to initiate the accreditation process by carrying out an auto-evaluation aligned with international standards "/>
    <x v="0"/>
    <n v="4"/>
    <n v="4"/>
    <n v="2.0050125313283207E-2"/>
    <s v="No"/>
    <s v="n/a"/>
    <x v="1"/>
    <s v="(a) ISFODOSU and MINERD documents "/>
    <s v="Yes, New DLI"/>
  </r>
  <r>
    <s v="P167815"/>
    <s v="Dominican Republic"/>
    <x v="1"/>
    <s v="IPF/DLIs"/>
    <s v="Primary and Secondary Education"/>
    <x v="2"/>
    <x v="4"/>
    <x v="0"/>
    <s v="DLI 29: MINERD produces and delivers school-level reports with recommendations from 9th grade assessment "/>
    <x v="0"/>
    <n v="4.75"/>
    <n v="4.75"/>
    <n v="2.3809523809523808E-2"/>
    <s v="No"/>
    <s v="n/a"/>
    <x v="1"/>
    <s v="a) MINERD documents, (b) school reports, (c) assessment datasets, and (d) other documents"/>
    <s v="Yes, New DLI"/>
  </r>
  <r>
    <s v="P167815"/>
    <s v="Dominican Republic"/>
    <x v="1"/>
    <s v="IPF/DLIs"/>
    <s v="Primary and Secondary Education"/>
    <x v="6"/>
    <x v="10"/>
    <x v="0"/>
    <s v="DLI 30: MINERD administers a student assessment for the first cycle of primary education for the second time "/>
    <x v="0"/>
    <n v="5"/>
    <n v="5"/>
    <n v="2.5062656641604009E-2"/>
    <s v="No"/>
    <s v="n/a"/>
    <x v="1"/>
    <s v="(a) Completed mathematics and Spanish assessments, (b) centralized database, and (c) other documents prepared for the test by MINERD"/>
    <s v="Yes, New DLI"/>
  </r>
  <r>
    <s v="P167815"/>
    <s v="Dominican Republic"/>
    <x v="1"/>
    <s v="IPF/DLIs"/>
    <s v="Primary and Secondary Education"/>
    <x v="6"/>
    <x v="37"/>
    <x v="0"/>
    <s v="DLI 31: MINERD disseminates results of PISA 2018"/>
    <x v="0"/>
    <n v="4"/>
    <n v="4"/>
    <n v="2.0050125313283207E-2"/>
    <s v="No"/>
    <s v="n/a"/>
    <x v="1"/>
    <s v="IDEICE and MINERD documents "/>
    <s v="Yes, New DLI"/>
  </r>
  <r>
    <s v="P167815"/>
    <s v="Dominican Republic"/>
    <x v="1"/>
    <s v="IPF/DLIs"/>
    <s v="Primary and Secondary Education"/>
    <x v="2"/>
    <x v="28"/>
    <x v="0"/>
    <s v="DLI 32: First cohort of public school principals has completed training using improved methods "/>
    <x v="0"/>
    <n v="4"/>
    <n v="4"/>
    <n v="2.0050125313283207E-2"/>
    <s v="No"/>
    <s v="n/a"/>
    <x v="1"/>
    <s v="(a) MINERD documents, (b) ISFODOSU documents, and (c) other documents"/>
    <s v="Yes, New DLI"/>
  </r>
  <r>
    <s v="P167815"/>
    <s v="Dominican Republic"/>
    <x v="1"/>
    <s v="IPF/DLIs"/>
    <s v="Primary and Secondary Education"/>
    <x v="2"/>
    <x v="4"/>
    <x v="3"/>
    <s v="DLI 33: MINERD develops targets for student achievement at the regional, district, and school levels, and a monitoring plan to track progress against targets"/>
    <x v="0"/>
    <n v="4"/>
    <n v="4"/>
    <n v="2.0050125313283207E-2"/>
    <s v="No"/>
    <s v="n/a"/>
    <x v="1"/>
    <s v="(a) SIGERD reports, (b) methodological paper on setting individual targets per school"/>
    <s v="Yes, New DLI"/>
  </r>
  <r>
    <s v="P167815"/>
    <s v="Dominican Republic"/>
    <x v="1"/>
    <s v="IPF/DLIs"/>
    <s v="Primary and Secondary Education"/>
    <x v="0"/>
    <x v="36"/>
    <x v="0"/>
    <s v="DLI 34: At least 10% of Teachers who enroll in an ICT-based in-service training program complete it"/>
    <x v="0"/>
    <n v="6"/>
    <n v="6"/>
    <n v="3.007518796992481E-2"/>
    <s v="No"/>
    <s v="n/a"/>
    <x v="1"/>
    <s v="MINERD documents "/>
    <s v="Yes, New DLI"/>
  </r>
  <r>
    <s v="P167815"/>
    <s v="Dominican Republic"/>
    <x v="1"/>
    <s v="IPF/DLIs"/>
    <s v="Primary and Secondary Education"/>
    <x v="0"/>
    <x v="39"/>
    <x v="0"/>
    <s v="DLI 35: ISFODOSU formally initiates the process of international accreditation of its first-cycle Teachers training programs "/>
    <x v="0"/>
    <n v="6"/>
    <n v="6"/>
    <n v="3.007518796992481E-2"/>
    <s v="No"/>
    <s v="n/a"/>
    <x v="1"/>
    <s v="(a) Letter/document from international accrediting agent (b) ISFODOSU and MINERD documents "/>
    <s v="Yes, New DLI"/>
  </r>
  <r>
    <s v="P167815"/>
    <s v="Dominican Republic"/>
    <x v="1"/>
    <s v="IPF/DLIs"/>
    <s v="Primary and Secondary Education"/>
    <x v="2"/>
    <x v="4"/>
    <x v="0"/>
    <s v="DLI 36: MINERD produces and delivers school-level reports that track progress across the two waves of the assessment for the first cycle of primary education "/>
    <x v="0"/>
    <n v="5"/>
    <n v="5"/>
    <n v="2.5062656641604009E-2"/>
    <s v="No"/>
    <s v="n/a"/>
    <x v="1"/>
    <s v="(a) school reports integrating the comparison of results with results from the previous third grade assessment carried out in 2016."/>
    <s v="Yes, New DLI"/>
  </r>
  <r>
    <s v="P167815"/>
    <s v="Dominican Republic"/>
    <x v="1"/>
    <s v="IPF/DLIs"/>
    <s v="Primary and Secondary Education"/>
    <x v="2"/>
    <x v="28"/>
    <x v="0"/>
    <s v="DLI 37: Second cohort of public school principals has completed training using improved methods "/>
    <x v="0"/>
    <n v="4"/>
    <n v="4"/>
    <n v="2.0050125313283207E-2"/>
    <s v="No"/>
    <s v="n/a"/>
    <x v="1"/>
    <s v="(a) MINERD documents, (b) ISFODOSU documents, and (c) other documents"/>
    <s v="Yes, New DLI"/>
  </r>
  <r>
    <s v="P167815"/>
    <s v="Dominican Republic"/>
    <x v="1"/>
    <s v="IPF/DLIs"/>
    <s v="Primary and Secondary Education"/>
    <x v="2"/>
    <x v="40"/>
    <x v="0"/>
    <s v="DLI 38: 30% of school districts collect school infrastructure information to improve disaster risk management"/>
    <x v="0"/>
    <n v="4"/>
    <n v="4"/>
    <n v="2.0050125313283207E-2"/>
    <s v="No"/>
    <s v="n/a"/>
    <x v="1"/>
    <s v="SIGERD report confirming that the data collection has been completed"/>
    <s v="Yes, New DLI"/>
  </r>
  <r>
    <s v="P167815"/>
    <s v="Dominican Republic"/>
    <x v="1"/>
    <s v="IPF/DLIs"/>
    <s v="Primary and Secondary Education"/>
    <x v="2"/>
    <x v="34"/>
    <x v="0"/>
    <s v="DLI 39: 2,500 School Management Committees (Juntas de Centro) are fully functional "/>
    <x v="0"/>
    <n v="5"/>
    <n v="5"/>
    <n v="2.5062656641604009E-2"/>
    <s v="No"/>
    <s v="n/a"/>
    <x v="1"/>
    <s v="a) MINERD documents showing legalization of SMCs, (b) bank account opening statements, (c) and the SMC centralized database with names and contact information"/>
    <s v="Yes, New DLI"/>
  </r>
  <r>
    <s v="P167815"/>
    <s v="Dominican Republic"/>
    <x v="1"/>
    <s v="IPF/DLIs"/>
    <s v="Primary and Secondary Education"/>
    <x v="2"/>
    <x v="29"/>
    <x v="0"/>
    <s v="DLI 40: MINERD uses improved methods to train district and regional staff in planning to improve student learning as part of the implementation of district and regional operation manuals "/>
    <x v="0"/>
    <n v="4"/>
    <n v="4"/>
    <n v="2.0050125313283207E-2"/>
    <s v="No"/>
    <s v="n/a"/>
    <x v="1"/>
    <s v="a) MINERD documents, including list of participants, agenda, number, districts, regionals, (b) materials used for training, and/or (c) contracts for the developments of materials and/or delivery of training"/>
    <s v="Yes, New DLI"/>
  </r>
  <r>
    <s v="P169064"/>
    <s v="Western Africa"/>
    <x v="2"/>
    <s v="IPF/DLIs"/>
    <s v="Tertiary Education"/>
    <x v="3"/>
    <x v="32"/>
    <x v="1"/>
    <s v="DLI 1: Institutional readiness"/>
    <x v="0"/>
    <n v="7.9219999999999997"/>
    <n v="0"/>
    <n v="4.0919984560118118E-2"/>
    <s v="No"/>
    <s v="The value of this DLI varies between countries from US$300,000 equivalent to US$450,000 equivalent per milestone. The country specific value is in the Financing Agreement. "/>
    <x v="2"/>
    <s v="Centers’ progress reports and websites (documents including: FM/procurement manuals, student handbooks, Implementation plans)"/>
    <s v="No"/>
  </r>
  <r>
    <s v="P169064"/>
    <s v="Western Africa"/>
    <x v="2"/>
    <s v="IPF/DLIs"/>
    <s v="Tertiary Education"/>
    <x v="3"/>
    <x v="32"/>
    <x v="1"/>
    <s v="DLR 1.1: Basic Readiness: Financing agreement is effective; Approved Implementation Plan and Procurement and Financial Management Manuals. Core center staff designated, including a non-staff student representation"/>
    <x v="1"/>
    <n v="3.9609999999999999"/>
    <n v="3.9609999999999999"/>
    <n v="0"/>
    <s v="No"/>
    <s v="For DLR 1.1:Basic readiness: Financing Agreement is effective; The RFU has approved of the center’s Implementation Plan and the Procurement and Financial Management Manuals. Official designation of the core team members (Center leader, Deputy Center leader, FM responsible, procurement responsible, M&amp;E responsible and sectoral liaison). Further, the Center has designated a non-staff student representative to the RFU"/>
    <x v="2"/>
    <s v="Centers’ progress reports and websites (documents including: FM/procurement manuals, student handbooks, Implementation plans)"/>
    <s v="No"/>
  </r>
  <r>
    <s v="P169064"/>
    <s v="Western Africa"/>
    <x v="2"/>
    <s v="IPF/DLIs"/>
    <s v="Tertiary Education"/>
    <x v="3"/>
    <x v="32"/>
    <x v="1"/>
    <s v="DLR 1.2: Full Readiness: At least one leading center team member possesses a project management certification; Center’s website is functional, with student handbook on website; sectoral advisory board (SAB) constituted and has endorsed the Implementation Plan."/>
    <x v="1"/>
    <n v="3.9609999999999999"/>
    <n v="3.9609999999999999"/>
    <n v="0"/>
    <s v="No"/>
    <s v="For DLR 1.2: Full readiness: Project Management certification for at least one leading team member; Functional center website (a link to the center’s website); Student handbook on the website with policies for sexual harassment and scholarships; and Sectoral Advisory Board (SAB) constituted and its endorsement of the Implementation Plan."/>
    <x v="2"/>
    <s v="Centers’ progress reports and websites (documents including: FM/procurement manuals, student handbooks, Implementation plans)"/>
    <s v="No"/>
  </r>
  <r>
    <s v="P169064"/>
    <s v="Western Africa"/>
    <x v="2"/>
    <s v="IPF/DLIs"/>
    <s v="Tertiary Education"/>
    <x v="3"/>
    <x v="5"/>
    <x v="1"/>
    <s v="DLI 2:  Development Impact of ACE Center"/>
    <x v="0"/>
    <n v="3.6177779999999999"/>
    <n v="0"/>
    <n v="1.8687126975755492E-2"/>
    <s v="Yes"/>
    <s v="The value of this DLI varies between countries from US$25,000 equivalent to US$35,000 equivalent per point in the score (point scale 1 to 5). The country specific value is in the Financing Agreement. "/>
    <x v="3"/>
    <s v="Centers’ progress reports; SAB reports; and Interviews. External evaluators assess and score development impact of the center. In Year 3, score is based upon progress towards development impact. In Year 4, score is based upon development impact. The criteria for evaluation will include: (i) Relevance and impact of graduates on society, including the share of graduates hired in the target sector and feedback from key employers; (ii) relevance and impact of research on society; (iii) progress on DLIs; (iv) SAB annual reports; and (v) interviews with center graduates and sectoral stakeholders"/>
    <s v="No"/>
  </r>
  <r>
    <s v="P169064"/>
    <s v="Western Africa"/>
    <x v="2"/>
    <s v="IPF/DLIs"/>
    <s v="Tertiary Education"/>
    <x v="3"/>
    <x v="5"/>
    <x v="1"/>
    <s v="DLR 2.1: Independent, external evaluation of the development impact of the ACE Impact center conducted - 20.5%"/>
    <x v="1"/>
    <n v="0.75333300000000003"/>
    <n v="0.75333300000000003"/>
    <n v="0"/>
    <s v="Yes"/>
    <s v="The value of this DLI varies between countries from US$25,000 equivalent to US$35,000 equivalent per point in the score (point scale 1 to 5). The country specific value is in the Financing Agreement. "/>
    <x v="3"/>
    <s v="Centers’ progress reports; SAB reports; and Interviews. External evaluators assess and score development impact of the center. In Year 3, score is based upon progress towards development impact. In Year 4, score is based upon development impact. The criteria for evaluation will include: (i) Relevance and impact of graduates on society, including the share of graduates hired in the target sector and feedback from key employers; (ii) relevance and impact of research on society; (iii) progress on DLIs; (iv) SAB annual reports; and (v) interviews with center graduates and sectoral stakeholders"/>
    <s v="No"/>
  </r>
  <r>
    <s v="P169064"/>
    <s v="Western Africa"/>
    <x v="2"/>
    <s v="IPF/DLIs"/>
    <s v="Tertiary Education"/>
    <x v="3"/>
    <x v="5"/>
    <x v="1"/>
    <s v="DLR 2.2: Independent, external evaluation of the development impact of the ACE Impact center conducted - 50%"/>
    <x v="1"/>
    <n v="1.0555559999999999"/>
    <n v="1.0555559999999999"/>
    <n v="0"/>
    <s v="Yes"/>
    <s v="The value of this DLI varies between countries from US$25,000 equivalent to US$35,000 equivalent per point in the score (point scale 1 to 5). The country specific value is in the Financing Agreement. "/>
    <x v="3"/>
    <s v="Centers’ progress reports; SAB reports; and Interviews. External evaluators assess and score development impact of the center. In Year 3, score is based upon progress towards development impact. In Year 4, score is based upon development impact. The criteria for evaluation will include: (i) Relevance and impact of graduates on society, including the share of graduates hired in the target sector and feedback from key employers; (ii) relevance and impact of research on society; (iii) progress on DLIs; (iv) SAB annual reports; and (v) interviews with center graduates and sectoral stakeholders"/>
    <s v="No"/>
  </r>
  <r>
    <s v="P169064"/>
    <s v="Western Africa"/>
    <x v="2"/>
    <s v="IPF/DLIs"/>
    <s v="Tertiary Education"/>
    <x v="3"/>
    <x v="5"/>
    <x v="1"/>
    <s v="DLR 2.3: Independent, external evaluation of the development impact of the ACE Impact center conducted - 100%"/>
    <x v="1"/>
    <n v="1.808889"/>
    <n v="1.808889"/>
    <n v="0"/>
    <s v="Yes"/>
    <s v="The value of this DLI varies between countries from US$25,000 equivalent to US$35,000 equivalent per point in the score (point scale 1 to 5). The country specific value is in the Financing Agreement. "/>
    <x v="3"/>
    <s v="Centers’ progress reports; SAB reports; and Interviews. External evaluators assess and score development impact of the center. In Year 3, score is based upon progress towards development impact. In Year 4, score is based upon development impact. The criteria for evaluation will include: (i) Relevance and impact of graduates on society, including the share of graduates hired in the target sector and feedback from key employers; (ii) relevance and impact of research on society; (iii) progress on DLIs; (iv) SAB annual reports; and (v) interviews with center graduates and sectoral stakeholders"/>
    <s v="No"/>
  </r>
  <r>
    <s v="P169064"/>
    <s v="Western Africa"/>
    <x v="2"/>
    <s v="IPF/DLIs"/>
    <s v="Tertiary Education"/>
    <x v="5"/>
    <x v="8"/>
    <x v="1"/>
    <s v="DLI 3: Quantity of Students (with focus on gender and regionalization)"/>
    <x v="0"/>
    <n v="16.528333"/>
    <n v="0"/>
    <n v="8.5374795653179847E-2"/>
    <s v="Yes"/>
    <s v="Disbursement occurs based on the various targets per country as specificed in the FAs"/>
    <x v="0"/>
    <s v="Centers’ enrolment reports; progress reports; and student surveys"/>
    <s v="No"/>
  </r>
  <r>
    <s v="P169064"/>
    <s v="Western Africa"/>
    <x v="2"/>
    <s v="IPF/DLIs"/>
    <s v="Tertiary Education"/>
    <x v="5"/>
    <x v="8"/>
    <x v="1"/>
    <s v="DLR 3.1: 12% Students (with focus on gender and regionalization)"/>
    <x v="1"/>
    <n v="1.963622"/>
    <n v="1.963622"/>
    <n v="0"/>
    <s v="Yes"/>
    <s v="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9064"/>
    <s v="Western Africa"/>
    <x v="2"/>
    <s v="IPF/DLIs"/>
    <s v="Tertiary Education"/>
    <x v="5"/>
    <x v="8"/>
    <x v="1"/>
    <s v="DLR 3.2: 29% Students (with focus on gender and regionalization)"/>
    <x v="1"/>
    <n v="2.920722"/>
    <n v="2.920722"/>
    <n v="0"/>
    <s v="Yes"/>
    <s v="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9064"/>
    <s v="Western Africa"/>
    <x v="2"/>
    <s v="IPF/DLIs"/>
    <s v="Tertiary Education"/>
    <x v="5"/>
    <x v="8"/>
    <x v="1"/>
    <s v="DLR 3.3: 52% Students (with focus on gender and regionalization)"/>
    <x v="1"/>
    <n v="3.6374780000000002"/>
    <n v="3.6374780000000002"/>
    <n v="0"/>
    <s v="Yes"/>
    <s v="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9064"/>
    <s v="Western Africa"/>
    <x v="2"/>
    <s v="IPF/DLIs"/>
    <s v="Tertiary Education"/>
    <x v="5"/>
    <x v="8"/>
    <x v="1"/>
    <s v="DLR 3.2: 75% Students (with focus on gender and regionalization)"/>
    <x v="1"/>
    <n v="3.9023669999999999"/>
    <n v="3.9023669999999999"/>
    <n v="0"/>
    <s v="Yes"/>
    <s v="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9064"/>
    <s v="Western Africa"/>
    <x v="2"/>
    <s v="IPF/DLIs"/>
    <s v="Tertiary Education"/>
    <x v="5"/>
    <x v="8"/>
    <x v="1"/>
    <s v="DLR 3.3: 100% Students (with focus on gender and regionalization)"/>
    <x v="1"/>
    <n v="4.1041439999999998"/>
    <n v="4.1041439999999998"/>
    <n v="0"/>
    <s v="Yes"/>
    <s v="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9064"/>
    <s v="Western Africa"/>
    <x v="2"/>
    <s v="IPF/DLIs"/>
    <s v="Tertiary Education"/>
    <x v="8"/>
    <x v="41"/>
    <x v="1"/>
    <s v="DLI 4: Quality of Education and Research (through international accreditation, research publications and improved teaching and research infrastructure)"/>
    <x v="0"/>
    <n v="29.962467"/>
    <n v="0"/>
    <n v="0.15476693852853429"/>
    <s v="Yes"/>
    <s v="Disbursement occurs based on the various targets per country as specificed in the FAs"/>
    <x v="3"/>
    <s v="Data source/ Agency Centers’ progress reports; student survey results; verifiers’ reports; accreditation certificates and other assessment reports"/>
    <s v="No"/>
  </r>
  <r>
    <s v="P169064"/>
    <s v="Western Africa"/>
    <x v="2"/>
    <s v="IPF/DLIs"/>
    <s v="Tertiary Education"/>
    <x v="8"/>
    <x v="41"/>
    <x v="1"/>
    <s v="DLR 4.1: 6% of targets achieved of a specific accreditation or assessment (international, national, regional, gap assessment, self-evaluation)"/>
    <x v="1"/>
    <n v="1.479733"/>
    <n v="1.479733"/>
    <n v="0"/>
    <s v="Yes"/>
    <s v="Disbursement occurs if the center shows evidence 1) achievement of a specific accreditation or assessment (international, national, regional, gap assessment, self-evaluation): US$300,000 per program internationally accredited; US$100,000 per program nationally/regionally accredited; US$100,000 per gap-assessment/self-evaluation undertaken; 2) ACE relevant research artciles - US$50,000 for new/revamped courses meeting international standards and approved by the SAB.  US$10,000 per article co-authored by ACE Impact student/faculty and national partners; US$15,000 per narticle co-authored with regional partners. 3) Completion of milestones for improved learning and research: ). US$300,000 per milestone"/>
    <x v="3"/>
    <s v="Data source/ Agency Centers’ progress reports; student survey results; verifiers’ reports; accreditation certificates and other assessment reports"/>
    <s v="No"/>
  </r>
  <r>
    <s v="P169064"/>
    <s v="Western Africa"/>
    <x v="2"/>
    <s v="IPF/DLIs"/>
    <s v="Tertiary Education"/>
    <x v="8"/>
    <x v="41"/>
    <x v="1"/>
    <s v="DLR 4.2: 18% of targets achieved of a specific accreditation or assessment (international, national, regional, gap assessment, self-evaluation)"/>
    <x v="1"/>
    <n v="3.3539560000000002"/>
    <n v="3.3539560000000002"/>
    <n v="0"/>
    <s v="Yes"/>
    <s v="Disbursement occurs if the center shows evidence 1) achievement of a specific accreditation or assessment (international, national, regional, gap assessment, self-evaluation): US$300,000 per program internationally accredited; US$100,000 per program nationally/regionally accredited; US$100,000 per gap-assessment/self-evaluation undertaken; 2) ACE relevant research artciles - US$50,000 for new/revamped courses meeting international standards and approved by the SAB.  US$10,000 per article co-authored by ACE Impact student/faculty and national partners; US$15,000 per narticle co-authored with regional partners. 3) Completion of milestones for improved learning and research: ). US$300,000 per milestone"/>
    <x v="3"/>
    <s v="Data source/ Agency Centers’ progress reports; student survey results; verifiers’ reports; accreditation certificates and other assessment reports"/>
    <s v="No"/>
  </r>
  <r>
    <s v="P169064"/>
    <s v="Western Africa"/>
    <x v="2"/>
    <s v="IPF/DLIs"/>
    <s v="Tertiary Education"/>
    <x v="8"/>
    <x v="41"/>
    <x v="1"/>
    <s v="DLR 4.3: 56% of targets achieved of a specific accreditation or assessment (international, national, regional, gap assessment, self-evaluation)"/>
    <x v="1"/>
    <n v="11.936556"/>
    <n v="11.936556"/>
    <n v="0"/>
    <s v="Yes"/>
    <s v="Disbursement occurs if the center shows evidence 1) achievement of a specific accreditation or assessment (international, national, regional, gap assessment, self-evaluation): US$300,000 per program internationally accredited; US$100,000 per program nationally/regionally accredited; US$100,000 per gap-assessment/self-evaluation undertaken; 2) ACE relevant research artciles - US$50,000 for new/revamped courses meeting international standards and approved by the SAB.  US$10,000 per article co-authored by ACE Impact student/faculty and national partners; US$15,000 per narticle co-authored with regional partners. 3) Completion of milestones for improved learning and research: ). US$300,000 per milestone"/>
    <x v="3"/>
    <s v="Data source/ Agency Centers’ progress reports; student survey results; verifiers’ reports; accreditation certificates and other assessment reports"/>
    <s v="No"/>
  </r>
  <r>
    <s v="P169064"/>
    <s v="Western Africa"/>
    <x v="2"/>
    <s v="IPF/DLIs"/>
    <s v="Tertiary Education"/>
    <x v="8"/>
    <x v="41"/>
    <x v="1"/>
    <s v="DLR 4.4: 81% of targets achieved of a specific accreditation or assessment (international, national, regional, gap assessment, self-evaluation)"/>
    <x v="1"/>
    <n v="7.3698889999999997"/>
    <n v="7.3698889999999997"/>
    <n v="0"/>
    <s v="Yes"/>
    <s v="Disbursement occurs if the center shows evidence 1) achievement of a specific accreditation or assessment (international, national, regional, gap assessment, self-evaluation): US$300,000 per program internationally accredited; US$100,000 per program nationally/regionally accredited; US$100,000 per gap-assessment/self-evaluation undertaken; 2) ACE relevant research artciles - US$50,000 for new/revamped courses meeting international standards and approved by the SAB.  US$10,000 per article co-authored by ACE Impact student/faculty and national partners; US$15,000 per narticle co-authored with regional partners. 3) Completion of milestones for improved learning and research: ). US$300,000 per milestone"/>
    <x v="3"/>
    <s v="Data source/ Agency Centers’ progress reports; student survey results; verifiers’ reports; accreditation certificates and other assessment reports"/>
    <s v="No"/>
  </r>
  <r>
    <s v="P169064"/>
    <s v="Western Africa"/>
    <x v="2"/>
    <s v="IPF/DLIs"/>
    <s v="Tertiary Education"/>
    <x v="8"/>
    <x v="41"/>
    <x v="1"/>
    <s v="DLR 4.5: 100% of targets achieved of a specific accreditation or assessment (international, national, regional, gap assessment, self-evaluation)"/>
    <x v="1"/>
    <n v="5.8223330000000004"/>
    <n v="5.8223330000000004"/>
    <n v="0"/>
    <s v="Yes"/>
    <s v="Disbursement occurs if the center shows evidence 1) achievement of a specific accreditation or assessment (international, national, regional, gap assessment, self-evaluation): US$300,000 per program internationally accredited; US$100,000 per program nationally/regionally accredited; US$100,000 per gap-assessment/self-evaluation undertaken; 2) ACE relevant research artciles - US$50,000 for new/revamped courses meeting international standards and approved by the SAB.  US$10,000 per article co-authored by ACE Impact student/faculty and national partners; US$15,000 per narticle co-authored with regional partners. 3) Completion of milestones for improved learning and research: ). US$300,000 per milestone"/>
    <x v="3"/>
    <s v="Data source/ Agency Centers’ progress reports; student survey results; verifiers’ reports; accreditation certificates and other assessment reports"/>
    <s v="No"/>
  </r>
  <r>
    <s v="P169064"/>
    <s v="Western Africa"/>
    <x v="2"/>
    <s v="IPF/DLIs"/>
    <s v="Tertiary Education"/>
    <x v="4"/>
    <x v="17"/>
    <x v="1"/>
    <s v="DLI 5: Relevance of Education and Research (through externally generated revenue, internships, and entrepreneurship)"/>
    <x v="0"/>
    <n v="20.083756000000001"/>
    <n v="0"/>
    <n v="0.10373983658535467"/>
    <s v="Yes"/>
    <s v="Disbursement occurs based on the various targets per country as specificed in the FAs"/>
    <x v="0"/>
    <s v="Centers’ progress reports; Centers’ accounts details and faculty/students survey reports"/>
    <s v="No"/>
  </r>
  <r>
    <s v="P169064"/>
    <s v="Western Africa"/>
    <x v="2"/>
    <s v="IPF/DLIs"/>
    <s v="Tertiary Education"/>
    <x v="4"/>
    <x v="17"/>
    <x v="1"/>
    <s v="DLR 5.1: 7% of targets achieved on externally generated revenue, internships, and entrepreneurship"/>
    <x v="1"/>
    <n v="1.4406669999999999"/>
    <n v="1.4406669999999999"/>
    <n v="0"/>
    <s v="Yes"/>
    <s v="Country specific targets are specified in the respective Financing Agreements:  1) Externally generated revenue - US$1 for each US$1 generated from national, or international non-firm sources; US$2 for each US$ 1 generated from regional or from private/ sectoral sources; 2) Number of students and faculty with at least 1-month period internship in relevant sector institutions - US$1,000 per period in_x000a_country and US$1,500 per period in region; 3) Meeting milestones for developing entrepreneurship, innovation, startup companies, and commercialization support programs -  US$100,000 for the milestone."/>
    <x v="0"/>
    <s v="Data sources include: 1) Eligible sources of revenue include tuition fees, other student fees, joint research, research consultancies, fund raising and competitive grants (from governments and development partners) or other external sources. Evidence submitted to the RFU will be in the form of signed/formal funding award letters and verification by financial auditors showing transfer of the funds to the respective center. 2) the list of students/faculty that have participated in at least 1-month_x000a_period internships in relevant industry/ sector-relevant institutions (by country/region). 3)  pre-determined and approved milestones have been met"/>
    <s v="No"/>
  </r>
  <r>
    <s v="P169064"/>
    <s v="Western Africa"/>
    <x v="2"/>
    <s v="IPF/DLIs"/>
    <s v="Tertiary Education"/>
    <x v="4"/>
    <x v="17"/>
    <x v="1"/>
    <s v="DLR 5.2: 24% of targets achieved on externally generated revenue, internships, and entrepreneurship"/>
    <x v="1"/>
    <n v="3.3867780000000001"/>
    <n v="3.3867780000000001"/>
    <n v="0"/>
    <s v="Yes"/>
    <s v="Country specific targets are specified in the respective Financing Agreements:  1) Externally generated revenue - US$1 for each US$1 generated from national, or international non-firm sources; US$2 for each US$ 1 generated from regional or from private/ sectoral sources; 2) Number of students and faculty with at least 1-month period internship in relevant sector institutions - US$1,000 per period in_x000a_country and US$1,500 per period in region; 3) Meeting milestones for developing entrepreneurship, innovation, startup companies, and commercialization support programs -  US$100,000 for the milestone."/>
    <x v="0"/>
    <s v="Data sources include: 1) Eligible sources of revenue include tuition fees, other student fees, joint research, research consultancies, fund raising and competitive grants (from governments and development partners) or other external sources. Evidence submitted to the RFU will be in the form of signed/formal funding award letters and verification by financial auditors showing transfer of the funds to the respective center. 2) the list of students/faculty that have participated in at least 1-month_x000a_period internships in relevant industry/ sector-relevant institutions (by country/region). 3)  pre-determined and approved milestones have been met"/>
    <s v="No"/>
  </r>
  <r>
    <s v="P169064"/>
    <s v="Western Africa"/>
    <x v="2"/>
    <s v="IPF/DLIs"/>
    <s v="Tertiary Education"/>
    <x v="4"/>
    <x v="17"/>
    <x v="1"/>
    <s v="DLR 5.3: 53% of targets achieved on externally generated revenue, internships, and entrepreneurship"/>
    <x v="1"/>
    <n v="5.7466670000000004"/>
    <n v="5.7466670000000004"/>
    <n v="0"/>
    <s v="Yes"/>
    <s v="Country specific targets are specified in the respective Financing Agreements:  1) Externally generated revenue - US$1 for each US$1 generated from national, or international non-firm sources; US$2 for each US$ 1 generated from regional or from private/ sectoral sources; 2) Number of students and faculty with at least 1-month period internship in relevant sector institutions - US$1,000 per period in_x000a_country and US$1,500 per period in region; 3) Meeting milestones for developing entrepreneurship, innovation, startup companies, and commercialization support programs -  US$100,000 for the milestone."/>
    <x v="0"/>
    <s v="Data sources include:1) Eligible sources of revenue include tuition fees, other student fees, joint research, research consultancies, fund raising and competitive grants (from governments and development partners) or other external sources. Evidence submitted to the RFU will be in the form of signed/formal funding award letters and verification by financial auditors showing transfer of the funds to the respective center. 2) the list of students/faculty that have participated in at least 1-month_x000a_period internships in relevant industry/ sector-relevant institutions (by country/region). 3)  pre-determined and approved milestones have been met"/>
    <s v="No"/>
  </r>
  <r>
    <s v="P169064"/>
    <s v="Western Africa"/>
    <x v="2"/>
    <s v="IPF/DLIs"/>
    <s v="Tertiary Education"/>
    <x v="4"/>
    <x v="17"/>
    <x v="1"/>
    <s v="DLR 5.4: 78% of targets achieved on externally generated revenue, internships, and entrepreneurship"/>
    <x v="1"/>
    <n v="5.0472219999999997"/>
    <n v="5.0472219999999997"/>
    <n v="0"/>
    <s v="Yes"/>
    <s v="Country specific targets are specified in the respective Financing Agreements:  1) Externally generated revenue - US$1 for each US$1 generated from national, or international non-firm sources; US$2 for each US$ 1 generated from regional or from private/ sectoral sources; 2) Number of students and faculty with at least 1-month period internship in relevant sector institutions - US$1,000 per period in_x000a_country and US$1,500 per period in region; 3) Meeting milestones for developing entrepreneurship, innovation, startup companies, and commercialization support programs -  US$100,000 for the milestone."/>
    <x v="0"/>
    <s v="Data sources include: 1) Eligible sources of revenue include tuition fees, other student fees, joint research, research consultancies, fund raising and competitive grants (from governments and development partners) or other external sources. Evidence submitted to the RFU will be in the form of signed/formal funding award letters and verification by financial auditors showing transfer of the funds to the respective center. 2) the list of students/faculty that have participated in at least 1-month_x000a_period internships in relevant industry/ sector-relevant institutions (by country/region). 3)  pre-determined and approved milestones have been met"/>
    <s v="No"/>
  </r>
  <r>
    <s v="P169064"/>
    <s v="Western Africa"/>
    <x v="2"/>
    <s v="IPF/DLIs"/>
    <s v="Tertiary Education"/>
    <x v="4"/>
    <x v="17"/>
    <x v="1"/>
    <s v="DLR 5.5: 100% of targets achieved on externally generated revenue, internships, and entrepreneurship"/>
    <x v="1"/>
    <n v="4.4624220000000001"/>
    <n v="4.4624220000000001"/>
    <n v="0"/>
    <s v="Yes"/>
    <s v="Country specific targets are specified in the respective Financing Agreements:  1) Externally generated revenue - US$1 for each US$1 generated from national, or international non-firm sources; US$2 for each US$ 1 generated from regional or from private/ sectoral sources; 2) Number of students and faculty with at least 1-month period internship in relevant sector institutions - US$1,000 per period in_x000a_country and US$1,500 per period in region; 3) Meeting milestones for developing entrepreneurship, innovation, startup companies, and commercialization support programs -  US$100,000 for the milestone."/>
    <x v="0"/>
    <s v="Data sources include: 1) Eligible sources of revenue include tuition fees, other student fees, joint research, research consultancies, fund raising and competitive grants (from governments and development partners) or other external sources. Evidence submitted to the RFU will be in the form of signed/formal funding award letters and verification by financial auditors showing transfer of the funds to the respective center. 2) the list of students/faculty that have participated in at least 1-month_x000a_period internships in relevant industry/ sector-relevant institutions (by country/region). 3)  pre-determined and approved milestones have been met"/>
    <s v="No"/>
  </r>
  <r>
    <s v="P169064"/>
    <s v="Western Africa"/>
    <x v="2"/>
    <s v="IPF/DLIs"/>
    <s v="Tertiary Education"/>
    <x v="4"/>
    <x v="20"/>
    <x v="1"/>
    <s v="DLI 6: Timeliness and quality of fiduciary management"/>
    <x v="0"/>
    <n v="4.7976659999999995"/>
    <n v="0"/>
    <n v="2.4781673648649791E-2"/>
    <s v="Yes"/>
    <s v="Country specific targets are specified in the respective Financing Agreements: 1) Timely fiduciary reporting including timely submissions of IFRs and of financial and procurement audit reports for the period for the center -  from US$15,000 equivalent to US$ 30,000 equivalent per year.  2) Functional institutional oversight of fiduciary management (functioning internal audit unit and functioning audit committee (under the university’s council) that would support the center) -  from US$15,000 equivalent to US$ 30,000 equivalent per year. 3)  Transparency of ACE expenses - from US$15,000 equivalent to US$ 30,000 equivalent per year; 4) Quality of Procurement planning. Share of the originally approved procurement plan that was executed - from US$15,000 equivalent to US$ 30,000 equivalent per year.  "/>
    <x v="2"/>
    <s v="Centers’ progress reports, websites and time stamp of submission of documents"/>
    <s v="No"/>
  </r>
  <r>
    <s v="P169064"/>
    <s v="Western Africa"/>
    <x v="2"/>
    <s v="IPF/DLIs"/>
    <s v="Tertiary Education"/>
    <x v="4"/>
    <x v="20"/>
    <x v="1"/>
    <s v="DLR 6.1: 13% of targets on timely and quality fiduciary managament are achieved"/>
    <x v="1"/>
    <n v="0.61966699999999997"/>
    <n v="0.61966699999999997"/>
    <n v="0"/>
    <s v="Yes"/>
    <s v="The country specific values for each target are in the respective Financing Agreements: 1) Timely fiduciary reporting including timely submissions of IFRs and of financial and procurement audit reports for the period for the center -  from US$15,000 equivalent to US$ 30,000 equivalent per year.  2) Functional institutional oversight of fiduciary management (functioning internal audit unit and functioning audit committee (under the university’s council) that would support the center) -  from US$15,000 equivalent to US$ 30,000 equivalent per year. 3)  Transparency of ACE expenses - from US$15,000 equivalent to US$ 30,000 equivalent per year; 4) Quality of Procurement planning. Share of the originally approved procurement plan that was executed - from US$15,000 equivalent to US$ 30,000 equivalent per year.  "/>
    <x v="2"/>
    <s v="Centers’ progress reports, websites and time stamp of submission of documents"/>
    <s v="No"/>
  </r>
  <r>
    <s v="P169064"/>
    <s v="Western Africa"/>
    <x v="2"/>
    <s v="IPF/DLIs"/>
    <s v="Tertiary Education"/>
    <x v="4"/>
    <x v="20"/>
    <x v="1"/>
    <s v="DLR 6.2: 36% of targets on timely and quality fiduciary managament are achieved"/>
    <x v="1"/>
    <n v="1.1093329999999999"/>
    <n v="1.1093329999999999"/>
    <n v="0"/>
    <s v="Yes"/>
    <s v="The country specific values for each target are in the respective Financing Agreements: 1) Timely fiduciary reporting including timely submissions of IFRs and of financial and procurement audit reports for the period for the center -  from US$15,000 equivalent to US$ 30,000 equivalent per year.  2) Functional institutional oversight of fiduciary management (functioning internal audit unit and functioning audit committee (under the university’s council) that would support the center) -  from US$15,000 equivalent to US$ 30,000 equivalent per year. 3)  Transparency of ACE expenses - from US$15,000 equivalent to US$ 30,000 equivalent per year; 4) Quality of Procurement planning. Share of the originally approved procurement plan that was executed - from US$15,000 equivalent to US$ 30,000 equivalent per year.  "/>
    <x v="2"/>
    <s v="Centers’ progress reports, websites and time stamp of submission of documents"/>
    <s v="No"/>
  </r>
  <r>
    <s v="P169064"/>
    <s v="Western Africa"/>
    <x v="2"/>
    <s v="IPF/DLIs"/>
    <s v="Tertiary Education"/>
    <x v="4"/>
    <x v="20"/>
    <x v="1"/>
    <s v="DLR 6.3: 55% of targets on timely and quality fiduciary managament are achieved"/>
    <x v="1"/>
    <n v="0.91600000000000004"/>
    <n v="0.91600000000000004"/>
    <n v="0"/>
    <s v="Yes"/>
    <s v="The country specific values for each target are in the respective Financing Agreements: 1) Timely fiduciary reporting including timely submissions of IFRs and of financial and procurement audit reports for the period for the center -  from US$15,000 equivalent to US$ 30,000 equivalent per year.  2) Functional institutional oversight of fiduciary management (functioning internal audit unit and functioning audit committee (under the university’s council) that would support the center) -  from US$15,000 equivalent to US$ 30,000 equivalent per year. 3)  Transparency of ACE expenses - from US$15,000 equivalent to US$ 30,000 equivalent per year; 4) Quality of Procurement planning. Share of the originally approved procurement plan that was executed - from US$15,000 equivalent to US$ 30,000 equivalent per year.  "/>
    <x v="2"/>
    <s v="Centers’ progress reports, websites and time stamp of submission of documents"/>
    <s v="No"/>
  </r>
  <r>
    <s v="P169064"/>
    <s v="Western Africa"/>
    <x v="2"/>
    <s v="IPF/DLIs"/>
    <s v="Tertiary Education"/>
    <x v="4"/>
    <x v="20"/>
    <x v="1"/>
    <s v="DLR 6.4: 77% of targets on timely and quality fiduciary managament are achieved"/>
    <x v="1"/>
    <n v="1.088333"/>
    <n v="1.088333"/>
    <n v="0"/>
    <s v="Yes"/>
    <s v="The country specific values for each target are in the respective Financing Agreements: 1) Timely fiduciary reporting including timely submissions of IFRs and of financial and procurement audit reports for the period for the center -  from US$15,000 equivalent to US$ 30,000 equivalent per year.  2) Functional institutional oversight of fiduciary management (functioning internal audit unit and functioning audit committee (under the university’s council) that would support the center) -  from US$15,000 equivalent to US$ 30,000 equivalent per year. 3)  Transparency of ACE expenses - from US$15,000 equivalent to US$ 30,000 equivalent per year; 4) Quality of Procurement planning. Share of the originally approved procurement plan that was executed - from US$15,000 equivalent to US$ 30,000 equivalent per year.  "/>
    <x v="2"/>
    <s v="Centers’ progress reports, websites and time stamp of submission of documents"/>
    <s v="No"/>
  </r>
  <r>
    <s v="P169064"/>
    <s v="Western Africa"/>
    <x v="2"/>
    <s v="IPF/DLIs"/>
    <s v="Tertiary Education"/>
    <x v="4"/>
    <x v="20"/>
    <x v="1"/>
    <s v="DLR 6.5: 100% of targets on timely and quality fiduciary managament are achieved"/>
    <x v="1"/>
    <n v="1.064333"/>
    <n v="1.064333"/>
    <n v="0"/>
    <s v="Yes"/>
    <s v="The country specific values for each target are in the respective Financing Agreements: 1) Timely fiduciary reporting including timely submissions of IFRs and of financial and procurement audit reports for the period for the center -  from US$15,000 equivalent to US$ 30,000 equivalent per year.  2) Functional institutional oversight of fiduciary management (functioning internal audit unit and functioning audit committee (under the university’s council) that would support the center) -  from US$15,000 equivalent to US$ 30,000 equivalent per year. 3)  Transparency of ACE expenses - from US$15,000 equivalent to US$ 30,000 equivalent per year; 4) Quality of Procurement planning. Share of the originally approved procurement plan that was executed - from US$15,000 equivalent to US$ 30,000 equivalent per year.  "/>
    <x v="2"/>
    <s v="Centers’ progress reports, websites and time stamp of submission of documents"/>
    <s v="No"/>
  </r>
  <r>
    <s v="P169064"/>
    <s v="Western Africa"/>
    <x v="2"/>
    <s v="IPF/DLIs"/>
    <s v="Tertiary Education"/>
    <x v="2"/>
    <x v="4"/>
    <x v="1"/>
    <s v="DLI 7: Institutional Impact"/>
    <x v="0"/>
    <n v="13.886668"/>
    <n v="0"/>
    <n v="7.1729644048407773E-2"/>
    <s v="Yes"/>
    <s v="The country specific values for achieving milestones for each target are in the respective Financing Agreements: University regional strategy -US$100,000; US$200,000 equivalent for university head recruitment and US$50,000 equivalent for dean/department heads; US$ 200,000 equivalent for international accreditation; US$75,000 equivalent each for gap assessment/self-evaluation; US$ 50,000 equivalent for each year the university participates (up to 2 years); US$ 200,000 equivalent per institutional impact milestone; US$ 100,000 equivalent per year for a single or bundle of services"/>
    <x v="2"/>
    <s v="Centers’ progress reports; reports from host universities, accreditation certificates and other assessment reports; PASET benchmarking exercise report"/>
    <s v="No"/>
  </r>
  <r>
    <s v="P169064"/>
    <s v="Western Africa"/>
    <x v="2"/>
    <s v="IPF/DLIs"/>
    <s v="Tertiary Education"/>
    <x v="2"/>
    <x v="4"/>
    <x v="1"/>
    <s v="DLR 7.0: 0%"/>
    <x v="1"/>
    <n v="0.98888900000000002"/>
    <n v="0.98888900000000002"/>
    <n v="0"/>
    <s v="Yes"/>
    <s v="The country specific values for achieving milestones for each target are in the respective Financing Agreements: University regional strategy -US$100,000; US$200,000 equivalent for university head recruitment and US$50,000 equivalent for dean/department heads; US$ 200,000 equivalent for international accreditation; US$75,000 equivalent each for gap assessment/self-evaluation; US$ 50,000 equivalent for each year the university participates (up to 2 years); US$ 200,000 equivalent per institutional impact milestone; US$ 100,000 equivalent per year for a single or bundle of services"/>
    <x v="2"/>
    <s v="Centers’ progress reports; reports from host universities, accreditation certificates and other assessment reports; PASET benchmarking exercise report"/>
    <s v="No"/>
  </r>
  <r>
    <s v="P169064"/>
    <s v="Western Africa"/>
    <x v="2"/>
    <s v="IPF/DLIs"/>
    <s v="Tertiary Education"/>
    <x v="2"/>
    <x v="4"/>
    <x v="1"/>
    <s v="DLR 7.1: 17% (DLR#7.1: ACE Impact host institution develops and endorses a meaningful university- wide regional strategy (including student affairs),  DLR#7.2: ACE Impact host institution undertakes open, merit-based competitive selection of department heads related to the ACEs and university head;  DLR#7.3: ACE Impact host institution undertakes institutional wide international accreditation, gap assessments and self-evaluations following established methodology; DLR#7.4: ACE Impact host institution participates in the PASET Regional Benchmarking initiative and submits on the required indicators; DLR#7.5: ACE Impact host institution meets milestones for promoting institutional impact. Each approved Center Implementation Plan contains milestone(s) of results and activities to improve institutional impact • DLR#7.6: ACE Impact host institution participates in the National Research and Education Network, including services such as (1) at least 0.5 gbps broadband connection, (2) access to electronic library/database content, (3) access to High Performance Computing, and (4) access to high-performance computer applications)"/>
    <x v="1"/>
    <n v="2.7488890000000001"/>
    <n v="2.7488890000000001"/>
    <n v="0"/>
    <s v="Yes"/>
    <s v="The country specific values for achieving milestones for each target are in the respective Financing Agreements: University regional strategy -US$100,000; US$200,000 equivalent for university head recruitment and US$50,000 equivalent for dean/department heads; US$ 200,000 equivalent for international accreditation; US$75,000 equivalent each for gap assessment/self-evaluation; US$ 50,000 equivalent for each year the university participates (up to 2 years); US$ 200,000 equivalent per institutional impact milestone; US$ 100,000 equivalent per year for a single or bundle of services"/>
    <x v="2"/>
    <s v="Centers’ progress reports; reports from host universities, accreditation certificates and other assessment reports; PASET benchmarking exercise report"/>
    <s v="No"/>
  </r>
  <r>
    <s v="P169064"/>
    <s v="Western Africa"/>
    <x v="2"/>
    <s v="IPF/DLIs"/>
    <s v="Tertiary Education"/>
    <x v="2"/>
    <x v="4"/>
    <x v="1"/>
    <s v="DLR 7.2: 29% (DLR#7.1: ACE Impact host institution develops and endorses a meaningful university- wide regional strategy (including student affairs),  DLR#7.2: ACE Impact host institution undertakes open, merit-based competitive selection of department heads related to the ACEs and university head;  DLR#7.3: ACE Impact host institution undertakes institutional wide international accreditation, gap assessments and self-evaluations following established methodology; DLR#7.4: ACE Impact host institution participates in the PASET Regional Benchmarking initiative and submits on the required indicators; DLR#7.5: ACE Impact host institution meets milestones for promoting institutional impact. Each approved Center Implementation Plan contains milestone(s) of results and activities to improve institutional impact • DLR#7.6: ACE Impact host institution participates in the National Research and Education Network, including services such as (1) at least 0.5 gbps broadband connection, (2) access to electronic library/database content, (3) access to High Performance Computing, and (4) access to high-performance computer applications)"/>
    <x v="1"/>
    <n v="2.2855560000000001"/>
    <n v="2.2855560000000001"/>
    <n v="0"/>
    <s v="Yes"/>
    <s v="The country specific values for achieving milestones for each target are in the respective Financing Agreements: University regional strategy -US$100,000; US$200,000 equivalent for university head recruitment and US$50,000 equivalent for dean/department heads; US$ 200,000 equivalent for international accreditation; US$75,000 equivalent each for gap assessment/self-evaluation; US$ 50,000 equivalent for each year the university participates (up to 2 years); US$ 200,000 equivalent per institutional impact milestone; US$ 100,000 equivalent per year for a single or bundle of services"/>
    <x v="2"/>
    <s v="Centers’ progress reports; reports from host universities, accreditation certificates and other assessment reports; PASET benchmarking exercise report"/>
    <s v="No"/>
  </r>
  <r>
    <s v="P169064"/>
    <s v="Western Africa"/>
    <x v="2"/>
    <s v="IPF/DLIs"/>
    <s v="Tertiary Education"/>
    <x v="2"/>
    <x v="4"/>
    <x v="1"/>
    <s v="DLR 7.3: 56% (DLR#7.1: ACE Impact host institution develops and endorses a meaningful university- wide regional strategy (including student affairs),  DLR#7.2: ACE Impact host institution undertakes open, merit-based competitive selection of department heads related to the ACEs and university head;  DLR#7.3: ACE Impact host institution undertakes institutional wide international accreditation, gap assessments and self-evaluations following established methodology; DLR#7.4: ACE Impact host institution participates in the PASET Regional Benchmarking initiative and submits on the required indicators; DLR#7.5: ACE Impact host institution meets milestones for promoting institutional impact. Each approved Center Implementation Plan contains milestone(s) of results and activities to improve institutional impact • DLR#7.6: ACE Impact host institution participates in the National Research and Education Network, including services such as (1) at least 0.5 gbps broadband connection, (2) access to electronic library/database content, (3) access to High Performance Computing, and (4) access to high-performance computer applications)"/>
    <x v="1"/>
    <n v="3.2766670000000002"/>
    <n v="3.2766670000000002"/>
    <n v="0"/>
    <s v="Yes"/>
    <s v="The country specific values for achieving milestones for each target are in the respective Financing Agreements: University regional strategy -US$100,000; US$200,000 equivalent for university head recruitment and US$50,000 equivalent for dean/department heads; US$ 200,000 equivalent for international accreditation; US$75,000 equivalent each for gap assessment/self-evaluation; US$ 50,000 equivalent for each year the university participates (up to 2 years); US$ 200,000 equivalent per institutional impact milestone; US$ 100,000 equivalent per year for a single or bundle of services"/>
    <x v="2"/>
    <s v="Centers’ progress reports; reports from host universities, accreditation certificates and other assessment reports; PASET benchmarking exercise report"/>
    <s v="No"/>
  </r>
  <r>
    <s v="P169064"/>
    <s v="Western Africa"/>
    <x v="2"/>
    <s v="IPF/DLIs"/>
    <s v="Tertiary Education"/>
    <x v="2"/>
    <x v="4"/>
    <x v="1"/>
    <s v="DLR 7.4: 100% (DLR#7.1: ACE Impact host institution develops and endorses a meaningful university- wide regional strategy (including student affairs),  DLR#7.2: ACE Impact host institution undertakes open, merit-based competitive selection of department heads related to the ACEs and university head;  DLR#7.3: ACE Impact host institution undertakes institutional wide international accreditation, gap assessments and self-evaluations following established methodology; DLR#7.4: ACE Impact host institution participates in the PASET Regional Benchmarking initiative and submits on the required indicators; DLR#7.5: ACE Impact host institution meets milestones for promoting institutional impact. Each approved Center Implementation Plan contains milestone(s) of results and activities to improve institutional impact • DLR#7.6: ACE Impact host institution participates in the National Research and Education Network, including services such as (1) at least 0.5 gbps broadband connection, (2) access to electronic library/database content, (3) access to High Performance Computing, and (4) access to high-performance computer applications)"/>
    <x v="1"/>
    <n v="4.5866670000000003"/>
    <n v="4.5866670000000003"/>
    <n v="0"/>
    <s v="Yes"/>
    <s v="The country specific values for achieving milestones for each target are in the respective Financing Agreements: University regional strategy -US$100,000; US$200,000 equivalent for university head recruitment and US$50,000 equivalent for dean/department heads; US$ 200,000 equivalent for international accreditation; US$75,000 equivalent each for gap assessment/self-evaluation; US$ 50,000 equivalent for each year the university participates (up to 2 years); US$ 200,000 equivalent per institutional impact milestone; US$ 100,000 equivalent per year for a single or bundle of services"/>
    <x v="2"/>
    <s v="Centers’ progress reports; reports from host universities, accreditation certificates and other assessment reports; PASET benchmarking exercise report"/>
    <s v="No"/>
  </r>
  <r>
    <s v="P163399"/>
    <s v="Eastern Africa"/>
    <x v="2"/>
    <s v="IPF/DLIs"/>
    <s v="Vocational Education and Training"/>
    <x v="3"/>
    <x v="32"/>
    <x v="1"/>
    <s v="DLI 1: Institutional readiness"/>
    <x v="0"/>
    <n v="24.594999999999999"/>
    <n v="0"/>
    <n v="4.3149124775223237E-2"/>
    <s v="No"/>
    <s v="as per DLR formulas below"/>
    <x v="2"/>
    <s v="Regional Flagship TVET Institute"/>
    <s v="No"/>
  </r>
  <r>
    <s v="P163399"/>
    <s v="Eastern Africa"/>
    <x v="2"/>
    <s v="IPF/DLIs"/>
    <s v="Vocational Education and Training"/>
    <x v="3"/>
    <x v="42"/>
    <x v="1"/>
    <s v="DLR 1.1: Establishment of Project Implementation Unit at Regional Flagship TVET Institutes"/>
    <x v="1"/>
    <n v="12.297499999999999"/>
    <n v="12.297499999999999"/>
    <n v="0"/>
    <s v="No"/>
    <s v="Disbursed when an Industry Advisory Board/Committee is established at each institute with at least 50% of the members of the board represented from industries"/>
    <x v="2"/>
    <s v="Regional Flagship TVET Institute"/>
    <s v="No"/>
  </r>
  <r>
    <s v="P163399"/>
    <s v="Eastern Africa"/>
    <x v="2"/>
    <s v="IPF/DLIs"/>
    <s v="Vocational Education and Training"/>
    <x v="3"/>
    <x v="32"/>
    <x v="1"/>
    <s v="DLR 1.2: Establishment of Industry Advisory Board/Committee"/>
    <x v="1"/>
    <n v="12.297499999999999"/>
    <n v="12.297499999999999"/>
    <n v="0"/>
    <s v="No"/>
    <s v="Disbursed when an Industry Advisory Board/Committee is established at each institute with at least 50% of the members of the board represented from industries"/>
    <x v="2"/>
    <s v="Regional Flagship TVET Institute"/>
    <s v="No"/>
  </r>
  <r>
    <s v="P163399"/>
    <s v="Eastern Africa"/>
    <x v="2"/>
    <s v="IPF/DLIs"/>
    <s v="Vocational Education and Training"/>
    <x v="5"/>
    <x v="18"/>
    <x v="1"/>
    <s v="DLI 2: Access"/>
    <x v="0"/>
    <n v="36.892496999999999"/>
    <n v="0"/>
    <n v="6.4723681899676727E-2"/>
    <s v="Yes"/>
    <s v="as per DLR formulas below"/>
    <x v="0"/>
    <s v="Regional Flagship TVET Institute"/>
    <s v="No"/>
  </r>
  <r>
    <s v="P163399"/>
    <s v="Eastern Africa"/>
    <x v="2"/>
    <s v="IPF/DLIs"/>
    <s v="Vocational Education and Training"/>
    <x v="5"/>
    <x v="18"/>
    <x v="1"/>
    <s v="DLR 2.1: Number of student enrollments at regional flagship TVET institutes in programs aimed at meeting skills needs of priority sectors"/>
    <x v="1"/>
    <n v="36.892496999999999"/>
    <n v="36.892496999999999"/>
    <n v="0"/>
    <s v="Yes"/>
    <s v="Disbursement occurs when an additional student is enrolled in the programs aimed at meeting skills needs of priority sectors. Results are counted when students are enrolled at least six months in long-term programs, and when students complete training in short-term programs"/>
    <x v="0"/>
    <s v="Regional Flagship TVET Institute"/>
    <s v="No"/>
  </r>
  <r>
    <s v="P163399"/>
    <s v="Eastern Africa"/>
    <x v="2"/>
    <s v="IPF/DLIs"/>
    <s v="Vocational Education and Training"/>
    <x v="5"/>
    <x v="18"/>
    <x v="1"/>
    <s v="DLR 2.1.1: 6,969 students enrolled at regional flagship TVET institutes in programs aimed at meeting skills needs of priority sectors"/>
    <x v="1"/>
    <n v="4.2344970000000002"/>
    <n v="4.2344970000000002"/>
    <n v="0"/>
    <s v="Yes"/>
    <s v="n/a"/>
    <x v="0"/>
    <s v="Regional Flagship TVET Institute"/>
    <s v="No"/>
  </r>
  <r>
    <s v="P163399"/>
    <s v="Eastern Africa"/>
    <x v="2"/>
    <s v="IPF/DLIs"/>
    <s v="Vocational Education and Training"/>
    <x v="5"/>
    <x v="18"/>
    <x v="1"/>
    <s v="DLR 2.1.2: 9,066 students enrolled at regional flagship TVET institutes in programs aimed at meeting skills needs of priority sectors"/>
    <x v="1"/>
    <n v="5.6179180000000004"/>
    <n v="5.6179180000000004"/>
    <n v="0"/>
    <s v="Yes"/>
    <s v="n/a"/>
    <x v="0"/>
    <s v="Regional Flagship TVET Institute"/>
    <s v="No"/>
  </r>
  <r>
    <s v="P163399"/>
    <s v="Eastern Africa"/>
    <x v="2"/>
    <s v="IPF/DLIs"/>
    <s v="Vocational Education and Training"/>
    <x v="5"/>
    <x v="18"/>
    <x v="1"/>
    <s v="DLR 2.1.3: 11,645 students enrolled at regional flagship TVET institutes in programs aimed at meeting skills needs of priority sectors"/>
    <x v="1"/>
    <n v="7.3464150000000004"/>
    <n v="7.3464150000000004"/>
    <n v="0"/>
    <s v="Yes"/>
    <s v="n/a"/>
    <x v="0"/>
    <s v="Regional Flagship TVET Institute"/>
    <s v="No"/>
  </r>
  <r>
    <s v="P163399"/>
    <s v="Eastern Africa"/>
    <x v="2"/>
    <s v="IPF/DLIs"/>
    <s v="Vocational Education and Training"/>
    <x v="5"/>
    <x v="18"/>
    <x v="1"/>
    <s v="DLR 2.1.4: 13,998 students enrolled at regional flagship TVET institutes in programs aimed at meeting skills needs of priority sectors"/>
    <x v="1"/>
    <n v="8.9133340000000008"/>
    <n v="8.9133340000000008"/>
    <n v="0"/>
    <s v="Yes"/>
    <s v="n/a"/>
    <x v="0"/>
    <s v="Regional Flagship TVET Institute"/>
    <s v="No"/>
  </r>
  <r>
    <s v="P163399"/>
    <s v="Eastern Africa"/>
    <x v="2"/>
    <s v="IPF/DLIs"/>
    <s v="Vocational Education and Training"/>
    <x v="5"/>
    <x v="18"/>
    <x v="1"/>
    <s v="DLR 2.1.5: 16,759 students enrolled at regional flagship TVET institutes in programs aimed at meeting skills needs of priority sectors"/>
    <x v="1"/>
    <n v="10.780333000000001"/>
    <n v="10.780333000000001"/>
    <n v="0"/>
    <s v="Yes"/>
    <s v="n/a"/>
    <x v="0"/>
    <s v="Regional Flagship TVET Institute"/>
    <s v="No"/>
  </r>
  <r>
    <s v="P163399"/>
    <s v="Eastern Africa"/>
    <x v="2"/>
    <s v="IPF/DLIs"/>
    <s v="Vocational Education and Training"/>
    <x v="9"/>
    <x v="43"/>
    <x v="0"/>
    <s v="DLI 3: Quality"/>
    <x v="0"/>
    <n v="184.46249"/>
    <n v="0"/>
    <n v="0.32361841827031385"/>
    <s v="Yes"/>
    <s v="Disbursement occurs upon reaching specific targets "/>
    <x v="0"/>
    <s v="Regional Flagship TVET Institute"/>
    <s v="No"/>
  </r>
  <r>
    <s v="P163399"/>
    <s v="Eastern Africa"/>
    <x v="2"/>
    <s v="IPF/DLIs"/>
    <s v="Vocational Education and Training"/>
    <x v="9"/>
    <x v="43"/>
    <x v="0"/>
    <s v="DLR 3.1: Number of demand-driven programs developed and accredited by national TVET accreditation agencies or certified by industries"/>
    <x v="1"/>
    <n v="36.892496999999999"/>
    <n v="36.892496999999999"/>
    <n v="0"/>
    <s v="Yes"/>
    <s v="Disbursement occurs when an additional student is enrolled in the programs aimed at meeting skills needs of priority sectors. Results are counted when students are enrolled at least six months in long-term programs, and when students complete training in short-term programs"/>
    <x v="0"/>
    <s v="Regional Flagship TVET Institute"/>
    <s v="No"/>
  </r>
  <r>
    <s v="P163399"/>
    <s v="Eastern Africa"/>
    <x v="2"/>
    <s v="IPF/DLIs"/>
    <s v="Vocational Education and Training"/>
    <x v="9"/>
    <x v="43"/>
    <x v="0"/>
    <s v="DLR 3.1.1: 52 of demand-driven programs developed and accredited by national TVET accreditation agencies or certified by industries"/>
    <x v="1"/>
    <n v="8.8314959999999996"/>
    <n v="8.8314959999999996"/>
    <n v="0"/>
    <s v="Yes"/>
    <s v="n/a"/>
    <x v="0"/>
    <s v="Regional Flagship TVET Institute"/>
    <s v="No"/>
  </r>
  <r>
    <s v="P163399"/>
    <s v="Eastern Africa"/>
    <x v="2"/>
    <s v="IPF/DLIs"/>
    <s v="Vocational Education and Training"/>
    <x v="9"/>
    <x v="43"/>
    <x v="0"/>
    <s v="DLR 3.1.2: 44 of demand-driven programs developed and accredited by national TVET accreditation agencies or certified by industries"/>
    <x v="1"/>
    <n v="8.4919709999999995"/>
    <n v="8.4919709999999995"/>
    <n v="0"/>
    <s v="Yes"/>
    <s v="n/a"/>
    <x v="0"/>
    <s v="Regional Flagship TVET Institute"/>
    <s v="No"/>
  </r>
  <r>
    <s v="P163399"/>
    <s v="Eastern Africa"/>
    <x v="2"/>
    <s v="IPF/DLIs"/>
    <s v="Vocational Education and Training"/>
    <x v="9"/>
    <x v="43"/>
    <x v="0"/>
    <s v="DLR 3.1.3: 41 of demand-driven programs developed and accredited by national TVET accreditation agencies or certified by industries"/>
    <x v="1"/>
    <n v="7.1794710000000004"/>
    <n v="7.1794710000000004"/>
    <n v="0"/>
    <s v="Yes"/>
    <s v="n/a"/>
    <x v="0"/>
    <s v="Regional Flagship TVET Institute"/>
    <s v="No"/>
  </r>
  <r>
    <s v="P163399"/>
    <s v="Eastern Africa"/>
    <x v="2"/>
    <s v="IPF/DLIs"/>
    <s v="Vocational Education and Training"/>
    <x v="9"/>
    <x v="43"/>
    <x v="0"/>
    <s v="DLR 3.1.4: 34 of demand-driven programs developed and accredited by national TVET accreditation agencies or certified by industries"/>
    <x v="1"/>
    <n v="6.0566899999999997"/>
    <n v="6.0566899999999997"/>
    <n v="0"/>
    <s v="Yes"/>
    <s v="n/a"/>
    <x v="0"/>
    <s v="Regional Flagship TVET Institute"/>
    <s v="No"/>
  </r>
  <r>
    <s v="P163399"/>
    <s v="Eastern Africa"/>
    <x v="2"/>
    <s v="IPF/DLIs"/>
    <s v="Vocational Education and Training"/>
    <x v="9"/>
    <x v="43"/>
    <x v="0"/>
    <s v="DLR 3.1.5: 35 of demand-driven programs developed and accredited by national TVET accreditation agencies or certified by industries"/>
    <x v="1"/>
    <n v="6.3328689999999996"/>
    <n v="6.3328689999999996"/>
    <n v="0"/>
    <s v="Yes"/>
    <s v="n/a"/>
    <x v="0"/>
    <s v="Regional Flagship TVET Institute"/>
    <s v="No"/>
  </r>
  <r>
    <s v="P163399"/>
    <s v="Eastern Africa"/>
    <x v="2"/>
    <s v="IPF/DLIs"/>
    <s v="Vocational Education and Training"/>
    <x v="0"/>
    <x v="44"/>
    <x v="1"/>
    <s v="DLR 3.2: Teaching staff in flagship TVET institutes who have industrial attachment"/>
    <x v="1"/>
    <n v="36.892497999999996"/>
    <n v="36.892497999999996"/>
    <n v="0"/>
    <s v="Yes"/>
    <s v="Disbursement occurs when teaching staff in flagship TVET institutes complete relevant industrial attachment for at least one month. Staff needs to return to the institute and resume his/her duty"/>
    <x v="0"/>
    <s v="Regional Flagship TVET Institute"/>
    <s v="No"/>
  </r>
  <r>
    <s v="P163399"/>
    <s v="Eastern Africa"/>
    <x v="2"/>
    <s v="IPF/DLIs"/>
    <s v="Vocational Education and Training"/>
    <x v="0"/>
    <x v="44"/>
    <x v="1"/>
    <s v="DLR 3.2.1: 96 Teaching staff in flagship TVET institutes who have industrial attachment"/>
    <x v="1"/>
    <n v="11.808768000000001"/>
    <n v="11.808768000000001"/>
    <n v="0"/>
    <s v="Yes"/>
    <s v="n/a"/>
    <x v="0"/>
    <s v="Regional Flagship TVET Institute"/>
    <s v="No"/>
  </r>
  <r>
    <s v="P163399"/>
    <s v="Eastern Africa"/>
    <x v="2"/>
    <s v="IPF/DLIs"/>
    <s v="Vocational Education and Training"/>
    <x v="0"/>
    <x v="44"/>
    <x v="1"/>
    <s v="DLR 3.2.2: 51 Teaching staff in flagship TVET institutes who have industrial attachment"/>
    <x v="1"/>
    <n v="6.2478470000000002"/>
    <n v="6.2478470000000002"/>
    <n v="0"/>
    <s v="Yes"/>
    <s v="n/a"/>
    <x v="0"/>
    <s v="Regional Flagship TVET Institute"/>
    <s v="No"/>
  </r>
  <r>
    <s v="P163399"/>
    <s v="Eastern Africa"/>
    <x v="2"/>
    <s v="IPF/DLIs"/>
    <s v="Vocational Education and Training"/>
    <x v="0"/>
    <x v="44"/>
    <x v="1"/>
    <s v="DLR 3.2.3: 51 Teaching staff in flagship TVET institutes who have industrial attachment"/>
    <x v="1"/>
    <n v="6.0585690000000003"/>
    <n v="6.0585690000000003"/>
    <n v="0"/>
    <s v="Yes"/>
    <s v="n/a"/>
    <x v="0"/>
    <s v="Regional Flagship TVET Institute"/>
    <s v="No"/>
  </r>
  <r>
    <s v="P163399"/>
    <s v="Eastern Africa"/>
    <x v="2"/>
    <s v="IPF/DLIs"/>
    <s v="Vocational Education and Training"/>
    <x v="0"/>
    <x v="44"/>
    <x v="1"/>
    <s v="DLR 3.2.4: 47 Teaching staff in flagship TVET institutes who have industrial attachment"/>
    <x v="1"/>
    <n v="5.7174050000000003"/>
    <n v="5.7174050000000003"/>
    <n v="0"/>
    <s v="Yes"/>
    <s v="n/a"/>
    <x v="0"/>
    <s v="Regional Flagship TVET Institute"/>
    <s v="No"/>
  </r>
  <r>
    <s v="P163399"/>
    <s v="Eastern Africa"/>
    <x v="2"/>
    <s v="IPF/DLIs"/>
    <s v="Vocational Education and Training"/>
    <x v="0"/>
    <x v="44"/>
    <x v="1"/>
    <s v="DLR 3.2.5: 60 Teaching staff in flagship TVET institutes who have industrial attachment"/>
    <x v="1"/>
    <n v="7.0599090000000002"/>
    <n v="7.0599090000000002"/>
    <n v="0"/>
    <s v="Yes"/>
    <s v="n/a"/>
    <x v="0"/>
    <s v="Regional Flagship TVET Institute"/>
    <s v="No"/>
  </r>
  <r>
    <s v="P163399"/>
    <s v="Eastern Africa"/>
    <x v="2"/>
    <s v="IPF/DLIs"/>
    <s v="Vocational Education and Training"/>
    <x v="0"/>
    <x v="45"/>
    <x v="1"/>
    <s v="DLR 3.3: Teaching staff who undertake exchanges in TVET institutes in another country"/>
    <x v="1"/>
    <n v="36.892499000000001"/>
    <n v="36.892499000000001"/>
    <n v="0"/>
    <s v="Yes"/>
    <s v="Disbursement occurs when teaching staff in flagship TVET institutes undertake exchanges in another country. Staff needs to return to the institutes and resume its duty"/>
    <x v="0"/>
    <s v="Regional Flagship TVET Institute"/>
    <s v="No"/>
  </r>
  <r>
    <s v="P163399"/>
    <s v="Eastern Africa"/>
    <x v="2"/>
    <s v="IPF/DLIs"/>
    <s v="Vocational Education and Training"/>
    <x v="0"/>
    <x v="45"/>
    <x v="1"/>
    <s v="DLR 3.3.1: 62 Teaching staff who undertake exchanges in TVET institutes in another country"/>
    <x v="1"/>
    <n v="8.8887230000000006"/>
    <n v="8.8887230000000006"/>
    <n v="0"/>
    <s v="Yes"/>
    <s v="n/a"/>
    <x v="0"/>
    <s v="Regional Flagship TVET Institute"/>
    <s v="No"/>
  </r>
  <r>
    <s v="P163399"/>
    <s v="Eastern Africa"/>
    <x v="2"/>
    <s v="IPF/DLIs"/>
    <s v="Vocational Education and Training"/>
    <x v="0"/>
    <x v="45"/>
    <x v="1"/>
    <s v="DLR 3.3.2: 24 Teaching staff who undertake exchanges in TVET institutes in another country"/>
    <x v="1"/>
    <n v="5.5830489999999999"/>
    <n v="5.5830489999999999"/>
    <n v="0"/>
    <s v="Yes"/>
    <s v="n/a"/>
    <x v="0"/>
    <s v="Regional Flagship TVET Institute"/>
    <s v="No"/>
  </r>
  <r>
    <s v="P163399"/>
    <s v="Eastern Africa"/>
    <x v="2"/>
    <s v="IPF/DLIs"/>
    <s v="Vocational Education and Training"/>
    <x v="0"/>
    <x v="45"/>
    <x v="1"/>
    <s v="DLR 3.3.3: 43 Teaching staff who undertake exchanges in TVET institutes in another country"/>
    <x v="1"/>
    <n v="6.7202400000000004"/>
    <n v="6.7202400000000004"/>
    <n v="0"/>
    <s v="Yes"/>
    <s v="n/a"/>
    <x v="0"/>
    <s v="Regional Flagship TVET Institute"/>
    <s v="No"/>
  </r>
  <r>
    <s v="P163399"/>
    <s v="Eastern Africa"/>
    <x v="2"/>
    <s v="IPF/DLIs"/>
    <s v="Vocational Education and Training"/>
    <x v="0"/>
    <x v="45"/>
    <x v="1"/>
    <s v="DLR 3.3.4: 46 Teaching staff who undertake exchanges in TVET institutes in another country"/>
    <x v="1"/>
    <n v="6.7624250000000004"/>
    <n v="6.7624250000000004"/>
    <n v="0"/>
    <s v="Yes"/>
    <s v="n/a"/>
    <x v="0"/>
    <s v="Regional Flagship TVET Institute"/>
    <s v="No"/>
  </r>
  <r>
    <s v="P163399"/>
    <s v="Eastern Africa"/>
    <x v="2"/>
    <s v="IPF/DLIs"/>
    <s v="Vocational Education and Training"/>
    <x v="0"/>
    <x v="45"/>
    <x v="1"/>
    <s v="DLR 3.3.5: 64 Teaching staff who undertake exchanges in TVET institutes in another country"/>
    <x v="1"/>
    <n v="8.9380620000000004"/>
    <n v="8.9380620000000004"/>
    <n v="0"/>
    <s v="Yes"/>
    <s v="n/a"/>
    <x v="0"/>
    <s v="Regional Flagship TVET Institute"/>
    <s v="No"/>
  </r>
  <r>
    <s v="P163399"/>
    <s v="Eastern Africa"/>
    <x v="2"/>
    <s v="IPF/DLIs"/>
    <s v="Vocational Education and Training"/>
    <x v="2"/>
    <x v="4"/>
    <x v="1"/>
    <s v="DLR 3.4: Number of MoUs signed with industries and partner institutions"/>
    <x v="1"/>
    <n v="36.892498000000003"/>
    <n v="36.892498000000003"/>
    <n v="0"/>
    <s v="Yes"/>
    <s v="Disbursement occurs when the MoUs are signed with industries and partner institutions by flagship TVET institute. Agreements that outline at least a two-year partnership work program need to be attached to the signed MoUs"/>
    <x v="0"/>
    <s v="Regional Flagship TVET Institute"/>
    <s v="No"/>
  </r>
  <r>
    <s v="P163399"/>
    <s v="Eastern Africa"/>
    <x v="2"/>
    <s v="IPF/DLIs"/>
    <s v="Vocational Education and Training"/>
    <x v="2"/>
    <x v="4"/>
    <x v="1"/>
    <s v="DLR 3.4.1: 42 MoUs signed with industries and partner institutions"/>
    <x v="1"/>
    <n v="7.788119"/>
    <n v="7.788119"/>
    <n v="0"/>
    <s v="Yes"/>
    <s v="n/a"/>
    <x v="0"/>
    <s v="Regional Flagship TVET Institute"/>
    <s v="No"/>
  </r>
  <r>
    <s v="P163399"/>
    <s v="Eastern Africa"/>
    <x v="2"/>
    <s v="IPF/DLIs"/>
    <s v="Vocational Education and Training"/>
    <x v="2"/>
    <x v="4"/>
    <x v="1"/>
    <s v="DLR 3.4.2: 40 MoUs signed with industries and partner institutions"/>
    <x v="1"/>
    <n v="7.6770129999999996"/>
    <n v="7.6770129999999996"/>
    <n v="0"/>
    <s v="Yes"/>
    <s v="n/a"/>
    <x v="0"/>
    <s v="Regional Flagship TVET Institute"/>
    <s v="No"/>
  </r>
  <r>
    <s v="P163399"/>
    <s v="Eastern Africa"/>
    <x v="2"/>
    <s v="IPF/DLIs"/>
    <s v="Vocational Education and Training"/>
    <x v="2"/>
    <x v="4"/>
    <x v="1"/>
    <s v="DLR 3.4.3: 39 MoUs signed with industries and partner institutions"/>
    <x v="1"/>
    <n v="7.6970340000000004"/>
    <n v="7.6970340000000004"/>
    <n v="0"/>
    <s v="Yes"/>
    <s v="n/a"/>
    <x v="0"/>
    <s v="Regional Flagship TVET Institute"/>
    <s v="No"/>
  </r>
  <r>
    <s v="P163399"/>
    <s v="Eastern Africa"/>
    <x v="2"/>
    <s v="IPF/DLIs"/>
    <s v="Vocational Education and Training"/>
    <x v="2"/>
    <x v="4"/>
    <x v="1"/>
    <s v="DLR 3.4.4: 41 MoUs signed with industries and partner institutions"/>
    <x v="1"/>
    <n v="7.1094900000000001"/>
    <n v="7.1094900000000001"/>
    <n v="0"/>
    <s v="Yes"/>
    <s v="n/a"/>
    <x v="0"/>
    <s v="Regional Flagship TVET Institute"/>
    <s v="No"/>
  </r>
  <r>
    <s v="P163399"/>
    <s v="Eastern Africa"/>
    <x v="2"/>
    <s v="IPF/DLIs"/>
    <s v="Vocational Education and Training"/>
    <x v="2"/>
    <x v="4"/>
    <x v="1"/>
    <s v="DLR 3.4.5: 39 MoUs signed with industries and partner institutions"/>
    <x v="1"/>
    <n v="6.6208419999999997"/>
    <n v="6.6208419999999997"/>
    <n v="0"/>
    <s v="Yes"/>
    <s v="n/a"/>
    <x v="0"/>
    <s v="Regional Flagship TVET Institute"/>
    <s v="No"/>
  </r>
  <r>
    <s v="P163399"/>
    <s v="Eastern Africa"/>
    <x v="2"/>
    <s v="IPF/DLIs"/>
    <s v="Vocational Education and Training"/>
    <x v="9"/>
    <x v="46"/>
    <x v="1"/>
    <s v="DLR 3.5: Tracer study conducted annually"/>
    <x v="1"/>
    <n v="36.892497999999996"/>
    <n v="36.892497999999996"/>
    <n v="0"/>
    <s v="Yes"/>
    <s v="Disbursement occurs when institutes conduct an annual tracer study, publish it on-line, and hold consultations with key stakeholders, including industry on the findings of studies"/>
    <x v="0"/>
    <s v="Regional Flagship TVET Institute"/>
    <s v="No"/>
  </r>
  <r>
    <s v="P163399"/>
    <s v="Eastern Africa"/>
    <x v="2"/>
    <s v="IPF/DLIs"/>
    <s v="Vocational Education and Training"/>
    <x v="9"/>
    <x v="46"/>
    <x v="1"/>
    <s v="DLR 3.5.1: 13 Tracer study conducted annually"/>
    <x v="1"/>
    <n v="6.2359819999999999"/>
    <n v="6.2359819999999999"/>
    <n v="0"/>
    <s v="Yes"/>
    <s v="n/a"/>
    <x v="0"/>
    <s v="Regional Flagship TVET Institute"/>
    <s v="No"/>
  </r>
  <r>
    <s v="P163399"/>
    <s v="Eastern Africa"/>
    <x v="2"/>
    <s v="IPF/DLIs"/>
    <s v="Vocational Education and Training"/>
    <x v="9"/>
    <x v="46"/>
    <x v="1"/>
    <s v="DLR 3.5.2: 16 Tracer study conducted annually"/>
    <x v="1"/>
    <n v="7.664129"/>
    <n v="7.664129"/>
    <n v="0"/>
    <s v="Yes"/>
    <s v="n/a"/>
    <x v="0"/>
    <s v="Regional Flagship TVET Institute"/>
    <s v="No"/>
  </r>
  <r>
    <s v="P163399"/>
    <s v="Eastern Africa"/>
    <x v="2"/>
    <s v="IPF/DLIs"/>
    <s v="Vocational Education and Training"/>
    <x v="9"/>
    <x v="46"/>
    <x v="1"/>
    <s v="DLR 3.5.3: 16 Tracer study conducted annually"/>
    <x v="1"/>
    <n v="7.664129"/>
    <n v="7.664129"/>
    <n v="0"/>
    <s v="Yes"/>
    <s v="n/a"/>
    <x v="0"/>
    <s v="Regional Flagship TVET Institute"/>
    <s v="No"/>
  </r>
  <r>
    <s v="P163399"/>
    <s v="Eastern Africa"/>
    <x v="2"/>
    <s v="IPF/DLIs"/>
    <s v="Vocational Education and Training"/>
    <x v="9"/>
    <x v="46"/>
    <x v="1"/>
    <s v="DLR 3.5.4: 16 Tracer study conducted annually"/>
    <x v="1"/>
    <n v="7.664129"/>
    <n v="7.664129"/>
    <n v="0"/>
    <s v="Yes"/>
    <s v="n/a"/>
    <x v="0"/>
    <s v="Regional Flagship TVET Institute"/>
    <s v="No"/>
  </r>
  <r>
    <s v="P163399"/>
    <s v="Eastern Africa"/>
    <x v="2"/>
    <s v="IPF/DLIs"/>
    <s v="Vocational Education and Training"/>
    <x v="9"/>
    <x v="46"/>
    <x v="1"/>
    <s v="DLR 3.5.5: 16 Tracer study conducted annually"/>
    <x v="1"/>
    <n v="7.664129"/>
    <n v="7.664129"/>
    <n v="0"/>
    <s v="Yes"/>
    <s v="n/a"/>
    <x v="0"/>
    <s v="Regional Flagship TVET Institute"/>
    <s v="No"/>
  </r>
  <r>
    <s v="P163399"/>
    <s v="Eastern Africa"/>
    <x v="2"/>
    <s v="IPF/DLIs"/>
    <s v="Vocational Education and Training"/>
    <x v="9"/>
    <x v="47"/>
    <x v="1"/>
    <s v="DLI 4: Occupational standards"/>
    <x v="0"/>
    <n v="9.7624999999999993"/>
    <n v="0"/>
    <n v="1.7127193763696556E-2"/>
    <s v="Yes"/>
    <s v="Disbursement occurs when an occupational standard in the EASTRIP priority sectors is developed or updated."/>
    <x v="2"/>
    <s v="National Project Coordination Unit"/>
    <s v="No"/>
  </r>
  <r>
    <s v="P163399"/>
    <s v="Eastern Africa"/>
    <x v="2"/>
    <s v="IPF/DLIs"/>
    <s v="Vocational Education and Training"/>
    <x v="9"/>
    <x v="47"/>
    <x v="1"/>
    <s v="DLR 4.1 Occupational standards in the EASTRIP priority sectors developed or updated"/>
    <x v="1"/>
    <n v="9.7624999999999993"/>
    <n v="9.7624999999999993"/>
    <n v="0"/>
    <s v="Yes"/>
    <s v="Disbursement occurs when an occupational standard in the EASTRIP priority sectors is developed or updated."/>
    <x v="2"/>
    <s v="National Project Coordination Unit"/>
    <s v="No"/>
  </r>
  <r>
    <s v="P163399"/>
    <s v="Eastern Africa"/>
    <x v="2"/>
    <s v="IPF/DLIs"/>
    <s v="Vocational Education and Training"/>
    <x v="9"/>
    <x v="47"/>
    <x v="1"/>
    <s v="DLR 4.1.1: 8 Occupational standards in the EASTRIP priority sectors developed or updated"/>
    <x v="1"/>
    <n v="2.3755950000000001"/>
    <n v="2.3755950000000001"/>
    <n v="0"/>
    <s v="Yes"/>
    <s v="n/a"/>
    <x v="2"/>
    <s v="National Project Coordination Unit"/>
    <s v="No"/>
  </r>
  <r>
    <s v="P163399"/>
    <s v="Eastern Africa"/>
    <x v="2"/>
    <s v="IPF/DLIs"/>
    <s v="Vocational Education and Training"/>
    <x v="9"/>
    <x v="47"/>
    <x v="1"/>
    <s v="DLR 4.1.2: 9 Occupational standards in the EASTRIP priority sectors developed or updated"/>
    <x v="1"/>
    <n v="1.5821430000000001"/>
    <n v="1.5821430000000001"/>
    <n v="0"/>
    <s v="Yes"/>
    <s v="n/a"/>
    <x v="2"/>
    <s v="National Project Coordination Unit"/>
    <s v="No"/>
  </r>
  <r>
    <s v="P163399"/>
    <s v="Eastern Africa"/>
    <x v="2"/>
    <s v="IPF/DLIs"/>
    <s v="Vocational Education and Training"/>
    <x v="9"/>
    <x v="47"/>
    <x v="1"/>
    <s v="DLR 4.1.3: 7 Occupational standards in the EASTRIP priority sectors developed or updated"/>
    <x v="1"/>
    <n v="1.37381"/>
    <n v="1.37381"/>
    <n v="0"/>
    <s v="Yes"/>
    <s v="n/a"/>
    <x v="2"/>
    <s v="National Project Coordination Unit"/>
    <s v="No"/>
  </r>
  <r>
    <s v="P163399"/>
    <s v="Eastern Africa"/>
    <x v="2"/>
    <s v="IPF/DLIs"/>
    <s v="Vocational Education and Training"/>
    <x v="9"/>
    <x v="47"/>
    <x v="1"/>
    <s v="DLR 4.1.4: 8 Occupational standards in the EASTRIP priority sectors developed or updated"/>
    <x v="1"/>
    <n v="1.477976"/>
    <n v="1.477976"/>
    <n v="0"/>
    <s v="Yes"/>
    <s v="n/a"/>
    <x v="2"/>
    <s v="National Project Coordination Unit"/>
    <s v="No"/>
  </r>
  <r>
    <s v="P163399"/>
    <s v="Eastern Africa"/>
    <x v="2"/>
    <s v="IPF/DLIs"/>
    <s v="Vocational Education and Training"/>
    <x v="9"/>
    <x v="47"/>
    <x v="1"/>
    <s v="DLR 4.1.5: 9 Occupational standards in the EASTRIP priority sectors developed or updated"/>
    <x v="1"/>
    <n v="1.5821430000000001"/>
    <n v="1.5821430000000001"/>
    <n v="0"/>
    <s v="Yes"/>
    <s v="n/a"/>
    <x v="2"/>
    <s v="National Project Coordination Unit"/>
    <s v="No"/>
  </r>
  <r>
    <s v="P163399"/>
    <s v="Eastern Africa"/>
    <x v="2"/>
    <s v="IPF/DLIs"/>
    <s v="Vocational Education and Training"/>
    <x v="9"/>
    <x v="47"/>
    <x v="1"/>
    <s v="DLR 4.1.6: 10 Occupational standards in the EASTRIP priority sectors developed or updated"/>
    <x v="1"/>
    <n v="1.370833"/>
    <n v="1.370833"/>
    <n v="0"/>
    <s v="Yes"/>
    <s v="n/a"/>
    <x v="2"/>
    <s v="National Project Coordination Unit"/>
    <s v="No"/>
  </r>
  <r>
    <s v="P163399"/>
    <s v="Eastern Africa"/>
    <x v="2"/>
    <s v="IPF/DLIs"/>
    <s v="Vocational Education and Training"/>
    <x v="1"/>
    <x v="13"/>
    <x v="1"/>
    <s v="DLI 5: Model curricula"/>
    <x v="0"/>
    <n v="9.7625000000000011"/>
    <n v="0"/>
    <n v="1.712719376369656E-2"/>
    <s v="Yes"/>
    <s v="Disbursement occurs when a model curriculum with modern IT is developed or reviewed and approved by national TVET curriculum agencies."/>
    <x v="2"/>
    <s v="National Project Coordination Unit"/>
    <s v="No"/>
  </r>
  <r>
    <s v="P163399"/>
    <s v="Eastern Africa"/>
    <x v="2"/>
    <s v="IPF/DLIs"/>
    <s v="Vocational Education and Training"/>
    <x v="1"/>
    <x v="13"/>
    <x v="1"/>
    <s v="DLR 5.1: Model curricula with modern IT in EASTRIP priority program developed or reviewed"/>
    <x v="1"/>
    <n v="9.7625000000000011"/>
    <n v="9.7625000000000011"/>
    <n v="0"/>
    <s v="Yes"/>
    <s v="Disbursement occurs when a model curriculum with modern IT is developed or reviewed and approved by national TVET curriculum agencies."/>
    <x v="2"/>
    <s v="National Project Coordination Unit"/>
    <s v="No"/>
  </r>
  <r>
    <s v="P163399"/>
    <s v="Eastern Africa"/>
    <x v="2"/>
    <s v="IPF/DLIs"/>
    <s v="Vocational Education and Training"/>
    <x v="1"/>
    <x v="13"/>
    <x v="1"/>
    <s v="DLR 5.1.1: 10 Model curricula with modern IT in EASTRIP priority program developed or reviewed"/>
    <x v="1"/>
    <n v="2.5058039999999999"/>
    <n v="2.5058039999999999"/>
    <n v="0"/>
    <s v="Yes"/>
    <s v="n/a"/>
    <x v="2"/>
    <s v="National Project Coordination Unit"/>
    <s v="No"/>
  </r>
  <r>
    <s v="P163399"/>
    <s v="Eastern Africa"/>
    <x v="2"/>
    <s v="IPF/DLIs"/>
    <s v="Vocational Education and Training"/>
    <x v="1"/>
    <x v="13"/>
    <x v="1"/>
    <s v="DLR 5.1.2: 9 Model curricula with modern IT in EASTRIP priority program developed or reviewed"/>
    <x v="1"/>
    <n v="1.5040180000000001"/>
    <n v="1.5040180000000001"/>
    <n v="0"/>
    <s v="Yes"/>
    <s v="n/a"/>
    <x v="2"/>
    <s v="National Project Coordination Unit"/>
    <s v="No"/>
  </r>
  <r>
    <s v="P163399"/>
    <s v="Eastern Africa"/>
    <x v="2"/>
    <s v="IPF/DLIs"/>
    <s v="Vocational Education and Training"/>
    <x v="1"/>
    <x v="13"/>
    <x v="1"/>
    <s v="DLR 5.1.3: 9 Model curricula with modern IT in EASTRIP priority program developed or reviewed"/>
    <x v="1"/>
    <n v="1.5040180000000001"/>
    <n v="1.5040180000000001"/>
    <n v="0"/>
    <s v="Yes"/>
    <s v="n/a"/>
    <x v="2"/>
    <s v="National Project Coordination Unit"/>
    <s v="No"/>
  </r>
  <r>
    <s v="P163399"/>
    <s v="Eastern Africa"/>
    <x v="2"/>
    <s v="IPF/DLIs"/>
    <s v="Vocational Education and Training"/>
    <x v="1"/>
    <x v="13"/>
    <x v="1"/>
    <s v="DLR 5.1.4: 9 Model curricula with modern IT in EASTRIP priority program developed or reviewed"/>
    <x v="1"/>
    <n v="1.5040180000000001"/>
    <n v="1.5040180000000001"/>
    <n v="0"/>
    <s v="Yes"/>
    <s v="n/a"/>
    <x v="2"/>
    <s v="National Project Coordination Unit"/>
    <s v="No"/>
  </r>
  <r>
    <s v="P163399"/>
    <s v="Eastern Africa"/>
    <x v="2"/>
    <s v="IPF/DLIs"/>
    <s v="Vocational Education and Training"/>
    <x v="1"/>
    <x v="13"/>
    <x v="1"/>
    <s v="DLR 5.1.5: 9 Model curricula with modern IT in EASTRIP priority program developed or reviewed"/>
    <x v="1"/>
    <n v="1.5040180000000001"/>
    <n v="1.5040180000000001"/>
    <n v="0"/>
    <s v="Yes"/>
    <s v="n/a"/>
    <x v="2"/>
    <s v="National Project Coordination Unit"/>
    <s v="No"/>
  </r>
  <r>
    <s v="P163399"/>
    <s v="Eastern Africa"/>
    <x v="2"/>
    <s v="IPF/DLIs"/>
    <s v="Vocational Education and Training"/>
    <x v="1"/>
    <x v="13"/>
    <x v="1"/>
    <s v="DLR 5.1.6: 5 Model curricula with modern IT in EASTRIP priority program developed or reviewed"/>
    <x v="1"/>
    <n v="1.2406239999999999"/>
    <n v="1.2406239999999999"/>
    <n v="0"/>
    <s v="Yes"/>
    <s v="n/a"/>
    <x v="2"/>
    <s v="National Project Coordination Unit"/>
    <s v="No"/>
  </r>
  <r>
    <s v="P163399"/>
    <s v="Eastern Africa"/>
    <x v="2"/>
    <s v="IPF/DLIs"/>
    <s v="Vocational Education and Training"/>
    <x v="9"/>
    <x v="48"/>
    <x v="0"/>
    <s v="DLI 6: Mutual recognition of qualifications"/>
    <x v="0"/>
    <n v="9.7624999999999993"/>
    <n v="0"/>
    <n v="1.7127193763696556E-2"/>
    <s v="Varies by DLR"/>
    <s v="Disbursement occurs upon reaching specific targets "/>
    <x v="0"/>
    <s v="National Project Coordination Unit"/>
    <s v="No"/>
  </r>
  <r>
    <s v="P163399"/>
    <s v="Eastern Africa"/>
    <x v="2"/>
    <s v="IPF/DLIs"/>
    <s v="Vocational Education and Training"/>
    <x v="9"/>
    <x v="48"/>
    <x v="0"/>
    <s v="DLR 6.1: Mutual recognition of qualifications with other countries agreed"/>
    <x v="1"/>
    <n v="5.8574999999999999"/>
    <n v="5.8574999999999999"/>
    <n v="0"/>
    <s v="Yes"/>
    <s v="Disbursement occurs per mutual recognition of qualifications agreed."/>
    <x v="0"/>
    <s v="National Project Coordination Unit"/>
    <s v="No"/>
  </r>
  <r>
    <s v="P163399"/>
    <s v="Eastern Africa"/>
    <x v="2"/>
    <s v="IPF/DLIs"/>
    <s v="Vocational Education and Training"/>
    <x v="9"/>
    <x v="48"/>
    <x v="0"/>
    <s v="DLR 6.1.1: 4 Mutual recognition of qualifications with other countries agreed"/>
    <x v="1"/>
    <n v="0.26346199999999997"/>
    <n v="0.26346199999999997"/>
    <n v="0"/>
    <s v="Yes"/>
    <s v="n/a"/>
    <x v="0"/>
    <s v="National Project Coordination Unit"/>
    <s v="No"/>
  </r>
  <r>
    <s v="P163399"/>
    <s v="Eastern Africa"/>
    <x v="2"/>
    <s v="IPF/DLIs"/>
    <s v="Vocational Education and Training"/>
    <x v="9"/>
    <x v="48"/>
    <x v="0"/>
    <s v="DLR 6.1.2: 4 Mutual recognition of qualifications with other countries agreed"/>
    <x v="1"/>
    <n v="0.72016800000000003"/>
    <n v="0.72016800000000003"/>
    <n v="0"/>
    <s v="Yes"/>
    <s v="n/a"/>
    <x v="0"/>
    <s v="National Project Coordination Unit"/>
    <s v="No"/>
  </r>
  <r>
    <s v="P163399"/>
    <s v="Eastern Africa"/>
    <x v="2"/>
    <s v="IPF/DLIs"/>
    <s v="Vocational Education and Training"/>
    <x v="9"/>
    <x v="48"/>
    <x v="0"/>
    <s v="DLR 6.1.3: 7 Mutual recognition of qualifications with other countries agreed"/>
    <x v="1"/>
    <n v="1.8412729999999999"/>
    <n v="1.8412729999999999"/>
    <n v="0"/>
    <s v="Yes"/>
    <s v="n/a"/>
    <x v="0"/>
    <s v="National Project Coordination Unit"/>
    <s v="No"/>
  </r>
  <r>
    <s v="P163399"/>
    <s v="Eastern Africa"/>
    <x v="2"/>
    <s v="IPF/DLIs"/>
    <s v="Vocational Education and Training"/>
    <x v="9"/>
    <x v="48"/>
    <x v="0"/>
    <s v="DLR 6.1.4: 6 Mutual recognition of qualifications with other countries agreed"/>
    <x v="1"/>
    <n v="1.315337"/>
    <n v="1.315337"/>
    <n v="0"/>
    <s v="Yes"/>
    <s v="n/a"/>
    <x v="0"/>
    <s v="National Project Coordination Unit"/>
    <s v="No"/>
  </r>
  <r>
    <s v="P163399"/>
    <s v="Eastern Africa"/>
    <x v="2"/>
    <s v="IPF/DLIs"/>
    <s v="Vocational Education and Training"/>
    <x v="9"/>
    <x v="48"/>
    <x v="0"/>
    <s v="DLR 6.1.5: 6 Mutual recognition of qualifications with other countries agreed"/>
    <x v="1"/>
    <n v="0.85863"/>
    <n v="0.85863"/>
    <n v="0"/>
    <s v="Yes"/>
    <s v="n/a"/>
    <x v="0"/>
    <s v="National Project Coordination Unit"/>
    <s v="No"/>
  </r>
  <r>
    <s v="P163399"/>
    <s v="Eastern Africa"/>
    <x v="2"/>
    <s v="IPF/DLIs"/>
    <s v="Vocational Education and Training"/>
    <x v="9"/>
    <x v="48"/>
    <x v="0"/>
    <s v="DLR 6.1.6: 6 Mutual recognition of qualifications with other countries agreed"/>
    <x v="1"/>
    <n v="0.85863"/>
    <n v="0.85863"/>
    <n v="0"/>
    <s v="Yes"/>
    <s v="n/a"/>
    <x v="0"/>
    <s v="National Project Coordination Unit"/>
    <s v="No"/>
  </r>
  <r>
    <s v="P163399"/>
    <s v="Eastern Africa"/>
    <x v="2"/>
    <s v="IPF/DLIs"/>
    <s v="Vocational Education and Training"/>
    <x v="2"/>
    <x v="38"/>
    <x v="1"/>
    <s v="DLI 6.2: Guideline on how to facilitate the regional students' enrollment in EASTRIP developed"/>
    <x v="0"/>
    <n v="3.9049999999999998"/>
    <n v="0"/>
    <n v="6.8508775054786234E-3"/>
    <s v="No"/>
    <s v="Disbursement occurs when a guideline on how to facilitate the regional students’ enrollment in EASTRIP is developed"/>
    <x v="0"/>
    <s v="National Project Coordination Unit"/>
    <s v="No"/>
  </r>
  <r>
    <s v="P163399"/>
    <s v="Eastern Africa"/>
    <x v="2"/>
    <s v="IPF/DLIs"/>
    <s v="Vocational Education and Training"/>
    <x v="2"/>
    <x v="38"/>
    <x v="1"/>
    <s v="DLR 6.2.1: 3 Guidelines on how to facilitate the regional students' enrollment in EASTRIP developed"/>
    <x v="1"/>
    <n v="3.9049999999999998"/>
    <n v="3.9049999999999998"/>
    <n v="0"/>
    <s v="No"/>
    <s v="n/a"/>
    <x v="0"/>
    <s v="National Project Coordination Unit"/>
    <s v="No"/>
  </r>
  <r>
    <s v="P163399"/>
    <s v="Eastern Africa"/>
    <x v="2"/>
    <s v="IPF/DLIs"/>
    <s v="Vocational Education and Training"/>
    <x v="2"/>
    <x v="27"/>
    <x v="1"/>
    <s v="DLI 7: National plans, policies, strategies, and authorities"/>
    <x v="0"/>
    <n v="9.7624999999999993"/>
    <n v="0"/>
    <n v="1.7127193763696556E-2"/>
    <s v="Yes"/>
    <s v="Disbursement occurs when a national plan, policy, strategy is developed, or enactment of an authority is completed."/>
    <x v="0"/>
    <s v="National Project Coordination Unit"/>
    <s v="No"/>
  </r>
  <r>
    <s v="P163399"/>
    <s v="Eastern Africa"/>
    <x v="2"/>
    <s v="IPF/DLIs"/>
    <s v="Vocational Education and Training"/>
    <x v="2"/>
    <x v="27"/>
    <x v="1"/>
    <s v="DLR 7.1: Developing sustainable TVET financing strategy (ET); Establishing a national inter-institutional collaboration framework for TVET (KE); Operationalizing National Qualifications Framework (TZ)"/>
    <x v="1"/>
    <n v="5.1312499999999996"/>
    <n v="5.1312499999999996"/>
    <n v="0"/>
    <s v="Yes"/>
    <s v="Disbursement occurs when a sustainable TVET financing strategy is developed for Ethiopia; a national inter-institutional collaboration framework for TVET is established in Kenya; and the National Qualifications Framework is reviewed and operationalized in Tanzania"/>
    <x v="0"/>
    <s v="National Project Coordination Unit"/>
    <s v="No"/>
  </r>
  <r>
    <s v="P163399"/>
    <s v="Eastern Africa"/>
    <x v="2"/>
    <s v="IPF/DLIs"/>
    <s v="Vocational Education and Training"/>
    <x v="2"/>
    <x v="27"/>
    <x v="1"/>
    <s v="DLR 7.2: Establishment of a TVET quality assurance agency (ET); Development of a sustainable national financing strategy for TVET (KE)"/>
    <x v="1"/>
    <n v="3.8812500000000001"/>
    <n v="3.8812500000000001"/>
    <n v="0"/>
    <s v="Yes"/>
    <s v="Disbursement occurs when a TVET quality assurance agency is established in Ethiopia and a sustainable national financing strategy is developed for Kenya."/>
    <x v="0"/>
    <s v="National Project Coordination Unit"/>
    <s v="No"/>
  </r>
  <r>
    <s v="P163399"/>
    <s v="Eastern Africa"/>
    <x v="2"/>
    <s v="IPF/DLIs"/>
    <s v="Vocational Education and Training"/>
    <x v="2"/>
    <x v="27"/>
    <x v="1"/>
    <s v="DLR 7.3: Conducting national TVET skills mapping (KE)"/>
    <x v="1"/>
    <n v="0.375"/>
    <n v="0.375"/>
    <n v="0"/>
    <s v="Yes"/>
    <s v="Disbursement occurs when national TVET skills mapping is conducted for Ethiopia."/>
    <x v="0"/>
    <s v="National Project Coordination Unit"/>
    <s v="No"/>
  </r>
  <r>
    <s v="P163399"/>
    <s v="Eastern Africa"/>
    <x v="2"/>
    <s v="IPF/DLIs"/>
    <s v="Vocational Education and Training"/>
    <x v="2"/>
    <x v="27"/>
    <x v="1"/>
    <s v="DLR 7.4: Developing a policy for regional TVET integration (KE)"/>
    <x v="1"/>
    <n v="0.375"/>
    <n v="0.375"/>
    <n v="0"/>
    <s v="Yes"/>
    <s v="Disbursement occurs when a policy for regional TVET integration is developed for Kenya"/>
    <x v="0"/>
    <s v="National Project Coordination Unit"/>
    <s v="No"/>
  </r>
  <r>
    <s v="P157809"/>
    <s v="Egypt"/>
    <x v="3"/>
    <s v="IPF/DLIs"/>
    <s v="Primary and Secondary Education"/>
    <x v="5"/>
    <x v="18"/>
    <x v="1"/>
    <s v="DLI 1: Increased Access to KG"/>
    <x v="0"/>
    <n v="50"/>
    <n v="0"/>
    <n v="5.2083333333333336E-2"/>
    <s v="Yes"/>
    <s v="as per DLR formulas below"/>
    <x v="0"/>
    <s v="EMIS, CAPMAS"/>
    <s v="No"/>
  </r>
  <r>
    <s v="P157809"/>
    <s v="Egypt"/>
    <x v="3"/>
    <s v="IPF/DLIs"/>
    <s v="Primary and Secondary Education"/>
    <x v="5"/>
    <x v="7"/>
    <x v="1"/>
    <s v="DLR 1.1: 500,000 of additional students enrolled in KG"/>
    <x v="1"/>
    <n v="40"/>
    <n v="40"/>
    <n v="0"/>
    <s v="Yes"/>
    <s v="US$80,000 for every 1,000 additional students enrolled in each Academic Year (AY), starting in AY 2018- 2019, up to a maximum of US$40,000,000"/>
    <x v="0"/>
    <s v="EMIS, CAPMAS"/>
    <s v="No"/>
  </r>
  <r>
    <s v="P157809"/>
    <s v="Egypt"/>
    <x v="3"/>
    <s v="IPF/DLIs"/>
    <s v="Primary and Secondary Education"/>
    <x v="5"/>
    <x v="8"/>
    <x v="1"/>
    <s v="DLR 1.2: 50% of the additional students enrolled in KG are in the poorest districts as identified by CAPMAS"/>
    <x v="1"/>
    <n v="10"/>
    <n v="10"/>
    <n v="0"/>
    <s v="Yes"/>
    <s v="US$20,000 for every 500 additional KG students enrolled in the poorest districts in each AY, starting in AY 2018- 2019, up to a maximum of US$10,000,000."/>
    <x v="0"/>
    <s v="EMIS, CAPMAS"/>
    <s v="No"/>
  </r>
  <r>
    <s v="P157809"/>
    <s v="Egypt"/>
    <x v="3"/>
    <s v="IPF/DLIs"/>
    <s v="Primary and Secondary Education"/>
    <x v="2"/>
    <x v="31"/>
    <x v="2"/>
    <s v="DLI 2: Strengthened Quality Assurance (QA) System for KG"/>
    <x v="0"/>
    <n v="34"/>
    <n v="0"/>
    <n v="3.5416666666666666E-2"/>
    <s v="Yes"/>
    <s v="as per DLR formulas below"/>
    <x v="0"/>
    <s v="Reports/records"/>
    <s v="No"/>
  </r>
  <r>
    <s v="P157809"/>
    <s v="Egypt"/>
    <x v="3"/>
    <s v="IPF/DLIs"/>
    <s v="Primary and Secondary Education"/>
    <x v="2"/>
    <x v="31"/>
    <x v="2"/>
    <s v="DLR 2.1: Quality Assurance (QA) System for KG has been established and made operational"/>
    <x v="1"/>
    <n v="6"/>
    <n v="6"/>
    <n v="0"/>
    <s v="Yes"/>
    <s v="n/a"/>
    <x v="0"/>
    <s v="MOETE website Signed documents at MOETE"/>
    <s v="No"/>
  </r>
  <r>
    <s v="P157809"/>
    <s v="Egypt"/>
    <x v="3"/>
    <s v="IPF/DLIs"/>
    <s v="Primary and Secondary Education"/>
    <x v="2"/>
    <x v="31"/>
    <x v="2"/>
    <s v="DLR 2.2a: 100 % KGs assessed under newly established QA System"/>
    <x v="1"/>
    <n v="8"/>
    <n v="8"/>
    <n v="0"/>
    <s v="Yes"/>
    <s v="For every 10 percentage points of KGs assessed, reward US$80,000 up to US$8,000,000"/>
    <x v="0"/>
    <s v="Quality reports for KGs"/>
    <s v="No"/>
  </r>
  <r>
    <s v="P157809"/>
    <s v="Egypt"/>
    <x v="3"/>
    <s v="IPF/DLIs"/>
    <s v="Primary and Secondary Education"/>
    <x v="2"/>
    <x v="31"/>
    <x v="2"/>
    <s v="DLR 2.2b: 50 % of KGs assessed have improved quality per QA System"/>
    <x v="1"/>
    <n v="20"/>
    <n v="20"/>
    <n v="0"/>
    <s v="Yes"/>
    <s v="For every 10% of KGs with improved quality reward US$4,000,000 up to US$20,000,000"/>
    <x v="0"/>
    <s v="Quality reports for KGs"/>
    <s v="No"/>
  </r>
  <r>
    <s v="P157809"/>
    <s v="Egypt"/>
    <x v="3"/>
    <s v="IPF/DLIs"/>
    <s v="Primary and Secondary Education"/>
    <x v="0"/>
    <x v="36"/>
    <x v="1"/>
    <s v="DLI 3: Extending KG in-service Teachers training"/>
    <x v="0"/>
    <n v="16"/>
    <n v="0"/>
    <n v="1.6666666666666666E-2"/>
    <s v="Yes"/>
    <s v="as per DLR formula below"/>
    <x v="0"/>
    <s v="MOETE training records"/>
    <s v="No"/>
  </r>
  <r>
    <s v="P157809"/>
    <s v="Egypt"/>
    <x v="3"/>
    <s v="IPF/DLIs"/>
    <s v="Primary and Secondary Education"/>
    <x v="0"/>
    <x v="36"/>
    <x v="1"/>
    <s v="DLR 3.2 100 % of public KG Teachers have completed the new KG Teachers training modules"/>
    <x v="1"/>
    <n v="16"/>
    <n v="16"/>
    <n v="0"/>
    <s v="Yes"/>
    <s v="From a baseline of 0, for every 5 percentage points increase in percentage of KG Teachers completing the new KG in-service training modules pre-agreed by the WB, reward US$800,000, up to a maximum of US$16,000,000"/>
    <x v="0"/>
    <s v="MOETE training records"/>
    <s v="No"/>
  </r>
  <r>
    <s v="P157809"/>
    <s v="Egypt"/>
    <x v="3"/>
    <s v="IPF/DLIs"/>
    <s v="Primary and Secondary Education"/>
    <x v="0"/>
    <x v="22"/>
    <x v="0"/>
    <s v="DLI 4: Improved Quality of Teachers and Education Leader Professional Development"/>
    <x v="0"/>
    <n v="30"/>
    <n v="0"/>
    <n v="3.125E-2"/>
    <s v="No"/>
    <s v="as per DLR formulas below"/>
    <x v="0"/>
    <s v="Ministerial decree MOETE website"/>
    <s v="No"/>
  </r>
  <r>
    <s v="P157809"/>
    <s v="Egypt"/>
    <x v="3"/>
    <s v="IPF/DLIs"/>
    <s v="Primary and Secondary Education"/>
    <x v="0"/>
    <x v="22"/>
    <x v="0"/>
    <s v="DLR 4.1a: New CPD Framework approved by ministerial decree, under terms and conditions acceptable to the Bank"/>
    <x v="1"/>
    <n v="5"/>
    <n v="5"/>
    <n v="0"/>
    <s v="No"/>
    <s v="US$5,000,000 by FY2021"/>
    <x v="0"/>
    <s v="Ministerial decree MOETE website"/>
    <s v="No"/>
  </r>
  <r>
    <s v="P157809"/>
    <s v="Egypt"/>
    <x v="3"/>
    <s v="IPF/DLIs"/>
    <s v="Primary and Secondary Education"/>
    <x v="0"/>
    <x v="22"/>
    <x v="0"/>
    <s v="DLR 4.1b: New induction system approved by ministerial decree,under terms and conditions acceptable to the Bank"/>
    <x v="1"/>
    <n v="5"/>
    <n v="5"/>
    <n v="0"/>
    <s v="No"/>
    <s v="US$5,000,000 by FY2022"/>
    <x v="0"/>
    <s v="Ministerial decree MOETE website"/>
    <s v="No"/>
  </r>
  <r>
    <s v="P157809"/>
    <s v="Egypt"/>
    <x v="3"/>
    <s v="IPF/DLIs"/>
    <s v="Primary and Secondary Education"/>
    <x v="0"/>
    <x v="22"/>
    <x v="0"/>
    <s v="DLR 4.3: Criterion provided under the new CPD Frameworkused to prepare 70% of the PD plans"/>
    <x v="1"/>
    <n v="6"/>
    <n v="6"/>
    <n v="0"/>
    <s v="No"/>
    <s v="US$6,000,000 by closing date"/>
    <x v="0"/>
    <s v="MOETE website Training records"/>
    <s v="No"/>
  </r>
  <r>
    <s v="P157809"/>
    <s v="Egypt"/>
    <x v="3"/>
    <s v="IPF/DLIs"/>
    <s v="Primary and Secondary Education"/>
    <x v="0"/>
    <x v="22"/>
    <x v="0"/>
    <s v="DLR 4.4: First cohort of new Teachers, education leaders, and supervisors are trained under new induction system"/>
    <x v="1"/>
    <n v="10"/>
    <n v="10"/>
    <n v="0"/>
    <s v="No"/>
    <s v="US$10,000,000 by closing date"/>
    <x v="0"/>
    <s v="MOETE website Training records"/>
    <s v="No"/>
  </r>
  <r>
    <s v="P157809"/>
    <s v="Egypt"/>
    <x v="3"/>
    <s v="IPF/DLIs"/>
    <s v="Primary and Secondary Education"/>
    <x v="0"/>
    <x v="22"/>
    <x v="0"/>
    <s v="DLR 4.5: Second cohort of new Teachers, education leaders and supervisors are trained under new induction system"/>
    <x v="1"/>
    <n v="4"/>
    <n v="4"/>
    <n v="0"/>
    <s v="No"/>
    <s v="US$4,000,000 by closing date"/>
    <x v="0"/>
    <s v="MOETE website Training records"/>
    <s v="No"/>
  </r>
  <r>
    <s v="P157809"/>
    <s v="Egypt"/>
    <x v="3"/>
    <s v="IPF/DLIs"/>
    <s v="Primary and Secondary Education"/>
    <x v="0"/>
    <x v="0"/>
    <x v="1"/>
    <s v="DLI 5: Expanding Teachers Professional Behaviors (TPB) Program"/>
    <x v="0"/>
    <n v="60"/>
    <n v="0"/>
    <n v="6.25E-2"/>
    <s v="Yes"/>
    <s v="as per DLR formulas below"/>
    <x v="0"/>
    <s v="Teachers Professional Behaviors Program Portal"/>
    <s v="No"/>
  </r>
  <r>
    <s v="P157809"/>
    <s v="Egypt"/>
    <x v="3"/>
    <s v="IPF/DLIs"/>
    <s v="Primary and Secondary Education"/>
    <x v="0"/>
    <x v="0"/>
    <x v="1"/>
    <s v="DLR 5.1a: 40 % increase in schools/COPs participating at “highly engaged” level of Teachers Professional Behaviors (TPB) Program (baseline to be provided by project effectiveness)"/>
    <x v="1"/>
    <n v="26"/>
    <n v="26"/>
    <n v="0"/>
    <s v="Yes"/>
    <s v="US$6.5m for every 10-percentage point increase in number of highly engaged school/CoPs, up to a maximum of US$26,000,000"/>
    <x v="0"/>
    <s v="Teachers Professional Behaviors Program Portal"/>
    <s v="No"/>
  </r>
  <r>
    <s v="P157809"/>
    <s v="Egypt"/>
    <x v="3"/>
    <s v="IPF/DLIs"/>
    <s v="Primary and Secondary Education"/>
    <x v="0"/>
    <x v="0"/>
    <x v="1"/>
    <s v="DLR 5.1b: 40% increase in CLA Teachers participating at “highly engaged” level of Teachers Professional Behaviors (TPB) Program"/>
    <x v="1"/>
    <n v="26"/>
    <n v="26"/>
    <n v="0"/>
    <s v="Yes"/>
    <s v="US$6.5m for every 10 percentage point increase in number of highly engaged CoPs, up to a maximum of US$26,000,000."/>
    <x v="0"/>
    <s v="Teachers Professional Behaviors Program Portal"/>
    <s v="No"/>
  </r>
  <r>
    <s v="P157809"/>
    <s v="Egypt"/>
    <x v="3"/>
    <s v="IPF/DLIs"/>
    <s v="Primary and Secondary Education"/>
    <x v="0"/>
    <x v="0"/>
    <x v="1"/>
    <s v="DLR 5.5: 25 percent of CLA Teachers demonstrating impact on teaching"/>
    <x v="1"/>
    <n v="8"/>
    <n v="8"/>
    <n v="0"/>
    <s v="Yes"/>
    <s v="US$8,000,000 for at least 25% of CLA Teachers demonstrating impact by closing date"/>
    <x v="0"/>
    <s v="Teachers Professional Behaviors Program Portal, School visits"/>
    <s v="No"/>
  </r>
  <r>
    <s v="P157809"/>
    <s v="Egypt"/>
    <x v="3"/>
    <s v="IPF/DLIs"/>
    <s v="Primary and Secondary Education"/>
    <x v="2"/>
    <x v="28"/>
    <x v="1"/>
    <s v="DLI 6: Expanding Education Leaders and Supervisors (EL&amp;S) Program"/>
    <x v="0"/>
    <n v="10"/>
    <n v="0"/>
    <n v="1.0416666666666666E-2"/>
    <s v="Varies by DLR"/>
    <s v="as per DLR formulas below"/>
    <x v="0"/>
    <s v="Surveys/Portal"/>
    <s v="No"/>
  </r>
  <r>
    <s v="P157809"/>
    <s v="Egypt"/>
    <x v="3"/>
    <s v="IPF/DLIs"/>
    <s v="Primary and Secondary Education"/>
    <x v="2"/>
    <x v="28"/>
    <x v="1"/>
    <s v="DLR 6.1: Pilot of Education Leaders and Supervisors (EL&amp;S) Program Administered  to principals and vice principals in at least 500 schools, as further elaborated in the POM"/>
    <x v="1"/>
    <n v="0.5"/>
    <n v="0.5"/>
    <n v="0"/>
    <s v="Yes"/>
    <s v="US$500,000 by end of FY 2020"/>
    <x v="0"/>
    <s v="Phone surveys"/>
    <s v="No"/>
  </r>
  <r>
    <s v="P157809"/>
    <s v="Egypt"/>
    <x v="3"/>
    <s v="IPF/DLIs"/>
    <s v="Primary and Secondary Education"/>
    <x v="2"/>
    <x v="28"/>
    <x v="1"/>
    <s v="DLR 6.2: 25% increase in Education leaders and Supervisors participating at “highly engaged” level of EL&amp;S Program (baseline 0)"/>
    <x v="1"/>
    <n v="9"/>
    <n v="9"/>
    <n v="0"/>
    <s v="Yes"/>
    <s v="from a baseline of 0, US$1,000,000 for every 10 percentage points increase in “highly engaged” education leaders and supervisors up to a maximum of US$9,000,000."/>
    <x v="0"/>
    <s v="Teachers Professional Behaviors Program Portal"/>
    <s v="No"/>
  </r>
  <r>
    <s v="P157809"/>
    <s v="Egypt"/>
    <x v="3"/>
    <s v="IPF/DLIs"/>
    <s v="Primary and Secondary Education"/>
    <x v="2"/>
    <x v="28"/>
    <x v="1"/>
    <s v="DLR 6.5: 25 percent of education leaders and supervisors demonstrating impact (Baseline and end line data will be provided through the Impact Evaluation Study supported under Part 5 of the Project.)"/>
    <x v="1"/>
    <n v="0.5"/>
    <n v="0.5"/>
    <n v="0"/>
    <s v="No"/>
    <s v="US$500,000 for at least 25% of EL&amp;S demonstrating impact by closing date"/>
    <x v="0"/>
    <s v="Teachers Professional Behaviors Program Portal"/>
    <s v="No"/>
  </r>
  <r>
    <s v="P157809"/>
    <s v="Egypt"/>
    <x v="3"/>
    <s v="IPF/DLIs"/>
    <s v="Primary and Secondary Education"/>
    <x v="6"/>
    <x v="10"/>
    <x v="0"/>
    <s v="DLI 7: Successful implementation of the reform of the secondary graduation and assessment system"/>
    <x v="0"/>
    <n v="60"/>
    <n v="0"/>
    <n v="6.25E-2"/>
    <s v="No"/>
    <s v="as per DLR formulas below"/>
    <x v="0"/>
    <s v="MOETE Website Assessment management platform"/>
    <s v="No"/>
  </r>
  <r>
    <s v="P157809"/>
    <s v="Egypt"/>
    <x v="3"/>
    <s v="IPF/DLIs"/>
    <s v="Primary and Secondary Education"/>
    <x v="6"/>
    <x v="10"/>
    <x v="0"/>
    <s v="DLR 7.1a: Framework Document for new G10, G11 and G12 assessments approved"/>
    <x v="1"/>
    <n v="10"/>
    <n v="10"/>
    <n v="0"/>
    <s v="No"/>
    <s v="US$10,000,000 by closing date"/>
    <x v="0"/>
    <s v="MOETE Website Assessment management platform"/>
    <s v="No"/>
  </r>
  <r>
    <s v="P157809"/>
    <s v="Egypt"/>
    <x v="3"/>
    <s v="IPF/DLIs"/>
    <s v="Primary and Secondary Education"/>
    <x v="6"/>
    <x v="10"/>
    <x v="0"/>
    <s v="DLR 7.1b: Item development for MCQs and open-ended questions completed"/>
    <x v="1"/>
    <n v="10"/>
    <n v="10"/>
    <n v="0"/>
    <s v="No"/>
    <s v="US$10,000,000 by closing date"/>
    <x v="0"/>
    <s v="MOETE Website Assessment management platform"/>
    <s v="No"/>
  </r>
  <r>
    <s v="P157809"/>
    <s v="Egypt"/>
    <x v="3"/>
    <s v="IPF/DLIs"/>
    <s v="Primary and Secondary Education"/>
    <x v="6"/>
    <x v="10"/>
    <x v="0"/>
    <s v="DLR 7.2a: Successful completion of dry run of G10 assessments"/>
    <x v="1"/>
    <n v="2"/>
    <n v="2"/>
    <n v="0"/>
    <s v="No"/>
    <s v="US$2,000,000"/>
    <x v="0"/>
    <s v="MOETE Website Assessment management platform, Law amendment, ministerial decree and other legislative documents related to the new secondary graduation system"/>
    <s v="No"/>
  </r>
  <r>
    <s v="P157809"/>
    <s v="Egypt"/>
    <x v="3"/>
    <s v="IPF/DLIs"/>
    <s v="Primary and Secondary Education"/>
    <x v="6"/>
    <x v="10"/>
    <x v="0"/>
    <s v="DLR 7.2b: New G10 assessments administered nation-wide"/>
    <x v="1"/>
    <n v="8"/>
    <n v="8"/>
    <n v="0"/>
    <s v="No"/>
    <s v="US$8,000,000"/>
    <x v="0"/>
    <s v="MOETE Website Assessment management platform, Law amendment, ministerial decree and other legislative documents related to the new secondary graduation system"/>
    <s v="No"/>
  </r>
  <r>
    <s v="P157809"/>
    <s v="Egypt"/>
    <x v="3"/>
    <s v="IPF/DLIs"/>
    <s v="Primary and Secondary Education"/>
    <x v="6"/>
    <x v="10"/>
    <x v="0"/>
    <s v="DLR 7.2c New secondary graduation system is established and made operational"/>
    <x v="1"/>
    <n v="10"/>
    <n v="10"/>
    <n v="0"/>
    <s v="No"/>
    <s v="US$10,000,000 for by closing date"/>
    <x v="0"/>
    <s v="MOETE Website Assessment management platform, Law amendment, ministerial decree and other legislative documents related to the new secondary graduation system"/>
    <s v="No"/>
  </r>
  <r>
    <s v="P157809"/>
    <s v="Egypt"/>
    <x v="3"/>
    <s v="IPF/DLIs"/>
    <s v="Primary and Secondary Education"/>
    <x v="6"/>
    <x v="10"/>
    <x v="0"/>
    <s v="DLR 7.3 G10 &amp; G11 Tests are administered nation-wide"/>
    <x v="1"/>
    <n v="9"/>
    <n v="9"/>
    <n v="0"/>
    <s v="No"/>
    <s v="US$9,000,000 by closing date for administration of nation-wide G10 and G11 tests in one academic year."/>
    <x v="0"/>
    <s v="Assessment management platform phone surveys"/>
    <s v="No"/>
  </r>
  <r>
    <s v="P157809"/>
    <s v="Egypt"/>
    <x v="3"/>
    <s v="IPF/DLIs"/>
    <s v="Primary and Secondary Education"/>
    <x v="6"/>
    <x v="10"/>
    <x v="0"/>
    <s v="DLR 7.4: G10,G11,G12 Tests are administered nation-wide"/>
    <x v="1"/>
    <n v="9"/>
    <n v="9"/>
    <n v="0"/>
    <s v="No"/>
    <s v="US$9,000,000 by closing date for administration of nation-wide G10, G11 and G12 tests in the subsequent academic year"/>
    <x v="0"/>
    <s v="Assessment management platform phone surveys"/>
    <s v="No"/>
  </r>
  <r>
    <s v="P157809"/>
    <s v="Egypt"/>
    <x v="3"/>
    <s v="IPF/DLIs"/>
    <s v="Primary and Secondary Education"/>
    <x v="6"/>
    <x v="10"/>
    <x v="0"/>
    <s v="DLR 7.5: Public confidence in the secondary graduation and assessment system"/>
    <x v="1"/>
    <n v="2"/>
    <n v="2"/>
    <n v="0"/>
    <s v="No"/>
    <s v="US$2,000,000 for 60% respondents displaying confidence in the secondary graduation and assessment system by closing date"/>
    <x v="0"/>
    <s v="Public opinion survey results"/>
    <s v="No"/>
  </r>
  <r>
    <s v="P157809"/>
    <s v="Egypt"/>
    <x v="3"/>
    <s v="IPF/DLIs"/>
    <s v="Primary and Secondary Education"/>
    <x v="6"/>
    <x v="10"/>
    <x v="0"/>
    <s v="DLI 8: Grades 4 and 9 national assessment are designed, developed and successfully administered"/>
    <x v="0"/>
    <n v="25"/>
    <n v="0"/>
    <n v="2.6041666666666668E-2"/>
    <s v="No"/>
    <s v="as per DLR formulas below"/>
    <x v="0"/>
    <s v="MOETE Website, Assessment Management platfrom, Phone surveys "/>
    <s v="No"/>
  </r>
  <r>
    <s v="P157809"/>
    <s v="Egypt"/>
    <x v="3"/>
    <s v="IPF/DLIs"/>
    <s v="Primary and Secondary Education"/>
    <x v="6"/>
    <x v="10"/>
    <x v="0"/>
    <s v="DLR 8.1: Framework Document for Grade 4 assessment is approved by 2020"/>
    <x v="1"/>
    <n v="6"/>
    <n v="6"/>
    <n v="0"/>
    <s v="No"/>
    <s v="US$6,000,000"/>
    <x v="0"/>
    <s v="MOETE Website"/>
    <s v="No"/>
  </r>
  <r>
    <s v="P157809"/>
    <s v="Egypt"/>
    <x v="3"/>
    <s v="IPF/DLIs"/>
    <s v="Primary and Secondary Education"/>
    <x v="6"/>
    <x v="10"/>
    <x v="0"/>
    <s v="DLR 8.2: Dry run for the administration of Grade 4 sample-based assessment carried out"/>
    <x v="1"/>
    <n v="5"/>
    <n v="5"/>
    <n v="0"/>
    <s v="No"/>
    <s v="US$5,000,000 by closing date"/>
    <x v="0"/>
    <s v="Assessment report MOETE Website"/>
    <s v="No"/>
  </r>
  <r>
    <s v="P157809"/>
    <s v="Egypt"/>
    <x v="3"/>
    <s v="IPF/DLIs"/>
    <s v="Primary and Secondary Education"/>
    <x v="6"/>
    <x v="10"/>
    <x v="0"/>
    <s v="DLR 8.3: Dry run for the administration of Grade 9 national assessment carried out"/>
    <x v="1"/>
    <n v="4"/>
    <n v="4"/>
    <n v="0"/>
    <s v="No"/>
    <s v="US$4,000,000 by closing date"/>
    <x v="0"/>
    <s v="Assessment Management platform"/>
    <s v="No"/>
  </r>
  <r>
    <s v="P157809"/>
    <s v="Egypt"/>
    <x v="3"/>
    <s v="IPF/DLIs"/>
    <s v="Primary and Secondary Education"/>
    <x v="6"/>
    <x v="10"/>
    <x v="0"/>
    <s v="DLR 8.5: Grade 4 and grade 9 national assessments administered"/>
    <x v="1"/>
    <n v="10"/>
    <n v="10"/>
    <n v="0"/>
    <s v="No"/>
    <s v="US$5,000,000 for one round of each successful national assessment (G4 and G9) in any given academic year by closing date up to a maximum of US$10m"/>
    <x v="0"/>
    <s v="Assessment Management Platform, Phone surveys"/>
    <s v="No"/>
  </r>
  <r>
    <s v="P157809"/>
    <s v="Egypt"/>
    <x v="3"/>
    <s v="IPF/DLIs"/>
    <s v="Primary and Secondary Education"/>
    <x v="6"/>
    <x v="23"/>
    <x v="0"/>
    <s v="DLI 9: NCEEE restructured as a national testing and examination center"/>
    <x v="0"/>
    <n v="35"/>
    <n v="0"/>
    <n v="3.6458333333333336E-2"/>
    <s v="No"/>
    <s v="as per DLR formulas below"/>
    <x v="0"/>
    <s v="NCEEE records; spotcheck"/>
    <s v="No"/>
  </r>
  <r>
    <s v="P157809"/>
    <s v="Egypt"/>
    <x v="3"/>
    <s v="IPF/DLIs"/>
    <s v="Primary and Secondary Education"/>
    <x v="6"/>
    <x v="23"/>
    <x v="0"/>
    <s v="DLR 9.1a: Restructuring plan completed, and approved by Central Authority for Organization and Administration, and approved and signed by Borrower’s minister in charge of education by 2020"/>
    <x v="1"/>
    <n v="8"/>
    <n v="8"/>
    <n v="0"/>
    <s v="No"/>
    <s v="US$8,000,000 by 2020"/>
    <x v="0"/>
    <s v="NCEEE records"/>
    <s v="No"/>
  </r>
  <r>
    <s v="P157809"/>
    <s v="Egypt"/>
    <x v="3"/>
    <s v="IPF/DLIs"/>
    <s v="Primary and Secondary Education"/>
    <x v="6"/>
    <x v="23"/>
    <x v="0"/>
    <s v="DLR 9.1b: Capacity building plan developed for all NCEEE staff, graders, proctors, school-level staff in administration of national testing and service providers identified for capacity building activities"/>
    <x v="1"/>
    <n v="7"/>
    <n v="7"/>
    <n v="0"/>
    <s v="No"/>
    <s v="US$7,000,000 by closing date"/>
    <x v="0"/>
    <s v="NCEEE records"/>
    <s v="No"/>
  </r>
  <r>
    <s v="P157809"/>
    <s v="Egypt"/>
    <x v="3"/>
    <s v="IPF/DLIs"/>
    <s v="Primary and Secondary Education"/>
    <x v="6"/>
    <x v="23"/>
    <x v="0"/>
    <s v="DLR 9.2a: Three Specialized education measurement experts recruited for NCEEE for at least three consecutive year"/>
    <x v="1"/>
    <n v="5"/>
    <n v="5"/>
    <n v="0"/>
    <s v="No"/>
    <s v="US$5,000,000 by closing date"/>
    <x v="0"/>
    <s v="Contracts training records spot checks"/>
    <s v="No"/>
  </r>
  <r>
    <s v="P157809"/>
    <s v="Egypt"/>
    <x v="3"/>
    <s v="IPF/DLIs"/>
    <s v="Primary and Secondary Education"/>
    <x v="6"/>
    <x v="23"/>
    <x v="0"/>
    <s v="DLR 9.2b: Training conducted for: (1) NCEEE staff on management of assessment management platform, (2) item-bank developers, and (3) all graders on the database of graders, and (4) at least 70% of proctors on conducting new assessment"/>
    <x v="1"/>
    <n v="5"/>
    <n v="5"/>
    <n v="0"/>
    <s v="No"/>
    <s v="US$5,000,000 by closing date"/>
    <x v="0"/>
    <s v="Contracts training records spot checks"/>
    <s v="No"/>
  </r>
  <r>
    <s v="P157809"/>
    <s v="Egypt"/>
    <x v="3"/>
    <s v="IPF/DLIs"/>
    <s v="Primary and Secondary Education"/>
    <x v="6"/>
    <x v="23"/>
    <x v="0"/>
    <s v="DLR 9.3: All student assessment related budget lines and allocations transferred from MOETE to NCEEE"/>
    <x v="1"/>
    <n v="10"/>
    <n v="10"/>
    <n v="0"/>
    <s v="Varies by DLR"/>
    <s v="US$10,000,000 by closing date"/>
    <x v="0"/>
    <s v="Budget records"/>
    <s v="No"/>
  </r>
  <r>
    <s v="P157809"/>
    <s v="Egypt"/>
    <x v="3"/>
    <s v="IPF/DLIs"/>
    <s v="Primary and Secondary Education"/>
    <x v="8"/>
    <x v="30"/>
    <x v="1"/>
    <s v="DLI 10: Education Technology enabling environment and platform"/>
    <x v="0"/>
    <n v="70"/>
    <n v="0"/>
    <n v="7.2916666666666671E-2"/>
    <s v="No"/>
    <s v="as per DLR formulas below"/>
    <x v="0"/>
    <s v="MOETE Website, Education Decision Support Dashboard website, training records "/>
    <s v="No"/>
  </r>
  <r>
    <s v="P157809"/>
    <s v="Egypt"/>
    <x v="3"/>
    <s v="IPF/DLIs"/>
    <s v="Primary and Secondary Education"/>
    <x v="8"/>
    <x v="30"/>
    <x v="1"/>
    <s v="DLR 10.1: Education Technology Entity to support digital technology infrastructure established by ministerial decree and key positions staffed"/>
    <x v="1"/>
    <n v="30"/>
    <n v="30"/>
    <n v="0"/>
    <s v="No"/>
    <s v="US$30,000,000 by closing date."/>
    <x v="0"/>
    <s v="MOETE Website"/>
    <s v="No"/>
  </r>
  <r>
    <s v="P157809"/>
    <s v="Egypt"/>
    <x v="3"/>
    <s v="IPF/DLIs"/>
    <s v="Primary and Secondary Education"/>
    <x v="8"/>
    <x v="30"/>
    <x v="1"/>
    <s v="DLR 10.2: Education Decision Support Dashboard populated by data from training data, assessments data, content usage data and EMIS data and related reporting tools developed and functional"/>
    <x v="1"/>
    <n v="20"/>
    <n v="20"/>
    <n v="0"/>
    <s v="No"/>
    <s v="US$20,000,000 by closing date"/>
    <x v="0"/>
    <s v="Education Decision Support Dashboard website"/>
    <s v="No"/>
  </r>
  <r>
    <s v="P157809"/>
    <s v="Egypt"/>
    <x v="3"/>
    <s v="IPF/DLIs"/>
    <s v="Primary and Secondary Education"/>
    <x v="8"/>
    <x v="30"/>
    <x v="1"/>
    <s v="DLR 10.3: MOETE, directorate, district, and school level staff trained in use of Education Decision Support Dashboard for policy making"/>
    <x v="1"/>
    <n v="10"/>
    <n v="10"/>
    <n v="0"/>
    <s v="No"/>
    <s v="US$10,000,000 by closing date"/>
    <x v="0"/>
    <s v="MOETE training records"/>
    <s v="No"/>
  </r>
  <r>
    <s v="P157809"/>
    <s v="Egypt"/>
    <x v="3"/>
    <s v="IPF/DLIs"/>
    <s v="Primary and Secondary Education"/>
    <x v="8"/>
    <x v="30"/>
    <x v="1"/>
    <s v="DLR 10.4: Percentage of Directorate level (Mudiriya) budgets prepared using information from Education Decision Support Dashboard"/>
    <x v="1"/>
    <n v="10"/>
    <n v="10"/>
    <n v="0"/>
    <s v="Yes"/>
    <s v="For every additional 10 percentage points in directorate-level budgets using the Education Decision Support Dashboard data, reward US$1,000,000 up to a maximum of US$10,000,000"/>
    <x v="0"/>
    <s v="Directorate/mudiriya record"/>
    <s v="No"/>
  </r>
  <r>
    <s v="P157809"/>
    <s v="Egypt"/>
    <x v="3"/>
    <s v="IPF/DLIs"/>
    <s v="Primary and Secondary Education"/>
    <x v="1"/>
    <x v="49"/>
    <x v="0"/>
    <s v="DLI 11: Digital Learning Resources"/>
    <x v="0"/>
    <n v="30"/>
    <n v="0"/>
    <n v="3.125E-2"/>
    <s v="Yes"/>
    <s v="as per DLR formulas below"/>
    <x v="0"/>
    <s v="LMS usage data, interface "/>
    <s v="No"/>
  </r>
  <r>
    <s v="P157809"/>
    <s v="Egypt"/>
    <x v="3"/>
    <s v="IPF/DLIs"/>
    <s v="Primary and Secondary Education"/>
    <x v="1"/>
    <x v="49"/>
    <x v="0"/>
    <s v="DLR 11.1: Curricular objectives in all core subjects mapped to digital learning resources from EKB/LMS and made available to all Teachers in KG1 to Grade 12"/>
    <x v="1"/>
    <n v="18"/>
    <n v="18"/>
    <n v="0"/>
    <s v="Yes"/>
    <s v="US$5,000,000 for the first grade that has all core subjects’ curricula digitized with an additional US$1,000,000 for every additional grade digitized up to a maximum of US$18,000,000"/>
    <x v="0"/>
    <s v="Curricular Objectives for KG1-G12 for core subjects; LMS interface"/>
    <s v="No"/>
  </r>
  <r>
    <s v="P157809"/>
    <s v="Egypt"/>
    <x v="3"/>
    <s v="IPF/DLIs"/>
    <s v="Primary and Secondary Education"/>
    <x v="1"/>
    <x v="49"/>
    <x v="0"/>
    <s v="DLR 11.4a: Percentage of public schools reached by the EKB/LMS portal, where at least 10 students and 3 Teachers (across all grades) are using the portal consistently for at least 3 months"/>
    <x v="1"/>
    <n v="10"/>
    <n v="10"/>
    <n v="0"/>
    <s v="Yes"/>
    <s v="US$2,000,000 for every ten percentage points increase in the percentage of schools reached through the LMS portal up to a maximum of US$10,000,000"/>
    <x v="0"/>
    <s v="LMS usage data"/>
    <s v="No"/>
  </r>
  <r>
    <s v="P157809"/>
    <s v="Egypt"/>
    <x v="3"/>
    <s v="IPF/DLIs"/>
    <s v="Primary and Secondary Education"/>
    <x v="1"/>
    <x v="49"/>
    <x v="0"/>
    <s v="DLR 11.4b: Percentage of schools in poorest 5 governorates (according to CAPMAS) reached through EKB/LMS portal"/>
    <x v="1"/>
    <n v="2"/>
    <n v="2"/>
    <n v="0"/>
    <s v="Yes"/>
    <s v="US$500,000 for every ten percentage points increase in the percentage of schools reached through the LMS portal up to a maximum of US$2,000,000"/>
    <x v="0"/>
    <s v="LMS usage data"/>
    <s v="No"/>
  </r>
  <r>
    <s v="P157809"/>
    <s v="Egypt"/>
    <x v="3"/>
    <s v="IPF/DLIs"/>
    <s v="Primary and Secondary Education"/>
    <x v="8"/>
    <x v="30"/>
    <x v="0"/>
    <s v="DLI 12: Successful Implementation of computer-based assessment management platform"/>
    <x v="0"/>
    <n v="60"/>
    <n v="0"/>
    <n v="6.25E-2"/>
    <s v="No"/>
    <s v="as per DLR formulas below"/>
    <x v="0"/>
    <s v="Assessment Management Platform"/>
    <s v="No"/>
  </r>
  <r>
    <s v="P157809"/>
    <s v="Egypt"/>
    <x v="3"/>
    <s v="IPF/DLIs"/>
    <s v="Primary and Secondary Education"/>
    <x v="8"/>
    <x v="30"/>
    <x v="0"/>
    <s v="DLR 12.1: Management platform for computer based assessment system designed and functional"/>
    <x v="1"/>
    <n v="40"/>
    <n v="40"/>
    <n v="0"/>
    <s v="No"/>
    <s v="US$40,000,000 by closing date"/>
    <x v="0"/>
    <s v="Assessment Management Platform"/>
    <s v="No"/>
  </r>
  <r>
    <s v="P157809"/>
    <s v="Egypt"/>
    <x v="3"/>
    <s v="IPF/DLIs"/>
    <s v="Primary and Secondary Education"/>
    <x v="8"/>
    <x v="30"/>
    <x v="0"/>
    <s v="DLR 12.3 District officers, school principals, Teachers and students are able to access results at their respective levels through the platform."/>
    <x v="1"/>
    <n v="20"/>
    <n v="20"/>
    <n v="0"/>
    <s v="No"/>
    <s v="US$20,000,000 by closing date"/>
    <x v="0"/>
    <s v="Assessment Management Platform"/>
    <s v="No"/>
  </r>
  <r>
    <s v="P163050"/>
    <s v="Ethiopia "/>
    <x v="2"/>
    <s v="PforR"/>
    <s v="Primary and Secondary Education"/>
    <x v="2"/>
    <x v="31"/>
    <x v="0"/>
    <s v="DLI 1: Quality enhancement and assurance program for OClass"/>
    <x v="0"/>
    <n v="40"/>
    <n v="0"/>
    <n v="6.8965517241379309E-2"/>
    <s v="Varies by DLR"/>
    <s v="as per DLR formulas below"/>
    <x v="0"/>
    <s v="Varies by DLR"/>
    <s v="Yes, DLI modified"/>
  </r>
  <r>
    <s v="P163050"/>
    <s v="Ethiopia "/>
    <x v="2"/>
    <s v="PforR"/>
    <s v="Primary and Secondary Education"/>
    <x v="0"/>
    <x v="50"/>
    <x v="0"/>
    <s v="DLR 1.0: Quality enhancement materials developed and translated; Training of Trainers completed."/>
    <x v="1"/>
    <n v="10"/>
    <n v="10"/>
    <n v="0"/>
    <s v="No"/>
    <s v="Pass/Fail. Full disbursement upon achievement. USD 10 million from IDA"/>
    <x v="0"/>
    <s v="CSA or an independent firm verifies quality enhancement materials have been developed, translated and approved by Ministry of Education. The Ministry of Education submits consolidated training report to the World Bank. The detailed list of trainees (at least name, affiliation, contact information) is going to be verified by CSA or an independent firm on sample basis."/>
    <s v="Yes, DLR modified"/>
  </r>
  <r>
    <s v="P163050"/>
    <s v="Ethiopia "/>
    <x v="2"/>
    <s v="PforR"/>
    <s v="Primary and Secondary Education"/>
    <x v="2"/>
    <x v="51"/>
    <x v="0"/>
    <s v="DLR 1.1: Inspection framework developed for O-Class, validated and approved"/>
    <x v="1"/>
    <n v="0"/>
    <n v="0"/>
    <n v="0"/>
    <s v="No"/>
    <s v="n/a"/>
    <x v="0"/>
    <s v="CSA or an independent survey firm will verify the OClass standards and inspection framework approved by the Ministry of Education"/>
    <s v="Yes, DLR modified"/>
  </r>
  <r>
    <s v="P163050"/>
    <s v="Ethiopia "/>
    <x v="2"/>
    <s v="PforR"/>
    <s v="Primary and Secondary Education"/>
    <x v="2"/>
    <x v="51"/>
    <x v="0"/>
    <s v="DLR 1.2: Quality Enhancement and Assurance Program for O-Class implemented in Phase 1 schools"/>
    <x v="1"/>
    <n v="10"/>
    <n v="10"/>
    <n v="0"/>
    <s v="No"/>
    <s v="Pass/Fail. Full disbursement upon achievement. USD 10 million"/>
    <x v="0"/>
    <s v="Report from visits to O-Class of Phase 1 schools will be prepared by GEID and verified by a CSA or an independent survey firm in line with approved program"/>
    <s v="Yes, DLR modified"/>
  </r>
  <r>
    <s v="P163050"/>
    <s v="Ethiopia "/>
    <x v="2"/>
    <s v="PforR"/>
    <s v="Primary and Secondary Education"/>
    <x v="2"/>
    <x v="51"/>
    <x v="0"/>
    <s v="DLR 1.3: 20% Level 1 O-Classes in Phase 1 schools upgraded to higher level"/>
    <x v="1"/>
    <n v="5"/>
    <n v="5"/>
    <n v="0"/>
    <s v="Yes"/>
    <s v="USD 2.5 million for every 10% of O-Classes upgraded to higher level against approved inspection standards up to USD 5 million"/>
    <x v="0"/>
    <s v="Reinspection reports of Phase 1 O-Classes from General Education Inspection Directorate verified on a sample basis survey by CSA or an independent survey firms"/>
    <s v="Yes, DLR modified"/>
  </r>
  <r>
    <s v="P163050"/>
    <s v="Ethiopia "/>
    <x v="2"/>
    <s v="PforR"/>
    <s v="Primary and Secondary Education"/>
    <x v="2"/>
    <x v="51"/>
    <x v="0"/>
    <s v="DLR 1.4: 90% Level 1 O-Classes in Phase 1 schools upgraded to higher level"/>
    <x v="1"/>
    <n v="15"/>
    <n v="15"/>
    <n v="0"/>
    <s v="Yes"/>
    <s v="USD 2.15 million for every 10% of O-Classes upgraded to higher level against approved inspection standards up to USD 15 million"/>
    <x v="0"/>
    <s v="Reinspection reports of Phase 1 O-Classes from General Education Inspection Directorate verified on a sample basis survey by CSA or an independent survey firms"/>
    <s v="Yes, DLR modified"/>
  </r>
  <r>
    <s v="P163050"/>
    <s v="Ethiopia "/>
    <x v="2"/>
    <s v="PforR"/>
    <s v="Primary and Secondary Education"/>
    <x v="4"/>
    <x v="17"/>
    <x v="0"/>
    <s v="DLI 2: Performance-based awards to school on a timely basis to improve internal efficiency"/>
    <x v="0"/>
    <n v="40"/>
    <n v="0"/>
    <n v="6.8965517241379309E-2"/>
    <s v="No"/>
    <s v="as per DLR formulas below"/>
    <x v="0"/>
    <s v="Varies by DLR"/>
    <s v="Yes, DLI modified"/>
  </r>
  <r>
    <s v="P163050"/>
    <s v="Ethiopia "/>
    <x v="2"/>
    <s v="PforR"/>
    <s v="Primary and Secondary Education"/>
    <x v="4"/>
    <x v="17"/>
    <x v="0"/>
    <s v="DLR 2.1: 60% of best-performing schools receive awards by March 31, 2019"/>
    <x v="1"/>
    <n v="10"/>
    <n v="10"/>
    <n v="0"/>
    <s v="No"/>
    <s v="Pass/Fail. USD 10 million disbursed on achievement of respective annual target"/>
    <x v="0"/>
    <s v="Report from the Ministry of Education providing list of selected schools by using agreed award guideline and criteria. CSA or an independent survey firm verify selection of schools and on-time disbursement to schools on a sample basis"/>
    <s v="Yes, DLR dropped "/>
  </r>
  <r>
    <s v="P163050"/>
    <s v="Ethiopia "/>
    <x v="2"/>
    <s v="PforR"/>
    <s v="Primary and Secondary Education"/>
    <x v="4"/>
    <x v="17"/>
    <x v="0"/>
    <s v="DLR 2.2: 70% of best performing primary schools receive performancebased awards by March 31"/>
    <x v="1"/>
    <n v="10"/>
    <n v="10"/>
    <n v="0"/>
    <s v="No"/>
    <s v="Pass/Fail. USD 10 million disbursed on achievement of respective annual target"/>
    <x v="0"/>
    <s v="Report from the Ministry of Education providing list of selected schools by using agreed award guideline and criteria. CSA or an independent survey firm verify selection of schools and on-time disbursement to schools on a sample basis"/>
    <s v="Yes, DLR intact "/>
  </r>
  <r>
    <s v="P163050"/>
    <s v="Ethiopia "/>
    <x v="2"/>
    <s v="PforR"/>
    <s v="Primary and Secondary Education"/>
    <x v="4"/>
    <x v="17"/>
    <x v="0"/>
    <s v="DLR 2.3: 80% of best performing primary schools receive performancebased awards by March 31"/>
    <x v="1"/>
    <n v="10"/>
    <n v="10"/>
    <n v="0"/>
    <s v="No"/>
    <s v="Pass/Fail. USD 10 million disbursed on achievement of respective annual target"/>
    <x v="0"/>
    <s v="Report from the Ministry of Education providing list of selected schools by using agreed award guideline and criteria. CSA or an independent survey firm verify selection of schools and on-time disbursement to schools on a sample basis"/>
    <s v="Yes, DLR intact "/>
  </r>
  <r>
    <s v="P163050"/>
    <s v="Ethiopia "/>
    <x v="2"/>
    <s v="PforR"/>
    <s v="Primary and Secondary Education"/>
    <x v="4"/>
    <x v="17"/>
    <x v="0"/>
    <s v="DLR 2.4: 90% of best performing primary schools receive performancebased awards by March 31"/>
    <x v="1"/>
    <n v="10"/>
    <n v="10"/>
    <n v="0"/>
    <s v="No"/>
    <s v="Pass/Fail. USD 10 million disbursed on achievement of respective annual target"/>
    <x v="0"/>
    <s v="Report from the Ministry of Education providing list of selected schools by using agreed award guideline and criteria. CSA or an independent survey firm verify selection of schools and on-time disbursement to schools on a sample basis"/>
    <s v="Yes, DLR intact "/>
  </r>
  <r>
    <s v="P163050"/>
    <s v="Ethiopia "/>
    <x v="2"/>
    <s v="PforR"/>
    <s v="Primary and Secondary Education"/>
    <x v="5"/>
    <x v="19"/>
    <x v="2"/>
    <s v="DLI 3: Improved girls to-boys ratio in Grade 8 in Afar, Ethiopia Somali and Benishangul-Gumuz"/>
    <x v="0"/>
    <n v="30"/>
    <n v="0"/>
    <n v="5.1724137931034482E-2"/>
    <s v="No"/>
    <s v="as per DLR formulas below"/>
    <x v="0"/>
    <s v="Varies by DLR"/>
    <s v="Yes, DLI modified"/>
  </r>
  <r>
    <s v="P163050"/>
    <s v="Ethiopia "/>
    <x v="2"/>
    <s v="PforR"/>
    <s v="Primary and Secondary Education"/>
    <x v="5"/>
    <x v="19"/>
    <x v="2"/>
    <s v="DLR 3.1: Gender sensitive SIP Framework and improved girls’ clubs guidelines approved by MoE"/>
    <x v="1"/>
    <n v="5"/>
    <n v="5"/>
    <n v="0"/>
    <s v="No"/>
    <s v="Pass/fail. USD 2.5 million for approved gendersensitive (SIP) framework; and USD 2.5 million for approved revised girls’ clubs guidelines"/>
    <x v="0"/>
    <s v="CSA or an independent survey firm will verify the attainment of the DLI based on the validation reports and approval documents provided by the Ministry of Education"/>
    <s v="Yes, DLR modified"/>
  </r>
  <r>
    <s v="P163050"/>
    <s v="Ethiopia "/>
    <x v="2"/>
    <s v="PforR"/>
    <s v="Primary and Secondary Education"/>
    <x v="5"/>
    <x v="19"/>
    <x v="2"/>
    <s v="DLR 3.2: Girls-to-boys ratio in Grade 8 in Afar, Ethiopia Somali and Benishangul Gumuz increases to 64% "/>
    <x v="1"/>
    <n v="5"/>
    <n v="5"/>
    <n v="0"/>
    <s v="No"/>
    <s v="Pass/Fail. USD 5 million"/>
    <x v="0"/>
    <s v="The Ministry of Education reports prepared by the SIP Directorate jointly with Gender and EMIS Directorates will be verified through a representative sample survey in three emerging regions  by CSA or an independent survey firm"/>
    <s v="Yes, DLR modified"/>
  </r>
  <r>
    <s v="P163050"/>
    <s v="Ethiopia "/>
    <x v="2"/>
    <s v="PforR"/>
    <s v="Primary and Secondary Education"/>
    <x v="5"/>
    <x v="19"/>
    <x v="2"/>
    <s v="DLR 3.3: Girls-to-boys ratio in Grade 8 in Afar, Ethiopia Somali and Benishangul Gumuz increases to 67%"/>
    <x v="1"/>
    <n v="10"/>
    <n v="10"/>
    <n v="0"/>
    <s v="No"/>
    <s v="USD 3.4 million for every 1% improvement in girls-to-boys ratio up to USD 10 million"/>
    <x v="0"/>
    <s v="The Ministry of Education reports prepared by the SIP Directorate jointly with Gender and EMIS Directorates will be verified through a representative sample survey in three emerging regions  by CSA or an independent survey firm"/>
    <s v="Yes, DLR modified"/>
  </r>
  <r>
    <s v="P163050"/>
    <s v="Ethiopia "/>
    <x v="2"/>
    <s v="PforR"/>
    <s v="Primary and Secondary Education"/>
    <x v="5"/>
    <x v="19"/>
    <x v="2"/>
    <s v="DLR 3.4: Girls-to-boys ratio in Grade 8 in Afar, Ethiopia Somali and BenishangulGumuz increases to 70% "/>
    <x v="1"/>
    <n v="10"/>
    <n v="10"/>
    <n v="0"/>
    <s v="No"/>
    <s v="USD 3.4 million for every 1% improvement in girls-to-boys ratio up to USD 10 million"/>
    <x v="0"/>
    <s v="The Ministry of Education reports prepared by the SIP Directorate jointly with Gender and EMIS Directorates will be verified through a representative sample survey in three emerging regions  by CSA or an independent survey firm"/>
    <s v="Yes, DLR modified"/>
  </r>
  <r>
    <s v="P163050"/>
    <s v="Ethiopia "/>
    <x v="2"/>
    <s v="PforR"/>
    <s v="Primary and Secondary Education"/>
    <x v="4"/>
    <x v="26"/>
    <x v="0"/>
    <s v="DLI 4: Improved availability of Basic School Grants (“Basic SG”) and Additional School Grants (“Additional SG”) in emerging regions"/>
    <x v="0"/>
    <n v="45"/>
    <n v="0"/>
    <n v="7.7586206896551727E-2"/>
    <s v="Varies by DLR"/>
    <s v="as per DLR formulas below"/>
    <x v="0"/>
    <s v="Varies by DLR"/>
    <s v="Yes, DLI modified"/>
  </r>
  <r>
    <s v="P163050"/>
    <s v="Ethiopia "/>
    <x v="2"/>
    <s v="PforR"/>
    <s v="Primary and Secondary Education"/>
    <x v="4"/>
    <x v="26"/>
    <x v="0"/>
    <s v="DLR 4.0: Formulas for Additional SG and revised School Grant guidelines developed and adopted"/>
    <x v="1"/>
    <n v="5"/>
    <n v="5"/>
    <n v="0"/>
    <s v="No"/>
    <s v="Pass/fail. USD 5 million for adoption of guidelines."/>
    <x v="0"/>
    <s v="CSA or an independent survey firm will verify development, validation with key stakeholders and approval of the revised SG guidelines based on the validation report, revised guidelines for basic and additional SGs, and approval documents provided by the Ministry of Education"/>
    <s v="Yes, DLR modified"/>
  </r>
  <r>
    <s v="P163050"/>
    <s v="Ethiopia "/>
    <x v="2"/>
    <s v="PforR"/>
    <s v="Primary and Secondary Education"/>
    <x v="4"/>
    <x v="26"/>
    <x v="0"/>
    <s v="DLR 4.1: 55% of schools receive Basic SG and Additional SG by November 30, 2018"/>
    <x v="1"/>
    <n v="10"/>
    <n v="10"/>
    <n v="0"/>
    <s v="Yes"/>
    <s v="Pass/Fail. USD 10 million for achieving respective annual target "/>
    <x v="0"/>
    <s v="The Ministry of Education reports prepared by the SIP Directorate based on the information from MoFEC verified through a representative sample survey in Afar, Ethiopia Somali, BenishangulGumuz and Gambella by CSA or an independent survey firm."/>
    <s v="Yes, DLR modified"/>
  </r>
  <r>
    <s v="P163050"/>
    <s v="Ethiopia "/>
    <x v="2"/>
    <s v="PforR"/>
    <s v="Primary and Secondary Education"/>
    <x v="4"/>
    <x v="26"/>
    <x v="0"/>
    <s v="DLR 4.2: 60% of schools receive Basic SG and Additional SG by November 30, 2019"/>
    <x v="1"/>
    <n v="10"/>
    <n v="10"/>
    <n v="0"/>
    <s v="Yes"/>
    <s v="Pass/Fail. USD 10 million for achieving respective annual target "/>
    <x v="0"/>
    <s v="The Ministry of Education reports prepared by the SIP Directorate based on the information from MoFEC verified through a representative sample survey in Afar, Ethiopia Somali, BenishangulGumuz and Gambella by CSA or an independent survey firm."/>
    <s v="Yes, DLR modified"/>
  </r>
  <r>
    <s v="P163050"/>
    <s v="Ethiopia "/>
    <x v="2"/>
    <s v="PforR"/>
    <s v="Primary and Secondary Education"/>
    <x v="4"/>
    <x v="26"/>
    <x v="0"/>
    <s v="DLR 4.3: 65% of schools receive Basic SG and Additional SG by November 30, 2020"/>
    <x v="1"/>
    <n v="10"/>
    <n v="10"/>
    <n v="0"/>
    <s v="Yes"/>
    <s v="Pass/Fail. USD 10 million for achieving respective annual target "/>
    <x v="0"/>
    <s v="The Ministry of Education reports prepared by the SIP Directorate based on the information from MoFEC verified through a representative sample survey in Afar, Ethiopia Somali, BenishangulGumuz and Gambella by CSA or an independent survey firm."/>
    <s v="Yes, DLR modified"/>
  </r>
  <r>
    <s v="P163050"/>
    <s v="Ethiopia "/>
    <x v="2"/>
    <s v="PforR"/>
    <s v="Primary and Secondary Education"/>
    <x v="4"/>
    <x v="26"/>
    <x v="0"/>
    <s v="DLR 4.4: 70% of schools receive Basic SG and Additional SG by November 30, 2021"/>
    <x v="1"/>
    <n v="10"/>
    <n v="10"/>
    <n v="0"/>
    <s v="Yes"/>
    <s v="Pass/Fail. USD 10 million for achieving respective annual target "/>
    <x v="0"/>
    <s v="The Ministry of Education reports prepared by the SIP Directorate based on the information from MoFEC verified through a representative sample survey in Afar, Ethiopia Somali, BenishangulGumuz and Gambella by CSA or an independent survey firm."/>
    <s v="Yes, DLR modified"/>
  </r>
  <r>
    <s v="P163050"/>
    <s v="Ethiopia "/>
    <x v="2"/>
    <s v="PforR"/>
    <s v="Primary and Secondary Education"/>
    <x v="0"/>
    <x v="22"/>
    <x v="0"/>
    <s v="DLI 5: Improved Teachers’ instructional activities"/>
    <x v="0"/>
    <n v="75"/>
    <n v="0"/>
    <n v="0.12931034482758622"/>
    <s v="Varies by DLR"/>
    <s v="as per DLR formulas below"/>
    <x v="0"/>
    <s v="Varies by DLR"/>
    <s v="Yes, DLI modified"/>
  </r>
  <r>
    <s v="P163050"/>
    <s v="Ethiopia "/>
    <x v="2"/>
    <s v="PforR"/>
    <s v="Primary and Secondary Education"/>
    <x v="0"/>
    <x v="22"/>
    <x v="0"/>
    <s v="DLR 5.0: Framework for school-based continuous Teachers professional development approved by the State Minister for General Education"/>
    <x v="1"/>
    <n v="5"/>
    <n v="5"/>
    <n v="0"/>
    <s v="No"/>
    <s v="Pass/fail. USD 5 million for approval"/>
    <x v="0"/>
    <s v="The comprehensive package provided by the Ministry of Education to be verified by CSA or an independent firm"/>
    <s v="Yes, DLR modified"/>
  </r>
  <r>
    <s v="P163050"/>
    <s v="Ethiopia "/>
    <x v="2"/>
    <s v="PforR"/>
    <s v="Primary and Secondary Education"/>
    <x v="0"/>
    <x v="22"/>
    <x v="0"/>
    <s v="DLR 5.1: 95% of supervisors and key Teachers in Phase 1 Schools are trained"/>
    <x v="1"/>
    <n v="20"/>
    <n v="20"/>
    <n v="0"/>
    <s v="No"/>
    <s v="Pass/fail. USD 20 million"/>
    <x v="0"/>
    <s v="The Ministry of Education (TELDD) collect the data from College of Teachers Education (CTEs)/REBs and submits consolidated training report. The detailed list of traineed (at least name, affiliation, contact information) is going to be verified by CSA or an independent survey firm _x000a_"/>
    <s v="Yes, DLR modified"/>
  </r>
  <r>
    <s v="P163050"/>
    <s v="Ethiopia "/>
    <x v="2"/>
    <s v="PforR"/>
    <s v="Primary and Secondary Education"/>
    <x v="0"/>
    <x v="22"/>
    <x v="0"/>
    <s v="DLR 5.2: 80% of Phase 1 Schools are visited by cluster supervisors and key Teachers at least three times a year for school-based continuous Teachers professional development"/>
    <x v="1"/>
    <n v="20"/>
    <n v="20"/>
    <n v="0"/>
    <s v="No"/>
    <s v="Pass/fail. USD 20 million"/>
    <x v="0"/>
    <s v="Sample of visiting reports will be verified by CSA or an independent survey firms at satellite school level on sample basis"/>
    <s v="Yes, DLR modified"/>
  </r>
  <r>
    <s v="P163050"/>
    <s v="Ethiopia "/>
    <x v="2"/>
    <s v="PforR"/>
    <s v="Primary and Secondary Education"/>
    <x v="0"/>
    <x v="22"/>
    <x v="0"/>
    <s v="DLR 5.3: 85% of Phase 1 Schools are visited by cluster supervisors and key Teachers at least three times a year for schoolbased continuous Teachers professional development"/>
    <x v="1"/>
    <n v="5"/>
    <n v="5"/>
    <n v="0"/>
    <s v="No"/>
    <s v="Pass/fail. USD 5 million"/>
    <x v="0"/>
    <s v="Sample of visiting reports will be verified by CSA or an independent survey firms at satellite school level on sample basis"/>
    <s v="Yes, DLR modified"/>
  </r>
  <r>
    <s v="P163050"/>
    <s v="Ethiopia "/>
    <x v="2"/>
    <s v="PforR"/>
    <s v="Primary and Secondary Education"/>
    <x v="0"/>
    <x v="22"/>
    <x v="0"/>
    <s v="DLR 5.4: Score of a Composite Index of School Inspection Standards on teaching practices in Phase 1 schools reaches 62%"/>
    <x v="1"/>
    <n v="10"/>
    <n v="10"/>
    <n v="0"/>
    <s v="Yes"/>
    <s v="USD 1.25 million for every percentage point increase in composite index score upto USD 10 million"/>
    <x v="0"/>
    <s v="Verification will be based on a technical third party’s review by CSA or an independent survey firms on performance of schools on improving teaching practice against the composite index of inspection standards on a sample basis"/>
    <s v="Yes, DLR modified"/>
  </r>
  <r>
    <s v="P163050"/>
    <s v="Ethiopia "/>
    <x v="2"/>
    <s v="PforR"/>
    <s v="Primary and Secondary Education"/>
    <x v="0"/>
    <x v="22"/>
    <x v="0"/>
    <s v="DLR 5.5: 90% of Phase 1 Schools are visited by cluster supervisors and key Teachers at least three times a year for school-based continuous Teachers professional development"/>
    <x v="1"/>
    <n v="5"/>
    <n v="5"/>
    <n v="0"/>
    <s v="No"/>
    <s v="Pass/fail. USD 5 million"/>
    <x v="0"/>
    <s v="Sample of visiting reports will be verified by CSA or an independent survey firms at satellite school level on sample basis"/>
    <s v="Yes, DLR modified"/>
  </r>
  <r>
    <s v="P163050"/>
    <s v="Ethiopia "/>
    <x v="2"/>
    <s v="PforR"/>
    <s v="Primary and Secondary Education"/>
    <x v="0"/>
    <x v="22"/>
    <x v="0"/>
    <s v="DLR 5.6: Score of a Composite Index of School Inspection Standards on teaching practices in Phase 1 schools reaches 70%"/>
    <x v="1"/>
    <n v="10"/>
    <n v="10"/>
    <n v="0"/>
    <s v="Yes"/>
    <s v="USD 1.25 million for every percentage point increase in composite index score up to USD 10 million"/>
    <x v="0"/>
    <s v="Verification will be based on a technical third party’s review by CSA or an independent survey firms on performance of schools on improving teaching practice against the composite index of inspection standards on a sample basis"/>
    <s v="Yes, DLR modified"/>
  </r>
  <r>
    <s v="P163050"/>
    <s v="Ethiopia "/>
    <x v="2"/>
    <s v="PforR"/>
    <s v="Primary and Secondary Education"/>
    <x v="1"/>
    <x v="1"/>
    <x v="0"/>
    <s v="DLI 6: Timely availability of textbooks"/>
    <x v="0"/>
    <n v="40"/>
    <n v="0"/>
    <n v="6.8965517241379309E-2"/>
    <s v="Varies by DLR"/>
    <s v="as per DLR formulas below"/>
    <x v="0"/>
    <s v="Varies by DLR"/>
    <s v="Yes, DLI modified"/>
  </r>
  <r>
    <s v="P163050"/>
    <s v="Ethiopia "/>
    <x v="2"/>
    <s v="PforR"/>
    <s v="Primary and Secondary Education"/>
    <x v="1"/>
    <x v="1"/>
    <x v="0"/>
    <s v="DLR 6.1: At least 80% of required textbooks are at regional centers or Woreda education offices by June 30, 2019"/>
    <x v="1"/>
    <n v="10"/>
    <n v="10"/>
    <n v="0"/>
    <s v="No"/>
    <s v="Pass/fail. USD 10 million on achievement of target"/>
    <x v="0"/>
    <s v="The report prepared by the Ministry of Education will be verified by CSA or an independent survey firms on sample basis. The verification checks number of textbooks delivered to regions or woredas by June 30th, 2019"/>
    <s v="Yes, DLR modified"/>
  </r>
  <r>
    <s v="P163050"/>
    <s v="Ethiopia "/>
    <x v="2"/>
    <s v="PforR"/>
    <s v="Primary and Secondary Education"/>
    <x v="1"/>
    <x v="1"/>
    <x v="0"/>
    <s v="DLR 6.2: Online textbook distribution and inventory management system operational in 1,000 Phase 1 schools"/>
    <x v="1"/>
    <n v="5"/>
    <n v="5"/>
    <n v="0"/>
    <s v="No"/>
    <s v="Pass/fail. USD 5 million on achievement of target"/>
    <x v="0"/>
    <s v="CSA or an independent survey firm will conduct a technical audit of the system to ensure that it is technically functional as required and that there are appropriate mechanisms in place to protect and secure sensitive data. CSA or an independent survey firm will also undertake a data quality audit to verify that data is flowing accurately through the system and reporting accurately on the status of textbook distribution and inventories"/>
    <s v="Yes, DLR modified"/>
  </r>
  <r>
    <s v="P163050"/>
    <s v="Ethiopia "/>
    <x v="2"/>
    <s v="PforR"/>
    <s v="Primary and Secondary Education"/>
    <x v="1"/>
    <x v="1"/>
    <x v="0"/>
    <s v="DLR 6.3: At least 65% of students in Target Grades have Target Textbooks by October 31, 2019"/>
    <x v="1"/>
    <n v="10"/>
    <n v="10"/>
    <n v="0"/>
    <s v="Yes"/>
    <s v="Pass/fail. USD 10 million on achievement of target"/>
    <x v="0"/>
    <s v="CSA or an independent survey firm will visit schools and verify the report generated by the online textbook distribution and inventory management system on sample basis."/>
    <s v="Yes, DLR dropped "/>
  </r>
  <r>
    <s v="P163050"/>
    <s v="Ethiopia "/>
    <x v="2"/>
    <s v="PforR"/>
    <s v="Primary and Secondary Education"/>
    <x v="1"/>
    <x v="1"/>
    <x v="0"/>
    <s v="DLR 6.4: At least 75% of students in Target Grades have Target Textbooks by October 31, 2020"/>
    <x v="1"/>
    <n v="10"/>
    <n v="10"/>
    <n v="0"/>
    <s v="Yes"/>
    <s v="Pass/fail. USD 10 million on achievement of target"/>
    <x v="0"/>
    <s v="CSA or an independent survey firm will visit schools and verify the report generated by the online textbook distribution and inventory management system on sample basis."/>
    <s v="Yes, DLR modified"/>
  </r>
  <r>
    <s v="P163050"/>
    <s v="Ethiopia "/>
    <x v="2"/>
    <s v="PforR"/>
    <s v="Primary and Secondary Education"/>
    <x v="1"/>
    <x v="1"/>
    <x v="0"/>
    <s v="DLR 6.5: At least 80% of Target Schools have Target Textbooks by October 31, 2021"/>
    <x v="1"/>
    <n v="5"/>
    <n v="5"/>
    <n v="0"/>
    <s v="Yes"/>
    <s v="Pass/fail. USD 5 million on achievement of target"/>
    <x v="0"/>
    <s v="CSA or an independent survey firm will visit schools and verify the report generated by the online textbook distribution and inventory management system on sample basis."/>
    <s v="Yes, DLR modified"/>
  </r>
  <r>
    <s v="P163050"/>
    <s v="Ethiopia "/>
    <x v="2"/>
    <s v="PforR"/>
    <s v="Primary and Secondary Education"/>
    <x v="2"/>
    <x v="2"/>
    <x v="0"/>
    <s v="DLI 7: Improved availability, quality and use of data"/>
    <x v="0"/>
    <n v="15"/>
    <n v="0"/>
    <n v="2.5862068965517241E-2"/>
    <s v="No"/>
    <s v="as per DLR formulas below"/>
    <x v="0"/>
    <s v="Varies by DLR"/>
    <s v="Yes, DLI modified"/>
  </r>
  <r>
    <s v="P163050"/>
    <s v="Ethiopia "/>
    <x v="2"/>
    <s v="PforR"/>
    <s v="Primary and Secondary Education"/>
    <x v="2"/>
    <x v="2"/>
    <x v="0"/>
    <s v="DLR 7.0: School identification (“ID”) guideline validated, approved by Minister of Education and notified to all regions and directorates and Unique School IDs issued by EMIS"/>
    <x v="1"/>
    <n v="2"/>
    <n v="2"/>
    <n v="0"/>
    <s v="No"/>
    <s v="Pass/fail. USD 2 million on achievement of target"/>
    <x v="0"/>
    <s v="EMIS. CSA or an independent survey firm will review and validate the consolidated data including unique school IDs"/>
    <s v="Yes, DLR modified"/>
  </r>
  <r>
    <s v="P163050"/>
    <s v="Ethiopia "/>
    <x v="2"/>
    <s v="PforR"/>
    <s v="Primary and Secondary Education"/>
    <x v="2"/>
    <x v="2"/>
    <x v="0"/>
    <s v="DLR 7.1: EGRA report of raw student test scores available by June 30, 2018"/>
    <x v="1"/>
    <n v="2"/>
    <n v="2"/>
    <n v="0"/>
    <s v="No"/>
    <s v="Pass/fail. USD 2 million on achievement of target"/>
    <x v="0"/>
    <s v="CSA or an independent survey firm will review NLA raw data scores and EGRA for completeness and use of methodology developed by TA and NEAEA. CSA or an independent survey firm will also validate the accuracy of the calculations for KPI 5 and KPI 6 values by replicating the analysis"/>
    <s v="Yes, DLR modified"/>
  </r>
  <r>
    <s v="P163050"/>
    <s v="Ethiopia "/>
    <x v="2"/>
    <s v="PforR"/>
    <s v="Primary and Secondary Education"/>
    <x v="2"/>
    <x v="2"/>
    <x v="0"/>
    <s v="DLR 7.2: ESAA reports and Annual Inspection Reports, using the new unique IDs, approved by the Minister and published by October 31, 2019"/>
    <x v="1"/>
    <n v="1"/>
    <n v="1"/>
    <n v="0"/>
    <s v="No"/>
    <s v="Pass/fail. USD 1 million on achievement of target"/>
    <x v="0"/>
    <s v="CSA or an independent survey firm will verify the availability of the two reports on the website of the Ministry of Education"/>
    <s v="Yes, DLR modified"/>
  </r>
  <r>
    <s v="P163050"/>
    <s v="Ethiopia "/>
    <x v="2"/>
    <s v="PforR"/>
    <s v="Primary and Secondary Education"/>
    <x v="2"/>
    <x v="2"/>
    <x v="0"/>
    <s v="DLR 7.3: NLA report of raw student test scores available by September 30, 2019"/>
    <x v="1"/>
    <n v="1"/>
    <n v="1"/>
    <n v="0"/>
    <s v="No"/>
    <s v="Pass/fail. USD 1 million on achievement of target"/>
    <x v="0"/>
    <s v="CSA or an independent survey firm will review NLA raw data scores and EGRA for completeness and use of methodology developed by TA and NEAEA. CSA or an independent survey firm will also validate the accuracy of the calculations for KPI 5 and KPI 6 values by replicating the analysis"/>
    <s v="Yes, DLR modified"/>
  </r>
  <r>
    <s v="P163050"/>
    <s v="Ethiopia "/>
    <x v="2"/>
    <s v="PforR"/>
    <s v="Primary and Secondary Education"/>
    <x v="2"/>
    <x v="2"/>
    <x v="0"/>
    <s v="DLR 7.4: Joint report published by EMIS, GEID and NEAEA on learning gaps by June 30, 2020"/>
    <x v="1"/>
    <n v="2"/>
    <n v="2"/>
    <n v="0"/>
    <s v="No"/>
    <s v="Pass/fail. USD 2 million on achievement of target"/>
    <x v="0"/>
    <s v="CSA or an independent survey firm will verify the availability of the joint reports in the directorates of Ministry of Education and REBs"/>
    <s v="Yes, DLR modified"/>
  </r>
  <r>
    <s v="P163050"/>
    <s v="Ethiopia "/>
    <x v="2"/>
    <s v="PforR"/>
    <s v="Primary and Secondary Education"/>
    <x v="2"/>
    <x v="2"/>
    <x v="0"/>
    <s v="DLR 7.5: EGRA report of raw student test scores available by May 31, 2020"/>
    <x v="1"/>
    <n v="2"/>
    <n v="2"/>
    <n v="0"/>
    <s v="No"/>
    <s v="Pass/fail. USD 2 million on achievement of target"/>
    <x v="0"/>
    <s v="CSA or an independent survey firm will review NLA raw data scores and EGRA for completeness and use of methodology developed by TA and NEAEA. CSA or an independent survey firm will also validate the accuracy of the calculations for KPI 5 and KPI 6 values by replicating the analysis"/>
    <s v="Yes, DLR modified"/>
  </r>
  <r>
    <s v="P163050"/>
    <s v="Ethiopia "/>
    <x v="2"/>
    <s v="PforR"/>
    <s v="Primary and Secondary Education"/>
    <x v="2"/>
    <x v="2"/>
    <x v="0"/>
    <s v="DLR 7.6: A strategic note for General Education curriculum development approved by the Minister by June 30, 2021"/>
    <x v="1"/>
    <n v="2"/>
    <n v="2"/>
    <n v="0"/>
    <s v="No"/>
    <s v="Pass/fail. USD 2 million on achievement of target"/>
    <x v="0"/>
    <s v="CSA or an independent survey firm will verify the use of the findings of the joint report in the strategic note"/>
    <s v="Yes, DLR modified"/>
  </r>
  <r>
    <s v="P163050"/>
    <s v="Ethiopia "/>
    <x v="2"/>
    <s v="PforR"/>
    <s v="Primary and Secondary Education"/>
    <x v="2"/>
    <x v="2"/>
    <x v="0"/>
    <s v="DLR 7.7: NLA report of raw student test scores available by September 30, 2021"/>
    <x v="1"/>
    <n v="2"/>
    <n v="2"/>
    <n v="0"/>
    <s v="No"/>
    <s v="Pass/fail. USD 2 million on achievement of target"/>
    <x v="0"/>
    <s v="CSA or an independent survey firm will review NLA raw data scores and EGRA for completeness and use of methodology developed by TA and NEAEA. CSA or an independent survey firm will also validate the accuracy of the calculations for KPI 5 and KPI 6 values by replicating the analysis"/>
    <s v="Yes, DLR modified"/>
  </r>
  <r>
    <s v="P163050"/>
    <s v="Ethiopia "/>
    <x v="2"/>
    <s v="PforR"/>
    <s v="Primary and Secondary Education"/>
    <x v="2"/>
    <x v="2"/>
    <x v="0"/>
    <s v="DLR 7.8: EGRA report of raw student test scores available by May 31, 2022"/>
    <x v="1"/>
    <n v="1"/>
    <n v="1"/>
    <n v="0"/>
    <s v="No"/>
    <s v="Pass/fail. USD 1 million on achievement of target"/>
    <x v="0"/>
    <s v="CSA or an independent survey firm will review NLA raw data scores and EGRA for completeness and use of methodology developed by TA and NEAEA. CSA or an independent survey firm will also validate the accuracy of the calculations for KPI 5 and KPI 6 values by replicating the analysis"/>
    <s v="Yes, DLR modified"/>
  </r>
  <r>
    <s v="P163050"/>
    <s v="Ethiopia "/>
    <x v="2"/>
    <s v="PforR"/>
    <s v="Primary and Secondary Education"/>
    <x v="0"/>
    <x v="52"/>
    <x v="0"/>
    <s v="DLI 8: Improved pre-service Teachers training for English and Mathematics Grades 5-8"/>
    <x v="0"/>
    <n v="5"/>
    <n v="0"/>
    <n v="8.6206896551724137E-3"/>
    <s v="No"/>
    <s v="as per DLR formulas below"/>
    <x v="0"/>
    <s v="Varies by DLR"/>
    <s v="Yes, DLI modified"/>
  </r>
  <r>
    <s v="P163050"/>
    <s v="Ethiopia "/>
    <x v="2"/>
    <s v="PforR"/>
    <s v="Primary and Secondary Education"/>
    <x v="0"/>
    <x v="52"/>
    <x v="0"/>
    <s v="DLR 8.0: Strategic framework for concurrent program approved and adopted by the Minister of Education"/>
    <x v="1"/>
    <n v="1"/>
    <n v="1"/>
    <n v="0"/>
    <s v="No"/>
    <s v="Upon achievement of target "/>
    <x v="0"/>
    <s v="CSA or an independent survey firm verifies implementation guidelines are available at universities"/>
    <s v="Yes, DLR intact "/>
  </r>
  <r>
    <s v="P163050"/>
    <s v="Ethiopia "/>
    <x v="2"/>
    <s v="PforR"/>
    <s v="Primary and Secondary Education"/>
    <x v="0"/>
    <x v="52"/>
    <x v="0"/>
    <s v="DLR 8.1: Teachers training curriculum for the Concurrent Program approved and adopted by the Minister of Education"/>
    <x v="1"/>
    <n v="1"/>
    <n v="1"/>
    <n v="0"/>
    <s v="No"/>
    <s v="Upon achievement of target "/>
    <x v="0"/>
    <s v="CSA or an independent survey firm will review the Teachers training curriculum and modules for English and Mathematics and the validation  and approval documents provided by the Ministry of Education. CSA or an independent survey firm will prepare a report that includes interviews of selected stakeholders and responsible parties on the development and validation process and whether or not it was inclusive and collaborative"/>
    <s v="Yes, DLR intact "/>
  </r>
  <r>
    <s v="P163050"/>
    <s v="Ethiopia "/>
    <x v="2"/>
    <s v="PforR"/>
    <s v="Primary and Secondary Education"/>
    <x v="0"/>
    <x v="52"/>
    <x v="0"/>
    <s v="DLR 8.2: Teachers training modules for Concurrent Program approved by the Minister of Education"/>
    <x v="1"/>
    <n v="1"/>
    <n v="1"/>
    <n v="0"/>
    <s v="No"/>
    <s v="Upon achievement of target "/>
    <x v="0"/>
    <s v="CSA or an independent survey firm will review the Teachers training curriculum and modules for English and Mathematics and the validation  and approval documents provided by the Ministry of Education. CSA or an independent survey firm will prepare a report that includes interviews of selected stakeholders and responsible parties on the development and validation process and whether or not it was inclusive and collaborative"/>
    <s v="Yes, DLR dropped "/>
  </r>
  <r>
    <s v="P163050"/>
    <s v="Ethiopia "/>
    <x v="2"/>
    <s v="PforR"/>
    <s v="Primary and Secondary Education"/>
    <x v="0"/>
    <x v="52"/>
    <x v="0"/>
    <s v="DLR 8.3: Three Centers of Excellence start receiving new entrants for the Concurrent Program"/>
    <x v="1"/>
    <n v="1"/>
    <n v="1"/>
    <n v="0"/>
    <s v="No"/>
    <s v="Upon achievement of target "/>
    <x v="0"/>
    <s v="CSA or an independent survey firm will verify the list of the new entrants for the concurrent program at the three COEs"/>
    <s v="Yes, DLR dropped "/>
  </r>
  <r>
    <s v="P163050"/>
    <s v="Ethiopia "/>
    <x v="2"/>
    <s v="PforR"/>
    <s v="Primary and Secondary Education"/>
    <x v="0"/>
    <x v="52"/>
    <x v="0"/>
    <s v="DLR 8.4: A progress evaluation report on the Concurrent Program approved by the Minister of Education"/>
    <x v="1"/>
    <n v="1"/>
    <n v="1"/>
    <n v="0"/>
    <s v="No"/>
    <s v="Upon achievement of target "/>
    <x v="0"/>
    <s v="CSA or an independent survey firm will review the implementation and evaluation reports which will be based on visits to COEs and interviews with Teachers educators and trainees"/>
    <s v="Yes, DLR dropped "/>
  </r>
  <r>
    <s v="P163628"/>
    <s v="Ghana"/>
    <x v="2"/>
    <s v="IPF/DLIs"/>
    <s v="Secondary Education"/>
    <x v="7"/>
    <x v="24"/>
    <x v="3"/>
    <s v="DLI 3: Increase in number of seats utilized in existing low-performing schools"/>
    <x v="0"/>
    <n v="9.8800000000000008"/>
    <n v="0"/>
    <n v="0.13333333333333336"/>
    <s v="N/A"/>
    <s v="N/A"/>
    <x v="3"/>
    <s v="Varies by DLR"/>
    <s v="Yes, DLI modified"/>
  </r>
  <r>
    <s v="P163628"/>
    <s v="Ghana"/>
    <x v="2"/>
    <s v="IPF/DLIs"/>
    <s v="Secondary Education"/>
    <x v="7"/>
    <x v="24"/>
    <x v="3"/>
    <s v="DLR 3.6: Pre-construction requirements met for upgrading of beneficiary schools"/>
    <x v="1"/>
    <n v="2.4700000000000002"/>
    <n v="2.4700000000000002"/>
    <n v="0"/>
    <s v="N/A"/>
    <s v="N/A"/>
    <x v="3"/>
    <s v="Safeguards compliance through the ESMF verified in all expansion/upgrading sites (environmental screening). Detailed school-specific plans include: types of facilities needed/eligible based on design and technical standards agreed upon between the GoG and the World Bank"/>
    <s v="Yes, DLR modified"/>
  </r>
  <r>
    <s v="P163628"/>
    <s v="Ghana"/>
    <x v="2"/>
    <s v="IPF/DLIs"/>
    <s v="Secondary Education"/>
    <x v="7"/>
    <x v="24"/>
    <x v="3"/>
    <s v="DLR 3.7: About 500 seats utilized"/>
    <x v="1"/>
    <n v="2.4700000000000002"/>
    <n v="2.4700000000000002"/>
    <n v="0"/>
    <s v="N/A"/>
    <s v="N/A"/>
    <x v="0"/>
    <s v="Seat occupancy verified by school enrollment records, subsidy collection list and independent third-party verification."/>
    <s v="Yes, New DLR"/>
  </r>
  <r>
    <s v="P163628"/>
    <s v="Ghana"/>
    <x v="2"/>
    <s v="IPF/DLIs"/>
    <s v="Secondary Education"/>
    <x v="7"/>
    <x v="24"/>
    <x v="3"/>
    <s v="DLR 3.8: About 2000 seats utilized "/>
    <x v="1"/>
    <n v="2.4700000000000002"/>
    <n v="2.4700000000000002"/>
    <n v="0"/>
    <s v="N/A"/>
    <s v="N/A"/>
    <x v="0"/>
    <s v="Seat occupancy verified by school enrollment records, subsidy collection list and independent third-party verification."/>
    <s v="Yes, New DLR"/>
  </r>
  <r>
    <s v="P163628"/>
    <s v="Ghana"/>
    <x v="2"/>
    <s v="IPF/DLIs"/>
    <s v="Secondary Education"/>
    <x v="7"/>
    <x v="24"/>
    <x v="3"/>
    <s v="DLR 3.9: About 2,500 seats utilized"/>
    <x v="1"/>
    <n v="2.4700000000000002"/>
    <n v="2.4700000000000002"/>
    <n v="0"/>
    <s v="N/A"/>
    <s v="N/A"/>
    <x v="0"/>
    <s v="Seat occupancy verified by school enrollment records, subsidy collection list and independent third-party verification."/>
    <s v="Yes, New DLR"/>
  </r>
  <r>
    <s v="P163628"/>
    <s v="Ghana"/>
    <x v="2"/>
    <s v="IPF/DLIs"/>
    <s v="Secondary Education"/>
    <x v="5"/>
    <x v="7"/>
    <x v="3"/>
    <s v="DLI 4: Increased enrollment in SHS in targeted districts and schools for students from low-income families, especially girls"/>
    <x v="0"/>
    <n v="4.9400000000000004"/>
    <n v="0"/>
    <n v="6.666666666666668E-2"/>
    <s v="N/A"/>
    <s v="N/A"/>
    <x v="3"/>
    <s v="Scholarship report aggregated by quality team (bi-annually). Monitoring reports verifying receipt of scholarships bi-annually by M&amp;E team"/>
    <s v="Yes, DLI modified"/>
  </r>
  <r>
    <s v="P163628"/>
    <s v="Ghana"/>
    <x v="2"/>
    <s v="IPF/DLIs"/>
    <s v="Secondary Education"/>
    <x v="5"/>
    <x v="7"/>
    <x v="3"/>
    <s v="DLR 4.6: At least 5,000 SHS students receiving bursaries in beneficiary schools "/>
    <x v="1"/>
    <n v="2.4700000000000002"/>
    <n v="2.4700000000000002"/>
    <n v="0"/>
    <s v="N/A"/>
    <s v="N/A"/>
    <x v="3"/>
    <s v="Scholarship report aggregated by quality team (bi-annually). Monitoring reports verifying receipt of scholarships bi-annually by M&amp;E team"/>
    <s v="Yes, New DLR"/>
  </r>
  <r>
    <s v="P163628"/>
    <s v="Ghana"/>
    <x v="2"/>
    <s v="IPF/DLIs"/>
    <s v="Secondary Education"/>
    <x v="5"/>
    <x v="7"/>
    <x v="3"/>
    <s v="DLR 4.7: At least 10,000 SHS students receiving bursaries in beneficiary schools "/>
    <x v="1"/>
    <n v="2.4700000000000002"/>
    <n v="2.4700000000000002"/>
    <n v="0"/>
    <s v="N/A"/>
    <s v="N/A"/>
    <x v="0"/>
    <s v="Scholarship report aggregated by quality team (bi-annually) Monitoring reports verifying receipt of scholarships bi-annually by M&amp;E team"/>
    <s v="Yes, New DLR"/>
  </r>
  <r>
    <s v="P163628"/>
    <s v="Ghana"/>
    <x v="2"/>
    <s v="IPF/DLIs"/>
    <s v="Secondary Education"/>
    <x v="2"/>
    <x v="2"/>
    <x v="2"/>
    <s v="DLI 5: Annual publication of School Performance Report"/>
    <x v="0"/>
    <n v="4.9400000000000004"/>
    <n v="0"/>
    <n v="6.666666666666668E-2"/>
    <s v="N/A"/>
    <s v="N/A"/>
    <x v="3"/>
    <s v="School level data"/>
    <s v="Yes, DLI modified"/>
  </r>
  <r>
    <s v="P163628"/>
    <s v="Ghana"/>
    <x v="2"/>
    <s v="IPF/DLIs"/>
    <s v="Secondary Education"/>
    <x v="2"/>
    <x v="2"/>
    <x v="2"/>
    <s v="DLR 5.5: Publication of updated school performance data for FY2018/19 online and in brochure"/>
    <x v="1"/>
    <n v="2.4700000000000002"/>
    <n v="2.4700000000000002"/>
    <n v="0"/>
    <s v="N/A"/>
    <s v="N/A"/>
    <x v="3"/>
    <s v="Annual publication includes analysis of school-level data with particular emphasis on learning outcomes, equity (including participation of girls), new student enrollment, as well as infrastructure conditions"/>
    <s v="Yes, New DLR"/>
  </r>
  <r>
    <s v="P163628"/>
    <s v="Ghana"/>
    <x v="2"/>
    <s v="IPF/DLIs"/>
    <s v="Secondary Education"/>
    <x v="2"/>
    <x v="2"/>
    <x v="2"/>
    <s v="DLR 5.6: Publication of updated school performance data for FY2019/20 online and in brochure"/>
    <x v="1"/>
    <n v="2.4700000000000002"/>
    <n v="2.4700000000000002"/>
    <n v="0"/>
    <s v="N/A"/>
    <s v="N/A"/>
    <x v="3"/>
    <s v="Annual publication includes analysis of school-level data with particular emphasis on learning outcomes, equity (including participation of girls), new student enrollment, as well as infrastructure conditions"/>
    <s v="Yes, New DLR"/>
  </r>
  <r>
    <s v="P163628"/>
    <s v="Ghana"/>
    <x v="2"/>
    <s v="IPF/DLIs"/>
    <s v="Secondary Education"/>
    <x v="2"/>
    <x v="34"/>
    <x v="2"/>
    <s v="DLI 6: School Performance Partnerships in Beneficiary Schools"/>
    <x v="0"/>
    <n v="9.8800000000000008"/>
    <n v="0"/>
    <n v="0.13333333333333336"/>
    <s v="N/A"/>
    <s v="N/A"/>
    <x v="3"/>
    <s v="Varies by DLR"/>
    <s v="Yes, DLI modified"/>
  </r>
  <r>
    <s v="P163628"/>
    <s v="Ghana"/>
    <x v="2"/>
    <s v="IPF/DLIs"/>
    <s v="Secondary Education"/>
    <x v="2"/>
    <x v="38"/>
    <x v="2"/>
    <s v="DLR 6.6: Training on school improvement planning and implementation provided for additional schools; Guidelines on SPPs distributed to additional schools and about 50% of the additional schools have signed SPPs"/>
    <x v="1"/>
    <n v="2.4700000000000002"/>
    <n v="2.4700000000000002"/>
    <n v="0"/>
    <s v="N/A"/>
    <s v="N/A"/>
    <x v="0"/>
    <s v="Guidelines approved and distributed to targeted schools. Detailed report on schoollevel training on school improvement planning and management. SPPPs are developed by schools in collaboration with local communities, district and regional education directorates using guidelines in the PIM"/>
    <s v="Yes, New DLR"/>
  </r>
  <r>
    <s v="P163628"/>
    <s v="Ghana"/>
    <x v="2"/>
    <s v="IPF/DLIs"/>
    <s v="Secondary Education"/>
    <x v="2"/>
    <x v="34"/>
    <x v="2"/>
    <s v="DLR 6.7: SPPs for at least 95% of additional schools signed and implemented"/>
    <x v="1"/>
    <n v="2.4700000000000002"/>
    <n v="2.4700000000000002"/>
    <n v="0"/>
    <s v="N/A"/>
    <s v="N/A"/>
    <x v="0"/>
    <s v="Signed SPPs available for audit in district education offices. They include information on school location, identified needs and action plan (including time frame and budget) and linked to predefined learning objectives. Financial management quarterly IUFR transfers to schools for SPPs."/>
    <s v="Yes, New DLR"/>
  </r>
  <r>
    <s v="P163628"/>
    <s v="Ghana"/>
    <x v="2"/>
    <s v="IPF/DLIs"/>
    <s v="Secondary Education"/>
    <x v="2"/>
    <x v="34"/>
    <x v="2"/>
    <s v="DLR 6.8:  At least 95% beneficiary schools implementing SPPs based on SPPPs"/>
    <x v="1"/>
    <n v="2.4700000000000002"/>
    <n v="2.4700000000000002"/>
    <n v="0"/>
    <s v="N/A"/>
    <s v="N/A"/>
    <x v="3"/>
    <s v="Signed SPPs available for audit in district education offices. They include information on school location, identified needs and action plan (including time frame and budget) and linked to predefined learning objectives. Financial management quarterly IUFR transfers to schools for SPPs."/>
    <s v="Yes, New DLR"/>
  </r>
  <r>
    <s v="P163628"/>
    <s v="Ghana"/>
    <x v="2"/>
    <s v="IPF/DLIs"/>
    <s v="Secondary Education"/>
    <x v="2"/>
    <x v="34"/>
    <x v="2"/>
    <s v="DLR 6.9: At least 95% of beneficiary schools implementing SPPs based on SPPPs"/>
    <x v="1"/>
    <n v="2.4700000000000002"/>
    <n v="2.4700000000000002"/>
    <n v="0"/>
    <s v="N/A"/>
    <s v="N/A"/>
    <x v="3"/>
    <s v="Signed SPPs available for audit in district education offices. They include information on school location, identified needs and action plan (including time frame and budget) and linked to predefined learning objectives. Financial management quarterly IUFR transfers to schools for SPPs."/>
    <s v="Yes, New DLR"/>
  </r>
  <r>
    <s v="P163628"/>
    <s v="Ghana"/>
    <x v="2"/>
    <s v="IPF/DLIs"/>
    <s v="Secondary Education"/>
    <x v="6"/>
    <x v="37"/>
    <x v="3"/>
    <s v="DLI 7: Improved learning outcomes in beneficiary schools (quality package)"/>
    <x v="0"/>
    <n v="7.41"/>
    <n v="0"/>
    <n v="0.1"/>
    <s v="N/A"/>
    <s v="N/A"/>
    <x v="0"/>
    <s v="Varies by DLR"/>
    <s v="Yes, DLI modified"/>
  </r>
  <r>
    <s v="P163628"/>
    <s v="Ghana"/>
    <x v="2"/>
    <s v="IPF/DLIs"/>
    <s v="Secondary Education"/>
    <x v="0"/>
    <x v="36"/>
    <x v="3"/>
    <s v="DLR 7.6: Science and mathematics Teachers trained and ICT-based instruction rolled out in at least 95% additional schools"/>
    <x v="1"/>
    <n v="2.4700000000000002"/>
    <n v="2.4700000000000002"/>
    <n v="0"/>
    <s v="N/A"/>
    <s v="N/A"/>
    <x v="0"/>
    <s v="Annual report includes information on: rollout activities, targeting, planned attendance, number of Teachers successfully completing training and demonstrating improved content knowledge in_x000a_mathematics and science, pedagogical and classroom management skills. ICT equipment provided to all selected schools, including i-campus packages (core curriculum modules and on and offline capabilities); NITA provided Wi-Fi connectivity verified by service contracts."/>
    <s v="Yes, New DLR"/>
  </r>
  <r>
    <s v="P163628"/>
    <s v="Ghana"/>
    <x v="2"/>
    <s v="IPF/DLIs"/>
    <s v="Secondary Education"/>
    <x v="6"/>
    <x v="53"/>
    <x v="3"/>
    <s v="DLR 7.7: Increase the percentage of students obtaining 6 credits and above WASSCE scores averaged in beneficiary schools"/>
    <x v="1"/>
    <n v="2.4700000000000002"/>
    <n v="2.4700000000000002"/>
    <n v="0"/>
    <s v="N/A"/>
    <s v="N/A"/>
    <x v="0"/>
    <s v="WASSCE results aggregated for beneficiary schools. Increase is measured against baseline."/>
    <s v="Yes, New DLR"/>
  </r>
  <r>
    <s v="P163628"/>
    <s v="Ghana"/>
    <x v="2"/>
    <s v="IPF/DLIs"/>
    <s v="Secondary Education"/>
    <x v="6"/>
    <x v="53"/>
    <x v="3"/>
    <s v="DLR 7.8: Increase the percentage of students obtaining 6 credits and above WASSCE scores averaged in beneficiary schools"/>
    <x v="1"/>
    <n v="2.4700000000000002"/>
    <n v="2.4700000000000002"/>
    <n v="0"/>
    <s v="N/A"/>
    <s v="N/A"/>
    <x v="0"/>
    <s v="WASSCE results aggregated for beneficiary schools. Increase is measured against baseline."/>
    <s v="Yes, New DLR"/>
  </r>
  <r>
    <s v="P165557"/>
    <s v="Ghana"/>
    <x v="2"/>
    <s v="IPF/DLIs"/>
    <s v="Primary Education"/>
    <x v="0"/>
    <x v="0"/>
    <x v="0"/>
    <s v="DLI 1: Improved teaching practices in targeted schools"/>
    <x v="0"/>
    <n v="45"/>
    <n v="0"/>
    <n v="0.1490066225165563"/>
    <s v="Varies by DLR"/>
    <s v="as per DLR formulas below"/>
    <x v="3"/>
    <s v="Varies by DLR"/>
    <s v="No"/>
  </r>
  <r>
    <s v="P165557"/>
    <s v="Ghana"/>
    <x v="2"/>
    <s v="IPF/DLIs"/>
    <s v="Primary Education"/>
    <x v="0"/>
    <x v="0"/>
    <x v="0"/>
    <s v="DLR 1.0a: Lesson observation tools harmonized by NIB and approved by MoE"/>
    <x v="1"/>
    <n v="8"/>
    <n v="8"/>
    <n v="0"/>
    <s v="No"/>
    <s v="Disburse 100 percent of eligible resources upon achievement of the target"/>
    <x v="2"/>
    <s v="Lesson observation tool that meets the criteria as identified in verificaton protocol, is signed off by the MoE (chief director) for implementation and is satisfactory to the World Bank."/>
    <s v="No"/>
  </r>
  <r>
    <s v="P165557"/>
    <s v="Ghana"/>
    <x v="2"/>
    <s v="IPF/DLIs"/>
    <s v="Primary Education"/>
    <x v="0"/>
    <x v="35"/>
    <x v="0"/>
    <s v="DLR 1.0b: National INSET Framework developed by NTC and GES and approved by MoE. "/>
    <x v="1"/>
    <n v="5"/>
    <n v="5"/>
    <n v="0"/>
    <s v="No"/>
    <s v="Disburse 100 percent of eligible resources upon achievement of the target"/>
    <x v="2"/>
    <s v="The INSET that framework meets the above criteria, is signed off by the MoE (chief director) for implementation and is satisfactory to the World Bank"/>
    <s v="No"/>
  </r>
  <r>
    <s v="P165557"/>
    <s v="Ghana"/>
    <x v="2"/>
    <s v="IPF/DLIs"/>
    <s v="Primary Education"/>
    <x v="0"/>
    <x v="0"/>
    <x v="0"/>
    <s v="DLR 1.1: Baseline on teaching practices in targeted schools established"/>
    <x v="1"/>
    <n v="5"/>
    <n v="5"/>
    <n v="0"/>
    <s v="No"/>
    <s v="Disburse 100 percent of eligible resources upon achievement of the target"/>
    <x v="2"/>
    <s v="The NIB collects data in a representative sample of targeted schools. TA will be provided for quality assurance on inspection tool and rating definitions, sampling strategy, training of inspectors, data collection, data entry and analysis, and reporting."/>
    <s v="No"/>
  </r>
  <r>
    <s v="P165557"/>
    <s v="Ghana"/>
    <x v="2"/>
    <s v="IPF/DLIs"/>
    <s v="Primary Education"/>
    <x v="0"/>
    <x v="36"/>
    <x v="0"/>
    <s v="DLR 1.2: Number of targeted schools trained in targeted instruction"/>
    <x v="1"/>
    <n v="10"/>
    <n v="10"/>
    <n v="0"/>
    <s v="Yes"/>
    <s v="US$1,000 unit cost* number of schools receiving core targeted instruction training in years 2020 and 2021 up to a ceiling of US$10 million"/>
    <x v="0"/>
    <s v="IVA verifies the number of schools trained in targeted instruction using a sample from training records submitted by the GES."/>
    <s v="No"/>
  </r>
  <r>
    <s v="P165557"/>
    <s v="Ghana"/>
    <x v="2"/>
    <s v="IPF/DLIs"/>
    <s v="Primary Education"/>
    <x v="0"/>
    <x v="36"/>
    <x v="0"/>
    <s v="DLR 1.3.1-1.3.4: Number of targeted schools with continuous coaching and mentoring support"/>
    <x v="1"/>
    <n v="12"/>
    <n v="12"/>
    <n v="0"/>
    <s v="Yes"/>
    <s v="US$400 unit cost * number of targeted schools receiving a minimum of three coaching visits annually each of the years of 2021, 2022, 2023, and 2024 up to a ceiling of US$12 million."/>
    <x v="0"/>
    <s v="IVA verifies the number of schools receiving continuous coaching and mentoring support by compiling data from tablet-based monitoring and verifying in a sample of targeted schools by reviewing visitor logbooks."/>
    <s v="No"/>
  </r>
  <r>
    <s v="P165557"/>
    <s v="Ghana"/>
    <x v="2"/>
    <s v="IPF/DLIs"/>
    <s v="Primary Education"/>
    <x v="0"/>
    <x v="0"/>
    <x v="0"/>
    <s v="DLR 1.4: Percentage point increase from baseline in percent of targeted schools with teaching practices meeting inspection standards of teaching practices"/>
    <x v="1"/>
    <n v="5"/>
    <n v="5"/>
    <n v="0"/>
    <s v="Yes"/>
    <s v="US$200,000 unit cost* percentage point increase above baseline in percent of targeted schools meeting inspection standard ‘3’ (=Good) in the year 2024 up to a ceiling of US$5 million.  "/>
    <x v="2"/>
    <s v="TA will support development of a quality assurance report on the collection and reporting of endline data, which will be submitted to MoE (PBME)."/>
    <s v="No"/>
  </r>
  <r>
    <s v="P165557"/>
    <s v="Ghana"/>
    <x v="2"/>
    <s v="IPF/DLIs"/>
    <s v="Primary Education"/>
    <x v="4"/>
    <x v="17"/>
    <x v="0"/>
    <s v="DLI 2: Strengthened school support for learning in targeted schools"/>
    <x v="0"/>
    <n v="58"/>
    <n v="0"/>
    <n v="0.19205298013245034"/>
    <s v="Varies by DLR"/>
    <s v="as per DLR formulas below"/>
    <x v="3"/>
    <s v="Varies by DLR"/>
    <s v="No"/>
  </r>
  <r>
    <s v="P165557"/>
    <s v="Ghana"/>
    <x v="2"/>
    <s v="IPF/DLIs"/>
    <s v="Primary Education"/>
    <x v="4"/>
    <x v="17"/>
    <x v="0"/>
    <s v="DLR 2.0a: Agreed targeting criteria applied to list of public schools to identify targeted schools"/>
    <x v="1"/>
    <n v="6.5"/>
    <n v="6.5"/>
    <n v="0"/>
    <s v="No"/>
    <s v="Disburse 100 percent of eligible resources upon achievement of the target"/>
    <x v="2"/>
    <s v="The final list of targeted schools submitted by GES meets targeting criteria defined in the PAD and is satisfactory to the World Bank"/>
    <s v="No"/>
  </r>
  <r>
    <s v="P165557"/>
    <s v="Ghana"/>
    <x v="2"/>
    <s v="IPF/DLIs"/>
    <s v="Primary Education"/>
    <x v="4"/>
    <x v="17"/>
    <x v="0"/>
    <s v="DLR 2.0b: Guidelines for learning grants developed by GES and approved by MoE"/>
    <x v="1"/>
    <n v="6.5"/>
    <n v="6.5"/>
    <n v="0"/>
    <s v="No"/>
    <s v="Disburse 100 percent of eligible resources upon achievement of the target"/>
    <x v="2"/>
    <s v="The guidelines meet the criteria, defined in the PAD is signed off by MoE (Chief Director) for implementation and is satisfactory to the World Bank"/>
    <s v="No"/>
  </r>
  <r>
    <s v="P165557"/>
    <s v="Ghana"/>
    <x v="2"/>
    <s v="IPF/DLIs"/>
    <s v="Primary Education"/>
    <x v="4"/>
    <x v="17"/>
    <x v="0"/>
    <s v="DLR 2.1: Number of targeted schools receiving first allocation of learning grant "/>
    <x v="1"/>
    <n v="5"/>
    <n v="5"/>
    <n v="0"/>
    <s v="Yes"/>
    <s v="US$1,000 unit cost* number of targeted schools receiving first allocation of the learning grant up to a ceiling of US$10 million. "/>
    <x v="0"/>
    <s v="IVA verifies the number of schools receiving the learning grant in a sample of targeted schools. Verification is done in the first term of the school year for disbursements in the previous school year. For every_x000a_targeted school receiving the first allocation of the learning grant, disburse US$1,000."/>
    <s v="No"/>
  </r>
  <r>
    <s v="P165557"/>
    <s v="Ghana"/>
    <x v="2"/>
    <s v="IPF/DLIs"/>
    <s v="Primary Education"/>
    <x v="4"/>
    <x v="17"/>
    <x v="0"/>
    <s v="DLR 2.2.1: Number of targeted schools utilizing at least 80 percent of the learning grant"/>
    <x v="1"/>
    <n v="10"/>
    <n v="10"/>
    <n v="0"/>
    <s v="Yes"/>
    <s v="US$1,250 unit cost * number of targeted schools utilizing at least 80 percent of the learning grant in each of the years of 2021, 2022, 2023, and 2024 up to a ceiling of US$40 million."/>
    <x v="0"/>
    <s v="GES reports the total number of schools utilizing at least 80 percent of the learning grant. IVA verifies achievement in a sample of targeted schools. Verification is done in the first term of the school year for disbursements in the previous school year"/>
    <s v="No"/>
  </r>
  <r>
    <s v="P165557"/>
    <s v="Ghana"/>
    <x v="2"/>
    <s v="IPF/DLIs"/>
    <s v="Primary Education"/>
    <x v="4"/>
    <x v="17"/>
    <x v="0"/>
    <s v="DLR 2.2.2: Number of targeted schools utilizing at least 80 percent of the learning grant"/>
    <x v="1"/>
    <n v="10"/>
    <n v="10"/>
    <n v="0"/>
    <s v="Yes"/>
    <s v="US$1,250 unit cost * number of targeted schools utilizing at least 80 percent of the learning grant in each of the years of 2021, 2022, 2023, and 2024 up to a ceiling of US$40 million."/>
    <x v="0"/>
    <s v="GES reports the total number of schools utilizing at least 80 percent of the learning grant. IVA verifies achievement in a sample of targeted schools. Verification is done in the first term of the school year for disbursements in the previous school year"/>
    <s v="No"/>
  </r>
  <r>
    <s v="P165557"/>
    <s v="Ghana"/>
    <x v="2"/>
    <s v="IPF/DLIs"/>
    <s v="Primary Education"/>
    <x v="4"/>
    <x v="17"/>
    <x v="0"/>
    <s v="DLR 2.2.3: Number of targeted schools utilizing at least 80 percent of the learning grant"/>
    <x v="1"/>
    <n v="10"/>
    <n v="10"/>
    <n v="0"/>
    <s v="Yes"/>
    <s v="US$1,250 unit cost * number of targeted schools utilizing at least 80 percent of the learning grant in each of the years of 2021, 2022, 2023, and 2024 up to a ceiling of US$40 million."/>
    <x v="0"/>
    <s v="GES reports the total number of schools utilizing at least 80 percent of the learning grant. IVA verifies achievement in a sample of targeted schools. Verification is done in the first term of the school year for disbursements in the previous school year"/>
    <s v="No"/>
  </r>
  <r>
    <s v="P165557"/>
    <s v="Ghana"/>
    <x v="2"/>
    <s v="IPF/DLIs"/>
    <s v="Primary Education"/>
    <x v="4"/>
    <x v="17"/>
    <x v="0"/>
    <s v="DLR 2.2.4: Number of targeted schools utilizing at least 80 percent of the learning grant"/>
    <x v="1"/>
    <n v="10"/>
    <n v="10"/>
    <n v="0"/>
    <s v="Yes"/>
    <s v="US$1,250 unit cost * number of targeted schools utilizing at least 80 percent of the learning grant in each of the years of 2021, 2022, 2023, and 2024 up to a ceiling of US$40 million."/>
    <x v="0"/>
    <s v="GES reports the total number of schools utilizing at least 80 percent of the learning grant. IVA verifies achievement in a sample of targeted schools. Verification is done in the first term of the school year for disbursements in the previous school year"/>
    <s v="No"/>
  </r>
  <r>
    <s v="P165557"/>
    <s v="Ghana"/>
    <x v="2"/>
    <s v="IPF/DLIs"/>
    <s v="Primary Education"/>
    <x v="2"/>
    <x v="34"/>
    <x v="0"/>
    <s v="DLI 3: Improved accountability for learning in public basic schools"/>
    <x v="0"/>
    <n v="18.999999999999996"/>
    <n v="0"/>
    <n v="6.29139072847682E-2"/>
    <s v="Varies by DLR"/>
    <s v="as per DLR formulas below"/>
    <x v="3"/>
    <s v="Varies by DLR"/>
    <s v="No"/>
  </r>
  <r>
    <s v="P165557"/>
    <s v="Ghana"/>
    <x v="2"/>
    <s v="IPF/DLIs"/>
    <s v="Primary Education"/>
    <x v="2"/>
    <x v="34"/>
    <x v="0"/>
    <s v="DLR 3.0: Accountability for Learning framework developed by participating agencies and approved by MoE"/>
    <x v="1"/>
    <n v="4"/>
    <n v="4"/>
    <n v="0"/>
    <s v="No"/>
    <s v="Disburse 100 percent of eligible resources upon achievement of the target"/>
    <x v="2"/>
    <s v="MoE (Chief Director) signs off the Accountability for Learning Framework as final and it is satisfactory to the Bank"/>
    <s v="No"/>
  </r>
  <r>
    <s v="P165557"/>
    <s v="Ghana"/>
    <x v="2"/>
    <s v="IPF/DLIs"/>
    <s v="Primary Education"/>
    <x v="2"/>
    <x v="34"/>
    <x v="0"/>
    <s v="DLR 3.1: Accountability dashboard developed by MoE and is functional "/>
    <x v="1"/>
    <n v="6"/>
    <n v="6"/>
    <n v="0"/>
    <s v="No"/>
    <s v="Disburse 100 percent of eligible resources upon achievement of the target"/>
    <x v="0"/>
    <s v="IVA verifies achievement of three criteria of the DLR."/>
    <s v="No"/>
  </r>
  <r>
    <s v="P165557"/>
    <s v="Ghana"/>
    <x v="2"/>
    <s v="IPF/DLIs"/>
    <s v="Primary Education"/>
    <x v="2"/>
    <x v="34"/>
    <x v="0"/>
    <s v="DLR 3.2.1-3.2.4: Number of schools using accountability dashboard data during cluster-level meetings "/>
    <x v="1"/>
    <n v="3"/>
    <n v="3"/>
    <n v="0"/>
    <s v="Yes"/>
    <s v="US$150 unit cost * number of schools participating in the cluster level meeting annually in each of the years of 2021, 2022,_x000a_2023, and 2024 up to a ceiling of US$6 million"/>
    <x v="0"/>
    <s v="IVA reports achievement using data from electronic-based monitoring system and verifies in a sample of clusters based on the minutes of cluster meetings."/>
    <s v="No"/>
  </r>
  <r>
    <s v="P165557"/>
    <s v="Ghana"/>
    <x v="2"/>
    <s v="IPF/DLIs"/>
    <s v="Primary Education"/>
    <x v="4"/>
    <x v="26"/>
    <x v="0"/>
    <s v="DLR 3.3.1: Timely disbursement of capitation grants"/>
    <x v="1"/>
    <n v="1.2"/>
    <n v="1.2"/>
    <n v="0"/>
    <s v="No"/>
    <s v="For each year in which this DLR is met, disburse US$1.2 million"/>
    <x v="0"/>
    <s v="IVA verifies achievement using bank statements of a sample of public basic schools. "/>
    <s v="No"/>
  </r>
  <r>
    <s v="P165557"/>
    <s v="Ghana"/>
    <x v="2"/>
    <s v="IPF/DLIs"/>
    <s v="Primary Education"/>
    <x v="4"/>
    <x v="26"/>
    <x v="0"/>
    <s v="DLR 3.3.2: Timely disbursement of capitation grants"/>
    <x v="1"/>
    <n v="1.2"/>
    <n v="1.2"/>
    <n v="0"/>
    <m/>
    <s v="For each year in which this DLR is met, disburse US$1.2 million"/>
    <x v="0"/>
    <s v="IVA verifies achievement using bank statements of a sample of public basic schools. "/>
    <s v="No"/>
  </r>
  <r>
    <s v="P165557"/>
    <s v="Ghana"/>
    <x v="2"/>
    <s v="IPF/DLIs"/>
    <s v="Primary Education"/>
    <x v="4"/>
    <x v="26"/>
    <x v="0"/>
    <s v="DLR 3.3.3: Timely disbursement of capitation grants"/>
    <x v="1"/>
    <n v="1.2"/>
    <n v="1.2"/>
    <n v="0"/>
    <m/>
    <s v="For each year in which this DLR is met, disburse US$1.2 million"/>
    <x v="0"/>
    <s v="IVA verifies achievement using bank statements of a sample of public basic schools. "/>
    <s v="No"/>
  </r>
  <r>
    <s v="P165557"/>
    <s v="Ghana"/>
    <x v="2"/>
    <s v="IPF/DLIs"/>
    <s v="Primary Education"/>
    <x v="4"/>
    <x v="26"/>
    <x v="0"/>
    <s v="DLR 3.3.4: Timely disbursement of capitation grants"/>
    <x v="1"/>
    <n v="1.2"/>
    <n v="1.2"/>
    <n v="0"/>
    <m/>
    <s v="For each year in which this DLR is met, disburse US$1.2 million"/>
    <x v="0"/>
    <s v="IVA verifies achievement using bank statements of a sample of public basic schools. "/>
    <s v="No"/>
  </r>
  <r>
    <s v="P165557"/>
    <s v="Ghana"/>
    <x v="2"/>
    <s v="IPF/DLIs"/>
    <s v="Primary Education"/>
    <x v="4"/>
    <x v="26"/>
    <x v="0"/>
    <s v="DLR 3.3.5: Timely disbursement of capitation grants"/>
    <x v="1"/>
    <n v="1.2"/>
    <n v="1.2"/>
    <n v="0"/>
    <m/>
    <s v="For each year in which this DLR is met, disburse US$1.2 million"/>
    <x v="0"/>
    <s v="IVA verifies achievement using bank statements of a sample of public basic schools. "/>
    <s v="No"/>
  </r>
  <r>
    <s v="P165557"/>
    <s v="Ghana"/>
    <x v="2"/>
    <s v="IPF/DLIs"/>
    <s v="Primary Education"/>
    <x v="6"/>
    <x v="10"/>
    <x v="0"/>
    <s v="DLI 4: Improved proficiency in P4 mathematics and English in targeted schools"/>
    <x v="0"/>
    <n v="13"/>
    <n v="0"/>
    <n v="4.3046357615894038E-2"/>
    <s v="No"/>
    <s v="as per DLR formulas below"/>
    <x v="3"/>
    <s v="Varies by DLR"/>
    <s v="No"/>
  </r>
  <r>
    <s v="P165557"/>
    <s v="Ghana"/>
    <x v="2"/>
    <s v="IPF/DLIs"/>
    <s v="Primary Education"/>
    <x v="6"/>
    <x v="10"/>
    <x v="0"/>
    <s v="DLR 4.0: National Assessment Strategy developed by NaCCA and approved by MoE"/>
    <x v="1"/>
    <n v="3"/>
    <n v="3"/>
    <n v="0"/>
    <s v="No"/>
    <s v="Disburse 100 percent of eligible resources upon achievement of the target"/>
    <x v="2"/>
    <s v="MoE (Chief Director) signs off the National Assessment Strategy for implementation and it is satisfactory to the World Bank"/>
    <s v="No"/>
  </r>
  <r>
    <s v="P165557"/>
    <s v="Ghana"/>
    <x v="2"/>
    <s v="IPF/DLIs"/>
    <s v="Primary Education"/>
    <x v="6"/>
    <x v="10"/>
    <x v="0"/>
    <s v="DLR 4.1: Operational plan for rollout of P4 mathematics and English assessment developed by NaCCA"/>
    <x v="1"/>
    <n v="4"/>
    <n v="4"/>
    <n v="0"/>
    <s v="No"/>
    <s v="Disburse 100 percent of eligible resources upon achievement of the target"/>
    <x v="2"/>
    <s v="NaCCA submits report to MoE (PBME). TA will develop a quality assurance report on piloting of test items and review of assessment tool, mechanisms for digitized evaluation, logistics for rollout, and roadmap for analysis and results dissemination. . "/>
    <s v="No"/>
  </r>
  <r>
    <s v="P165557"/>
    <s v="Ghana"/>
    <x v="2"/>
    <s v="IPF/DLIs"/>
    <s v="Primary Education"/>
    <x v="6"/>
    <x v="10"/>
    <x v="0"/>
    <s v="DLR 4.2: Baseline on P4 mathematics and English proficiency in targeted schools established "/>
    <x v="1"/>
    <n v="4"/>
    <n v="4"/>
    <n v="0"/>
    <s v="No"/>
    <s v="Disburse 100 percent of eligible resources upon achievement of the target"/>
    <x v="0"/>
    <s v="If IVA report validates quality of assessment administration and report confirms assessment of P4 students in at least a representative sample of GALOP targeted schools, disburse 100 percent of eligible resources."/>
    <s v="No"/>
  </r>
  <r>
    <s v="P165557"/>
    <s v="Ghana"/>
    <x v="2"/>
    <s v="IPF/DLIs"/>
    <s v="Primary Education"/>
    <x v="6"/>
    <x v="10"/>
    <x v="0"/>
    <s v="DLR 4.3: Increase from baseline established in DLR 4.2 in percent of P4 pupils in targeted schools with proficiency in mathematics and English"/>
    <x v="1"/>
    <n v="2"/>
    <n v="2"/>
    <n v="0"/>
    <s v="No"/>
    <s v="For any increase from baseline (as determined in the P4 assessment in targeted schools) in the percent of P4 pupils with proficiency in mathematics and English (averaged), disburse US$4 million."/>
    <x v="0"/>
    <s v="IVA report validates quality of assessment administration and report confirms assessment of P4 students in at least a representative sample of GALOP targeted schools. Data analysis and reporting on P4 proficiency will be supported by TA. TA submits report to MoE (PBME)"/>
    <s v="No"/>
  </r>
  <r>
    <s v="P165557"/>
    <s v="Ghana"/>
    <x v="2"/>
    <s v="IPF/DLIs"/>
    <s v="Primary Education"/>
    <x v="0"/>
    <x v="3"/>
    <x v="3"/>
    <s v="DLI 5: Improved equity in the distribution of KG and primary trained Teachers in targeted schools"/>
    <x v="0"/>
    <n v="7"/>
    <n v="0"/>
    <n v="2.3178807947019868E-2"/>
    <s v="Varies by DLR"/>
    <s v="as per DLR formulas below"/>
    <x v="3"/>
    <s v="Varies by DLR"/>
    <s v="No"/>
  </r>
  <r>
    <s v="P165557"/>
    <s v="Ghana"/>
    <x v="2"/>
    <s v="IPF/DLIs"/>
    <s v="Primary Education"/>
    <x v="0"/>
    <x v="3"/>
    <x v="3"/>
    <s v="DLR 5.0: Review of Teachers deployment and transfer strategy completed by GES and approved by MoE"/>
    <x v="1"/>
    <n v="3"/>
    <n v="3"/>
    <n v="0"/>
    <s v="No"/>
    <s v="Disburse 100 percent of eligible resources upon achievement of the target"/>
    <x v="2"/>
    <s v=" Strategy meets the criteria defined in the PAD, is signed off by MoE (Chief Director) for implementation and is satisfactory to the World Bank."/>
    <s v="No"/>
  </r>
  <r>
    <s v="P165557"/>
    <s v="Ghana"/>
    <x v="2"/>
    <s v="IPF/DLIs"/>
    <s v="Primary Education"/>
    <x v="0"/>
    <x v="3"/>
    <x v="3"/>
    <s v="DLR 5.1.1-5.1.5: Percentage of targeted KG schools with PTTR below 50:1"/>
    <x v="1"/>
    <n v="2"/>
    <n v="2"/>
    <n v="0"/>
    <s v="Yes"/>
    <s v="US$250,000 unit cost * percentage point increase from previous year in percentage of targeted KG schools with PTTR below 50:1 in each of the years of 2021, 2022, 2023, and 2024 up to a ceiling of US$4 million."/>
    <x v="0"/>
    <s v="IVA verifies PTTR (using enrollment and trained Teachers data) in a sample of schools. For every additional percentage point increase from previous year in percentage of targeted KG schools with PTTR below 50:1, disburse US$250,000."/>
    <s v="No"/>
  </r>
  <r>
    <s v="P165557"/>
    <s v="Ghana"/>
    <x v="2"/>
    <s v="IPF/DLIs"/>
    <s v="Primary Education"/>
    <x v="0"/>
    <x v="3"/>
    <x v="3"/>
    <s v="DLR 5.2.1-5.2.5: Percentage of targeted primary schools with PTTR below 50:1"/>
    <x v="1"/>
    <n v="2"/>
    <n v="2"/>
    <n v="0"/>
    <s v="Yes"/>
    <s v="US$200,000 unit cost* percentage point increase from previous year in percentage of targeted primary schools with PTTR below 50:1 in each of the years 2021, 2022, 2023, and 2024 up to a ceiling of US$3 million."/>
    <x v="0"/>
    <s v="IVA verifies PTTR (using enrollment and trained Teachers data) in a sample of schools. For every additional percentage point increase from previous year in percentage of targeted primary schools with PTTR below 50:1, disburse US$200,000."/>
    <s v="No"/>
  </r>
  <r>
    <s v="P167478"/>
    <s v="Guinea, Rep"/>
    <x v="2"/>
    <s v="IPF/DLIs"/>
    <s v="Early Child Development"/>
    <x v="2"/>
    <x v="27"/>
    <x v="1"/>
    <s v="DLI 1: Strengthened policy in ECE"/>
    <x v="0"/>
    <n v="0.5"/>
    <n v="0"/>
    <n v="0.02"/>
    <s v="No"/>
    <s v="as per DLR formulas below"/>
    <x v="1"/>
    <s v="Varies by DLR"/>
    <s v="No"/>
  </r>
  <r>
    <s v="P167478"/>
    <s v="Guinea, Rep"/>
    <x v="2"/>
    <s v="IPF/DLIs"/>
    <s v="Early Child Development"/>
    <x v="2"/>
    <x v="27"/>
    <x v="1"/>
    <s v="DLR 1.1: Approval of an ECE policy and implementation plan"/>
    <x v="1"/>
    <n v="0.5"/>
    <n v="0.5"/>
    <n v="0"/>
    <s v="No"/>
    <s v="The full amount (US$ 500,000) is disbursed when the ECE policy and implementation plan have been approved."/>
    <x v="1"/>
    <s v="Comité Inter-Ministeriel de Pilotage et de Coordination"/>
    <s v="No"/>
  </r>
  <r>
    <s v="P167478"/>
    <s v="Guinea, Rep"/>
    <x v="2"/>
    <s v="IPF/DLIs"/>
    <s v="Early Child Development"/>
    <x v="0"/>
    <x v="36"/>
    <x v="3"/>
    <s v="DLI 2: Strengthened in-service Teachers professional development"/>
    <x v="0"/>
    <n v="4.5"/>
    <n v="0"/>
    <n v="0.18"/>
    <s v="Yes"/>
    <s v="as per DLR formulas below"/>
    <x v="3"/>
    <s v="Varies by DLR"/>
    <s v="No"/>
  </r>
  <r>
    <s v="P167478"/>
    <s v="Guinea, Rep"/>
    <x v="2"/>
    <s v="IPF/DLIs"/>
    <s v="Early Child Development"/>
    <x v="0"/>
    <x v="36"/>
    <x v="3"/>
    <s v="DLR 2.1: Development and approval of a policy framework for in-service training and support"/>
    <x v="1"/>
    <n v="0.5"/>
    <n v="0.5"/>
    <n v="0"/>
    <s v="Yes"/>
    <s v="The full amount (US$ 500,000) is disbursed when the policy has been developed and approved."/>
    <x v="1"/>
    <s v="Policy and action plan: Comité Inter-Ministériel de Pilotage et de Coordination "/>
    <s v="No"/>
  </r>
  <r>
    <s v="P167478"/>
    <s v="Guinea, Rep"/>
    <x v="2"/>
    <s v="IPF/DLIs"/>
    <s v="Early Child Development"/>
    <x v="0"/>
    <x v="36"/>
    <x v="3"/>
    <s v="DLR 2.2: A pilot project to test the new approved policy is completed, with at least 250 Teachers trained, receiving at-school pedagogical support, and using new technologies for professional development and curriculum delivery."/>
    <x v="1"/>
    <n v="0.5"/>
    <n v="0.5"/>
    <n v="0"/>
    <s v="Yes"/>
    <s v="The full amount  (US$ 500,000) is disbursed  once the pilot project has been completed."/>
    <x v="0"/>
    <s v="Reports on pilot and on Teachers trained : MEN-A Verification reports: A third party verification agency will conduct a verification of the trainings and in-class support"/>
    <s v="No"/>
  </r>
  <r>
    <s v="P167478"/>
    <s v="Guinea, Rep"/>
    <x v="2"/>
    <s v="IPF/DLIs"/>
    <s v="Early Child Development"/>
    <x v="0"/>
    <x v="36"/>
    <x v="3"/>
    <s v="DLR 2.3: At least 500 pre-primary and 10,000 primary Teachers are trained and receive at-school pedagogical support in line with the new policy, and use new technologies for professional development and curriculum delivery."/>
    <x v="1"/>
    <n v="1.5"/>
    <n v="1.5"/>
    <n v="0"/>
    <s v="Yes"/>
    <s v="For every thousand Teachers trained, US$_x000a_140,000 are disbursed up to 10,000 Teachers_x000a_(corresponding to USD 1,400,000). If the full_x000a_training target is reached (i.e. 10,500_x000a_Teachers), then the full amount (US$_x000a_1,500,000) is disbursed provided the number_x000a_of pre-primary Teachers is at least equal_x000a_either to the number of pre-primary_x000a_classrooms that have been constructed and_x000a_officially handed over or to 500. Numbers in_x000a_excess of 10,500 are counted towards the_x000a_target for Year 4"/>
    <x v="0"/>
    <s v="An independent evaluation agency will conduct an evaluation of teaching-learning practices among a representative sample of Teachers trained"/>
    <s v="No"/>
  </r>
  <r>
    <s v="P167478"/>
    <s v="Guinea, Rep"/>
    <x v="2"/>
    <s v="IPF/DLIs"/>
    <s v="Early Child Development"/>
    <x v="0"/>
    <x v="36"/>
    <x v="3"/>
    <s v="DLR 2.4: At least 500 pre-primary and 15,000 primary Teachers are trained and receive at-school pedagogical support in line with the new policy, and use new technologies for professional development and curriculum delivery. "/>
    <x v="1"/>
    <n v="2"/>
    <n v="2"/>
    <n v="0"/>
    <s v="Yes"/>
    <s v="For every thousand Teachers trained, US$_x000a_125,000 are disbursed up to 15,000 Teachers_x000a_(corresponding to USD 1,875,000). If the full_x000a_training target is reached (i.e. 15,500_x000a_Teachers), then the full amount (US$_x000a_2,000,000) is disbursed provided the number_x000a_of pre-primary Teachers is at least equal_x000a_either to the new number of pre-primary_x000a_classrooms that have been constructed and_x000a_officially handed over (i.e. excluding those_x000a_handed over in the previous year) or to 500"/>
    <x v="0"/>
    <s v="An independent evaluation agency will conduct an evaluation of teaching-learning practices among a representative sample of Teachers trained"/>
    <s v="No"/>
  </r>
  <r>
    <s v="P167478"/>
    <s v="Guinea, Rep"/>
    <x v="2"/>
    <s v="IPF/DLIs"/>
    <s v="Early Child Development"/>
    <x v="0"/>
    <x v="3"/>
    <x v="3"/>
    <s v="DLI 3: The recruitment of Teachers is decentralized to the prefectural and regional levels"/>
    <x v="0"/>
    <n v="3"/>
    <n v="0"/>
    <n v="0.12"/>
    <s v="Yes"/>
    <s v="as per DLR formulas below"/>
    <x v="3"/>
    <s v="Varies by DLR"/>
    <s v="No"/>
  </r>
  <r>
    <s v="P167478"/>
    <s v="Guinea, Rep"/>
    <x v="2"/>
    <s v="IPF/DLIs"/>
    <s v="Early Child Development"/>
    <x v="0"/>
    <x v="3"/>
    <x v="3"/>
    <s v="DLR 3.1: The approved joint ministerial resolution authorizing Teachers recruitment in collaboration with the MEN-A authorities at regional and prefectural levels is disseminated to all regional and prefectural education offices"/>
    <x v="1"/>
    <n v="0.5"/>
    <n v="0.5"/>
    <n v="0"/>
    <s v="Yes"/>
    <s v="The full amount (US$ 500,000) is disbursed when the authorized joint minstieral_x000a_resolution is disseminated to all regional and_x000a_prefectural education offices."/>
    <x v="1"/>
    <s v="World Bank Supervision Team will verify the published joint ministerial resolution, and the approval/allocation of a prefectural budget to implement joint ministerial resolution"/>
    <s v="No"/>
  </r>
  <r>
    <s v="P167478"/>
    <s v="Guinea, Rep"/>
    <x v="2"/>
    <s v="IPF/DLIs"/>
    <s v="Early Child Development"/>
    <x v="0"/>
    <x v="3"/>
    <x v="3"/>
    <s v="DLR 3.2: A recurrent budget is allocated and transferred to the prefectoral level enabling implementation of approved joint ministerial resolution"/>
    <x v="1"/>
    <n v="0.5"/>
    <n v="0.5"/>
    <n v="0"/>
    <s v="Yes"/>
    <s v="The full amount (US$ 500,000) is disbursed_x000a_when a recurrent budget is allocated and_x000a_transferred to all prefectures."/>
    <x v="1"/>
    <s v="World Bank Supervision Team will verify the published joint ministerial resolution, and the approval/allocation of a prefectural budget to implement joint ministerial resolution"/>
    <s v="No"/>
  </r>
  <r>
    <s v="P167478"/>
    <s v="Guinea, Rep"/>
    <x v="2"/>
    <s v="IPF/DLIs"/>
    <s v="Early Child Development"/>
    <x v="0"/>
    <x v="3"/>
    <x v="3"/>
    <s v="DLR 3.3: Decentralized recruitment procedures are applied in at least 16 prefectures."/>
    <x v="1"/>
    <n v="1"/>
    <n v="1"/>
    <n v="0"/>
    <s v="Yes"/>
    <s v="For each prefecture in which the procedures are applied, US$ 62,500 are disbursed."/>
    <x v="0"/>
    <s v="The third party verification agency will verify records confirming that recruitment of Teachers is done at the decentralized level"/>
    <s v="No"/>
  </r>
  <r>
    <s v="P167478"/>
    <s v="Guinea, Rep"/>
    <x v="2"/>
    <s v="IPF/DLIs"/>
    <s v="Early Child Development"/>
    <x v="0"/>
    <x v="3"/>
    <x v="3"/>
    <s v="DLR 3.4: Decentralized recruitment procedures are applied in all 33 prefectures."/>
    <x v="1"/>
    <n v="1"/>
    <n v="1"/>
    <n v="0"/>
    <s v="Yes"/>
    <s v="For each prefecture (up to 33 prefectures) in_x000a_which the procedures are applied, US$ 30,000_x000a_are disbursed. If the procedures are applied_x000a_in all 33 prefectures, the full amount (US$_x000a_1,000,000) is disbursed."/>
    <x v="0"/>
    <s v="The third party verification agency will verify records confirming that recruitment of Teachers is done at the decentralized level"/>
    <s v="No"/>
  </r>
  <r>
    <s v="P167478"/>
    <s v="Guinea, Rep"/>
    <x v="2"/>
    <s v="IPF/DLIs"/>
    <s v="Early Child Development"/>
    <x v="4"/>
    <x v="54"/>
    <x v="3"/>
    <s v="DLI 4: Non-salary, recurrent budgets are operationalized at school level"/>
    <x v="0"/>
    <n v="3.5"/>
    <n v="0"/>
    <n v="0.14000000000000001"/>
    <s v="Yes"/>
    <s v="as per DLR formulas below"/>
    <x v="3"/>
    <s v="Varies by DLR"/>
    <s v="No"/>
  </r>
  <r>
    <s v="P167478"/>
    <s v="Guinea, Rep"/>
    <x v="2"/>
    <s v="IPF/DLIs"/>
    <s v="Early Child Development"/>
    <x v="4"/>
    <x v="54"/>
    <x v="3"/>
    <s v="DLR 4.1:  A plan to operationalize a formula-based non-salary recurrent school budget is developed and approved."/>
    <x v="1"/>
    <n v="0.5"/>
    <n v="0.5"/>
    <n v="0"/>
    <s v="Yes"/>
    <s v="The full amount (US$ 500,000) is disbursed_x000a_when the plan has been developed and_x000a_approved."/>
    <x v="1"/>
    <s v="A copy of the approved plan to operationalize a formula-based school budget"/>
    <s v="No"/>
  </r>
  <r>
    <s v="P167478"/>
    <s v="Guinea, Rep"/>
    <x v="2"/>
    <s v="IPF/DLIs"/>
    <s v="Early Child Development"/>
    <x v="4"/>
    <x v="54"/>
    <x v="3"/>
    <s v="DLR 4.2: A formula-based non-salary recurrent school budget is being piloted."/>
    <x v="1"/>
    <n v="1"/>
    <n v="1"/>
    <n v="0"/>
    <s v="Yes"/>
    <s v="The full amount (US$ 1,000,000) is disbursed_x000a_when the pilot has been initiated."/>
    <x v="1"/>
    <s v="A report on pilot implementation is prepared by MEN-A, and provided to the Bank"/>
    <s v="No"/>
  </r>
  <r>
    <s v="P167478"/>
    <s v="Guinea, Rep"/>
    <x v="2"/>
    <s v="IPF/DLIs"/>
    <s v="Early Child Development"/>
    <x v="4"/>
    <x v="54"/>
    <x v="3"/>
    <s v="DLR 4.3: The pilot is evaluated and a roll-out plan is approved. "/>
    <x v="1"/>
    <n v="0.5"/>
    <n v="0.5"/>
    <n v="0"/>
    <s v="Yes"/>
    <s v="The full amount (US$ 500,000) is disbursed when the pilot has been evaluated and the roll-out plan has been approved."/>
    <x v="0"/>
    <s v="An independent evaluation using a methodology acceptable to the Bank is conducted of the pilot phase of the non-salary school budget, and its findings and recommendations"/>
    <s v="No"/>
  </r>
  <r>
    <s v="P167478"/>
    <s v="Guinea, Rep"/>
    <x v="2"/>
    <s v="IPF/DLIs"/>
    <s v="Early Child Development"/>
    <x v="4"/>
    <x v="54"/>
    <x v="3"/>
    <s v="DLR 4.4: A formula-based non-salary recurrent school budget is allocated and transferred to at least 3,000 public primary schools."/>
    <x v="1"/>
    <n v="1.5"/>
    <n v="1.5"/>
    <n v="0"/>
    <s v="Yes"/>
    <s v="For each 1,000 schools in which the formula based non-salary recurrent school budget is allocated and transferred, US$ 500,000 are disbursed."/>
    <x v="0"/>
    <s v="The final report of the third party verification pertaining to formula-based school budgets (Year 4) being allocated/transferred to at least 3,000 schools is provided to the Bank. The third party verification agency methodology must be acceptable to the Bank; it must be reviewed and approved prior to data collection."/>
    <s v="No"/>
  </r>
  <r>
    <s v="P167478"/>
    <s v="Guinea, Rep"/>
    <x v="2"/>
    <s v="IPF/DLIs"/>
    <s v="Early Child Development"/>
    <x v="2"/>
    <x v="2"/>
    <x v="3"/>
    <s v="DLI 5: Decision-makers and other stakeholders have access to timely education system information"/>
    <x v="0"/>
    <n v="1"/>
    <n v="0"/>
    <n v="0.04"/>
    <s v="No"/>
    <s v="as per DLR formulas below"/>
    <x v="0"/>
    <s v="Varies by DLR"/>
    <s v="No"/>
  </r>
  <r>
    <s v="P167478"/>
    <s v="Guinea, Rep"/>
    <x v="2"/>
    <s v="IPF/DLIs"/>
    <s v="Early Child Development"/>
    <x v="2"/>
    <x v="2"/>
    <x v="3"/>
    <s v="DLR 5.1: School-level information for current school year is inputted by March 31st using mobile technologies in at least 90% of preprimary, primary and secondary education schools (public, community and private), and integrated into a national database"/>
    <x v="1"/>
    <n v="0.5"/>
    <n v="0.5"/>
    <n v="0"/>
    <s v="No"/>
    <s v="The full amount (US$ 500,000) is disbursed when it is verified that the target has been achieved."/>
    <x v="0"/>
    <s v=" The final reports of the third party verifications pertaining to timely, mobile-technology data inputs (Year 2) and to dashboards usage (Year 4)"/>
    <s v="No"/>
  </r>
  <r>
    <s v="P167478"/>
    <s v="Guinea, Rep"/>
    <x v="2"/>
    <s v="IPF/DLIs"/>
    <s v="Early Child Development"/>
    <x v="2"/>
    <x v="2"/>
    <x v="3"/>
    <s v="DLR 5.2: Web-accessed dashboards are used by at least 20% of decisionmakers and other stakeholders, with key education indicators and query functions linked to national database with disaggregation to school level."/>
    <x v="1"/>
    <n v="0.5"/>
    <n v="0.5"/>
    <n v="0"/>
    <s v="No"/>
    <s v="The full amount (US$ 500,000) is disbursed_x000a_when it is verified that the target has been_x000a_achieved."/>
    <x v="0"/>
    <s v=" The final reports of the third party verifications pertaining to timely, mobile-technology data inputs (Year 2) and to dashboards usage (Year 4)"/>
    <s v="No"/>
  </r>
  <r>
    <s v="P160331"/>
    <s v="India"/>
    <x v="0"/>
    <s v="PforR"/>
    <s v="Tertiary Education"/>
    <x v="2"/>
    <x v="31"/>
    <x v="3"/>
    <s v="DLI 1: : Improved quality of selected institutions"/>
    <x v="0"/>
    <n v="18"/>
    <n v="0"/>
    <n v="7.8947368421052627E-2"/>
    <s v="Yes"/>
    <s v="as per DLR formulas below"/>
    <x v="1"/>
    <s v="For the Years 3, 4, and 5 targets: The HED to forward accreditation notifications from NAAC website to the World Bank including the previous letter grade score in the previous accreditation cycle "/>
    <s v="Yes, DLI intact "/>
  </r>
  <r>
    <s v="P160331"/>
    <s v="India"/>
    <x v="0"/>
    <s v="PforR"/>
    <s v="Tertiary Education"/>
    <x v="2"/>
    <x v="31"/>
    <x v="3"/>
    <s v="DLR 1.1: 25% of colleges"/>
    <x v="1"/>
    <n v="6"/>
    <n v="6"/>
    <n v="0"/>
    <s v="Yes"/>
    <s v="Pro rata based. For each percentage point achieved over baseline, US$ 1.2 million will be disbursed"/>
    <x v="1"/>
    <s v="For the Years 3, 4, and 5 targets: The HED to forward accreditation notifications from NAAC website to the World Bank including the previous letter grade score in the previous accreditation cycle "/>
    <s v="Yes, DLR intact "/>
  </r>
  <r>
    <s v="P160331"/>
    <s v="India"/>
    <x v="0"/>
    <s v="PforR"/>
    <s v="Tertiary Education"/>
    <x v="2"/>
    <x v="31"/>
    <x v="3"/>
    <s v="DLR 1.2: 30% of colleges"/>
    <x v="1"/>
    <n v="6"/>
    <n v="6"/>
    <n v="0"/>
    <s v="Yes"/>
    <s v="For each percentage point achieved over Year 3 target, US$ 1.2 million will be disbursed"/>
    <x v="1"/>
    <s v="For the Years 3, 4, and 5 targets: The HED to forward accreditation notifications from NAAC website to the World Bank including the previous letter grade score in the previous accreditation cycle "/>
    <s v="Yes, DLR intact "/>
  </r>
  <r>
    <s v="P160331"/>
    <s v="India"/>
    <x v="0"/>
    <s v="PforR"/>
    <s v="Tertiary Education"/>
    <x v="2"/>
    <x v="31"/>
    <x v="3"/>
    <s v="DLR 1.3: 35% of colleges"/>
    <x v="1"/>
    <n v="6"/>
    <n v="6"/>
    <n v="0"/>
    <s v="Yes"/>
    <s v="For each percentage point achieved over Year 4 target, US$ 1.2 million will be disbursed"/>
    <x v="1"/>
    <s v="For the Years 3, 4, and 5 targets: The HED to forward accreditation notifications from NAAC website to the World Bank including the previous letter grade score in the previous accreditation cycle "/>
    <s v="Yes, DLR intact "/>
  </r>
  <r>
    <s v="P160331"/>
    <s v="India"/>
    <x v="0"/>
    <s v="PforR"/>
    <s v="Tertiary Education"/>
    <x v="5"/>
    <x v="55"/>
    <x v="3"/>
    <s v="DLI 2: Improved student performance"/>
    <x v="0"/>
    <n v="20"/>
    <n v="0"/>
    <n v="8.771929824561403E-2"/>
    <s v="Yes"/>
    <s v="as per DLR formulas below"/>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I modified"/>
  </r>
  <r>
    <s v="P160331"/>
    <s v="India"/>
    <x v="0"/>
    <s v="PforR"/>
    <s v="Tertiary Education"/>
    <x v="5"/>
    <x v="55"/>
    <x v="3"/>
    <s v="DLR 2.1a: Total: 5% points over baseline"/>
    <x v="1"/>
    <n v="2.5"/>
    <n v="2.5"/>
    <n v="0"/>
    <s v="Yes"/>
    <s v="Each DLR scalable on prorata basis. For each percentage point achieved over baseline, US$ 0.5 million will be disbursed"/>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R modified"/>
  </r>
  <r>
    <s v="P160331"/>
    <s v="India"/>
    <x v="0"/>
    <s v="PforR"/>
    <s v="Tertiary Education"/>
    <x v="5"/>
    <x v="55"/>
    <x v="3"/>
    <s v="DLR 2.1b: SC: 5% points over baseline"/>
    <x v="1"/>
    <n v="2.5"/>
    <n v="2.5"/>
    <n v="0"/>
    <s v="Yes"/>
    <s v="Each DLR scalable on prorata basis. For each percentage point achieved over baseline, US$ 0.5 million will be disbursed"/>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R modified"/>
  </r>
  <r>
    <s v="P160331"/>
    <s v="India"/>
    <x v="0"/>
    <s v="PforR"/>
    <s v="Tertiary Education"/>
    <x v="5"/>
    <x v="55"/>
    <x v="3"/>
    <s v="DLR 2.1c: ST: 5 % point over baseline"/>
    <x v="1"/>
    <n v="2.5"/>
    <n v="2.5"/>
    <n v="0"/>
    <s v="Yes"/>
    <s v="Each DLR scalable on prorata basis. For each percentage point achieved over baseline, US$ 0.5 million will be disbursed"/>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R modified"/>
  </r>
  <r>
    <s v="P160331"/>
    <s v="India"/>
    <x v="0"/>
    <s v="PforR"/>
    <s v="Tertiary Education"/>
    <x v="5"/>
    <x v="19"/>
    <x v="3"/>
    <s v="DLR 2.1d: Women: 5% points over baseline"/>
    <x v="1"/>
    <n v="2.5"/>
    <n v="2.5"/>
    <n v="0"/>
    <s v="Yes"/>
    <s v="Each DLR scalable on prorata basis. For each percentage point achieved over baseline, US$ 0.5 million will be disbursed"/>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R modified"/>
  </r>
  <r>
    <s v="P160331"/>
    <s v="India"/>
    <x v="0"/>
    <s v="PforR"/>
    <s v="Tertiary Education"/>
    <x v="5"/>
    <x v="55"/>
    <x v="3"/>
    <s v="DLR 2.2a: Total: 5% points over Year 4 target"/>
    <x v="1"/>
    <n v="2.5"/>
    <n v="2.5"/>
    <n v="0"/>
    <s v="Yes"/>
    <s v="Each DLR scalable on prorata basis. For each percentage point achieved over Year 4 target, US$ 0.5 million will be disbursed"/>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R modified"/>
  </r>
  <r>
    <s v="P160331"/>
    <s v="India"/>
    <x v="0"/>
    <s v="PforR"/>
    <s v="Tertiary Education"/>
    <x v="5"/>
    <x v="55"/>
    <x v="3"/>
    <s v="DLR 2.2b: SC: 5% points over Year 4 target"/>
    <x v="1"/>
    <n v="2.5"/>
    <n v="2.5"/>
    <n v="0"/>
    <s v="Yes"/>
    <s v="Each DLR scalable on prorata basis. For each percentage point achieved over Year 4 target, US$ 0.5 million will be disbursed"/>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R modified"/>
  </r>
  <r>
    <s v="P160331"/>
    <s v="India"/>
    <x v="0"/>
    <s v="PforR"/>
    <s v="Tertiary Education"/>
    <x v="5"/>
    <x v="55"/>
    <x v="3"/>
    <s v="DLR 2.2c: ST: 5% points over Year 4 target"/>
    <x v="1"/>
    <n v="2.5"/>
    <n v="2.5"/>
    <n v="0"/>
    <s v="Yes"/>
    <s v="Each DLR scalable on prorata basis. For each percentage point achieved over Year 4 target, US$ 0.5 million will be disbursed"/>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R modified"/>
  </r>
  <r>
    <s v="P160331"/>
    <s v="India"/>
    <x v="0"/>
    <s v="PforR"/>
    <s v="Tertiary Education"/>
    <x v="5"/>
    <x v="19"/>
    <x v="3"/>
    <s v="DLR 2.2d: Women: 5% points over Year 4 target"/>
    <x v="1"/>
    <n v="2.5"/>
    <n v="2.5"/>
    <n v="0"/>
    <s v="Yes"/>
    <s v="Each DLR scalable on prorata basis. For each percentage point achieved over Year 4 target, US$ 0.5 million will be disbursed"/>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R modified"/>
  </r>
  <r>
    <s v="P160331"/>
    <s v="India"/>
    <x v="0"/>
    <s v="PforR"/>
    <s v="Tertiary Education"/>
    <x v="3"/>
    <x v="5"/>
    <x v="0"/>
    <s v="DLI 3: Annual performance milestones met by the HED and selected institutions"/>
    <x v="0"/>
    <n v="38"/>
    <n v="0"/>
    <n v="0.16666666666666666"/>
    <s v="Yes"/>
    <s v="as per DLR formulas below"/>
    <x v="3"/>
    <s v="Varies by DLR"/>
    <s v="Yes, DLI intact "/>
  </r>
  <r>
    <s v="P160331"/>
    <s v="India"/>
    <x v="0"/>
    <s v="PforR"/>
    <s v="Tertiary Education"/>
    <x v="3"/>
    <x v="5"/>
    <x v="0"/>
    <s v="DLR 3.1: HED has selected IDG Colleges and IDG Universities for Round "/>
    <x v="1"/>
    <n v="4"/>
    <n v="4"/>
    <n v="0"/>
    <s v="Yes"/>
    <s v="Deadline for achievement: September 30, 2017"/>
    <x v="1"/>
    <s v="For the Year 1 target: The HED to forward signed MoUs to the World Bank "/>
    <s v="Yes, DLR intact "/>
  </r>
  <r>
    <s v="P160331"/>
    <s v="India"/>
    <x v="0"/>
    <s v="PforR"/>
    <s v="Tertiary Education"/>
    <x v="3"/>
    <x v="5"/>
    <x v="0"/>
    <s v="DLR 3.2a: HED has selected IDG Colleges and IDG Universities for Round 2"/>
    <x v="1"/>
    <n v="5"/>
    <n v="5"/>
    <n v="0"/>
    <s v="Yes"/>
    <s v="Pro rata based on increase in percentage of institutions achieving 40% of institution-based annual milestones. For each 25 percentage points achieved over baseline of 0, US$ 1 million"/>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3"/>
    <x v="5"/>
    <x v="0"/>
    <s v="DLR 3.2b: HED-PMU achieve annual milestones"/>
    <x v="1"/>
    <n v="8"/>
    <n v="8"/>
    <n v="0"/>
    <s v="Yes"/>
    <s v="Pro rata based on increase in percentage of institutions achieving 40% of institution-based annual milestones. For each 25 percentage points achieved over baseline of 0, US$ 1 million"/>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3"/>
    <x v="5"/>
    <x v="0"/>
    <s v="DLR 3.2c: 75% of the selected institutions achieve at least 40% of institution-based annual milestones "/>
    <x v="1"/>
    <n v="3"/>
    <n v="3"/>
    <n v="0"/>
    <s v="Yes"/>
    <s v="Pro rata based on increase in percentage of institutions achieving 40% of institution-based annual milestones. For each 25 percentage points achieved over baseline of 0, US$ 1 million"/>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3"/>
    <x v="5"/>
    <x v="0"/>
    <s v="DLR 3.3a: HED-PMU achieve annual milestones"/>
    <x v="1"/>
    <n v="3"/>
    <n v="3"/>
    <n v="0"/>
    <s v="Yes"/>
    <s v="Pro rata based on increase in percentage of institutions achieving 60% of institution-based annual milestones. For each 25 percentage points achieved over baseline of 0, US$ 1 million will be disbursed"/>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3"/>
    <x v="5"/>
    <x v="0"/>
    <s v="DLR 3.3b: 75% of the selected institutions achieve at least 60% of institution-based annual milestones "/>
    <x v="1"/>
    <n v="3"/>
    <n v="3"/>
    <n v="0"/>
    <s v="Yes"/>
    <s v="Pro rata based on increase in percentage of institutions achieving 60% of institution-based annual milestones. For each 25 percentage points achieved over baseline of 0, US$ 1 million will be disbursed"/>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3"/>
    <x v="5"/>
    <x v="0"/>
    <s v="DLR 3.4a: HED-PMU achieve annual milestones"/>
    <x v="1"/>
    <n v="3"/>
    <n v="3"/>
    <n v="0"/>
    <s v="Yes"/>
    <s v="Pro rata based on increase in percentage of institutions achieving 80% of institution-based annual milestones. For each 25 percentage points achieved over baseline of 0, US$ 1 million will be disbursed"/>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3"/>
    <x v="5"/>
    <x v="0"/>
    <s v="DLR 3.4b: 75% of the selected institutions achieve at least 80% of institution-based annual milestones "/>
    <x v="1"/>
    <n v="3"/>
    <n v="3"/>
    <n v="0"/>
    <s v="Yes"/>
    <s v="Pro rata based on increase in percentage of institutions achieving 80% of institution-based annual milestones. For each 25 percentage points achieved over baseline of 0, US$ 1 million will be disbursed"/>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3"/>
    <x v="5"/>
    <x v="0"/>
    <s v="DLR 3.5a: HED-PMU achieve annual milestones"/>
    <x v="1"/>
    <n v="3"/>
    <n v="3"/>
    <n v="0"/>
    <s v="Yes"/>
    <s v="Pro rata based on increase in percentage of institutions achieving 80% of institution-based annual milestones. For each 25 percentage points achieved over baseline of 0, US$ 1 million will be disbursed"/>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3"/>
    <x v="5"/>
    <x v="0"/>
    <s v="DLR 3.5b: 75% of the selected institutions achieve at least 80% of institution-based annual milestones "/>
    <x v="1"/>
    <n v="3"/>
    <n v="3"/>
    <n v="0"/>
    <s v="Yes"/>
    <s v="Pro rata based on increase in percentage of institutions achieving 80% of institution-based annual milestones. For each 25 percentage points achieved over baseline of 0, US$ 1 million will be disbursed"/>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2"/>
    <x v="11"/>
    <x v="3"/>
    <s v="DLI 4: Revised regulations on the creation/composition of GBs and their functioning issued by the HED and percentage of affiliated government-aided colleges that implement the regulations"/>
    <x v="0"/>
    <n v="18"/>
    <n v="0"/>
    <n v="7.8947368421052627E-2"/>
    <s v="Yes"/>
    <s v="as per DLR formulas below"/>
    <x v="1"/>
    <s v="For the Year 1 target: The HED to submit a copy of the relevant Gazette of the GoO to the World Bank before October 2017. For the Years 3 and 5 targets: The HED to submit a consolidated overview of governmentaided colleges that have implemented the regulation, along with links to the ‘Board of Governors’ page on their website to the World Bank."/>
    <s v="Yes, DLI intact "/>
  </r>
  <r>
    <s v="P160331"/>
    <s v="India"/>
    <x v="0"/>
    <s v="PforR"/>
    <s v="Tertiary Education"/>
    <x v="2"/>
    <x v="11"/>
    <x v="3"/>
    <s v="DLR 4.1: HED has revised and issues the guidelines for creation/compositi on of GBs in colleges"/>
    <x v="1"/>
    <n v="6"/>
    <n v="6"/>
    <n v="0"/>
    <s v="Yes"/>
    <s v="n/a"/>
    <x v="1"/>
    <s v="For the Year 1 target: The HED to submit a copy of the relevant Gazette of the GoO to the World Bank before October 2017. For the Years 3 and 5 targets: The HED to submit a consolidated overview of governmentaided colleges that have implemented the regulation, along with links to the ‘Board of Governors’ page on their website to the World Bank."/>
    <s v="Yes, DLR intact "/>
  </r>
  <r>
    <s v="P160331"/>
    <s v="India"/>
    <x v="0"/>
    <s v="PforR"/>
    <s v="Tertiary Education"/>
    <x v="2"/>
    <x v="11"/>
    <x v="3"/>
    <s v="DLR 4.2: 50% of colleges implement the revised guidelines "/>
    <x v="1"/>
    <n v="6"/>
    <n v="6"/>
    <n v="0"/>
    <s v="Yes"/>
    <s v="Pro rata based. For each additional 10 percentage points achieved over baseline US $1.2 million will be disbursed"/>
    <x v="1"/>
    <s v="For the Year 1 target: The HED to submit a copy of the relevant Gazette of the GoO to the World Bank before October 2017. For the Years 3 and 5 targets: The HED to submit a consolidated overview of governmentaided colleges that have implemented the regulation, along with links to the ‘Board of Governors’ page on their website to the World Bank."/>
    <s v="Yes, DLR intact "/>
  </r>
  <r>
    <s v="P160331"/>
    <s v="India"/>
    <x v="0"/>
    <s v="PforR"/>
    <s v="Tertiary Education"/>
    <x v="2"/>
    <x v="11"/>
    <x v="3"/>
    <s v="DLR 4.3: 90% of colleges implement the revised guidelines "/>
    <x v="1"/>
    <n v="6"/>
    <n v="6"/>
    <n v="0"/>
    <s v="Yes"/>
    <s v="Prorata based. For each 10 additional percentage points achieved over Year 2 target US$ 1.5 million will be disbursed"/>
    <x v="1"/>
    <s v="For the Year 1 target: The HED to submit a copy of the relevant Gazette of the GoO to the World Bank before October 2017. For the Years 3 and 5 targets: The HED to submit a consolidated overview of governmentaided colleges that have implemented the regulation, along with links to the ‘Board of Governors’ page on their website to the World Bank."/>
    <s v="Yes, DLR intact "/>
  </r>
  <r>
    <s v="P160331"/>
    <s v="India"/>
    <x v="0"/>
    <s v="PforR"/>
    <s v="Tertiary Education"/>
    <x v="4"/>
    <x v="20"/>
    <x v="0"/>
    <s v="DLI 5: Improved fiduciary management in selected institutions"/>
    <x v="0"/>
    <n v="20"/>
    <n v="0"/>
    <n v="8.771929824561403E-2"/>
    <s v="Yes"/>
    <s v="as per DLR formulas below"/>
    <x v="1"/>
    <s v="For the Year 1 target: The HED to forward the copy of executive office order to the World Bank. "/>
    <s v="Yes, DLI modified"/>
  </r>
  <r>
    <s v="P160331"/>
    <s v="India"/>
    <x v="0"/>
    <s v="PforR"/>
    <s v="Tertiary Education"/>
    <x v="4"/>
    <x v="20"/>
    <x v="0"/>
    <s v="DLR 5.1a: HED issued an executive office order mandating the use of online FM system in government-aided colleges in Odisha"/>
    <x v="1"/>
    <n v="4"/>
    <n v="4"/>
    <n v="0"/>
    <s v="Yes"/>
    <s v="By September 30, 2017"/>
    <x v="1"/>
    <s v="Varies by DLR"/>
    <s v="Yes, DLR modified"/>
  </r>
  <r>
    <s v="P160331"/>
    <s v="India"/>
    <x v="0"/>
    <s v="PforR"/>
    <s v="Tertiary Education"/>
    <x v="4"/>
    <x v="20"/>
    <x v="1"/>
    <s v="DLR 5.1b: HED issued an executive office order mandating the use of online FM system in government-aided colleges in Odisha Manual. "/>
    <x v="1"/>
    <n v="4"/>
    <n v="4"/>
    <n v="0"/>
    <s v="Yes"/>
    <s v="By October 30, 2017"/>
    <x v="1"/>
    <s v="For the Years 2 and 3 targets: Online FM system dashboard reports from the HED website (to be developed) available in public citizen domain. For the Year 1 target: The HED to forward a letter to the World Bank stating the fulfilment of the target"/>
    <s v="Yes, DLR modified"/>
  </r>
  <r>
    <s v="P160331"/>
    <s v="India"/>
    <x v="0"/>
    <s v="PforR"/>
    <s v="Tertiary Education"/>
    <x v="4"/>
    <x v="20"/>
    <x v="1"/>
    <s v="DLR 5.2a: 60% of selected aided colleges completed data entry using online FM system."/>
    <x v="1"/>
    <n v="3"/>
    <n v="3"/>
    <n v="0"/>
    <s v="Yes"/>
    <s v="prorate based. For each 10 percentage points achieved over baseline of 0, US$ 0.5 million will be disbursed"/>
    <x v="1"/>
    <s v="For the Years 2 and 3 targets: Online FM system dashboard reports from the HED website (to be developed) available in public citizen domain For the Year 1 target: The HED to forward a letter to the World Bank stating the fulfilment of the target"/>
    <s v="Yes, DLR modified"/>
  </r>
  <r>
    <s v="P160331"/>
    <s v="India"/>
    <x v="0"/>
    <s v="PforR"/>
    <s v="Tertiary Education"/>
    <x v="4"/>
    <x v="20"/>
    <x v="1"/>
    <s v="DLR 5.2b: 40% of all contracts awarded by the selected institutions are within the original validity period. "/>
    <x v="1"/>
    <n v="2"/>
    <n v="2"/>
    <n v="0"/>
    <s v="Yes"/>
    <s v="Prorata based. For each 10 percentage points achieved over baseline of 0, US$ 0.5 million will be disbursed"/>
    <x v="1"/>
    <s v="For the Years 2 and 3 targets: Online FM system dashboard reports from the HED website (to be developed) available in public citizen domain For the Year 1 target: The HED to forward a letter to the World Bank stating the fulfilment of the target"/>
    <s v="Yes, DLR modified"/>
  </r>
  <r>
    <s v="P160331"/>
    <s v="India"/>
    <x v="0"/>
    <s v="PforR"/>
    <s v="Tertiary Education"/>
    <x v="4"/>
    <x v="20"/>
    <x v="1"/>
    <s v="DLR 5.3a: 90% of selected aided colleges completed data entry using online FM system"/>
    <x v="1"/>
    <n v="3"/>
    <n v="3"/>
    <n v="0"/>
    <s v="Yes"/>
    <s v="prorate based. For each 15 percentage points achieved over baseline of 0, US$ 0.5 million will be disbursed"/>
    <x v="1"/>
    <s v="For the Years 2 and 3 targets: Online FM system dashboard reports from the HED website (to be developed) available in public citizen domain For the Year 1 target: The HED to forward a letter to the World Bank stating the fulfilment of the target"/>
    <s v="Yes, DLR modified"/>
  </r>
  <r>
    <s v="P160331"/>
    <s v="India"/>
    <x v="0"/>
    <s v="PforR"/>
    <s v="Tertiary Education"/>
    <x v="4"/>
    <x v="20"/>
    <x v="1"/>
    <s v="DLR 5.3b: 50% of all contracts awarded by the selected institutions are within the original validity period. "/>
    <x v="1"/>
    <n v="2"/>
    <n v="2"/>
    <n v="0"/>
    <s v="Yes"/>
    <s v="Pro rata based. For each 12.5 percentage points achieved over baseline of 0, US $0.5 million will be disbursed"/>
    <x v="1"/>
    <s v="For the Years 2 and 3 targets: Online FM system dashboard reports from the HED website (to be developed) available in public citizen domain For the Year 1 target: The HED to forward a letter to the World Bank stating the fulfilment of the target"/>
    <s v="Yes, DLR modified"/>
  </r>
  <r>
    <s v="P160331"/>
    <s v="India"/>
    <x v="0"/>
    <s v="PforR"/>
    <s v="Tertiary Education"/>
    <x v="4"/>
    <x v="20"/>
    <x v="1"/>
    <s v="DLR 5.4b: 60% of all contracts awarded by the selected institutions are within the orginial validity period. "/>
    <x v="1"/>
    <n v="2"/>
    <n v="2"/>
    <n v="0"/>
    <s v="Yes"/>
    <s v="Pro rata based. For each 15 percentage points achieved over baseline of 0, US $0.5 million will be disbursed"/>
    <x v="1"/>
    <s v="For the Years 2 and 3 targets: Online FM system dashboard reports from the HED website (to be developed) available in public citizen domain For the Year 1 target: The HED to forward a letter to the World Bank stating the fulfilment of the target"/>
    <s v="Yes, DLR modified"/>
  </r>
  <r>
    <s v="P158435"/>
    <s v="India"/>
    <x v="0"/>
    <s v="PforR"/>
    <s v="Vocational Education and Training"/>
    <x v="6"/>
    <x v="9"/>
    <x v="3"/>
    <s v="DLI 1: Trainees who have successfully completed the National Skills Qualifications Framework-aligned market relevant short-term Skills Development programs and were certified "/>
    <x v="0"/>
    <n v="27.493780569999998"/>
    <n v="0"/>
    <n v="5.8146051518972688E-2"/>
    <s v="Yes"/>
    <s v="as per DLR formulas below"/>
    <x v="0"/>
    <s v="MIS's of central and state level programs"/>
    <s v="Yes, DLI modified"/>
  </r>
  <r>
    <s v="P158435"/>
    <s v="India"/>
    <x v="0"/>
    <s v="PforR"/>
    <s v="Vocational Education and Training"/>
    <x v="6"/>
    <x v="9"/>
    <x v="3"/>
    <s v="DLR 1.1: 2.76 million cumulative over baseline"/>
    <x v="1"/>
    <n v="3.9085735999999995"/>
    <n v="3.9085735999999995"/>
    <n v="0"/>
    <s v="Yes"/>
    <s v="US$514,286 for every 100,000 trainees trained in the year 1 to 3. "/>
    <x v="0"/>
    <s v="Aggregation of data will come only from MISs for central schemes and the SSDMs that already conform to the required data standards of the LMIS"/>
    <s v="Yes, DLR modified"/>
  </r>
  <r>
    <s v="P158435"/>
    <s v="India"/>
    <x v="0"/>
    <s v="PforR"/>
    <s v="Vocational Education and Training"/>
    <x v="6"/>
    <x v="9"/>
    <x v="3"/>
    <s v="DLR 1.2: 3.78 million cumulative over baseline"/>
    <x v="1"/>
    <n v="5.2457273999999998"/>
    <n v="5.2457273999999998"/>
    <n v="0"/>
    <s v="Yes"/>
    <s v="US$514,286 for every 100,000 trainees trained in the year 1 to 3."/>
    <x v="0"/>
    <s v="Aggregation of data will come only from MISs for central schemes and the SSDMs that already conform to the required data standards of the LMIS"/>
    <s v="Yes, DLR modified"/>
  </r>
  <r>
    <s v="P158435"/>
    <s v="India"/>
    <x v="0"/>
    <s v="PforR"/>
    <s v="Vocational Education and Training"/>
    <x v="6"/>
    <x v="9"/>
    <x v="3"/>
    <s v="DLR 1.3: 5.06 million cumulative over baseline"/>
    <x v="1"/>
    <n v="6.5828864000000005"/>
    <n v="6.5828864000000005"/>
    <n v="0"/>
    <s v="Yes"/>
    <s v="US$514,286 for every 100,000 trainees trained in the year 1 to 3. "/>
    <x v="0"/>
    <s v="Aggregation of data will come only from MISs for central schemes and the SSDMs that already conform to the required data standards of the LMIS"/>
    <s v="Yes, DLR modified"/>
  </r>
  <r>
    <s v="P158435"/>
    <s v="India"/>
    <x v="0"/>
    <s v="PforR"/>
    <s v="Vocational Education and Training"/>
    <x v="6"/>
    <x v="9"/>
    <x v="3"/>
    <s v="DLR 1.4: 6.33 million cumulative over baseline"/>
    <x v="1"/>
    <n v="3.9281088300000002"/>
    <n v="3.9281088300000002"/>
    <n v="0"/>
    <s v="Yes"/>
    <s v="US$308,571 for every 100,000 trainees trained in the year 4 to 6"/>
    <x v="0"/>
    <s v="Aggregation of data will come only from MISs for central schemes and the SSDMs that already conform to the required data standards of the LMIS"/>
    <s v="Yes, DLR modified"/>
  </r>
  <r>
    <s v="P158435"/>
    <s v="India"/>
    <x v="0"/>
    <s v="PforR"/>
    <s v="Vocational Education and Training"/>
    <x v="6"/>
    <x v="9"/>
    <x v="3"/>
    <s v="DLR 1.5: 7.60 million cumulative over baseline"/>
    <x v="1"/>
    <n v="3.9096072399999997"/>
    <n v="3.9096072399999997"/>
    <n v="0"/>
    <s v="Yes"/>
    <s v="US$308,571 for every 100,000 trainees trained in the year 4 to 6"/>
    <x v="0"/>
    <s v="Aggregation of data will come only from MISs for central schemes and the SSDMs that already conform to the required data standards of the LMIS"/>
    <s v="Yes, DLR modified"/>
  </r>
  <r>
    <s v="P158435"/>
    <s v="India"/>
    <x v="0"/>
    <s v="PforR"/>
    <s v="Vocational Education and Training"/>
    <x v="6"/>
    <x v="9"/>
    <x v="3"/>
    <s v="DLR 1.6: 8.87 million cumulative over baseline"/>
    <x v="1"/>
    <n v="3.9188770999999996"/>
    <n v="3.9188770999999996"/>
    <n v="0"/>
    <s v="Yes"/>
    <s v="US$308,571 for every 100,000 trainees trained in the year 4 to 6"/>
    <x v="0"/>
    <s v="Aggregation of data will come only from MISs for central schemes and the SSDMs that already conform to the required data standards of the LMIS"/>
    <s v="Yes, DLR modified"/>
  </r>
  <r>
    <s v="P158435"/>
    <s v="India"/>
    <x v="0"/>
    <s v="PforR"/>
    <s v="Vocational Education and Training"/>
    <x v="9"/>
    <x v="56"/>
    <x v="3"/>
    <s v="DLI 2: Percentage of graduates who are wage employed or self-employed within six months of completion of short-term Skills Development programs"/>
    <x v="0"/>
    <n v="19.544232928500001"/>
    <n v="0"/>
    <n v="4.1333710795647176E-2"/>
    <s v="Yes"/>
    <s v="as per DLR formulas below"/>
    <x v="0"/>
    <s v="MISs of central and state level SD programs"/>
    <s v="Yes, DLI intact "/>
  </r>
  <r>
    <s v="P158435"/>
    <s v="India"/>
    <x v="0"/>
    <s v="PforR"/>
    <s v="Vocational Education and Training"/>
    <x v="9"/>
    <x v="56"/>
    <x v="3"/>
    <s v="DLR 2.1: 30% of graduates placed/selfemployed within six months of completion of Skill Development program training in Year 1"/>
    <x v="1"/>
    <n v="3.6193008330000001"/>
    <n v="3.6193008330000001"/>
    <n v="0"/>
    <s v="Yes"/>
    <s v="US$271,903 for every 100,000 trainees placed/selfemployed within six months of completion of short-term SD program training in Year 1 to 3 and"/>
    <x v="0"/>
    <s v="As above, aggregation of data will come only from the MISs for central schemes and the SSDMs that already conform to the required data standards of the LMIS"/>
    <s v="Yes, DLR intact "/>
  </r>
  <r>
    <s v="P158435"/>
    <s v="India"/>
    <x v="0"/>
    <s v="PforR"/>
    <s v="Vocational Education and Training"/>
    <x v="9"/>
    <x v="56"/>
    <x v="3"/>
    <s v="DLR 2.2: 35% of graduates placed/selfemployed within six months of completion of Skill Development program training in Year 2"/>
    <x v="1"/>
    <n v="4.2225176385000003"/>
    <n v="4.2225176385000003"/>
    <n v="0"/>
    <s v="Yes"/>
    <s v="US$271,903 for every 100,000 trainees placed/selfemployed within six months of completion of short-term SD program training in Year 1 to 3 and"/>
    <x v="0"/>
    <s v="As above, aggregation of data will come only from the MISs for central schemes and the SSDMs that already conform to the required data standards of the LMIS"/>
    <s v="Yes, DLR intact "/>
  </r>
  <r>
    <s v="P158435"/>
    <s v="India"/>
    <x v="0"/>
    <s v="PforR"/>
    <s v="Vocational Education and Training"/>
    <x v="9"/>
    <x v="56"/>
    <x v="3"/>
    <s v="DLR 2.3: 40% of graduates placed/selfemployed within six months of completion of Skill Development program training in Year 3"/>
    <x v="1"/>
    <n v="4.8257344440000001"/>
    <n v="4.8257344440000001"/>
    <n v="0"/>
    <s v="Yes"/>
    <s v="US$271,903 for every 100,000 trainees placed/selfemployed within six months of completion of short-term SD program training in Year 1 to 3 and"/>
    <x v="0"/>
    <s v="As above, aggregation of data will come only from the MISs for central schemes and the SSDMs that already conform to the required data standards of the LMIS"/>
    <s v="Yes, DLR intact "/>
  </r>
  <r>
    <s v="P158435"/>
    <s v="India"/>
    <x v="0"/>
    <s v="PforR"/>
    <s v="Vocational Education and Training"/>
    <x v="9"/>
    <x v="56"/>
    <x v="3"/>
    <s v="DLR 2.4: 45% of graduates placed/selfemployed within six months of completion of Skill Development program training in Year 4"/>
    <x v="1"/>
    <n v="3.2573747429999997"/>
    <n v="3.2573747429999997"/>
    <n v="0"/>
    <s v="Yes"/>
    <s v="US$163,142 for every 100,000 trainees placed/selfemployed within six months of completion of short-term SD program training in Year 4 to 8"/>
    <x v="0"/>
    <s v="As above, aggregation of data will come only from the MISs for central schemes and the SSDMs that already conform to the required data standards of the LMIS"/>
    <s v="Yes, DLR intact "/>
  </r>
  <r>
    <s v="P158435"/>
    <s v="India"/>
    <x v="0"/>
    <s v="PforR"/>
    <s v="Vocational Education and Training"/>
    <x v="9"/>
    <x v="56"/>
    <x v="3"/>
    <s v="DLR 2.5: 50% of graduates placed/selfemployed within six months of completion of Skill Development program training in Year 5"/>
    <x v="1"/>
    <n v="3.6193052699999999"/>
    <n v="3.6193052699999999"/>
    <n v="0"/>
    <s v="Yes"/>
    <s v="US$163,142 for every 100,000 trainees placed/selfemployed within six months of completion of short-term SD program training in Year 4 to 9"/>
    <x v="0"/>
    <s v="As above, aggregation of data will come only from the MISs for central schemes and the SSDMs that already conform to the required data standards of the LMIS"/>
    <s v="Yes, DLR intact "/>
  </r>
  <r>
    <s v="P158435"/>
    <s v="India"/>
    <x v="0"/>
    <s v="PforR"/>
    <s v="Vocational Education and Training"/>
    <x v="9"/>
    <x v="43"/>
    <x v="3"/>
    <s v="DLI 3: NSQF aligned Qualification Packs translated into model curriculum,  trainers guide, and teaching learning resource packs"/>
    <x v="0"/>
    <n v="16.25"/>
    <n v="0"/>
    <n v="3.4366802876658963E-2"/>
    <s v="No"/>
    <s v="n/a"/>
    <x v="0"/>
    <s v="NSDA, NSDC, SSCS. Minutes and manuals"/>
    <s v="Yes, DLI modified"/>
  </r>
  <r>
    <s v="P158435"/>
    <s v="India"/>
    <x v="0"/>
    <s v="PforR"/>
    <s v="Vocational Education and Training"/>
    <x v="9"/>
    <x v="43"/>
    <x v="3"/>
    <s v="DLR 3.1: At least 200 Qualification Packs approved by NQSC made into model curriculum and 100 job roles for transnational standards developed according to the NQAF manuals "/>
    <x v="1"/>
    <n v="6.5"/>
    <n v="6.5"/>
    <n v="0"/>
    <s v="No"/>
    <s v="n/a"/>
    <x v="0"/>
    <s v="NSDA, NSDC, SSCS. The NSDA to submit the NSQC minutes indicating the approval of the 8 manuals to the IVA. Verification to be conducted bythe IVA."/>
    <s v="Yes, DLR modified"/>
  </r>
  <r>
    <s v="P158435"/>
    <s v="India"/>
    <x v="0"/>
    <s v="PforR"/>
    <s v="Vocational Education and Training"/>
    <x v="9"/>
    <x v="43"/>
    <x v="3"/>
    <s v="DLR 3.2: NQAF accreditation standards have been applied to all Training Providers delivering NSQF qualifications affiliated with the NSDC and the SSCs "/>
    <x v="1"/>
    <n v="6.5"/>
    <n v="6.5"/>
    <n v="0"/>
    <s v="No"/>
    <s v="n/a"/>
    <x v="0"/>
    <s v="NSDA, NSDC, SSCS. The NSDA to submit the NSQC minutes indicating the approval of the 8 manuals to the IVA. Verification to be conducted bythe IVA."/>
    <s v="Yes, DLR modified"/>
  </r>
  <r>
    <s v="P158435"/>
    <s v="India"/>
    <x v="0"/>
    <s v="PforR"/>
    <s v="Vocational Education and Training"/>
    <x v="9"/>
    <x v="43"/>
    <x v="3"/>
    <s v="DLR 3.3: Teaching learning resource packs have been developed under Creative Commons license for 80% job roles at levels 5–7 of the NSQF"/>
    <x v="1"/>
    <n v="2"/>
    <n v="2"/>
    <n v="0"/>
    <s v="No"/>
    <s v="n/a"/>
    <x v="0"/>
    <s v="NSDA, NSDC, SSCS. The NSDA to submit the NSQC minutes indicating the approval of the 8 manuals to the IVA. Verification to be conducted bythe IVA."/>
    <s v="Yes, DLR modified"/>
  </r>
  <r>
    <s v="P158435"/>
    <s v="India"/>
    <x v="0"/>
    <s v="PforR"/>
    <s v="Vocational Education and Training"/>
    <x v="9"/>
    <x v="43"/>
    <x v="3"/>
    <s v="DLR 3.4: Qualification Packs and teaching learning packs based on the model curriculum developed and approved by the NSQF for MSMEs for at least 100 job roles in 25 sectors "/>
    <x v="1"/>
    <n v="0.5"/>
    <n v="0.5"/>
    <n v="0"/>
    <s v="No"/>
    <s v="n/a"/>
    <x v="0"/>
    <s v="NSDA, NSDC, SSCS. The NSDA to submit the NSQC minutes indicating the approval of the 8 manuals to the IVA. Verification to be conducted bythe IVA."/>
    <s v="Yes, DLR modified"/>
  </r>
  <r>
    <s v="P158435"/>
    <s v="India"/>
    <x v="0"/>
    <s v="PforR"/>
    <s v="Vocational Education and Training"/>
    <x v="9"/>
    <x v="43"/>
    <x v="3"/>
    <s v="DLR 3.5: At least 1,000 NSQC approved Qualification Packs or 100% of the existing QPs (current or revised) cumulatively from Year 1 are covered by the model curriculum, trainers guide, and teaching learning resource packs, and disclosed on the NSDC website "/>
    <x v="1"/>
    <n v="0.5"/>
    <n v="0.5"/>
    <n v="0"/>
    <s v="No"/>
    <s v="n/a"/>
    <x v="0"/>
    <s v="NSDA, NSDC, SSCS. The NSDA to submit the NSQC minutes indicating the approval of the 8 manuals to the IVA. Verification to be conducted bythe IVA."/>
    <s v="Yes, DLR modified"/>
  </r>
  <r>
    <s v="P158435"/>
    <s v="India"/>
    <x v="0"/>
    <s v="PforR"/>
    <s v="Vocational Education and Training"/>
    <x v="9"/>
    <x v="43"/>
    <x v="3"/>
    <s v="DLR 3.6: Accreditation , assessment, and certification conducted according to the NQAF for all central and state level shortterm training programs under the Program"/>
    <x v="1"/>
    <n v="0.25"/>
    <n v="0.25"/>
    <n v="0"/>
    <s v="No"/>
    <s v="n/a"/>
    <x v="0"/>
    <s v="NSDA, NSDC, SSCS. The NSDA to submit the NSQC minutes indicating the approval of the 8 manuals to the IVA. Verification to be conducted bythe IVA."/>
    <s v="Yes, DLR modified"/>
  </r>
  <r>
    <s v="P158435"/>
    <s v="India"/>
    <x v="0"/>
    <s v="PforR"/>
    <s v="Vocational Education and Training"/>
    <x v="0"/>
    <x v="44"/>
    <x v="3"/>
    <s v="DLI 4: Number of trainers and assessors trained/retrained with the new CPD modules "/>
    <x v="0"/>
    <n v="8.76"/>
    <n v="0"/>
    <n v="1.8526350350740461E-2"/>
    <s v="Varies by DLR"/>
    <s v="as per DLR formulas below"/>
    <x v="0"/>
    <s v="Training plans and progress reports "/>
    <s v="Yes, DLI modified"/>
  </r>
  <r>
    <s v="P158435"/>
    <s v="India"/>
    <x v="0"/>
    <s v="PforR"/>
    <s v="Vocational Education and Training"/>
    <x v="0"/>
    <x v="44"/>
    <x v="3"/>
    <s v="DLR 4.1: ToT and assessors plan for existing and potential trainers created and approved, including curriculum design, and materials for new modules"/>
    <x v="1"/>
    <n v="1.25"/>
    <n v="1.25"/>
    <n v="0"/>
    <s v="No"/>
    <s v="n/a"/>
    <x v="0"/>
    <s v="NSCB, NSDA, NSDC. The MSDE shall submit the training plan for the trainers and assessors approved by the NSDA. The PMU shall submit progress against the training plan on an annual basis"/>
    <s v="Yes, DLR modified"/>
  </r>
  <r>
    <s v="P158435"/>
    <s v="India"/>
    <x v="0"/>
    <s v="PforR"/>
    <s v="Vocational Education and Training"/>
    <x v="0"/>
    <x v="44"/>
    <x v="3"/>
    <s v="DLR 4.2: All faculty of the current TPs delivering NSQF compliant qualifications; 4,750 trainers and 750 assessors have been trained with new modules"/>
    <x v="1"/>
    <n v="2.1800000000000002"/>
    <n v="2.1800000000000002"/>
    <n v="0"/>
    <s v="Yes"/>
    <s v="US$30,000 for every 100 trainers and US$100,000 for every 100 assessors trained"/>
    <x v="0"/>
    <s v="NSCB, NSDA, NSDC. The MSDE shall submit the training plan for the trainers and assessors approved by the NSDA. The PMU shall submit progress against the training plan on an annual basis"/>
    <s v="Yes, DLR modified"/>
  </r>
  <r>
    <s v="P158435"/>
    <s v="India"/>
    <x v="0"/>
    <s v="PforR"/>
    <s v="Vocational Education and Training"/>
    <x v="0"/>
    <x v="44"/>
    <x v="3"/>
    <s v="DLR 4.3: ToT programs executed in compliance with NSQF for at least 7,500 trainers and 1,500 assessors cumulatively from Year 2"/>
    <x v="1"/>
    <n v="1.58"/>
    <n v="1.58"/>
    <n v="0"/>
    <s v="Yes"/>
    <s v="US$30,000 for every 100 trainers and US$100,000 for every 100 assessors trained"/>
    <x v="0"/>
    <s v="NSCB, NSDA, NSDC. The MSDE shall submit the training plan for the trainers and assessors approved by the NSDA. The PMU shall submit progress against the training plan on an annual basis"/>
    <s v="Yes, DLR modified"/>
  </r>
  <r>
    <s v="P158435"/>
    <s v="India"/>
    <x v="0"/>
    <s v="PforR"/>
    <s v="Vocational Education and Training"/>
    <x v="0"/>
    <x v="44"/>
    <x v="3"/>
    <s v="DLR 4.4: ToT programs conducted in compliance with NSQF for at least 10,000 trainers and 2,000 assessors cumulativel y from Year 2"/>
    <x v="1"/>
    <n v="1.25"/>
    <n v="1.25"/>
    <n v="0"/>
    <s v="Yes"/>
    <s v="US$30,000 for every 100 trainers and US$100,000 for every 100 assessors trained"/>
    <x v="0"/>
    <s v="NSCB, NSDA, NSDC. The MSDE shall submit the training plan for the trainers and assessors approved by the NSDA. The PMU shall submit progress against the training plan on an annual basis"/>
    <s v="Yes, DLR modified"/>
  </r>
  <r>
    <s v="P158435"/>
    <s v="India"/>
    <x v="0"/>
    <s v="PforR"/>
    <s v="Vocational Education and Training"/>
    <x v="0"/>
    <x v="44"/>
    <x v="3"/>
    <s v="DLR 4.5: ToT programs conducted in compliance with NSQF for at least 12,500 trainers and 2,500 assessors cumulatively from Year 2"/>
    <x v="1"/>
    <n v="1.1000000000000001"/>
    <n v="1.1000000000000001"/>
    <n v="0"/>
    <s v="Yes"/>
    <s v="US$30,000 for every 100 trainers and US$100,000 for every 100 assessors trained"/>
    <x v="0"/>
    <s v="NSCB, NSDA, NSDC. The MSDE shall submit the training plan for the trainers and assessors approved by the NSDA. The PMU shall submit progress against the training plan on an annual basis"/>
    <s v="Yes, DLR modified"/>
  </r>
  <r>
    <s v="P158435"/>
    <s v="India"/>
    <x v="0"/>
    <s v="PforR"/>
    <s v="Vocational Education and Training"/>
    <x v="0"/>
    <x v="44"/>
    <x v="3"/>
    <s v="DLR 4.6: ToT programs conducted in compliance with NSQF for at least 15,000 trainers and 3,000 assessors cumulatively from Year 2"/>
    <x v="1"/>
    <n v="1.4"/>
    <n v="1.4"/>
    <n v="0"/>
    <s v="Yes"/>
    <s v="US$30,000 for every 100 trainers and US$100,000 for every 100 assessors trained"/>
    <x v="0"/>
    <s v="NSCB, NSDA, NSDC. The MSDE shall submit the training plan for the trainers and assessors approved by the NSDA. The PMU shall submit progress against the training plan on an annual basis"/>
    <s v="Yes, DLR modified"/>
  </r>
  <r>
    <s v="P158435"/>
    <s v="India"/>
    <x v="0"/>
    <s v="PforR"/>
    <s v="Vocational Education and Training"/>
    <x v="2"/>
    <x v="2"/>
    <x v="3"/>
    <s v="DLI 5: A system in place to undertake M&amp;E of SD programs at the national and state level "/>
    <x v="0"/>
    <n v="15"/>
    <n v="0"/>
    <n v="3.1723202655377501E-2"/>
    <s v="Varies by DLR"/>
    <s v="as per DLR formulas below"/>
    <x v="0"/>
    <s v="Varies by DLR"/>
    <s v="Yes, DLI dropped "/>
  </r>
  <r>
    <s v="P158435"/>
    <s v="India"/>
    <x v="0"/>
    <s v="PforR"/>
    <s v="Vocational Education and Training"/>
    <x v="2"/>
    <x v="2"/>
    <x v="3"/>
    <s v="DLR 5.1: (i) The National Skills Research Division (NSRD) has been formally established; "/>
    <x v="1"/>
    <n v="2.5"/>
    <n v="2.5"/>
    <n v="0"/>
    <s v="No"/>
    <s v="n/a"/>
    <x v="0"/>
    <s v="NSDA standards and protocols report (produced by the NSDA) NSDA website (managed by the NSDA) Annual program monitoring report (produced by the NSDA)"/>
    <s v="Yes, DLR dropped "/>
  </r>
  <r>
    <s v="P158435"/>
    <s v="India"/>
    <x v="0"/>
    <s v="PforR"/>
    <s v="Vocational Education and Training"/>
    <x v="2"/>
    <x v="2"/>
    <x v="3"/>
    <s v="DLR 5.1: (ii) The NSRD has completed a baseline report for SIMO’s impact evaluation"/>
    <x v="1"/>
    <n v="2"/>
    <n v="2"/>
    <n v="0"/>
    <s v="No"/>
    <s v="n/a"/>
    <x v="0"/>
    <s v="NSDA standards and protocols report (produced by the NSDA) NSDA website (managed by the NSDA) Annual program monitoring report (produced by the NSDA)"/>
    <s v="Yes, DLR dropped "/>
  </r>
  <r>
    <s v="P158435"/>
    <s v="India"/>
    <x v="0"/>
    <s v="PforR"/>
    <s v="Vocational Education and Training"/>
    <x v="2"/>
    <x v="2"/>
    <x v="3"/>
    <s v="DLR 5.2: At least five central schemes (including SDMS) have an MIS put in place and at least 10 SSDMs in Participating States submitted data to the LMIS"/>
    <x v="1"/>
    <n v="4.125"/>
    <n v="4.125"/>
    <n v="0"/>
    <s v="Yes"/>
    <s v="US$275,000 per central MIS scheme and per SSDM"/>
    <x v="0"/>
    <s v="NSDA website (managed by the NSDA) SDMS (managed by the NSDC) NSDC website (managed by the NSDC) Annual program monitoring report (produced by the NSDA) LMIS data audit report (produced by the NSRD)"/>
    <s v="Yes, DLR dropped "/>
  </r>
  <r>
    <s v="P158435"/>
    <s v="India"/>
    <x v="0"/>
    <s v="PforR"/>
    <s v="Vocational Education and Training"/>
    <x v="2"/>
    <x v="2"/>
    <x v="3"/>
    <s v="DLR 5.3: The first tracer study (including the PMKVY) report has been disclosed by the NSRD"/>
    <x v="1"/>
    <n v="2.375"/>
    <n v="2.375"/>
    <n v="0"/>
    <s v="Yes"/>
    <s v="n/a"/>
    <x v="0"/>
    <s v="LMIS (managed by the NSDA) NSDA website (managed by the NSDA) Annual program monitoring report (produced by the NSRD) LMIS data audit report (produced by research agency/NSRD)"/>
    <s v="Yes, DLR dropped "/>
  </r>
  <r>
    <s v="P158435"/>
    <s v="India"/>
    <x v="0"/>
    <s v="PforR"/>
    <s v="Vocational Education and Training"/>
    <x v="2"/>
    <x v="2"/>
    <x v="3"/>
    <s v="DLR 5.4: At least 16 SSDMs in total have contributed data to the LMIS"/>
    <x v="1"/>
    <n v="1.5"/>
    <n v="1.5"/>
    <n v="0"/>
    <s v="Yes"/>
    <s v="US$250,000 per SSDM"/>
    <x v="0"/>
    <s v="LMIS (managed by the NSDA) NSDA website (managed by the NSDA) Annual program monitoring report (produced by the NSRD) LMIS data audit report (produced by research agency/NSRD)"/>
    <s v="Yes, DLR dropped "/>
  </r>
  <r>
    <s v="P158435"/>
    <s v="India"/>
    <x v="0"/>
    <s v="PforR"/>
    <s v="Vocational Education and Training"/>
    <x v="2"/>
    <x v="2"/>
    <x v="3"/>
    <s v="DLR 5.5: The second tracer study (including the PMKVY) report has been disclosed by the NSRD"/>
    <x v="1"/>
    <n v="0.5"/>
    <n v="0.5"/>
    <n v="0"/>
    <s v="Yes"/>
    <s v="n/a"/>
    <x v="0"/>
    <s v="LMIS (managed by the NSDA) NSDA website (managed by the NSDA) Annual program monitoring report (produced by the NSRD) LMIS data audit report (produced by research agency/NSRD)"/>
    <s v="Yes, DLR dropped "/>
  </r>
  <r>
    <s v="P158435"/>
    <s v="India"/>
    <x v="0"/>
    <s v="PforR"/>
    <s v="Vocational Education and Training"/>
    <x v="2"/>
    <x v="2"/>
    <x v="3"/>
    <s v="DLR 5.6: (i) At least 25 Participating States have submitted data to the LMIS; "/>
    <x v="1"/>
    <n v="1.5"/>
    <n v="1.5"/>
    <n v="0"/>
    <s v="Yes"/>
    <s v="n/a"/>
    <x v="0"/>
    <s v="LMIS (managed by the NSDA) NSDA website (managed by the NSDA) Annual program monitoring report (produced by the NSRD) LMIS data audit report (produced by research agency/NSRD)"/>
    <s v="Yes, DLR dropped "/>
  </r>
  <r>
    <s v="P158435"/>
    <s v="India"/>
    <x v="0"/>
    <s v="PforR"/>
    <s v="Vocational Education and Training"/>
    <x v="2"/>
    <x v="2"/>
    <x v="3"/>
    <s v="DLR 5.6: (ii) All data incorporated in final SIMO impact evaluation report"/>
    <x v="1"/>
    <n v="0.5"/>
    <n v="0.5"/>
    <n v="0"/>
    <s v="No"/>
    <s v="n/a"/>
    <x v="0"/>
    <s v="LMIS (managed by the NSDA) NSDA website (managed by the NSDA) Annual program monitoring report (produced by the NSRD) LMIS data audit report (produced by research agency/NSRD)"/>
    <s v="Yes, DLR dropped "/>
  </r>
  <r>
    <s v="P158435"/>
    <s v="India"/>
    <x v="0"/>
    <s v="PforR"/>
    <s v="Vocational Education and Training"/>
    <x v="4"/>
    <x v="17"/>
    <x v="3"/>
    <s v="DLI 6: Improved performance of states on institutional strengthening, market relevance of SD programs, and access to and completion of training by marginalized populations "/>
    <x v="0"/>
    <n v="100"/>
    <n v="0"/>
    <n v="0.21148801770251668"/>
    <s v="Varies by DLR"/>
    <s v="as per DLR formulas below"/>
    <x v="0"/>
    <s v="State SD plan with achievement figures from the previous year. MIS data submitted by states. Pilot project completion and evaluation reports."/>
    <s v="Yes, DLI intact "/>
  </r>
  <r>
    <s v="P158435"/>
    <s v="India"/>
    <x v="0"/>
    <s v="PforR"/>
    <s v="Vocational Education and Training"/>
    <x v="4"/>
    <x v="17"/>
    <x v="3"/>
    <s v="DLR 6.1: The baseline for the SIG’ Scorecard has been calculated for each state"/>
    <x v="1"/>
    <n v="10"/>
    <n v="10"/>
    <n v="0"/>
    <s v="No"/>
    <s v="n/a"/>
    <x v="0"/>
    <s v="State SD plan with achievement figures from the previous year. MIS data submitted by states. Pilot project completion and evaluation reports."/>
    <s v="Yes, DLR intact "/>
  </r>
  <r>
    <s v="P158435"/>
    <s v="India"/>
    <x v="0"/>
    <s v="PforR"/>
    <s v="Vocational Education and Training"/>
    <x v="4"/>
    <x v="17"/>
    <x v="3"/>
    <s v="DLR 6.2: Participating states have improved their SIG scores by 15 points over the baseline, with at least 3 points in each component of the scorecard"/>
    <x v="1"/>
    <n v="18"/>
    <n v="18"/>
    <n v="0"/>
    <s v="Yes"/>
    <s v="US$10,000,000 for each low-income participating state and US$5,000,000 for every other participating state that meets the target in the respective year"/>
    <x v="0"/>
    <s v="State SD plan with achievement figures from the previous year. MIS data submitted by states. Pilot project completion and evaluation reports."/>
    <s v="Yes, DLR intact "/>
  </r>
  <r>
    <s v="P158435"/>
    <s v="India"/>
    <x v="0"/>
    <s v="PforR"/>
    <s v="Vocational Education and Training"/>
    <x v="4"/>
    <x v="17"/>
    <x v="3"/>
    <s v="DLR 6.3:Participating states have improved their SIG scores by 15 points over the previous year, with at least 3 points in each component of the scorecard"/>
    <x v="1"/>
    <n v="18"/>
    <n v="18"/>
    <n v="0"/>
    <s v="Yes"/>
    <s v="US$10,000,000 for each low-income participating state and US$5,000,000 for every other participating state that meets the target in the respective year"/>
    <x v="0"/>
    <s v="State SD plan with achievement figures from the previous year. MIS data submitted by states. Pilot project completion and evaluation reports."/>
    <s v="Yes, DLR intact "/>
  </r>
  <r>
    <s v="P158435"/>
    <s v="India"/>
    <x v="0"/>
    <s v="PforR"/>
    <s v="Vocational Education and Training"/>
    <x v="4"/>
    <x v="17"/>
    <x v="3"/>
    <s v="DLR 6.4: Participating states have improved their SIG scores by 15 points over the previous year, with at least 3 points in each component of the scorecard"/>
    <x v="1"/>
    <n v="18"/>
    <n v="18"/>
    <n v="0"/>
    <s v="Yes"/>
    <s v="US$10,000,000 for each low-income participating state and US$5,000,000 for every other participating state that meets the target in the respective year"/>
    <x v="0"/>
    <s v="State SD plan with achievement figures from the previous year. MIS data submitted by states. Pilot project completion and evaluation reports."/>
    <s v="Yes, DLR intact "/>
  </r>
  <r>
    <s v="P158435"/>
    <s v="India"/>
    <x v="0"/>
    <s v="PforR"/>
    <s v="Vocational Education and Training"/>
    <x v="4"/>
    <x v="17"/>
    <x v="3"/>
    <s v="DLR 6.5: Participating states have improved their SIG scores by 15 points over the previous year, with at least 3 points in each component of the scorecard"/>
    <x v="1"/>
    <n v="18"/>
    <n v="18"/>
    <n v="0"/>
    <s v="Yes"/>
    <s v="US$10,000,000 for each low-income participating state and US$5,000,000 for every other participating state that meets the target in the respective year"/>
    <x v="0"/>
    <s v="State SD plan with achievement figures from the previous year. MIS data submitted by states. Pilot project completion and evaluation reports."/>
    <s v="Yes, DLR intact "/>
  </r>
  <r>
    <s v="P158435"/>
    <s v="India"/>
    <x v="0"/>
    <s v="PforR"/>
    <s v="Vocational Education and Training"/>
    <x v="4"/>
    <x v="17"/>
    <x v="3"/>
    <s v="DLR 6.6: Participating states have improved their SIG scores by 15 points over the previous year, with at least 3 points in each component of the scorecard"/>
    <x v="1"/>
    <n v="18"/>
    <n v="18"/>
    <n v="0"/>
    <s v="Yes"/>
    <s v="US$10,000,000 for each low-income participating state and US$5,000,000 for every other participating state that meets the target in the respective year"/>
    <x v="0"/>
    <s v="State SD plan with achievement figures from the previous year. MIS data submitted by states. Pilot project completion and evaluation reports."/>
    <s v="Yes, DLR intact "/>
  </r>
  <r>
    <s v="P158435"/>
    <s v="India"/>
    <x v="0"/>
    <s v="PforR"/>
    <s v="Vocational Education and Training"/>
    <x v="5"/>
    <x v="19"/>
    <x v="3"/>
    <s v="DLI 7: Increase in percentage of women, SCs and STs, and PWD participating in SD programs"/>
    <x v="0"/>
    <n v="12.5"/>
    <n v="0"/>
    <n v="2.6436002212814586E-2"/>
    <s v="No"/>
    <s v="as per DLR formulas below"/>
    <x v="0"/>
    <s v="State SD plan with achievement figures from previous year. LMIS data submitted by states. Pilot project completion and evaluation reports."/>
    <s v="Yes, DLI modified"/>
  </r>
  <r>
    <s v="P158435"/>
    <s v="India"/>
    <x v="0"/>
    <s v="PforR"/>
    <s v="Vocational Education and Training"/>
    <x v="5"/>
    <x v="19"/>
    <x v="3"/>
    <s v="DLR 7.1: Participation of women and disadvantaged groups in SD programs has increased to: women - 32%; SCs and STs - 19%; and PWD - 0.5% "/>
    <x v="1"/>
    <n v="10"/>
    <n v="10"/>
    <n v="0"/>
    <s v="No"/>
    <s v="n/a"/>
    <x v="0"/>
    <s v="State SD plan with achievement figures from previous year. LMIS data submitted by states. Pilot project completion and evaluation reports."/>
    <s v="Yes, DLR modified"/>
  </r>
  <r>
    <s v="P158435"/>
    <s v="India"/>
    <x v="0"/>
    <s v="PforR"/>
    <s v="Vocational Education and Training"/>
    <x v="5"/>
    <x v="19"/>
    <x v="3"/>
    <s v="DLR 7.2: Participation of women and disadvantag ed groups in SD programs has increased to: women - 33%; SCs and STs - 21%; and PWD – 0.8% "/>
    <x v="1"/>
    <n v="1.5"/>
    <n v="1.5"/>
    <n v="0"/>
    <s v="No"/>
    <s v="n/a"/>
    <x v="0"/>
    <s v="State SD plan with achievement figures from previous year. LMIS data submitted by states. Pilot project completion and evaluation reports."/>
    <s v="Yes, DLR modified"/>
  </r>
  <r>
    <s v="P158435"/>
    <s v="India"/>
    <x v="0"/>
    <s v="PforR"/>
    <s v="Vocational Education and Training"/>
    <x v="5"/>
    <x v="19"/>
    <x v="3"/>
    <s v="DLR 7.3: Participation of women and disadvantage d groups in SD programs has increased to: women - 34%; SCs and STs - 22%; and PWD - 1%"/>
    <x v="1"/>
    <n v="1"/>
    <n v="1"/>
    <n v="0"/>
    <s v="No"/>
    <s v="n/a"/>
    <x v="0"/>
    <s v="State SD plan with achievement figures from previous year. LMIS data submitted by states. Pilot project completion and evaluation reports."/>
    <s v="Yes, DLR modified"/>
  </r>
  <r>
    <s v="P158435"/>
    <s v="India"/>
    <x v="0"/>
    <s v="PforR"/>
    <s v="Vocational Education and Training"/>
    <x v="4"/>
    <x v="57"/>
    <x v="0"/>
    <s v="DLI 8: Joint public and private sector funding successfully channelized and utilized into priority initiatives"/>
    <x v="0"/>
    <n v="36.872"/>
    <n v="0"/>
    <n v="7.7979861887271948E-2"/>
    <s v="Yes"/>
    <s v="as per DLR formulas below"/>
    <x v="3"/>
    <s v="Varies by DLR"/>
    <s v="Yes, DLI modified"/>
  </r>
  <r>
    <s v="P158435"/>
    <s v="India"/>
    <x v="0"/>
    <s v="PforR"/>
    <s v="Vocational Education and Training"/>
    <x v="4"/>
    <x v="57"/>
    <x v="0"/>
    <s v="DLR 8.1: (i) S2J Platform has been developed and made operational (ii) At least US$ 2,000,000 CSR funds have been credited to the CSR Skills Fund "/>
    <x v="1"/>
    <n v="9.218"/>
    <n v="9.218"/>
    <n v="0"/>
    <s v="Yes"/>
    <s v="Upon achievement of target, US$1 for every US$1 of private funds credited to the CSR Skills Fund"/>
    <x v="3"/>
    <s v="CSR Skills Fund Bank account statements audited accounts of CSR Skills Fund (produced by the NSDC auditors)"/>
    <s v="Yes, DLR modified"/>
  </r>
  <r>
    <s v="P158435"/>
    <s v="India"/>
    <x v="0"/>
    <s v="PforR"/>
    <s v="Vocational Education and Training"/>
    <x v="4"/>
    <x v="57"/>
    <x v="0"/>
    <s v="DLR 8.2: At least US$ 2,000,000 additional CSR funds to Year 1 have been credited to the CSR skills fund "/>
    <x v="1"/>
    <n v="9.218"/>
    <n v="9.218"/>
    <n v="0"/>
    <s v="Yes"/>
    <s v="Upon achievement of target, US$1 for every US$1 of private funds credited to the CSR Skills Fund"/>
    <x v="3"/>
    <s v="S2J Portal minutes of meetings of CSR Skills Fund Oversight Committee, CSR Skills Fund bank account statements audited accounts of CSR Skills Fund (produced by the NSDC auditors)"/>
    <s v="Yes, DLR modified"/>
  </r>
  <r>
    <s v="P158435"/>
    <s v="India"/>
    <x v="0"/>
    <s v="PforR"/>
    <s v="Vocational Education and Training"/>
    <x v="4"/>
    <x v="57"/>
    <x v="0"/>
    <s v="DLR 8.3: (i) At least US$ 2,000,000 in CSR funds additional to Year 2 have been credited to the CSR Skills Fund"/>
    <x v="1"/>
    <n v="9.218"/>
    <n v="9.218"/>
    <n v="0"/>
    <s v="Yes"/>
    <s v="Upon achievement of target, US$1 for every US$1 of private funds credited to the CSR Skills Fund"/>
    <x v="3"/>
    <s v="SD CSR Manual (initial version and revised version) S2J Portal midterm review report, minutes of meetings of CSR Skills Fund Oversight Committee, CSR Skills Fund bank account statements, audited accounts of CSR Skills Fund (produced by the NSDC auditors)"/>
    <s v="Yes, DLR modified"/>
  </r>
  <r>
    <s v="P158435"/>
    <s v="India"/>
    <x v="0"/>
    <s v="PforR"/>
    <s v="Vocational Education and Training"/>
    <x v="4"/>
    <x v="57"/>
    <x v="0"/>
    <s v="DLR 8.3: (ii) At least 50% of CSR Funds contributed by the end of Year 1 have been successfully utilized"/>
    <x v="1"/>
    <n v="9.218"/>
    <n v="9.218"/>
    <n v="0"/>
    <s v="Yes"/>
    <s v="Upon achievement of target, US$1 for every US$1 of private funds credited to the CSR Skills Fund"/>
    <x v="3"/>
    <s v="SD CSR Manual (initial version and revised version) S2J Portal midterm review report, minutes of meetings of CSR Skills Fund Oversight Committee, CSR Skills Fund bank account statements, audited accounts of CSR Skills Fund (produced by the NSDC auditors)"/>
    <s v="Yes, DLR modified"/>
  </r>
  <r>
    <s v="P162407"/>
    <s v="Jordan"/>
    <x v="3"/>
    <s v="PforR"/>
    <s v="Primary and Secondary Education"/>
    <x v="5"/>
    <x v="8"/>
    <x v="1"/>
    <s v="DLI 1: Number of Syrian refugee children enrolled in Target Schools "/>
    <x v="0"/>
    <n v="20"/>
    <n v="0"/>
    <n v="5.2083333333333336E-2"/>
    <s v="Yes"/>
    <s v="as per DLR formulas below"/>
    <x v="0"/>
    <s v="MOE (OpenEMIS) "/>
    <s v="No"/>
  </r>
  <r>
    <s v="P162407"/>
    <s v="Jordan"/>
    <x v="3"/>
    <s v="PforR"/>
    <s v="Primary and Secondary Education"/>
    <x v="5"/>
    <x v="18"/>
    <x v="1"/>
    <s v="DLR 1.1: Number of Syrian refugee children enrolled in Target Schools at the basic and secondary education level"/>
    <x v="1"/>
    <n v="15"/>
    <n v="15"/>
    <n v="0"/>
    <s v="Yes"/>
    <s v="Starting AY18, US$100,000 for every 1000 Syrian refugee children enrolled in Target  Schools at the basic and secondary education level in each AY, up to a maximum of  US$3,000,000 in each AY. For each subsequent AY, the number of students enrolled  in the previous year against which the Bank disbursed under this DLR 1.1 is  subtracted."/>
    <x v="0"/>
    <s v="The verification agency will check  the number of Syrian refugee  children enrolled in target schools  and will conduct site visits and spot  checks in a sample of randomly  selected schools to verify  enrollment numbers."/>
    <s v="No"/>
  </r>
  <r>
    <s v="P162407"/>
    <s v="Jordan"/>
    <x v="3"/>
    <s v="PforR"/>
    <s v="Primary and Secondary Education"/>
    <x v="5"/>
    <x v="18"/>
    <x v="1"/>
    <s v="DLR 1.2: Number of Syrian refugee children enrolled in Target Schools at KG2 level"/>
    <x v="1"/>
    <n v="5"/>
    <n v="5"/>
    <n v="0"/>
    <s v="Yes"/>
    <s v="From a baseline of 2,500, US$50,000 for every 100 additional students in each AY,  starting in AY 2018, up to the allocated amount. For each subsequent AY, the  number of students enrolled in the previous year against which the Bank disbursed  under this DLR 1.2 is subtracted. "/>
    <x v="0"/>
    <s v="The verification agency will check  the number of Syrian refugee  children enrolled in target schools  and will conduct site visits and spot  checks in a sample of randomly  selected schools to verify  enrollment numbers."/>
    <s v="No"/>
  </r>
  <r>
    <s v="P162407"/>
    <s v="Jordan"/>
    <x v="3"/>
    <s v="PforR"/>
    <s v="Primary and Secondary Education"/>
    <x v="5"/>
    <x v="18"/>
    <x v="3"/>
    <s v="DLI 2: Number of children of additional children enrolled in public and private KG2"/>
    <x v="0"/>
    <n v="15"/>
    <n v="15"/>
    <n v="3.90625E-2"/>
    <s v="Yes"/>
    <s v="From a Baseline of 80,000, US $50,000 for every 100 additional students enrolled in  each AY, starting in AY 2018, up to the allocated amount. For each subsequent AY,  the number of students enrolled in the previous year against which the Bank  disbursed under this DLR 2 is subtracted. "/>
    <x v="0"/>
    <s v="MOE (OpenEMIS) "/>
    <s v="No"/>
  </r>
  <r>
    <s v="P162407"/>
    <s v="Jordan"/>
    <x v="3"/>
    <s v="PforR"/>
    <s v="Primary and Secondary Education"/>
    <x v="2"/>
    <x v="31"/>
    <x v="3"/>
    <s v="DLI 3: Improved quality assurance system for KG 2 schools"/>
    <x v="0"/>
    <n v="27"/>
    <n v="0"/>
    <n v="7.03125E-2"/>
    <s v="Varies by DLR"/>
    <s v="as per DLR formulas below"/>
    <x v="0"/>
    <s v="Varies by DLR"/>
    <s v="No"/>
  </r>
  <r>
    <s v="P162407"/>
    <s v="Jordan"/>
    <x v="3"/>
    <s v="PforR"/>
    <s v="Primary and Secondary Education"/>
    <x v="2"/>
    <x v="31"/>
    <x v="1"/>
    <s v="DLR 3.1: Comprehensive and harmonized quality assurance system adopted for public and private KG2 schools "/>
    <x v="1"/>
    <n v="4"/>
    <n v="4"/>
    <n v="0"/>
    <s v="No"/>
    <s v="US$4,000,000 by Closing Date."/>
    <x v="0"/>
    <s v="MOE website,  signed documents at  MOE"/>
    <s v="No"/>
  </r>
  <r>
    <s v="P162407"/>
    <s v="Jordan"/>
    <x v="3"/>
    <s v="PforR"/>
    <s v="Primary and Secondary Education"/>
    <x v="2"/>
    <x v="31"/>
    <x v="2"/>
    <s v="DLR 3.2: Percentage of KG2 schools assessed through the newly established quality assurance system "/>
    <x v="1"/>
    <n v="8"/>
    <n v="8"/>
    <n v="0"/>
    <s v="No"/>
    <s v="For 30% of KG2 schools assessed, US$3,000,000; for 60% of KG2 schools assessed,  additional US$3,000,0000; for 80% of KG2 schools assessed, the remaining balance  of US$2,000,000. "/>
    <x v="0"/>
    <s v="Quality reports for  all KG2 schools "/>
    <s v="No"/>
  </r>
  <r>
    <s v="P162407"/>
    <s v="Jordan"/>
    <x v="3"/>
    <s v="PforR"/>
    <s v="Primary and Secondary Education"/>
    <x v="0"/>
    <x v="36"/>
    <x v="0"/>
    <s v="DLR 3.3: Percentage of public KG2 Teachers that have completed the KG in-service training modules"/>
    <x v="1"/>
    <n v="8"/>
    <n v="8"/>
    <n v="0"/>
    <s v="Yes"/>
    <s v="From a Baseline of 0, for every one (1) percentage point increase in percentage of  KG2 Teachers completing the KG in‐service training modules pre‐agreed by the WB,  US$85,000, up to a maximum of US$8,000,000. For each subsequent AY, the  percentage point increase in the previous years against which the Bank disbursed  under this DLR 3.3 is subtracted."/>
    <x v="0"/>
    <s v="MOE training  records"/>
    <s v="No"/>
  </r>
  <r>
    <s v="P162407"/>
    <s v="Jordan"/>
    <x v="3"/>
    <s v="PforR"/>
    <s v="Primary and Secondary Education"/>
    <x v="2"/>
    <x v="31"/>
    <x v="3"/>
    <s v="DLR 3.4: Percentage of KG2 schools that have prove as per the quality assessment system "/>
    <x v="1"/>
    <n v="7"/>
    <n v="7"/>
    <n v="0"/>
    <s v="No"/>
    <s v="For 25 percent (%) of schools with improved quality, US$7,000,000 by Closing Date"/>
    <x v="0"/>
    <s v="Quality reports for  all KG2 schools"/>
    <s v="No"/>
  </r>
  <r>
    <s v="P162407"/>
    <s v="Jordan"/>
    <x v="3"/>
    <s v="PforR"/>
    <s v="Primary and Secondary Education"/>
    <x v="0"/>
    <x v="39"/>
    <x v="3"/>
    <s v="DLI 4: Strengthened Teachers preparation and management"/>
    <x v="0"/>
    <n v="34"/>
    <n v="0"/>
    <n v="8.8541666666666671E-2"/>
    <s v="Varies by DLR"/>
    <s v="as per DLR formulas below"/>
    <x v="0"/>
    <s v="Varies by DLR"/>
    <s v="No"/>
  </r>
  <r>
    <s v="P162407"/>
    <s v="Jordan"/>
    <x v="3"/>
    <s v="PforR"/>
    <s v="Primary and Secondary Education"/>
    <x v="0"/>
    <x v="39"/>
    <x v="2"/>
    <s v="DLR 4.1: New national techer professional standards (&quot;NTPS&quot;) adopted and disseminated "/>
    <x v="1"/>
    <n v="6"/>
    <n v="6"/>
    <n v="0"/>
    <s v="No"/>
    <s v="US$6,000,000 by Closing Date. "/>
    <x v="0"/>
    <s v="MOE website,  signed documents at  MOE"/>
    <s v="No"/>
  </r>
  <r>
    <s v="P162407"/>
    <s v="Jordan"/>
    <x v="3"/>
    <s v="PforR"/>
    <s v="Primary and Secondary Education"/>
    <x v="0"/>
    <x v="39"/>
    <x v="2"/>
    <s v="DLR 4.2: Teachers evaluation framework adopted and disseminated "/>
    <x v="1"/>
    <n v="6"/>
    <n v="6"/>
    <n v="0"/>
    <s v="No"/>
    <s v="US$6,000,000 by Closing Date."/>
    <x v="0"/>
    <s v="MOE website,  signed documents at  MOE "/>
    <s v="No"/>
  </r>
  <r>
    <s v="P162407"/>
    <s v="Jordan"/>
    <x v="3"/>
    <s v="PforR"/>
    <s v="Primary and Secondary Education"/>
    <x v="0"/>
    <x v="39"/>
    <x v="3"/>
    <s v="DLR 4.3: Number of newly appointed Teachers evaluated against the NTPS using the Teachers evaluation framework"/>
    <x v="1"/>
    <n v="7"/>
    <n v="7"/>
    <n v="0"/>
    <s v="Yes"/>
    <s v="US$140,000 is disbursed for every 100 Teachers evaluated, up to a maximum of  5,000 Teachers. "/>
    <x v="0"/>
    <s v="MOE Teachers  evaluation records "/>
    <s v="No"/>
  </r>
  <r>
    <s v="P162407"/>
    <s v="Jordan"/>
    <x v="3"/>
    <s v="PforR"/>
    <s v="Primary and Secondary Education"/>
    <x v="0"/>
    <x v="36"/>
    <x v="0"/>
    <s v="DLR 4.4: Number of K-12 Teachers trained and certified"/>
    <x v="1"/>
    <n v="15"/>
    <n v="15"/>
    <n v="0"/>
    <s v="Yes"/>
    <s v="US$500,000 for every 1,000 Teachers certified, up to a maximum of 30,000 Teachers. "/>
    <x v="0"/>
    <s v="MOE Training and  certification records "/>
    <s v="No"/>
  </r>
  <r>
    <s v="P162407"/>
    <s v="Jordan"/>
    <x v="3"/>
    <s v="PforR"/>
    <s v="Primary and Secondary Education"/>
    <x v="1"/>
    <x v="13"/>
    <x v="3"/>
    <s v="DLI 5: Improved school climate in schools with high proportion of Syrian refugee children"/>
    <x v="0"/>
    <n v="8"/>
    <n v="0"/>
    <n v="2.0833333333333332E-2"/>
    <s v="No"/>
    <s v="as per DLR formulas below"/>
    <x v="0"/>
    <s v="Varies by DLR"/>
    <s v="No"/>
  </r>
  <r>
    <s v="P162407"/>
    <s v="Jordan"/>
    <x v="3"/>
    <s v="PforR"/>
    <s v="Primary and Secondary Education"/>
    <x v="1"/>
    <x v="13"/>
    <x v="2"/>
    <s v="DLR 5.1: School program for improving student socio-emotional learning designed and tested in schools"/>
    <x v="1"/>
    <n v="4"/>
    <n v="4"/>
    <n v="0"/>
    <s v="No"/>
    <s v="US$4,000,000 by Closing Date."/>
    <x v="0"/>
    <s v="Implementation  report "/>
    <s v="No"/>
  </r>
  <r>
    <s v="P162407"/>
    <s v="Jordan"/>
    <x v="3"/>
    <s v="PforR"/>
    <s v="Primary and Secondary Education"/>
    <x v="1"/>
    <x v="13"/>
    <x v="0"/>
    <s v="DLR 5.2: Percentage of High Proportion Schools implementing the socio-emotional learning program"/>
    <x v="1"/>
    <n v="4"/>
    <n v="4"/>
    <n v="0"/>
    <s v="No"/>
    <s v="Upon implementation of socioemotional learning program in 70% of High  Proportion Schools, US$4,000,000 by Closing Date."/>
    <x v="0"/>
    <s v="School  records/evaluation  reports "/>
    <s v="No"/>
  </r>
  <r>
    <s v="P162407"/>
    <s v="Jordan"/>
    <x v="3"/>
    <s v="PforR"/>
    <s v="Primary and Secondary Education"/>
    <x v="7"/>
    <x v="58"/>
    <x v="3"/>
    <s v="DLI 6: Improved physical environment "/>
    <x v="0"/>
    <n v="12"/>
    <n v="0"/>
    <n v="3.125E-2"/>
    <s v="No"/>
    <s v="as per DLR formulas below"/>
    <x v="0"/>
    <s v="Varies by DLR"/>
    <s v="No"/>
  </r>
  <r>
    <s v="P162407"/>
    <s v="Jordan"/>
    <x v="3"/>
    <s v="PforR"/>
    <s v="Primary and Secondary Education"/>
    <x v="7"/>
    <x v="58"/>
    <x v="0"/>
    <s v="DLR 6.1: Improved maintenance system adopted "/>
    <x v="1"/>
    <n v="5"/>
    <n v="5"/>
    <n v="0"/>
    <s v="No"/>
    <s v="US$5,000,000 by Closing Date. "/>
    <x v="0"/>
    <s v="Maintenance system  document and  operating  procedures"/>
    <s v="No"/>
  </r>
  <r>
    <s v="P162407"/>
    <s v="Jordan"/>
    <x v="3"/>
    <s v="PforR"/>
    <s v="Primary and Secondary Education"/>
    <x v="7"/>
    <x v="58"/>
    <x v="1"/>
    <s v="DLR 6.2: Legal framework approved for allowing transfer of school-level maintenance and unkeep budget to schools "/>
    <x v="1"/>
    <n v="5"/>
    <n v="5"/>
    <n v="0"/>
    <s v="No"/>
    <s v="US$5,000,000 by Closing Date."/>
    <x v="0"/>
    <s v="Standard operating  procedures for  budget mechanism"/>
    <s v="No"/>
  </r>
  <r>
    <s v="P162407"/>
    <s v="Jordan"/>
    <x v="3"/>
    <s v="PforR"/>
    <s v="Primary and Secondary Education"/>
    <x v="7"/>
    <x v="58"/>
    <x v="1"/>
    <s v="DLR 6.3: Number of schools that are using a maintenancce and unkeep budget"/>
    <x v="1"/>
    <n v="2"/>
    <n v="2"/>
    <n v="0"/>
    <s v="No"/>
    <s v="Upon reaching 3,000 schools that are using a maintenance and upkeep budget,  US$2,000,000 by Closing Date."/>
    <x v="0"/>
    <s v="Schools budget and  invoices "/>
    <s v="No"/>
  </r>
  <r>
    <s v="P162407"/>
    <s v="Jordan"/>
    <x v="3"/>
    <s v="PforR"/>
    <s v="Primary and Secondary Education"/>
    <x v="6"/>
    <x v="10"/>
    <x v="3"/>
    <s v="DLI 7: Improved student assessment system "/>
    <x v="0"/>
    <n v="28"/>
    <n v="0"/>
    <n v="7.2916666666666671E-2"/>
    <s v="No"/>
    <s v="as per DLR formulas below"/>
    <x v="0"/>
    <s v="Varies by DLR"/>
    <s v="No"/>
  </r>
  <r>
    <s v="P162407"/>
    <s v="Jordan"/>
    <x v="3"/>
    <s v="PforR"/>
    <s v="Primary and Secondary Education"/>
    <x v="6"/>
    <x v="10"/>
    <x v="3"/>
    <s v="DLR 7.1: National assessment strategy adopted "/>
    <x v="1"/>
    <n v="5"/>
    <n v="5"/>
    <n v="0"/>
    <s v="No"/>
    <s v="US$5,000,000 by Closing Date."/>
    <x v="0"/>
    <s v="MOE website,  signed documents at  MOE "/>
    <s v="No"/>
  </r>
  <r>
    <s v="P162407"/>
    <s v="Jordan"/>
    <x v="3"/>
    <s v="PforR"/>
    <s v="Primary and Secondary Education"/>
    <x v="6"/>
    <x v="10"/>
    <x v="0"/>
    <s v="DLR 7.2: Grade 3 diagnostic test on early grade reading and math implemented in Target Schools "/>
    <x v="1"/>
    <n v="7"/>
    <n v="7"/>
    <n v="0"/>
    <s v="No"/>
    <s v="US$7,000,000 by Closing Date."/>
    <x v="0"/>
    <s v="School records of  assessments"/>
    <s v="No"/>
  </r>
  <r>
    <s v="P162407"/>
    <s v="Jordan"/>
    <x v="3"/>
    <s v="PforR"/>
    <s v="Primary and Secondary Education"/>
    <x v="6"/>
    <x v="53"/>
    <x v="3"/>
    <s v="DLR 7.3: First phase of Tawjihi Exam reform completed and action plan for reform rollout is produced "/>
    <x v="1"/>
    <n v="9"/>
    <n v="9"/>
    <n v="0"/>
    <s v="No"/>
    <s v="US$9,000,000 by Closing Date."/>
    <x v="0"/>
    <s v="First phase of  Tawjihi reform  report and action  plan"/>
    <s v="No"/>
  </r>
  <r>
    <s v="P162407"/>
    <s v="Jordan"/>
    <x v="3"/>
    <s v="PforR"/>
    <s v="Primary and Secondary Education"/>
    <x v="6"/>
    <x v="23"/>
    <x v="0"/>
    <s v="DLR 7.4: Legal framework for reform of the Tawjihi Exam has been adopted so that its secondary graduation and certification fucntion is separated from its function as a screening mechanism for university entrance "/>
    <x v="1"/>
    <n v="7"/>
    <n v="7"/>
    <n v="0"/>
    <s v="No"/>
    <s v="US$7,000,000 by Closing Date."/>
    <x v="0"/>
    <s v="Legislations/decrees  and standard  operating  procedures "/>
    <s v="No"/>
  </r>
  <r>
    <s v="P162407"/>
    <s v="Jordan"/>
    <x v="3"/>
    <s v="PforR"/>
    <s v="Primary and Secondary Education"/>
    <x v="4"/>
    <x v="59"/>
    <x v="3"/>
    <s v="DLI 8: Increased availability of resources and tools for the Program "/>
    <x v="0"/>
    <n v="48"/>
    <n v="0"/>
    <n v="0.125"/>
    <s v="No"/>
    <s v="as per DLR formulas below"/>
    <x v="0"/>
    <s v="Varies by DLR"/>
    <s v="No"/>
  </r>
  <r>
    <s v="P162407"/>
    <s v="Jordan"/>
    <x v="3"/>
    <s v="PforR"/>
    <s v="Primary and Secondary Education"/>
    <x v="4"/>
    <x v="59"/>
    <x v="0"/>
    <s v="DLR 8.1: Geographical Information System (&quot;GIS&quot;) is operational and updated with latest data required for management of the education system "/>
    <x v="1"/>
    <n v="3"/>
    <n v="3"/>
    <n v="0"/>
    <s v="No"/>
    <s v="US$3,000,000 by Closing Date."/>
    <x v="0"/>
    <s v="GIS reports"/>
    <s v="No"/>
  </r>
  <r>
    <s v="P162407"/>
    <s v="Jordan"/>
    <x v="3"/>
    <s v="PforR"/>
    <s v="Primary and Secondary Education"/>
    <x v="4"/>
    <x v="59"/>
    <x v="2"/>
    <s v="DLR 8.2: Approved MOE  2020 budget  reflects an  increase of a  the minimum amount of JOD  949,555,000 as indicated in 2017 budget law"/>
    <x v="1"/>
    <n v="11"/>
    <n v="11"/>
    <n v="0"/>
    <s v="No"/>
    <s v="US$11,000,000 if approved MOE 2019 budget reflects the minimum amount of JOD  949,555,000 as indicated in 2017 budget law;   US$12,000,000 if approved MOE 2020 budget reflects a minimum increase of  US$50,000,000 from 2019 indicative budget (as reflected in the 2017 budget law);  US$11,000,000 if approved MOE 2021 budget reflects a minimum increase of  US$50,000,000 from 2019 indicative budget (as reflected in the 2017 budget law);  US$11,000,000 if approved MOE 2022 budget reflects a minimum increase of  US$34,000,000 from 2019 indicative budget (as reflected in the 2017 budget law)  "/>
    <x v="0"/>
    <s v="MOE expenditure  framework and MOF  approved annual  budget"/>
    <s v="No"/>
  </r>
  <r>
    <s v="P162407"/>
    <s v="Jordan"/>
    <x v="3"/>
    <s v="PforR"/>
    <s v="Primary and Secondary Education"/>
    <x v="4"/>
    <x v="59"/>
    <x v="2"/>
    <s v="DLR 8.3: Approved MOE  2020 budget  reflects an  increase of a  minimum of  US$50 million  from 2019  indicative  budget to meet  PforR Program results "/>
    <x v="1"/>
    <n v="12"/>
    <n v="12"/>
    <n v="0"/>
    <s v="No"/>
    <s v="US$11,000,000 if approved MOE 2019 budget reflects the minimum amount of JOD  949,555,000 as indicated in 2017 budget law;   US$12,000,000 if approved MOE 2020 budget reflects a minimum increase of  US$50,000,000 from 2019 indicative budget (as reflected in the 2017 budget law);  US$11,000,000 if approved MOE 2021 budget reflects a minimum increase of  US$50,000,000 from 2019 indicative budget (as reflected in the 2017 budget law);  US$11,000,000 if approved MOE 2022 budget reflects a minimum increase of  US$34,000,000 from 2019 indicative budget (as reflected in the 2017 budget law)  "/>
    <x v="0"/>
    <s v="MOE expenditure  framework and MOF  approved annual  budget"/>
    <s v="No"/>
  </r>
  <r>
    <s v="P162407"/>
    <s v="Jordan"/>
    <x v="3"/>
    <s v="PforR"/>
    <s v="Primary and Secondary Education"/>
    <x v="4"/>
    <x v="59"/>
    <x v="2"/>
    <s v="DLR 8.4: Approved MOE  2020 budget  reflects an  increase of a  minimum of  US$50 million  from 2019  indicative  budget to meet  PforR Program results "/>
    <x v="1"/>
    <n v="11"/>
    <n v="11"/>
    <n v="0"/>
    <s v="No"/>
    <s v="US$11,000,000 if approved MOE 2019 budget reflects the minimum amount of JOD  949,555,000 as indicated in 2017 budget law;   US$12,000,000 if approved MOE 2020 budget reflects a minimum increase of  US$50,000,000 from 2019 indicative budget (as reflected in the 2017 budget law);  US$11,000,000 if approved MOE 2021 budget reflects a minimum increase of  US$50,000,000 from 2019 indicative budget (as reflected in the 2017 budget law);  US$11,000,000 if approved MOE 2022 budget reflects a minimum increase of  US$34,000,000 from 2019 indicative budget (as reflected in the 2017 budget law)  "/>
    <x v="0"/>
    <s v="MOE expenditure  framework and MOF  approved annual  budget"/>
    <s v="No"/>
  </r>
  <r>
    <s v="P162407"/>
    <s v="Jordan"/>
    <x v="3"/>
    <s v="PforR"/>
    <s v="Primary and Secondary Education"/>
    <x v="4"/>
    <x v="59"/>
    <x v="2"/>
    <s v="DLR 8.5: Approved MOE  2020 budget  reflects an  increase of a  minimum of  US$50 million  from 2019  indicative  budget to meet  PforR Program results "/>
    <x v="1"/>
    <n v="11"/>
    <n v="11"/>
    <n v="0"/>
    <s v="No"/>
    <s v="US$11,000,000 if approved MOE 2019 budget reflects the minimum amount of JOD  949,555,000 as indicated in 2017 budget law;   US$12,000,000 if approved MOE 2020 budget reflects a minimum increase of  US$50,000,000 from 2019 indicative budget (as reflected in the 2017 budget law);  US$11,000,000 if approved MOE 2021 budget reflects a minimum increase of  US$50,000,000 from 2019 indicative budget (as reflected in the 2017 budget law);  US$11,000,000 if approved MOE 2022 budget reflects a minimum increase of  US$34,000,000 from 2019 indicative budget (as reflected in the 2017 budget law)  "/>
    <x v="0"/>
    <s v="MOE expenditure  framework and MOF  approved annual  budget"/>
    <s v="No"/>
  </r>
  <r>
    <s v="P160083"/>
    <s v="Kenya "/>
    <x v="2"/>
    <s v="IPF/DLIs"/>
    <s v="Secondary Education"/>
    <x v="0"/>
    <x v="3"/>
    <x v="5"/>
    <s v="DLI 1: Reduced science, mathematics, and English Teachers shortages in targeted sub-counties"/>
    <x v="0"/>
    <n v="8"/>
    <n v="0"/>
    <n v="4.6783625730994149E-2"/>
    <s v="Varies by DLR"/>
    <s v="as per DLR formulas below"/>
    <x v="3"/>
    <s v="Varies by DLR"/>
    <s v="No"/>
  </r>
  <r>
    <s v="P160083"/>
    <s v="Kenya "/>
    <x v="2"/>
    <s v="IPF/DLIs"/>
    <s v="Secondary Education"/>
    <x v="0"/>
    <x v="3"/>
    <x v="5"/>
    <s v="DLR 1.1: Detailed and costed strategic plan developed for addressing Teachers shortages and baseline established"/>
    <x v="1"/>
    <n v="0.5"/>
    <n v="0.5"/>
    <n v="0"/>
    <s v="No"/>
    <s v="n/a"/>
    <x v="2"/>
    <s v="TSC report endorsed by the CEO"/>
    <s v="No"/>
  </r>
  <r>
    <s v="P160083"/>
    <s v="Kenya "/>
    <x v="2"/>
    <s v="IPF/DLIs"/>
    <s v="Secondary Education"/>
    <x v="0"/>
    <x v="3"/>
    <x v="5"/>
    <s v="DLR 1.2: 10% of new Teachers posts, in addition to annual pro rata of Teachers posts, recruited for schools with high shortages per the established baseline and on duty"/>
    <x v="1"/>
    <n v="1"/>
    <n v="1"/>
    <n v="0"/>
    <s v="Yes"/>
    <s v="€0.18 million for every 100 new Teachers recruitedand on duty, up to maximum of 500 Teachers. Minimum achievement to trigger disbursement is 100 Teachers"/>
    <x v="0"/>
    <s v="Independent firm confirms TSCreported figures through Teachers survey and key informant interviews"/>
    <s v="No"/>
  </r>
  <r>
    <s v="P160083"/>
    <s v="Kenya "/>
    <x v="2"/>
    <s v="IPF/DLIs"/>
    <s v="Secondary Education"/>
    <x v="0"/>
    <x v="3"/>
    <x v="5"/>
    <s v="DLR 1.3: 10% of new Teachers posts, in addition to annual pro rata of Teachers posts, recruited for schools with high shortages per the established baseline and on duty"/>
    <x v="1"/>
    <n v="1"/>
    <n v="1"/>
    <n v="0"/>
    <s v="Yes"/>
    <s v="€0.18 million for every 100 new Teachers recruitedand on duty, up to maximum of 500 Teachers. Minimum achievement to trigger disbursement is 100 Teachers"/>
    <x v="0"/>
    <s v="Independent firm confirms TSCreported figures through Teachers survey and key informant interviews"/>
    <s v="No"/>
  </r>
  <r>
    <s v="P160083"/>
    <s v="Kenya "/>
    <x v="2"/>
    <s v="IPF/DLIs"/>
    <s v="Secondary Education"/>
    <x v="0"/>
    <x v="3"/>
    <x v="5"/>
    <s v="DLR 1.4: 10% of new Teachers posts, in addition to annual pro rata of Teachers posts, recruited for schools with high shortages per the established baseline and on duty"/>
    <x v="1"/>
    <n v="1"/>
    <n v="1"/>
    <n v="0"/>
    <s v="Yes"/>
    <s v="€0.18 million for every 100 new Teachers recruitedand on duty, up to maximum of 500 Teachers. Minimum achievement to trigger disbursement is 100 Teachers"/>
    <x v="0"/>
    <s v="Independent firm confirms TSCreported figures through Teachers survey and key informant interviews"/>
    <s v="No"/>
  </r>
  <r>
    <s v="P160083"/>
    <s v="Kenya "/>
    <x v="2"/>
    <s v="IPF/DLIs"/>
    <s v="Secondary Education"/>
    <x v="0"/>
    <x v="3"/>
    <x v="5"/>
    <s v="DLR 1.5: 10% of new Teachers posts, in addition to annual pro rata of Teachers posts, recruited for schools with high shortages per the established baseline and on duty"/>
    <x v="1"/>
    <n v="1"/>
    <n v="1"/>
    <n v="0"/>
    <s v="Yes"/>
    <s v="€0.18 million for every 100 new Teachers recruitedand on duty, up to maximum of 500 Teachers. Minimum achievement to trigger disbursement is 100 Teachers"/>
    <x v="0"/>
    <s v="Independent firm confirms TSCreported figures through Teachers survey and key informant interviews"/>
    <s v="No"/>
  </r>
  <r>
    <s v="P160083"/>
    <s v="Kenya "/>
    <x v="2"/>
    <s v="IPF/DLIs"/>
    <s v="Secondary Education"/>
    <x v="0"/>
    <x v="3"/>
    <x v="5"/>
    <s v="DLR 1.6: 10% of new Teachers posts, in addition to annual pro rata of Teachers posts, recruited for schools with high shortages per the established baseline and on dut"/>
    <x v="1"/>
    <n v="1"/>
    <n v="1"/>
    <n v="0"/>
    <s v="Yes"/>
    <s v="€0.18 million for every 100 new Teachers recruitedand on duty, up to maximum of 500 Teachers. Minimum achievement to trigger disbursement is 100 Teachers"/>
    <x v="0"/>
    <s v="Independent firm confirms TSCreported figures through Teachers survey and key informant interviews"/>
    <s v="No"/>
  </r>
  <r>
    <s v="P160083"/>
    <s v="Kenya "/>
    <x v="2"/>
    <s v="IPF/DLIs"/>
    <s v="Secondary Education"/>
    <x v="0"/>
    <x v="3"/>
    <x v="5"/>
    <s v="DLR 1.7: 80% of the Teachers recruited over the last five years continue to be on duty"/>
    <x v="1"/>
    <n v="2.5"/>
    <n v="2.5"/>
    <n v="0"/>
    <s v="Yes"/>
    <s v="€0.44 million for every 20% of Teachers posts filled in previous five years are still filled. Minimum achievement to trigger disbursement is 20% of recruited Teachers on duty"/>
    <x v="0"/>
    <s v="Independent firm confirms TSCreported figures through Teachers survey and key informant interviews"/>
    <s v="No"/>
  </r>
  <r>
    <s v="P160083"/>
    <s v="Kenya "/>
    <x v="2"/>
    <s v="IPF/DLIs"/>
    <s v="Secondary Education"/>
    <x v="0"/>
    <x v="35"/>
    <x v="5"/>
    <s v="DLI 2: Share of science, mathematics, and English Teachers in grades 7 and 8 and Forms 1–4 in targeted sub-counties that are certified based on Teachers Professional Development (TPD) modules or receive school-based support (SBTS)"/>
    <x v="0"/>
    <n v="15"/>
    <n v="0"/>
    <n v="8.771929824561403E-2"/>
    <s v="Varies by DLR"/>
    <s v="as per DLR formulas below"/>
    <x v="3"/>
    <s v="Varies by DLR"/>
    <s v="No"/>
  </r>
  <r>
    <s v="P160083"/>
    <s v="Kenya "/>
    <x v="2"/>
    <s v="IPF/DLIs"/>
    <s v="Secondary Education"/>
    <x v="0"/>
    <x v="0"/>
    <x v="5"/>
    <s v="DLR 2.1: Baseline on Teachers’ performance gaps in science, mathematics, and English"/>
    <x v="1"/>
    <n v="2"/>
    <n v="2"/>
    <n v="0"/>
    <s v="No"/>
    <s v="n/a"/>
    <x v="2"/>
    <s v="Directorate of Teachers (DoTM), TSC"/>
    <s v="No"/>
  </r>
  <r>
    <s v="P160083"/>
    <s v="Kenya "/>
    <x v="2"/>
    <s v="IPF/DLIs"/>
    <s v="Secondary Education"/>
    <x v="0"/>
    <x v="35"/>
    <x v="5"/>
    <s v="DLR 2.2: Design of SBTSS and implementation plan finalized"/>
    <x v="1"/>
    <n v="3"/>
    <n v="3"/>
    <n v="0"/>
    <s v="No"/>
    <s v="n/a"/>
    <x v="2"/>
    <s v="DoTM, TSC"/>
    <s v="No"/>
  </r>
  <r>
    <s v="P160083"/>
    <s v="Kenya "/>
    <x v="2"/>
    <s v="IPF/DLIs"/>
    <s v="Secondary Education"/>
    <x v="0"/>
    <x v="36"/>
    <x v="5"/>
    <s v="DLR 2.3: TPD training modules developed"/>
    <x v="1"/>
    <n v="1.1000000000000001"/>
    <n v="1.1000000000000001"/>
    <n v="0"/>
    <s v="Yes"/>
    <s v="s. €0.26 million for each module developed up to 5 modules35 and €0.44 million for 6th module developed"/>
    <x v="2"/>
    <s v="DoTM report endorsed by the TSC CEO"/>
    <s v="No"/>
  </r>
  <r>
    <s v="P160083"/>
    <s v="Kenya "/>
    <x v="2"/>
    <s v="IPF/DLIs"/>
    <s v="Secondary Education"/>
    <x v="0"/>
    <x v="36"/>
    <x v="5"/>
    <s v="DLR 2.4: Phase 1 of the SBTSS operational in 2,000 primary schools and 500 secondary schools"/>
    <x v="1"/>
    <n v="2"/>
    <n v="2"/>
    <n v="0"/>
    <s v="No"/>
    <s v="n/a"/>
    <x v="0"/>
    <s v="DoTM, TSC"/>
    <s v="No"/>
  </r>
  <r>
    <s v="P160083"/>
    <s v="Kenya "/>
    <x v="2"/>
    <s v="IPF/DLIs"/>
    <s v="Secondary Education"/>
    <x v="0"/>
    <x v="36"/>
    <x v="5"/>
    <s v="DLR 2.5: 10% of Teachers completing six course units of a training module"/>
    <x v="1"/>
    <n v="1"/>
    <n v="1"/>
    <n v="0"/>
    <s v="Yes"/>
    <s v="€0.44 million for each additional 10% of Teachers that are certified after completing a training module, up to a maximum of 30%"/>
    <x v="0"/>
    <s v="DoTM, TSC"/>
    <s v="No"/>
  </r>
  <r>
    <s v="P160083"/>
    <s v="Kenya "/>
    <x v="2"/>
    <s v="IPF/DLIs"/>
    <s v="Secondary Education"/>
    <x v="0"/>
    <x v="36"/>
    <x v="5"/>
    <s v="DLR 2.6: 3 additional TPD training modules developed"/>
    <x v="1"/>
    <n v="0.9"/>
    <n v="0.9"/>
    <n v="0"/>
    <s v="Yes"/>
    <s v="€0.26 million for each module developed up to 5 modules36 and €0.44 million for 6th module developed"/>
    <x v="2"/>
    <s v="DoTM, TSC. DoTM report endorsed by the TSC CEO"/>
    <s v="No"/>
  </r>
  <r>
    <s v="P160083"/>
    <s v="Kenya "/>
    <x v="2"/>
    <s v="IPF/DLIs"/>
    <s v="Secondary Education"/>
    <x v="0"/>
    <x v="36"/>
    <x v="5"/>
    <s v="DLR 2.7: Scaling up of the SBTSS based on Phase 1 evaluation to at least 5,000 primary schools and 1,500 secondary schools"/>
    <x v="1"/>
    <n v="1"/>
    <n v="1"/>
    <n v="0"/>
    <s v="No"/>
    <s v="n/a"/>
    <x v="0"/>
    <s v="DoTM, TSC"/>
    <s v="No"/>
  </r>
  <r>
    <s v="P160083"/>
    <s v="Kenya "/>
    <x v="2"/>
    <s v="IPF/DLIs"/>
    <s v="Secondary Education"/>
    <x v="0"/>
    <x v="36"/>
    <x v="5"/>
    <s v="DLR 2.8: 20% of Teachers completing eight course units of a training module"/>
    <x v="1"/>
    <n v="0.5"/>
    <n v="0.5"/>
    <n v="0"/>
    <s v="Yes"/>
    <s v="€0.44 million for each additional 10% of Teachers that are certified after completing a training module, up to a maximum of 30%"/>
    <x v="0"/>
    <s v="DoTM, TSC"/>
    <s v="No"/>
  </r>
  <r>
    <s v="P160083"/>
    <s v="Kenya "/>
    <x v="2"/>
    <s v="IPF/DLIs"/>
    <s v="Secondary Education"/>
    <x v="0"/>
    <x v="36"/>
    <x v="5"/>
    <s v="DLR 2.9: 30% of Teachers engaged in virtual peer-to-peer learning"/>
    <x v="1"/>
    <n v="0.5"/>
    <n v="0.5"/>
    <n v="0"/>
    <s v="Yes"/>
    <s v="€0.22 million for each additional 10% of Teachers engaged in virtual peer-to-peer learning, up to a maximum of 50%"/>
    <x v="0"/>
    <s v="DoTM, TSC"/>
    <s v="No"/>
  </r>
  <r>
    <s v="P160083"/>
    <s v="Kenya "/>
    <x v="2"/>
    <s v="IPF/DLIs"/>
    <s v="Secondary Education"/>
    <x v="0"/>
    <x v="36"/>
    <x v="5"/>
    <s v="DLR 2.10: 30% of Teachers certified"/>
    <x v="1"/>
    <n v="0.5"/>
    <n v="0.5"/>
    <n v="0"/>
    <s v="Yes"/>
    <s v="€0.44 million for each additional 10% of Teachers that are certified after completing a training module, up to a maximum of 30%"/>
    <x v="0"/>
    <s v="DoTM, TSC"/>
    <s v="No"/>
  </r>
  <r>
    <s v="P160083"/>
    <s v="Kenya "/>
    <x v="2"/>
    <s v="IPF/DLIs"/>
    <s v="Secondary Education"/>
    <x v="0"/>
    <x v="36"/>
    <x v="5"/>
    <s v="DLR 2.11: 50% of Teachers engaged in virtual peer-to-peer learning"/>
    <x v="1"/>
    <n v="0.5"/>
    <n v="0.5"/>
    <n v="0"/>
    <s v="Yes"/>
    <s v="€0.22 million for each additional 10% of Teachers engaged in virtual peer-to-peer learning, up to a maximum of 50%"/>
    <x v="0"/>
    <s v="DoTM, TSC"/>
    <s v="No"/>
  </r>
  <r>
    <s v="P160083"/>
    <s v="Kenya "/>
    <x v="2"/>
    <s v="IPF/DLIs"/>
    <s v="Secondary Education"/>
    <x v="0"/>
    <x v="0"/>
    <x v="5"/>
    <s v="DLR 2.12: Reduction in Teachers’ performance gaps in science, mathematics, and English over baseline"/>
    <x v="1"/>
    <n v="2"/>
    <n v="2"/>
    <n v="0"/>
    <s v="No"/>
    <s v="n/a"/>
    <x v="0"/>
    <s v="DoTM, TSC"/>
    <s v="No"/>
  </r>
  <r>
    <s v="P160083"/>
    <s v="Kenya "/>
    <x v="2"/>
    <s v="IPF/DLIs"/>
    <s v="Secondary Education"/>
    <x v="1"/>
    <x v="1"/>
    <x v="5"/>
    <s v="DLI 3: Share of schools reporting student textbook ratio of 1:1 in science, mathematics, and English at grades 7 and 8 and Form 1 in targeted sub counties"/>
    <x v="0"/>
    <n v="13"/>
    <n v="0"/>
    <n v="7.6023391812865493E-2"/>
    <s v="Varies by DLR"/>
    <s v="as per DLR formulas below"/>
    <x v="3"/>
    <s v="Varies by DLR"/>
    <s v="No"/>
  </r>
  <r>
    <s v="P160083"/>
    <s v="Kenya "/>
    <x v="2"/>
    <s v="IPF/DLIs"/>
    <s v="Secondary Education"/>
    <x v="1"/>
    <x v="1"/>
    <x v="5"/>
    <s v="DLR 3.1 Selection of core textbooks through transparent and competitive process"/>
    <x v="1"/>
    <n v="3.5"/>
    <n v="3.5"/>
    <n v="0"/>
    <s v="No"/>
    <s v="n/a"/>
    <x v="2"/>
    <s v="DPC&amp;D, MoE. Report by the MoE endorsed by_x000a_the PS, as acceptable to IDA"/>
    <s v="No"/>
  </r>
  <r>
    <s v="P160083"/>
    <s v="Kenya "/>
    <x v="2"/>
    <s v="IPF/DLIs"/>
    <s v="Secondary Education"/>
    <x v="1"/>
    <x v="1"/>
    <x v="5"/>
    <s v="DLR 3.2: 50% of schools with 1:1 student-textbook ratio"/>
    <x v="1"/>
    <n v="3.5"/>
    <n v="3.5"/>
    <n v="0"/>
    <s v="Yes"/>
    <s v="€0.18 million for each additional 10% of schools with 1:1 studenttextbook ratio, up to a maximum of 80%"/>
    <x v="0"/>
    <s v="Report by the MoE verified by independent firm"/>
    <s v="No"/>
  </r>
  <r>
    <s v="P160083"/>
    <s v="Kenya "/>
    <x v="2"/>
    <s v="IPF/DLIs"/>
    <s v="Secondary Education"/>
    <x v="1"/>
    <x v="1"/>
    <x v="5"/>
    <s v="DLR 3.3: 60% of schools with 1:1 student-textbook ratio"/>
    <x v="1"/>
    <n v="2"/>
    <n v="2"/>
    <n v="0"/>
    <s v="Yes"/>
    <s v="€0.18 million for each additional 10% of schools with 1:1 studenttextbook ratio, up to a maximum of 80%"/>
    <x v="0"/>
    <s v="Report by the MoE verified by independent firm"/>
    <s v="No"/>
  </r>
  <r>
    <s v="P160083"/>
    <s v="Kenya "/>
    <x v="2"/>
    <s v="IPF/DLIs"/>
    <s v="Secondary Education"/>
    <x v="1"/>
    <x v="1"/>
    <x v="5"/>
    <s v="DLR 3.4: 70% of schools with 1:1 studenttextbook ratio"/>
    <x v="1"/>
    <n v="2"/>
    <n v="2"/>
    <n v="0"/>
    <s v="Yes"/>
    <s v="€0.18 million for each additional 10% of schools with 1:1 studenttextbook ratio, up to a maximum of 80%"/>
    <x v="0"/>
    <s v="Report by the MoE verified by independent firm"/>
    <s v="No"/>
  </r>
  <r>
    <s v="P160083"/>
    <s v="Kenya "/>
    <x v="2"/>
    <s v="IPF/DLIs"/>
    <s v="Secondary Education"/>
    <x v="1"/>
    <x v="1"/>
    <x v="5"/>
    <s v="DLR 3.5: 80% of schools with 1:1 student-textbook ratio"/>
    <x v="1"/>
    <n v="2"/>
    <n v="2"/>
    <n v="0"/>
    <s v="Yes"/>
    <s v="€0.18 million for each additional 10% of schools with 1:1 studenttextbook ratio, up to a maximum of 80%"/>
    <x v="0"/>
    <s v="Report by the MoE verified by independent firm"/>
    <s v="No"/>
  </r>
  <r>
    <s v="P160083"/>
    <s v="Kenya "/>
    <x v="2"/>
    <s v="IPF/DLIs"/>
    <s v="Secondary Education"/>
    <x v="5"/>
    <x v="8"/>
    <x v="5"/>
    <s v="DLI 4: Increased secondary school enrollment of poor and vulnerable students in targeted sub-counties"/>
    <x v="0"/>
    <n v="29.500000000000004"/>
    <n v="0"/>
    <n v="0.17251461988304095"/>
    <s v="Varies by DLR"/>
    <s v="as per DLR formulas below"/>
    <x v="3"/>
    <s v="Varies by DLR"/>
    <s v="No"/>
  </r>
  <r>
    <s v="P160083"/>
    <s v="Kenya "/>
    <x v="2"/>
    <s v="IPF/DLIs"/>
    <s v="Secondary Education"/>
    <x v="5"/>
    <x v="8"/>
    <x v="5"/>
    <s v="DLR 4.1: Selection and contracting of partner agency(ies) to design and administer scholarships_x000a_completed "/>
    <x v="1"/>
    <n v="1"/>
    <n v="1"/>
    <n v="0"/>
    <s v="No"/>
    <s v="n/a"/>
    <x v="2"/>
    <s v="DPC&amp;D. Contract issued by the DPC&amp;D, shared with IDA"/>
    <s v="No"/>
  </r>
  <r>
    <s v="P160083"/>
    <s v="Kenya "/>
    <x v="2"/>
    <s v="IPF/DLIs"/>
    <s v="Secondary Education"/>
    <x v="5"/>
    <x v="8"/>
    <x v="5"/>
    <s v="DLR 4.2: At least 9,000 Form 1 students receiving scholarship[2]"/>
    <x v="1"/>
    <n v="3.4"/>
    <n v="3.4"/>
    <n v="0"/>
    <s v="Yes"/>
    <s v="€0.31 million for each additional 1,000 of student beneficiaries, up to a maximum of 9,000 beneficiaries"/>
    <x v="0"/>
    <s v="Report by the MoE verified by independent firm"/>
    <s v="No"/>
  </r>
  <r>
    <s v="P160083"/>
    <s v="Kenya "/>
    <x v="2"/>
    <s v="IPF/DLIs"/>
    <s v="Secondary Education"/>
    <x v="5"/>
    <x v="8"/>
    <x v="5"/>
    <s v="DLR 4.3: At least 17,750 Form 1 and 2 students receiving scholarship"/>
    <x v="1"/>
    <n v="6.6"/>
    <n v="6.6"/>
    <n v="0"/>
    <s v="No"/>
    <s v="n/a"/>
    <x v="0"/>
    <s v="Report by the MoE verified by independent firm"/>
    <s v="No"/>
  </r>
  <r>
    <s v="P160083"/>
    <s v="Kenya "/>
    <x v="2"/>
    <s v="IPF/DLIs"/>
    <s v="Secondary Education"/>
    <x v="5"/>
    <x v="8"/>
    <x v="5"/>
    <s v="DLR 4.4: At least 17,500 Form 2 and 3 students receiving scholarship"/>
    <x v="1"/>
    <n v="6.6"/>
    <n v="6.6"/>
    <n v="0"/>
    <s v="No"/>
    <s v="n/a"/>
    <x v="0"/>
    <s v="Report by the MoE verified by independent firm"/>
    <s v="No"/>
  </r>
  <r>
    <s v="P160083"/>
    <s v="Kenya "/>
    <x v="2"/>
    <s v="IPF/DLIs"/>
    <s v="Secondary Education"/>
    <x v="5"/>
    <x v="8"/>
    <x v="5"/>
    <s v="DLR 4.5: At least 17,250 Form 3 and 4 students receiving scholarship"/>
    <x v="1"/>
    <n v="6.6"/>
    <n v="6.6"/>
    <n v="0"/>
    <s v="No"/>
    <s v="n/a"/>
    <x v="0"/>
    <s v="Report by the MoE verified by independent firm"/>
    <s v="No"/>
  </r>
  <r>
    <s v="P160083"/>
    <s v="Kenya "/>
    <x v="2"/>
    <s v="IPF/DLIs"/>
    <s v="Secondary Education"/>
    <x v="5"/>
    <x v="8"/>
    <x v="5"/>
    <s v="DLR 4.6: At least 8,000 Form 4 students receiving scholarship"/>
    <x v="1"/>
    <n v="3"/>
    <n v="3"/>
    <n v="0"/>
    <s v="No"/>
    <s v="n/a"/>
    <x v="0"/>
    <s v="Report by the MoE verified by independent firm"/>
    <s v="No"/>
  </r>
  <r>
    <s v="P160083"/>
    <s v="Kenya "/>
    <x v="2"/>
    <s v="IPF/DLIs"/>
    <s v="Secondary Education"/>
    <x v="5"/>
    <x v="8"/>
    <x v="5"/>
    <s v="DLR 4.7: At least 17,000 students from cohorts 1 and 2 complete Form 4"/>
    <x v="1"/>
    <n v="1.5"/>
    <n v="1.5"/>
    <n v="0"/>
    <s v="No"/>
    <s v="n/a"/>
    <x v="0"/>
    <s v="Report by the MoE verified by independent firm"/>
    <s v="No"/>
  </r>
  <r>
    <s v="P160083"/>
    <s v="Kenya "/>
    <x v="2"/>
    <s v="IPF/DLIs"/>
    <s v="Secondary Education"/>
    <x v="5"/>
    <x v="8"/>
    <x v="5"/>
    <s v="DLR 4.8: Program evaluated to inform options for scaling up"/>
    <x v="1"/>
    <n v="0.8"/>
    <n v="0.8"/>
    <n v="0"/>
    <s v="No"/>
    <s v="n/a"/>
    <x v="2"/>
    <s v="DPC&amp;D, MoE. Evaluation by the third-party consultant, as acceptable to IDA"/>
    <s v="No"/>
  </r>
  <r>
    <s v="P160083"/>
    <s v="Kenya "/>
    <x v="2"/>
    <s v="IPF/DLIs"/>
    <s v="Secondary Education"/>
    <x v="5"/>
    <x v="18"/>
    <x v="5"/>
    <s v="DLI 5: Increased retention of poor and vulnerable students in grades 7 and 8 in targeted sub-counties"/>
    <x v="0"/>
    <n v="20"/>
    <n v="0"/>
    <n v="0.11695906432748537"/>
    <s v="Varies by DLR"/>
    <s v="as per DLR formulas below"/>
    <x v="3"/>
    <s v="Varies by DLR"/>
    <s v="No"/>
  </r>
  <r>
    <s v="P160083"/>
    <s v="Kenya "/>
    <x v="2"/>
    <s v="IPF/DLIs"/>
    <s v="Secondary Education"/>
    <x v="5"/>
    <x v="18"/>
    <x v="5"/>
    <s v="DLR 5.1: Advocacy strategies developed and implementation launched in at least 50% of targeted sub-counties"/>
    <x v="1"/>
    <n v="2.5"/>
    <n v="2.5"/>
    <n v="0"/>
    <s v="No"/>
    <s v="n/a"/>
    <x v="0"/>
    <s v="Report by the MoE verified by independent firm"/>
    <s v="No"/>
  </r>
  <r>
    <s v="P160083"/>
    <s v="Kenya "/>
    <x v="2"/>
    <s v="IPF/DLIs"/>
    <s v="Secondary Education"/>
    <x v="5"/>
    <x v="18"/>
    <x v="5"/>
    <s v="DLR 5.2: At least 7,500 primary students (grades 7 and 8) receiving school kits"/>
    <x v="1"/>
    <n v="3"/>
    <n v="3"/>
    <n v="0"/>
    <s v="No"/>
    <s v="n/a"/>
    <x v="0"/>
    <s v="Report by the MoE verified by independent firm"/>
    <s v="No"/>
  </r>
  <r>
    <s v="P160083"/>
    <s v="Kenya "/>
    <x v="2"/>
    <s v="IPF/DLIs"/>
    <s v="Secondary Education"/>
    <x v="5"/>
    <x v="18"/>
    <x v="5"/>
    <s v="DLR 5.3: At least 7,500 primary students (grades 7 and 8) receiving school kits"/>
    <x v="1"/>
    <n v="2.7"/>
    <n v="2.7"/>
    <n v="0"/>
    <s v="No"/>
    <s v="n/a"/>
    <x v="0"/>
    <s v="Report by the MoE verified by independent firm"/>
    <s v="No"/>
  </r>
  <r>
    <s v="P160083"/>
    <s v="Kenya "/>
    <x v="2"/>
    <s v="IPF/DLIs"/>
    <s v="Secondary Education"/>
    <x v="5"/>
    <x v="18"/>
    <x v="5"/>
    <s v="DLR 5.4: At least 7,500 primary students (grades 7 and 8) receiving school kits"/>
    <x v="1"/>
    <n v="2.7"/>
    <n v="2.7"/>
    <n v="0"/>
    <s v="No"/>
    <s v="n/a"/>
    <x v="0"/>
    <s v="Report by the MoE verified by independent firm"/>
    <s v="No"/>
  </r>
  <r>
    <s v="P160083"/>
    <s v="Kenya "/>
    <x v="2"/>
    <s v="IPF/DLIs"/>
    <s v="Secondary Education"/>
    <x v="5"/>
    <x v="18"/>
    <x v="5"/>
    <s v="DLR 5.5: At least 7,500 primary students (grades 7 and 8) receiving school kits"/>
    <x v="1"/>
    <n v="2.6"/>
    <n v="2.6"/>
    <n v="0"/>
    <s v="No"/>
    <s v="n/a"/>
    <x v="0"/>
    <s v="Report by the MoE verified by independent firm"/>
    <s v="No"/>
  </r>
  <r>
    <s v="P160083"/>
    <s v="Kenya "/>
    <x v="2"/>
    <s v="IPF/DLIs"/>
    <s v="Secondary Education"/>
    <x v="5"/>
    <x v="18"/>
    <x v="5"/>
    <s v="DLR 5.6: At least 7,500 primary students (grades 7 and 8) receiving school kits"/>
    <x v="1"/>
    <n v="3"/>
    <n v="3"/>
    <n v="0"/>
    <s v="No"/>
    <s v="n/a"/>
    <x v="0"/>
    <s v="Report by the MoE verified by independent firm"/>
    <s v="No"/>
  </r>
  <r>
    <s v="P160083"/>
    <s v="Kenya "/>
    <x v="2"/>
    <s v="IPF/DLIs"/>
    <s v="Secondary Education"/>
    <x v="5"/>
    <x v="18"/>
    <x v="5"/>
    <s v="DLR 5.7: 80% of program beneficiaries sitting for KCPE exam at the end of grade 8"/>
    <x v="1"/>
    <n v="3"/>
    <n v="3"/>
    <n v="0"/>
    <s v="Yes"/>
    <s v="€0.66 million for every 20% of beneficiaries completing grade 8, up to a maximum of 80%"/>
    <x v="0"/>
    <s v="Report by the MoE verified by independent firm"/>
    <s v="No"/>
  </r>
  <r>
    <s v="P160083"/>
    <s v="Kenya "/>
    <x v="2"/>
    <s v="IPF/DLIs"/>
    <s v="Secondary Education"/>
    <x v="5"/>
    <x v="18"/>
    <x v="5"/>
    <s v="DLR 5.8: Program is evaluated to inform options for scaling up"/>
    <x v="1"/>
    <n v="0.5"/>
    <n v="0.5"/>
    <n v="0"/>
    <s v="No"/>
    <s v="n/a"/>
    <x v="2"/>
    <s v="DPC&amp;D, MoE. Evaluation by the third party consultant, as acceptable to IDA"/>
    <s v="No"/>
  </r>
  <r>
    <s v="P164932"/>
    <s v="Liberia "/>
    <x v="2"/>
    <s v="IPF/DLIs"/>
    <s v="Secondary Education"/>
    <x v="5"/>
    <x v="19"/>
    <x v="1"/>
    <s v="DLI 1: Increased girls’ access, retention and completion in secondary education"/>
    <x v="0"/>
    <n v="5"/>
    <n v="0"/>
    <n v="0.10416666666666667"/>
    <s v="No"/>
    <s v="n/a"/>
    <x v="0"/>
    <s v="Varies by DLR"/>
    <s v="No"/>
  </r>
  <r>
    <s v="P164932"/>
    <s v="Liberia "/>
    <x v="2"/>
    <s v="IPF/DLIs"/>
    <s v="Secondary Education"/>
    <x v="5"/>
    <x v="19"/>
    <x v="1"/>
    <s v="DLR 1.1: Girls’ Education Scholarship Program Guidelines including the selection criteria are developed and adopted by MoE"/>
    <x v="1"/>
    <n v="0.5"/>
    <n v="0.5"/>
    <n v="0"/>
    <s v="No"/>
    <s v="n/a"/>
    <x v="0"/>
    <s v="Project monitoring report"/>
    <s v="No"/>
  </r>
  <r>
    <s v="P164932"/>
    <s v="Liberia "/>
    <x v="2"/>
    <s v="IPF/DLIs"/>
    <s v="Secondary Education"/>
    <x v="5"/>
    <x v="19"/>
    <x v="1"/>
    <s v="DLR 1.2: ToR for Female Guidance Counselors including roles and responsibilities as well as required qualifications are defined and adopted by MoE"/>
    <x v="1"/>
    <n v="0.5"/>
    <n v="0.5"/>
    <n v="0"/>
    <s v="No"/>
    <s v="n/a"/>
    <x v="0"/>
    <s v="Project monitoring report"/>
    <s v="No"/>
  </r>
  <r>
    <s v="P164932"/>
    <s v="Liberia "/>
    <x v="2"/>
    <s v="IPF/DLIs"/>
    <s v="Secondary Education"/>
    <x v="5"/>
    <x v="19"/>
    <x v="1"/>
    <s v="DLR 1.3: At least 900 female students enrolled in Grade 10 in Selected Counties received  scholarship"/>
    <x v="1"/>
    <n v="1.5"/>
    <n v="1.5"/>
    <n v="0"/>
    <s v="No"/>
    <s v="n/a"/>
    <x v="0"/>
    <s v="Project monitoring report and a survey of a representative sample of beneficiarie"/>
    <s v="No"/>
  </r>
  <r>
    <s v="P164932"/>
    <s v="Liberia "/>
    <x v="2"/>
    <s v="IPF/DLIs"/>
    <s v="Secondary Education"/>
    <x v="5"/>
    <x v="19"/>
    <x v="1"/>
    <s v="DLR 1.4: At least 1,800 female students enrolled in Grade 10 or Grade 11 in  Selected Counties received scholarship under the Updated Girls’ Education Scholarship Program Guidelines"/>
    <x v="1"/>
    <n v="1"/>
    <n v="1"/>
    <n v="0"/>
    <s v="No"/>
    <s v="n/a"/>
    <x v="0"/>
    <s v="Project monitoring report and a survey of a representative sample of beneficiaries"/>
    <s v="No"/>
  </r>
  <r>
    <s v="P164932"/>
    <s v="Liberia "/>
    <x v="2"/>
    <s v="IPF/DLIs"/>
    <s v="Secondary Education"/>
    <x v="5"/>
    <x v="19"/>
    <x v="1"/>
    <s v="DLR 1.5:  At least 150  (in addition to baseline) Female Guidance Counselors R are hired, trained and deployed to  senior secondary schools"/>
    <x v="1"/>
    <n v="1"/>
    <n v="1"/>
    <n v="0"/>
    <s v="No"/>
    <s v="n/a"/>
    <x v="0"/>
    <s v="ASC / School Quality Assessment report, CSA-approved annual payroll registry and project monitoring report"/>
    <s v="No"/>
  </r>
  <r>
    <s v="P164932"/>
    <s v="Liberia "/>
    <x v="2"/>
    <s v="IPF/DLIs"/>
    <s v="Secondary Education"/>
    <x v="5"/>
    <x v="19"/>
    <x v="1"/>
    <s v="DLR 1.6:  At least 2,700 female students enrolled in Grade 10, Grade 11 or Grade 12 in Selected Counties received scholaship under the Updated Girls’ Education Scholarship Program Guidelines"/>
    <x v="1"/>
    <n v="0.5"/>
    <n v="0.5"/>
    <n v="0"/>
    <s v="No"/>
    <s v="n/a"/>
    <x v="0"/>
    <s v="ASC / School Quality Assessment report and project monitoring report"/>
    <s v="No"/>
  </r>
  <r>
    <s v="P164932"/>
    <s v="Liberia "/>
    <x v="2"/>
    <s v="IPF/DLIs"/>
    <s v="Secondary Education"/>
    <x v="0"/>
    <x v="52"/>
    <x v="2"/>
    <s v="DLI 2: Improved pre-service Teachers training"/>
    <x v="0"/>
    <n v="2"/>
    <n v="0"/>
    <n v="4.1666666666666664E-2"/>
    <s v="No"/>
    <s v="n/a"/>
    <x v="0"/>
    <s v="Project monitoring report"/>
    <s v="No"/>
  </r>
  <r>
    <s v="P164932"/>
    <s v="Liberia "/>
    <x v="2"/>
    <s v="IPF/DLIs"/>
    <s v="Secondary Education"/>
    <x v="0"/>
    <x v="52"/>
    <x v="2"/>
    <s v="DLR 2.1: Implementation plan to modernize Pre-service Teachers training is developed by UL-TC"/>
    <x v="1"/>
    <n v="0.5"/>
    <n v="0.5"/>
    <n v="0"/>
    <s v="No"/>
    <s v="n/a"/>
    <x v="0"/>
    <s v="Project monitoring report"/>
    <s v="No"/>
  </r>
  <r>
    <s v="P164932"/>
    <s v="Liberia "/>
    <x v="2"/>
    <s v="IPF/DLIs"/>
    <s v="Secondary Education"/>
    <x v="0"/>
    <x v="52"/>
    <x v="2"/>
    <s v="DLR 2.2:  Pre-service Bachelor’s degree curriculaat UL-TC are reviewed and revised and finalized. "/>
    <x v="1"/>
    <n v="0.5"/>
    <n v="0.5"/>
    <n v="0"/>
    <s v="No"/>
    <s v="n/a"/>
    <x v="0"/>
    <s v="Project monitoring report"/>
    <s v="No"/>
  </r>
  <r>
    <s v="P164932"/>
    <s v="Liberia "/>
    <x v="2"/>
    <s v="IPF/DLIs"/>
    <s v="Secondary Education"/>
    <x v="0"/>
    <x v="52"/>
    <x v="2"/>
    <s v="DLR 2.3: Training materials based on the revised Curricula are developed and validated "/>
    <x v="1"/>
    <n v="0.5"/>
    <n v="0.5"/>
    <n v="0"/>
    <s v="No"/>
    <s v="n/a"/>
    <x v="0"/>
    <s v="Project monitoring report"/>
    <s v="No"/>
  </r>
  <r>
    <s v="P164932"/>
    <s v="Liberia "/>
    <x v="2"/>
    <s v="IPF/DLIs"/>
    <s v="Secondary Education"/>
    <x v="0"/>
    <x v="52"/>
    <x v="2"/>
    <s v="DLR 2.4: Pre-service Bachelor’s degree programs launched at UL-TC – using the revised curricula, the new training_x000a_materials, and taught by faculty who have been trained on the new program"/>
    <x v="1"/>
    <n v="0.5"/>
    <n v="0.5"/>
    <n v="0"/>
    <s v="No"/>
    <s v="n/a"/>
    <x v="0"/>
    <s v="Project monitoring report"/>
    <s v="No"/>
  </r>
  <r>
    <s v="P164932"/>
    <s v="Liberia "/>
    <x v="2"/>
    <s v="IPF/DLIs"/>
    <s v="Secondary Education"/>
    <x v="0"/>
    <x v="36"/>
    <x v="1"/>
    <s v="DLI 3: Improved in-service Teachers training"/>
    <x v="0"/>
    <n v="5"/>
    <n v="0"/>
    <n v="0.10416666666666667"/>
    <s v="Yes"/>
    <s v="as per DLR formulas below"/>
    <x v="0"/>
    <s v="Varies by DLR"/>
    <s v="No"/>
  </r>
  <r>
    <s v="P164932"/>
    <s v="Liberia "/>
    <x v="2"/>
    <s v="IPF/DLIs"/>
    <s v="Secondary Education"/>
    <x v="0"/>
    <x v="36"/>
    <x v="1"/>
    <s v="DLR 3.1:  Student LSHSCE/WASSCE test results by subject and by question from the last three years (2016-2018) are analyzed for at least 5 subjects, gaps identified and content gap analysis report drafted and finalized"/>
    <x v="1"/>
    <n v="1.5"/>
    <n v="1.5"/>
    <n v="0"/>
    <s v="Yes"/>
    <s v="n/a"/>
    <x v="0"/>
    <s v="Content gap analysis report and project monitoring report"/>
    <s v="No"/>
  </r>
  <r>
    <s v="P164932"/>
    <s v="Liberia "/>
    <x v="2"/>
    <s v="IPF/DLIs"/>
    <s v="Secondary Education"/>
    <x v="0"/>
    <x v="36"/>
    <x v="1"/>
    <s v="DLR 3.2: Training materials and modules are developed based on the content gap analysis report from Year 1 and validated"/>
    <x v="1"/>
    <n v="1.5"/>
    <n v="1.5"/>
    <n v="0"/>
    <s v="Yes"/>
    <s v="n/a"/>
    <x v="0"/>
    <s v="Project monitoring report"/>
    <s v="No"/>
  </r>
  <r>
    <s v="P164932"/>
    <s v="Liberia "/>
    <x v="2"/>
    <s v="IPF/DLIs"/>
    <s v="Secondary Education"/>
    <x v="0"/>
    <x v="36"/>
    <x v="1"/>
    <s v="DLR 3.3: Training provided as pilot to at least 25 percent of public and community senior secondary school Teachers who teach English, Math and Science (Physics, Chemistry or Biology) using the training materials and modules evaluated and revised"/>
    <x v="1"/>
    <n v="1"/>
    <n v="1"/>
    <n v="0"/>
    <s v="Yes"/>
    <s v="n/a"/>
    <x v="0"/>
    <s v="Training evaluation report, project monitoring report"/>
    <s v="No"/>
  </r>
  <r>
    <s v="P164932"/>
    <s v="Liberia "/>
    <x v="2"/>
    <s v="IPF/DLIs"/>
    <s v="Secondary Education"/>
    <x v="0"/>
    <x v="36"/>
    <x v="1"/>
    <s v="DLR 3.4: At east 95 percent of all public and community senior secondary school Teachers who teach English, Math and Science (Physics, Chemistry or Biology) are trained. "/>
    <x v="1"/>
    <n v="1"/>
    <n v="1"/>
    <n v="0"/>
    <s v="Yes"/>
    <s v="US$0.5 million for 70 percent of Teachers trained (cumulative of percent in Year 3) and additional US$0.1 million for each 5 percentage point increase in percent of Teachers trained (capped at 95 percent)"/>
    <x v="0"/>
    <s v="Project monitoring report"/>
    <s v="No"/>
  </r>
  <r>
    <s v="P164932"/>
    <s v="Liberia "/>
    <x v="2"/>
    <s v="IPF/DLIs"/>
    <s v="Secondary Education"/>
    <x v="0"/>
    <x v="3"/>
    <x v="1"/>
    <s v="DLI 4: Improved qualification profile of the teaching workforce"/>
    <x v="0"/>
    <n v="4"/>
    <n v="0"/>
    <n v="8.3333333333333329E-2"/>
    <s v="No"/>
    <s v="n/a"/>
    <x v="0"/>
    <s v="Varies by DLR"/>
    <s v="No"/>
  </r>
  <r>
    <s v="P164932"/>
    <s v="Liberia "/>
    <x v="2"/>
    <s v="IPF/DLIs"/>
    <s v="Secondary Education"/>
    <x v="0"/>
    <x v="3"/>
    <x v="1"/>
    <s v="DLR 4.1: CSA-MoE employee payroll registry received showing the list of all staff and identifying staff who are at or above the Mandatory Retirement Age "/>
    <x v="1"/>
    <n v="1"/>
    <n v="1"/>
    <n v="0"/>
    <s v="No"/>
    <s v="n/a"/>
    <x v="0"/>
    <s v="CSA-MoE employee payroll registry and project monitoring report"/>
    <s v="No"/>
  </r>
  <r>
    <s v="P164932"/>
    <s v="Liberia "/>
    <x v="2"/>
    <s v="IPF/DLIs"/>
    <s v="Secondary Education"/>
    <x v="0"/>
    <x v="3"/>
    <x v="1"/>
    <s v="DLR 4.2: (a) CSA-MoE employee payroll registry received showing no staff at or above the Mandatory Retirement Age; and (b) list of Teachers who were on the CSA-MoE employee payroll registry in DLI 4.1 and removed at Mandatory Retirement Age by Year 1, received "/>
    <x v="1"/>
    <n v="1"/>
    <n v="1"/>
    <n v="0"/>
    <s v="No"/>
    <s v="n/a"/>
    <x v="0"/>
    <s v="CSA-MoE employee payroll registry and NASSCORP pension listing"/>
    <s v="No"/>
  </r>
  <r>
    <s v="P164932"/>
    <s v="Liberia "/>
    <x v="2"/>
    <s v="IPF/DLIs"/>
    <s v="Secondary Education"/>
    <x v="0"/>
    <x v="3"/>
    <x v="1"/>
    <s v="DLR 4.3: At least 80 percent of the number of secondary school Teachers on the list described in DLI 4.2(b) replaced by new recruits, who meet the Government Teachers Qualification Requirements and at least 80 percent of the total number of Teachers on the same list also replaced by new recruits, who meet the Government Teachers Qualification Requirements "/>
    <x v="1"/>
    <n v="1"/>
    <n v="1"/>
    <n v="0"/>
    <s v="No"/>
    <s v="n/a"/>
    <x v="0"/>
    <s v="CSA-MoE employee payroll registry, MoE personnel listing and ASC/ School Quality Assessment report"/>
    <s v="No"/>
  </r>
  <r>
    <s v="P164932"/>
    <s v="Liberia "/>
    <x v="2"/>
    <s v="IPF/DLIs"/>
    <s v="Secondary Education"/>
    <x v="0"/>
    <x v="3"/>
    <x v="1"/>
    <s v="DLR 4.4:  At least 90 percent of all the number of Teachers (cumulative of percent in DLI 4.3) on the list described in DLI 4.2(b) replaced by new recruits, who meet the Government Teachers Qualification Requirements"/>
    <x v="1"/>
    <n v="0.5"/>
    <n v="0.5"/>
    <n v="0"/>
    <s v="No"/>
    <s v="n/a"/>
    <x v="0"/>
    <s v="CSA-MoE employee payroll registry, MoE personnel listing, ASC/ School Quality Assessment report and project monitoring repor"/>
    <s v="No"/>
  </r>
  <r>
    <s v="P164932"/>
    <s v="Liberia "/>
    <x v="2"/>
    <s v="IPF/DLIs"/>
    <s v="Secondary Education"/>
    <x v="0"/>
    <x v="3"/>
    <x v="1"/>
    <s v="DLR 4.5: At least 90 Teachers who meet the Government Teachers Qualification Requirements deployed to completed sites. "/>
    <x v="1"/>
    <n v="0.5"/>
    <n v="0.5"/>
    <n v="0"/>
    <s v="No"/>
    <s v="n/a"/>
    <x v="0"/>
    <s v="CSA-MoE employee payroll registry, MoE personnel listing, ASC/ School Quality Assessment report and project monitoring report"/>
    <s v="No"/>
  </r>
  <r>
    <s v="P164932"/>
    <s v="Liberia "/>
    <x v="2"/>
    <s v="IPF/DLIs"/>
    <s v="Secondary Education"/>
    <x v="1"/>
    <x v="1"/>
    <x v="1"/>
    <s v="DLI 5: Increased access to textbooks at the senior secondary level"/>
    <x v="0"/>
    <n v="5.5"/>
    <n v="0"/>
    <n v="0.11458333333333333"/>
    <s v="Yes"/>
    <s v="as per DLR formulas below"/>
    <x v="0"/>
    <s v="Varies by DLR"/>
    <s v="No"/>
  </r>
  <r>
    <s v="P164932"/>
    <s v="Liberia "/>
    <x v="2"/>
    <s v="IPF/DLIs"/>
    <s v="Secondary Education"/>
    <x v="1"/>
    <x v="1"/>
    <x v="1"/>
    <s v="DLR 5.1: Technical working group has been established with clearly defined roles and responsibilities to guide and oversee the implementation of the provision of teaching and learning materials in senior secondary schools"/>
    <x v="1"/>
    <n v="0.5"/>
    <n v="0.5"/>
    <n v="0"/>
    <s v="Yes"/>
    <s v="n/a"/>
    <x v="0"/>
    <s v="Project monitoring report"/>
    <s v="No"/>
  </r>
  <r>
    <s v="P164932"/>
    <s v="Liberia "/>
    <x v="2"/>
    <s v="IPF/DLIs"/>
    <s v="Secondary Education"/>
    <x v="1"/>
    <x v="1"/>
    <x v="1"/>
    <s v="DLR 5.2: MoE’s Proposed Guidelines for Textbook Origination, Provision and Management reviewed, revised and approved by the MoE"/>
    <x v="1"/>
    <n v="1"/>
    <n v="1"/>
    <n v="0"/>
    <s v="Yes"/>
    <s v="n/a"/>
    <x v="0"/>
    <s v="Project monitoring report and revised Guidelines"/>
    <s v="No"/>
  </r>
  <r>
    <s v="P164932"/>
    <s v="Liberia "/>
    <x v="2"/>
    <s v="IPF/DLIs"/>
    <s v="Secondary Education"/>
    <x v="1"/>
    <x v="1"/>
    <x v="1"/>
    <s v="DLR 5.3: Textbooks for Grades 10, 11 and 12 in English, Math, Physics, Chemistry and Biology identified, adapted and approved by the MoE"/>
    <x v="1"/>
    <n v="2"/>
    <n v="2"/>
    <n v="0"/>
    <s v="Yes"/>
    <s v="US$0.4 million for textbook(s) for each subject covering all three Grades 10, 11, and 12"/>
    <x v="0"/>
    <s v="Project monitoring report and prototype copies of the newly approved textbooks"/>
    <s v="No"/>
  </r>
  <r>
    <s v="P164932"/>
    <s v="Liberia "/>
    <x v="2"/>
    <s v="IPF/DLIs"/>
    <s v="Secondary Education"/>
    <x v="1"/>
    <x v="1"/>
    <x v="1"/>
    <s v="DLR 5.4: For each of the five subjects textbooks approved in DLI 5.3 across Grades 10, 11 and 12 procured and distributed to at least 90 percent of public and community senior secondary schools, reaching at least textbook to student ratio of 1:5"/>
    <x v="1"/>
    <n v="1"/>
    <n v="1"/>
    <n v="0"/>
    <s v="Yes"/>
    <s v="US$0.2 million for each subject textbook(s) for the three grades procured and distributed to at least 90 percent of public and community SSSs reaching at least textbook to student ratio of 1:5 at the school"/>
    <x v="0"/>
    <s v="Project monitoring report, ASC / School Quality Assessment report"/>
    <s v="No"/>
  </r>
  <r>
    <s v="P164932"/>
    <s v="Liberia "/>
    <x v="2"/>
    <s v="IPF/DLIs"/>
    <s v="Secondary Education"/>
    <x v="1"/>
    <x v="49"/>
    <x v="1"/>
    <s v="DLR 5.5: (a) E-book app and online textbook platform developed; and (b) all textbooks approved in DLI 5.3 made available as e-books through the app and the online textbook platform"/>
    <x v="1"/>
    <n v="1"/>
    <n v="1"/>
    <n v="0"/>
    <s v="Yes"/>
    <s v="n/a"/>
    <x v="0"/>
    <s v="Project monitoring report, website and app"/>
    <s v="No"/>
  </r>
  <r>
    <s v="P164932"/>
    <s v="Liberia "/>
    <x v="2"/>
    <s v="IPF/DLIs"/>
    <s v="Secondary Education"/>
    <x v="8"/>
    <x v="14"/>
    <x v="2"/>
    <s v="DLI 6: Improved access to basic digital skills training for senior secondary students"/>
    <x v="0"/>
    <n v="2.5"/>
    <n v="0"/>
    <n v="5.2083333333333336E-2"/>
    <s v="No"/>
    <s v="n/a"/>
    <x v="0"/>
    <s v="Project monitoring report"/>
    <s v="No"/>
  </r>
  <r>
    <s v="P164932"/>
    <s v="Liberia "/>
    <x v="2"/>
    <s v="IPF/DLIs"/>
    <s v="Secondary Education"/>
    <x v="8"/>
    <x v="14"/>
    <x v="2"/>
    <s v="DLR 6.1: A National ICT strategy for Senior secondary education developed and approved by the MoE"/>
    <x v="1"/>
    <n v="1"/>
    <n v="1"/>
    <n v="0"/>
    <s v="No"/>
    <s v="n/a"/>
    <x v="0"/>
    <s v="Project monitoring report"/>
    <s v="No"/>
  </r>
  <r>
    <s v="P164932"/>
    <s v="Liberia "/>
    <x v="2"/>
    <s v="IPF/DLIs"/>
    <s v="Secondary Education"/>
    <x v="8"/>
    <x v="60"/>
    <x v="2"/>
    <s v="DLR 6.2: Four (4) mobile computer labs in Montserrado county and five school-based computer labs are operational in targeted schools are operational "/>
    <x v="1"/>
    <n v="1"/>
    <n v="1"/>
    <n v="0"/>
    <s v="No"/>
    <s v="n/a"/>
    <x v="0"/>
    <s v="Project monitoring report"/>
    <s v="No"/>
  </r>
  <r>
    <s v="P164932"/>
    <s v="Liberia "/>
    <x v="2"/>
    <s v="IPF/DLIs"/>
    <s v="Secondary Education"/>
    <x v="8"/>
    <x v="60"/>
    <x v="2"/>
    <s v="DLR 6.3: A Evaluation of mobile computer lab vs. school-based computer lab approach for providing digital skills is completed and the report is finalized and disseminated in a stakeholder vetting workshop"/>
    <x v="1"/>
    <n v="0.5"/>
    <n v="0.5"/>
    <n v="0"/>
    <s v="No"/>
    <s v="n/a"/>
    <x v="0"/>
    <s v="Project monitoring report"/>
    <s v="No"/>
  </r>
  <r>
    <s v="P160442"/>
    <s v="Madagascar"/>
    <x v="2"/>
    <s v="IPF/DLIs"/>
    <s v="Primary and Secondary Education"/>
    <x v="2"/>
    <x v="4"/>
    <x v="1"/>
    <s v="DLI 1: First regional plan for each region meeting the quality criteria"/>
    <x v="0"/>
    <n v="5.28"/>
    <n v="0"/>
    <n v="0.11975504649580403"/>
    <s v="Yes"/>
    <s v="as per DLR formulas below"/>
    <x v="3"/>
    <s v="Regional plans approved by the Recipient’s verifier and the World Bank"/>
    <s v="No"/>
  </r>
  <r>
    <s v="P160442"/>
    <s v="Madagascar"/>
    <x v="2"/>
    <s v="IPF/DLIs"/>
    <s v="Primary and Secondary Education"/>
    <x v="2"/>
    <x v="4"/>
    <x v="1"/>
    <s v="DLR 1.1: Seven (7) regional plans are approved "/>
    <x v="1"/>
    <n v="1.68"/>
    <n v="1.68"/>
    <n v="0"/>
    <s v="Yes"/>
    <s v="Scalable per plan US$ 240,000 for the first regional training plan from each region meeting the quality criteria defined in the PIM."/>
    <x v="3"/>
    <s v="Regional plans are approved by the Recipient’s verifier and the World Bank to meet the criteria described in the PIM."/>
    <s v="No"/>
  </r>
  <r>
    <s v="P160442"/>
    <s v="Madagascar"/>
    <x v="2"/>
    <s v="IPF/DLIs"/>
    <s v="Primary and Secondary Education"/>
    <x v="2"/>
    <x v="4"/>
    <x v="1"/>
    <s v="DLR 1.2: Fifteen (15)regional plans are approved "/>
    <x v="1"/>
    <n v="3.6"/>
    <n v="3.6"/>
    <n v="0"/>
    <s v="Yes"/>
    <s v="Scalable per plan US$ 240,000 for the first regional training plan from each region meeting the quality criteria defined in the PIM."/>
    <x v="3"/>
    <s v="Regional plans are approved by the Recipient’s verifier and the World Bank to meet the criteria described in the PIM."/>
    <s v="No"/>
  </r>
  <r>
    <s v="P160442"/>
    <s v="Madagascar"/>
    <x v="2"/>
    <s v="IPF/DLIs"/>
    <s v="Primary and Secondary Education"/>
    <x v="0"/>
    <x v="36"/>
    <x v="1"/>
    <s v="DLI 2: Number of Teachers trained"/>
    <x v="0"/>
    <n v="8.7149999999999999"/>
    <n v="0"/>
    <n v="0.19766386935813107"/>
    <s v="Yes"/>
    <s v="as per DLR formulas below"/>
    <x v="0"/>
    <s v="Teachers training results will be compiled by the recipient based upon reporting from participating regions"/>
    <s v="No"/>
  </r>
  <r>
    <s v="P160442"/>
    <s v="Madagascar"/>
    <x v="2"/>
    <s v="IPF/DLIs"/>
    <s v="Primary and Secondary Education"/>
    <x v="0"/>
    <x v="36"/>
    <x v="1"/>
    <s v="DLR 2.1: 4,656 in early learning; 1,020 trained in academic module; 0 Teachers fully certified; 0 in semester module"/>
    <x v="1"/>
    <n v="1.32"/>
    <n v="1.32"/>
    <n v="0"/>
    <s v="Yes"/>
    <s v="Scalable per trained Teachers including across Teachers training modules. The achievement of trained Teachers per module is indicative. US$ 270 per eligible Teachers trained and attested in pedagogical technique of early grade learning or another short term training module in the PIM resulting in an attestation US$ 62 per eligible Teachers trained and attested per module of the academic strengthening in French and/or maths or another short term training module in the PIM resulting in an attestation 180 USD per eligible Teachers certified by the certificate equivalent to full pre-service Teachers training in the PIM US$ 72 per eligible Teachers completing (attested) a semester module of an in-service training curriculum, including through distance learning"/>
    <x v="0"/>
    <s v="Teachers training results will be compiled by the recipient based upon reporting from participating regions. The training results will be verified independently through on-site verification and contacts to trained Teachers on a sample basis"/>
    <s v="No"/>
  </r>
  <r>
    <s v="P160442"/>
    <s v="Madagascar"/>
    <x v="2"/>
    <s v="IPF/DLIs"/>
    <s v="Primary and Secondary Education"/>
    <x v="0"/>
    <x v="36"/>
    <x v="1"/>
    <s v="DLR 2.2: 13,062 in early learning; 3,180 trained in academic module; 0 Teachers fully certified; 1,750 in semester module"/>
    <x v="1"/>
    <n v="3.85"/>
    <n v="3.85"/>
    <n v="0"/>
    <s v="Yes"/>
    <s v="Scalable per trained Teachers including across Teachers training modules. The achievement of trained Teachers per module is indicative. US$ 270 per eligible Teachers trained and attested in pedagogical technique of early grade learning or another short term training module in the PIM resulting in an attestation US$ 62 per eligible Teachers trained and attested per module of the academic strengthening in French and/or maths or another short term training module in the PIM resulting in an attestation 180 USD per eligible Teachers certified by the certificate equivalent to full pre-service Teachers training in the PIM US$ 72 per eligible Teachers completing (attested) a semester module of an in-service training curriculum, including through distance learning"/>
    <x v="0"/>
    <s v="Teachers training results will be compiled by the recipient based upon reporting from participating regions. The training results will be verified independently through on-site verification and contacts to trained Teachers on a sample basis"/>
    <s v="No"/>
  </r>
  <r>
    <s v="P160442"/>
    <s v="Madagascar"/>
    <x v="2"/>
    <s v="IPF/DLIs"/>
    <s v="Primary and Secondary Education"/>
    <x v="0"/>
    <x v="36"/>
    <x v="1"/>
    <s v="DLR 2.3: 9,932 in early learning; 1,800 trained in  academic module; 1,750 Teachers fully certified; 1,750 in semester module"/>
    <x v="1"/>
    <n v="3.23"/>
    <n v="3.23"/>
    <n v="0"/>
    <s v="Yes"/>
    <s v="Scalable per trained Teachers including across Teachers training modules. The achievement of trained Teachers per module is indicative. US$ 270 per eligible Teachers trained and attested in pedagogical technique of early grade learning or another short term training module in the PIM resulting in an attestation US$ 62 per eligible Teachers trained and attested per module of the academic strengthening in French and/or maths or another short term training module in the PIM resulting in an attestation 180 USD per eligible Teachers certified by the certificate equivalent to full pre-service Teachers training in the PIM US$ 72 per eligible Teachers completing (attested) a semester module of an in-service training curriculum, including through distance learning"/>
    <x v="0"/>
    <s v="Teachers training results will be compiled by the recipient based upon reporting from participating regions. The training results will be verified independently through on-site verification and contacts to trained Teachers on a sample basis"/>
    <s v="No"/>
  </r>
  <r>
    <s v="P160442"/>
    <s v="Madagascar"/>
    <x v="2"/>
    <s v="IPF/DLIs"/>
    <s v="Primary and Secondary Education"/>
    <x v="0"/>
    <x v="36"/>
    <x v="1"/>
    <s v="DLR 2.4: 0 in early learning; 0 in academic module; 1,750 Teachers fully certified; 0 in semester modue"/>
    <x v="1"/>
    <n v="0.315"/>
    <n v="0.315"/>
    <n v="0"/>
    <s v="Yes"/>
    <s v="Scalable per trained Teachers including across Teachers training modules. The achievement of trained Teachers per module is indicative. US$ 270 per eligible Teachers trained and attested in pedagogical technique of early grade learning or another short term training module in the PIM resulting in an attestation US$ 62 per eligible Teachers trained and attested per module of the academic strengthening in French and/or maths or another short term training module in the PIM resulting in an attestation 180 USD per eligible Teachers certified by the certificate equivalent to full pre-service Teachers training in the PIM US$ 72 per eligible Teachers completing (attested) a semester module of an in-service training curriculum, including through distance learning"/>
    <x v="0"/>
    <s v="Teachers training results will be compiled by the recipient based upon reporting from participating regions. The training results will be verified independently through on-site verification and contacts to trained Teachers on a sample basis"/>
    <s v="No"/>
  </r>
  <r>
    <s v="P160442"/>
    <s v="Madagascar"/>
    <x v="2"/>
    <s v="IPF/DLIs"/>
    <s v="Primary and Secondary Education"/>
    <x v="0"/>
    <x v="0"/>
    <x v="1"/>
    <s v="DLI 3: Quantitative and qualitative evaluation of the impact of Teachers training"/>
    <x v="0"/>
    <n v="1"/>
    <n v="0"/>
    <n v="2.2680880018144702E-2"/>
    <s v="No"/>
    <s v="as per DLR formulas below"/>
    <x v="0"/>
    <s v="Varies by DLR"/>
    <s v="No"/>
  </r>
  <r>
    <s v="P160442"/>
    <s v="Madagascar"/>
    <x v="2"/>
    <s v="IPF/DLIs"/>
    <s v="Primary and Secondary Education"/>
    <x v="0"/>
    <x v="0"/>
    <x v="1"/>
    <s v="DLR 3.1: The first Quantitative and qualitative evaluation of the impact of Teachers training is delivered before mid-term_x000a_"/>
    <x v="1"/>
    <n v="0.5"/>
    <n v="0.5"/>
    <n v="0"/>
    <s v="No"/>
    <s v="US$ 500,000 per evaluation. The first evaluation has to be delivered before the mid-term evaluation of the project to be eligible for disbursement. The second evaluation has to be delivered after the mid-term evaluation to be eligible for disbursement."/>
    <x v="2"/>
    <s v="Each evaluation report is prepared by the Recipient according to ToRs agreed to in advance by the Association. Each evaluation must evaluate the impact and implementation of a reasonable large scale sample of Teachers who received training through the project, as described in the PIM"/>
    <s v="No"/>
  </r>
  <r>
    <s v="P160442"/>
    <s v="Madagascar"/>
    <x v="2"/>
    <s v="IPF/DLIs"/>
    <s v="Primary and Secondary Education"/>
    <x v="0"/>
    <x v="0"/>
    <x v="1"/>
    <s v="DLR 3.2: The second quantitative and qualitative evaluation of the impact of Teachers training is delivered before mid-term_x000a_"/>
    <x v="1"/>
    <n v="0.5"/>
    <n v="0.5"/>
    <n v="0"/>
    <s v="No"/>
    <s v="US$ 500,000 per evaluation. The first evaluation has to be delivered before the mid-term evaluation of the project to be eligible for disbursement. The second evaluation has to be delivered after the mid-term evaluation to be eligible for disbursement."/>
    <x v="2"/>
    <s v="Each evaluation report is prepared by the Recipient according to ToRs agreed to in advance by the Association. Each evaluation must evaluate the impact and implementation of a reasonable large scale sample of Teachers who received training through the project, as described in the PIM"/>
    <s v="No"/>
  </r>
  <r>
    <s v="P160442"/>
    <s v="Madagascar"/>
    <x v="2"/>
    <s v="IPF/DLIs"/>
    <s v="Primary and Secondary Education"/>
    <x v="3"/>
    <x v="32"/>
    <x v="4"/>
    <s v="DLI 4: Creation of an official evaluation Unit, with a detailed plan for the first two years of operation is available"/>
    <x v="0"/>
    <n v="0.47"/>
    <n v="0.47"/>
    <n v="1.0660013608528009E-2"/>
    <s v="No"/>
    <s v="Not scalable US$ 470,000"/>
    <x v="1"/>
    <s v="Decree establishing an evaluation unit as part of the MEN with staff and equipment and a detailed work plan. The verification will be conducted by the World Bank based upon documentation submitted by the Recipient."/>
    <s v="No"/>
  </r>
  <r>
    <s v="P160442"/>
    <s v="Madagascar"/>
    <x v="2"/>
    <s v="IPF/DLIs"/>
    <s v="Primary and Secondary Education"/>
    <x v="2"/>
    <x v="2"/>
    <x v="4"/>
    <s v="DLI 5: Publication of the analysis of the results of the validated national evaluation representative at the regional level (up to 3 evaluations)"/>
    <x v="0"/>
    <n v="4.2300000000000004"/>
    <n v="4.2300000000000004"/>
    <n v="9.5940122476752099E-2"/>
    <s v="Yes"/>
    <s v="Scalable per publication US$ 1,410,000 per evaluation published"/>
    <x v="1"/>
    <s v="An analysis and results of the national and regional evaluation of learning outcomes have been approved by the Ministry and made publicly available, according to the detailed description in the PIM. The verification will be conducted by the World Bank following a submission by the MEN."/>
    <s v="No"/>
  </r>
  <r>
    <s v="P160442"/>
    <s v="Madagascar"/>
    <x v="2"/>
    <s v="IPF/DLIs"/>
    <s v="Primary and Secondary Education"/>
    <x v="2"/>
    <x v="11"/>
    <x v="1"/>
    <s v="DLI 6: The official and effective first day of the school calendar falls in February"/>
    <x v="0"/>
    <n v="1.6"/>
    <n v="1.6"/>
    <n v="3.6289408029031522E-2"/>
    <s v="No"/>
    <s v="Not scalable US$1,600,000"/>
    <x v="0"/>
    <s v="Ministerial official communication on the School Calendar to document the date of the official school start. The effective start date of the school year will be verified by an independent verifier based upon a sample of school visits verifying the first day of teaching of students in the school year, as further defined in the PIM"/>
    <s v="No"/>
  </r>
  <r>
    <s v="P160442"/>
    <s v="Madagascar"/>
    <x v="2"/>
    <s v="IPF/DLIs"/>
    <s v="Primary and Secondary Education"/>
    <x v="2"/>
    <x v="11"/>
    <x v="1"/>
    <s v="DLI 7: Number of selected plans provided by CISCOs which improve school promotion rate"/>
    <x v="0"/>
    <n v="1.9950000000000001"/>
    <n v="1.9950000000000001"/>
    <n v="4.5248355636198681E-2"/>
    <s v="Yes"/>
    <s v="Scalable per eligible CISCO plan US$ 35,000 per eligible CISCO plan,  with a maximum of 57 CISCOs"/>
    <x v="1"/>
    <s v="The recipient provides selected and approved plans that seek to improve promotion of students designed by eligible CISCOs that meet the eligibility criteria described in the PIM. The World Bank will verify whether the selected plans meet the above criteria."/>
    <s v="No"/>
  </r>
  <r>
    <s v="P160442"/>
    <s v="Madagascar"/>
    <x v="2"/>
    <s v="IPF/DLIs"/>
    <s v="Primary and Secondary Education"/>
    <x v="2"/>
    <x v="11"/>
    <x v="1"/>
    <s v="DLI 8: Number of schools in eligible CISCOs that have increased the rate of promotion by 2 percentage points per year since 2016/2017"/>
    <x v="0"/>
    <n v="1.105"/>
    <n v="1.105"/>
    <n v="2.5062372420049897E-2"/>
    <s v="Yes"/>
    <s v="Amount US$100 per school per year with a maximum of 11,050 schools."/>
    <x v="0"/>
    <s v="The recipient will provide a report based upon a school information survey detailing which eligible schools have met the performance criteria and qualify for the performance increase to the school grant as laid out in the Project Implementation Manual. An independent verifier will, in accordance with ToRs agreed with the Association, verify the promotion rate at the schools on a sample basis. Based upon the verification results, the overall share of schools qualifying for the performance bonus will be calculated as described in the PIM."/>
    <s v="No"/>
  </r>
  <r>
    <s v="P160442"/>
    <s v="Madagascar"/>
    <x v="2"/>
    <s v="IPF/DLIs"/>
    <s v="Primary and Secondary Education"/>
    <x v="0"/>
    <x v="3"/>
    <x v="4"/>
    <s v="DLI 9: Consulted and approved plan for deployment of recruited trained Teachers 2018- 2022"/>
    <x v="0"/>
    <n v="0.94"/>
    <n v="0.94"/>
    <n v="2.1320027217056017E-2"/>
    <s v="No"/>
    <s v="Scalable per plan US$ 470,000 per plan"/>
    <x v="1"/>
    <s v="The plan must meet the criteria for disbursement described in the PIM. The deployment and re-deployment plan will be verified by the World Bank once the plan has been submitted by MEN."/>
    <s v="No"/>
  </r>
  <r>
    <s v="P160442"/>
    <s v="Madagascar"/>
    <x v="2"/>
    <s v="IPF/DLIs"/>
    <s v="Primary and Secondary Education"/>
    <x v="0"/>
    <x v="3"/>
    <x v="1"/>
    <s v="DLI 10: Number of new trained Teachers assigned in rural and remote areas: US$625 / Teachers"/>
    <x v="0"/>
    <n v="3.76"/>
    <n v="3.76"/>
    <n v="8.5280108868224069E-2"/>
    <s v="Yes"/>
    <s v="About 6,000 Teachers are expected to be trained and recruited by 2021, of which 70 percent will be located in rural and remote areas: US$470,000. For each Teachers trained and assigned in rural and remote areas, there will be a disbursement of US$625 per Teachers"/>
    <x v="0"/>
    <s v="Eligible deployed or redeployed trained Teachers must meet the criteria described in the PIM with regards to: (i) haven taken up active service at the location; (ii) the eligible definition of an underserved location, and (iii) the level of qualification for a Teachers to be considered as trained. The achievement of the results will be verified by an Independent verifier based upon information submitted by MEN."/>
    <s v="No"/>
  </r>
  <r>
    <s v="P164223"/>
    <s v="Malawi"/>
    <x v="2"/>
    <s v="IPF/DLIs"/>
    <s v="Secondary Education"/>
    <x v="1"/>
    <x v="1"/>
    <x v="0"/>
    <s v="DLI 1: Percent of CDSSs with student textbook ratio of 1:1 for maths and science"/>
    <x v="0"/>
    <n v="15.5"/>
    <n v="0"/>
    <n v="9.7545626179987424E-2"/>
    <s v="Varies by DLR"/>
    <s v="as per DLR formulas below"/>
    <x v="3"/>
    <s v="Varies by DLR"/>
    <s v="No"/>
  </r>
  <r>
    <s v="P164223"/>
    <s v="Malawi"/>
    <x v="2"/>
    <s v="IPF/DLIs"/>
    <s v="Secondary Education"/>
    <x v="1"/>
    <x v="1"/>
    <x v="0"/>
    <s v="DLR 1.1: 100% compliance to procurement methods that enhance value for money "/>
    <x v="1"/>
    <n v="3"/>
    <n v="3"/>
    <n v="0"/>
    <s v="No"/>
    <s v="n/a"/>
    <x v="1"/>
    <s v="Administrative reports from the MOEST including signed contracts"/>
    <s v="No"/>
  </r>
  <r>
    <s v="P164223"/>
    <s v="Malawi"/>
    <x v="2"/>
    <s v="IPF/DLIs"/>
    <s v="Secondary Education"/>
    <x v="1"/>
    <x v="1"/>
    <x v="0"/>
    <s v="DLR 1.2:  25% of CDSS with student textbook ratio of 1:1 in at least two of the four subjects"/>
    <x v="1"/>
    <n v="4"/>
    <n v="4"/>
    <n v="0"/>
    <s v="Yes"/>
    <s v="US$ 264,000 durburced for every percentage point achievement above 10% up to a maximum of 25%"/>
    <x v="0"/>
    <s v="Textbook inventory in CDSSs; Enrollment registers in CDSSs; Textbook delivery returns; ITPV sample based data"/>
    <s v="No"/>
  </r>
  <r>
    <s v="P164223"/>
    <s v="Malawi"/>
    <x v="2"/>
    <s v="IPF/DLIs"/>
    <s v="Secondary Education"/>
    <x v="1"/>
    <x v="1"/>
    <x v="0"/>
    <s v="DLR 1.3:  Percentage of CDSSs having a student textbook ratio of 1:1 in Math and three Science subjects.  "/>
    <x v="1"/>
    <n v="2.125"/>
    <n v="2.125"/>
    <n v="0"/>
    <s v="Yes"/>
    <s v="US$33,000 disbursed for every percentage point achieved above 25% for each of the four subjects up to a maximum of  US$8.5 million corresponding to 90% of CDSS with student textbook ratio of 1:1 in math and three science subjects"/>
    <x v="0"/>
    <s v="Textbook inventory in CDSSs; Enrolment registers in CDSSs; Textbook delivery returns; ITPV sample based data"/>
    <s v="No"/>
  </r>
  <r>
    <s v="P164223"/>
    <s v="Malawi"/>
    <x v="2"/>
    <s v="IPF/DLIs"/>
    <s v="Secondary Education"/>
    <x v="1"/>
    <x v="1"/>
    <x v="0"/>
    <s v="DLR 1.4: Percentage of CDSSs having a student textbook ratio of 1:1 in Math and three Science subjects. "/>
    <x v="1"/>
    <n v="2.125"/>
    <n v="2.125"/>
    <n v="0"/>
    <s v="Yes"/>
    <s v="US$33,000 disbursed for every percentage point achieved above 25% for each of the four subjects up to a maximum of  US$8.5 million corresponding to 90% of CDSS with student textbook ratio of 1:1 in math and three science subjects"/>
    <x v="0"/>
    <s v="Textbook inventory in CDSSs; Enrolment registers in CDSSs; Textbook delivery returns; ITPV sample based data"/>
    <s v="No"/>
  </r>
  <r>
    <s v="P164223"/>
    <s v="Malawi"/>
    <x v="2"/>
    <s v="IPF/DLIs"/>
    <s v="Secondary Education"/>
    <x v="1"/>
    <x v="1"/>
    <x v="0"/>
    <s v="DLR 1.5: Percentage of CDSSs having a student textbook ratio of 1:1 in Math and three Science subjects. "/>
    <x v="1"/>
    <n v="2.125"/>
    <n v="2.125"/>
    <n v="0"/>
    <s v="Yes"/>
    <s v="US$33,000 disbursed for every percentage point achieved above 25% for each of the four subjects up to a maximum of  US$8.5 million corresponding to 90% of CDSS with student textbook ratio of 1:1 in math and three science subjects"/>
    <x v="0"/>
    <s v="Textbook inventory in CDSSs; Enrolment registers in CDSSs; Textbook delivery returns; ITPV sample based data"/>
    <s v="No"/>
  </r>
  <r>
    <s v="P164223"/>
    <s v="Malawi"/>
    <x v="2"/>
    <s v="IPF/DLIs"/>
    <s v="Secondary Education"/>
    <x v="1"/>
    <x v="1"/>
    <x v="0"/>
    <s v="DLR 1.6:  Percentage of CDSSs having a student textbook ratio of 1:1 in Math and three Science subjects. "/>
    <x v="1"/>
    <n v="2.125"/>
    <n v="2.125"/>
    <n v="0"/>
    <s v="Yes"/>
    <s v="US$33,000 disbursed for every percentage point achieved above 25% for each of the four subjects up to a maximum of  US$8.5 million corresponding to 90% of CDSS with student textbook ratio of 1:1 in math and three science subjects"/>
    <x v="0"/>
    <s v="Textbook inventory in CDSSs; Enrolment registers in CDSSs; Textbook delivery returns; ITPV sample based data"/>
    <s v="No"/>
  </r>
  <r>
    <s v="P164223"/>
    <s v="Malawi"/>
    <x v="2"/>
    <s v="IPF/DLIs"/>
    <s v="Secondary Education"/>
    <x v="0"/>
    <x v="0"/>
    <x v="0"/>
    <s v="DLI 2: Percentage of CDSS Teachers in 43 targeted clusters with good professional, subject and curriculum knowledge in science and mathematics"/>
    <x v="0"/>
    <n v="12.509999999999998"/>
    <n v="0"/>
    <n v="7.8728760226557587E-2"/>
    <s v="Varies by DLR"/>
    <s v="as per DLR formulas below"/>
    <x v="3"/>
    <s v="Varies by DLR"/>
    <s v="No"/>
  </r>
  <r>
    <s v="P164223"/>
    <s v="Malawi"/>
    <x v="2"/>
    <s v="IPF/DLIs"/>
    <s v="Secondary Education"/>
    <x v="0"/>
    <x v="0"/>
    <x v="0"/>
    <s v="DLR 2.1.1: Framework that maps TTIs to the 43 cluster lead schools developed"/>
    <x v="1"/>
    <n v="0.5"/>
    <n v="0.5"/>
    <n v="0"/>
    <s v="No"/>
    <s v="n/a"/>
    <x v="1"/>
    <s v="Inspection reports from DIAS"/>
    <s v="No"/>
  </r>
  <r>
    <s v="P164223"/>
    <s v="Malawi"/>
    <x v="2"/>
    <s v="IPF/DLIs"/>
    <s v="Secondary Education"/>
    <x v="0"/>
    <x v="0"/>
    <x v="0"/>
    <s v="DLR 2.1.2: Baseline established based on selected national education standard"/>
    <x v="1"/>
    <n v="2.5"/>
    <n v="2.5"/>
    <n v="0"/>
    <s v="No"/>
    <s v="n/a"/>
    <x v="1"/>
    <s v="Inspection reports from DIAS"/>
    <s v="No"/>
  </r>
  <r>
    <s v="P164223"/>
    <s v="Malawi"/>
    <x v="2"/>
    <s v="IPF/DLIs"/>
    <s v="Secondary Education"/>
    <x v="0"/>
    <x v="0"/>
    <x v="0"/>
    <s v="DLR 2.2: Percentage of CDSS Teachers in 43 targeted clusters with good professional, subject and curriculum knowledge in science and mathematics "/>
    <x v="1"/>
    <n v="1.9019999999999999"/>
    <n v="1.9019999999999999"/>
    <n v="0"/>
    <s v="Yes"/>
    <s v="US$456,000 disbursed for every percentage point improvement on Teachers professional, subject and curriculum knowledge up to a maximum of US$9.51 million corresponding to 20 percentage points increase from established baseline"/>
    <x v="0"/>
    <s v="Classroom observation data in 43 selected clusters; ITPV data from sample schools"/>
    <s v="No"/>
  </r>
  <r>
    <s v="P164223"/>
    <s v="Malawi"/>
    <x v="2"/>
    <s v="IPF/DLIs"/>
    <s v="Secondary Education"/>
    <x v="0"/>
    <x v="0"/>
    <x v="0"/>
    <s v="DLR 2.3: Percentage of CDSS Teachers in 43 targeted clusters with good professional, subject and curriculum knowledge in science and mathematics "/>
    <x v="1"/>
    <n v="1.9019999999999999"/>
    <n v="1.9019999999999999"/>
    <n v="0"/>
    <s v="Yes"/>
    <s v="US$456,000 disbursed for every percentage point improvement on Teachers professional, subject and curriculum knowledge up to a maximum of US$9.51 million corresponding to 20 percentage points increase from established baseline"/>
    <x v="0"/>
    <s v="Classroom observation data in 43 selected clusters; ITPV data from sample schools"/>
    <s v="No"/>
  </r>
  <r>
    <s v="P164223"/>
    <s v="Malawi"/>
    <x v="2"/>
    <s v="IPF/DLIs"/>
    <s v="Secondary Education"/>
    <x v="0"/>
    <x v="0"/>
    <x v="0"/>
    <s v="DLR 2.4: Percentage of CDSS Teachers in 43 targeted clusters with good professional, subject and curriculum knowledge in science and mathematics "/>
    <x v="1"/>
    <n v="1.9019999999999999"/>
    <n v="1.9019999999999999"/>
    <n v="0"/>
    <s v="Yes"/>
    <s v="US$456,000 disbursed for every percentage point improvement on Teachers professional, subject and curriculum knowledge up to a maximum of US$9.51 million corresponding to 20 percentage points increase from established baseline"/>
    <x v="0"/>
    <s v="Classroom observation data in 43 selected clusters; ITPV data from sample schools"/>
    <s v="No"/>
  </r>
  <r>
    <s v="P164223"/>
    <s v="Malawi"/>
    <x v="2"/>
    <s v="IPF/DLIs"/>
    <s v="Secondary Education"/>
    <x v="0"/>
    <x v="0"/>
    <x v="0"/>
    <s v="DLR 2.5: Percentage of CDSS Teachers in 43 targeted clusters with good professional, subject and curriculum knowledge in science and mathematics "/>
    <x v="1"/>
    <n v="1.9019999999999999"/>
    <n v="1.9019999999999999"/>
    <n v="0"/>
    <s v="Yes"/>
    <s v="US$456,000 disbursed for every percentage point improvement on Teachers professional, subject and curriculum knowledge up to a maximum of US$9.51 million corresponding to 20 percentage points increase from established baseline"/>
    <x v="0"/>
    <s v="Classroom observation data in 43 selected clusters; ITPV data from sample schools"/>
    <s v="No"/>
  </r>
  <r>
    <s v="P164223"/>
    <s v="Malawi"/>
    <x v="2"/>
    <s v="IPF/DLIs"/>
    <s v="Secondary Education"/>
    <x v="0"/>
    <x v="0"/>
    <x v="0"/>
    <s v="DLR 2.6: Percentage of CDSS Teachers in 43 targeted clusters with good professional, subject and curriculum knowledge in science and mathematics "/>
    <x v="1"/>
    <n v="1.9019999999999999"/>
    <n v="1.9019999999999999"/>
    <n v="0"/>
    <s v="Yes"/>
    <s v="US$456,000 disbursed for every percentage point improvement on Teachers professional, subject and curriculum knowledge up to a maximum of US$9.51 million corresponding to 20 percentage points increase from established baseline"/>
    <x v="0"/>
    <s v="Classroom observation data in 43 selected clusters; ITPV data from sample schools"/>
    <s v="No"/>
  </r>
  <r>
    <s v="P164223"/>
    <s v="Malawi"/>
    <x v="2"/>
    <s v="IPF/DLIs"/>
    <s v="Secondary Education"/>
    <x v="5"/>
    <x v="61"/>
    <x v="0"/>
    <s v="DLI 3: Complementary streams for delivery of secondary education established"/>
    <x v="0"/>
    <n v="11.049999999999999"/>
    <n v="0"/>
    <n v="6.9540591567023288E-2"/>
    <s v="Varies by DLR"/>
    <s v="as per DLR formulas below"/>
    <x v="3"/>
    <s v="Varies by DLR"/>
    <s v="No"/>
  </r>
  <r>
    <s v="P164223"/>
    <s v="Malawi"/>
    <x v="2"/>
    <s v="IPF/DLIs"/>
    <s v="Secondary Education"/>
    <x v="5"/>
    <x v="61"/>
    <x v="0"/>
    <s v="DLR 3.1:  Secondary education delivery streams (open secondary school, DoubleShift, ODL,  public-private partnership schools) and financing formula/model reviewed, and clear policy direction provided to inform expansion plan"/>
    <x v="1"/>
    <n v="1"/>
    <n v="1"/>
    <n v="0"/>
    <s v="No"/>
    <s v="n/a"/>
    <x v="1"/>
    <s v="Policy documents submitted by MOEST"/>
    <s v="No"/>
  </r>
  <r>
    <s v="P164223"/>
    <s v="Malawi"/>
    <x v="2"/>
    <s v="IPF/DLIs"/>
    <s v="Secondary Education"/>
    <x v="5"/>
    <x v="61"/>
    <x v="0"/>
    <s v="DLR 3.2: Secondary education sustainable expansion plan finalized and endorsed for implementation"/>
    <x v="1"/>
    <n v="3"/>
    <n v="3"/>
    <n v="0"/>
    <s v="No"/>
    <s v="n/a"/>
    <x v="1"/>
    <s v="Policy documents submitted by MOEST"/>
    <s v="No"/>
  </r>
  <r>
    <s v="P164223"/>
    <s v="Malawi"/>
    <x v="2"/>
    <s v="IPF/DLIs"/>
    <s v="Secondary Education"/>
    <x v="5"/>
    <x v="18"/>
    <x v="0"/>
    <s v="DLR 3.3: Number of additional students enrolled in the complementary streams of secondary education"/>
    <x v="1"/>
    <n v="1.7625"/>
    <n v="1.7625"/>
    <n v="0"/>
    <s v="Yes"/>
    <s v="US$456,000 disbursed for every percentage point improvement on Teachers professional, subject and curriculum knowledge up to a maximum of US$9.51 million corresponding to 20 percentage points increase from established baseline"/>
    <x v="0"/>
    <s v="MOEST (M&amp;E) implementation monitoring report; ITPV implementation monitoring report"/>
    <s v="No"/>
  </r>
  <r>
    <s v="P164223"/>
    <s v="Malawi"/>
    <x v="2"/>
    <s v="IPF/DLIs"/>
    <s v="Secondary Education"/>
    <x v="5"/>
    <x v="18"/>
    <x v="0"/>
    <s v="DLR 3.4: Number of additional students enrolled in the complementary streams of secondary education"/>
    <x v="1"/>
    <n v="1.7625"/>
    <n v="1.7625"/>
    <n v="0"/>
    <s v="Yes"/>
    <s v="US$456,000 disbursed for every percentage point improvement on Teachers professional, subject and curriculum knowledge up to a maximum of US$9.51 million corresponding to 20 percentage points increase from established baseline"/>
    <x v="0"/>
    <s v="MOEST (M&amp;E) implementation monitoring report; ITPV implementation monitoring report"/>
    <s v="No"/>
  </r>
  <r>
    <s v="P164223"/>
    <s v="Malawi"/>
    <x v="2"/>
    <s v="IPF/DLIs"/>
    <s v="Secondary Education"/>
    <x v="5"/>
    <x v="18"/>
    <x v="0"/>
    <s v="DLR 3.5: Number of additional students enrolled in the complementary streams of secondary education"/>
    <x v="1"/>
    <n v="1.7625"/>
    <n v="1.7625"/>
    <n v="0"/>
    <s v="Yes"/>
    <s v="US$456,000 disbursed for every percentage point improvement on Teachers professional, subject and curriculum knowledge up to a maximum of US$9.51 million corresponding to 20 percentage points increase from established baseline"/>
    <x v="0"/>
    <s v="MOEST (M&amp;E) implementation monitoring report; ITPV implementation monitoring report"/>
    <s v="No"/>
  </r>
  <r>
    <s v="P164223"/>
    <s v="Malawi"/>
    <x v="2"/>
    <s v="IPF/DLIs"/>
    <s v="Secondary Education"/>
    <x v="5"/>
    <x v="18"/>
    <x v="0"/>
    <s v="DLR 3.6: Number of additional students enrolled in the complementary streams of secondary education"/>
    <x v="1"/>
    <n v="1.7625"/>
    <n v="1.7625"/>
    <n v="0"/>
    <s v="Yes"/>
    <s v="US$456,000 disbursed for every percentage point improvement on Teachers professional, subject and curriculum knowledge up to a maximum of US$9.51 million corresponding to 20 percentage points increase from established baseline"/>
    <x v="0"/>
    <s v="MOEST (M&amp;E) implementation monitoring report; ITPV implementation monitoring report"/>
    <s v="No"/>
  </r>
  <r>
    <s v="P164223"/>
    <s v="Malawi"/>
    <x v="2"/>
    <s v="IPF/DLIs"/>
    <s v="Secondary Education"/>
    <x v="2"/>
    <x v="11"/>
    <x v="0"/>
    <s v="DLI 4: Percentage of public secondary schools conforming to class size range of 45-55 in Form 1 in the 13 selected districts"/>
    <x v="0"/>
    <n v="10.9"/>
    <n v="0"/>
    <n v="6.8596601636249227E-2"/>
    <s v="Varies by DLR"/>
    <s v="as per DLR formulas below"/>
    <x v="3"/>
    <s v="Varies by DLR"/>
    <s v="No"/>
  </r>
  <r>
    <s v="P164223"/>
    <s v="Malawi"/>
    <x v="2"/>
    <s v="IPF/DLIs"/>
    <s v="Secondary Education"/>
    <x v="2"/>
    <x v="11"/>
    <x v="0"/>
    <s v="DLR 4.1.1: ICT enabled examination management system developed"/>
    <x v="1"/>
    <n v="0.5"/>
    <n v="0.5"/>
    <n v="0"/>
    <s v="No"/>
    <s v="n/a"/>
    <x v="1"/>
    <s v="Administrative reports from the MOEST"/>
    <s v="No"/>
  </r>
  <r>
    <s v="P164223"/>
    <s v="Malawi"/>
    <x v="2"/>
    <s v="IPF/DLIs"/>
    <s v="Secondary Education"/>
    <x v="2"/>
    <x v="11"/>
    <x v="0"/>
    <s v="DLR 4.1.2: School selection digitized and flexibility in admissions at school level established"/>
    <x v="1"/>
    <n v="0.5"/>
    <n v="0.5"/>
    <n v="0"/>
    <s v="No"/>
    <s v="n/a"/>
    <x v="1"/>
    <s v="Administrative reports from the MOEST"/>
    <s v="No"/>
  </r>
  <r>
    <s v="P164223"/>
    <s v="Malawi"/>
    <x v="2"/>
    <s v="IPF/DLIs"/>
    <s v="Secondary Education"/>
    <x v="2"/>
    <x v="11"/>
    <x v="0"/>
    <s v="DLR 4.2: Percentage of public secondary schools conforming to class size range of 45-55 in Form 1 in the 13 selected districts  "/>
    <x v="1"/>
    <n v="1.98"/>
    <n v="1.98"/>
    <n v="0"/>
    <s v="Yes"/>
    <s v="US$247,000 disbursed for every percentage point improvement on the proportion of schools meeting the prescribed class size in Form 1 up to a maximum of US$9.9 million corresponding to 90% of CDSS meeting this norm"/>
    <x v="0"/>
    <s v="Annual School Census"/>
    <s v="No"/>
  </r>
  <r>
    <s v="P164223"/>
    <s v="Malawi"/>
    <x v="2"/>
    <s v="IPF/DLIs"/>
    <s v="Secondary Education"/>
    <x v="2"/>
    <x v="11"/>
    <x v="0"/>
    <s v="DLR 4.3: Percentage of public secondary schools conforming to class size range of 45-55 in Form 1 in the 13 selected districts"/>
    <x v="1"/>
    <n v="1.98"/>
    <n v="1.98"/>
    <n v="0"/>
    <s v="Yes"/>
    <s v="US$247,000 disbursed for every percentage point improvement on the proportion of schools meeting the prescribed class size in Form 1 up to a maximum of US$9.9 million corresponding to 90% of CDSS meeting this norm"/>
    <x v="0"/>
    <s v="Annual School Census"/>
    <s v="No"/>
  </r>
  <r>
    <s v="P164223"/>
    <s v="Malawi"/>
    <x v="2"/>
    <s v="IPF/DLIs"/>
    <s v="Secondary Education"/>
    <x v="2"/>
    <x v="11"/>
    <x v="0"/>
    <s v="DLR 4.4: Percentage of public secondary schools conforming to class size range of 45-55 in Form 1 in the 13 selected districts"/>
    <x v="1"/>
    <n v="1.98"/>
    <n v="1.98"/>
    <n v="0"/>
    <s v="Yes"/>
    <s v="US$247,000 disbursed for every percentage point improvement on the proportion of schools meeting the prescribed class size in Form 1 up to a maximum of US$9.9 million corresponding to 90% of CDSS meeting this norm"/>
    <x v="0"/>
    <s v="Annual School Census"/>
    <s v="No"/>
  </r>
  <r>
    <s v="P164223"/>
    <s v="Malawi"/>
    <x v="2"/>
    <s v="IPF/DLIs"/>
    <s v="Secondary Education"/>
    <x v="2"/>
    <x v="11"/>
    <x v="0"/>
    <s v="DLR 4.5: Percentage of public secondary schools conforming to class size range of 45-55 in Form 1 in the 13 selected districts"/>
    <x v="1"/>
    <n v="1.98"/>
    <n v="1.98"/>
    <n v="0"/>
    <s v="Yes"/>
    <s v="US$247,000 disbursed for every percentage point improvement on the proportion of schools meeting the prescribed class size in Form 1 up to a maximum of US$9.9 million corresponding to 90% of CDSS meeting this norm"/>
    <x v="0"/>
    <s v="Annual School Census"/>
    <s v="No"/>
  </r>
  <r>
    <s v="P164223"/>
    <s v="Malawi"/>
    <x v="2"/>
    <s v="IPF/DLIs"/>
    <s v="Secondary Education"/>
    <x v="2"/>
    <x v="11"/>
    <x v="0"/>
    <s v="DLR 4.6: Percentage of public secondary schools conforming to class size range of 45-55 in Form 1 in the 13 selected districts"/>
    <x v="1"/>
    <n v="1.98"/>
    <n v="1.98"/>
    <n v="0"/>
    <s v="Yes"/>
    <s v="US$247,000 disbursed for every percentage point improvement on the proportion of schools meeting the prescribed class size in Form 1 up to a maximum of US$9.9 million corresponding to 90% of CDSS meeting this norm"/>
    <x v="0"/>
    <s v="Annual School Census"/>
    <s v="No"/>
  </r>
  <r>
    <s v="P164223"/>
    <s v="Malawi"/>
    <x v="2"/>
    <s v="IPF/DLIs"/>
    <s v="Secondary Education"/>
    <x v="7"/>
    <x v="24"/>
    <x v="0"/>
    <s v="DLI 5: Number of schools expanded or upgraded based on agreed minimum infrastructure package"/>
    <x v="0"/>
    <n v="29.49"/>
    <n v="0"/>
    <n v="0.18558842039018253"/>
    <s v="Varies by DLR"/>
    <s v="as per DLR formulas below"/>
    <x v="3"/>
    <s v="Varies by DLR"/>
    <s v="No"/>
  </r>
  <r>
    <s v="P164223"/>
    <s v="Malawi"/>
    <x v="2"/>
    <s v="IPF/DLIs"/>
    <s v="Secondary Education"/>
    <x v="7"/>
    <x v="24"/>
    <x v="0"/>
    <s v="DLR 5.1.1: 100% compliance to civil works procurement procedures that enhance value for money"/>
    <x v="1"/>
    <n v="1"/>
    <n v="1"/>
    <n v="0"/>
    <s v="No"/>
    <s v="n/a"/>
    <x v="1"/>
    <s v="Administrative reports from the MOEST"/>
    <s v="No"/>
  </r>
  <r>
    <s v="P164223"/>
    <s v="Malawi"/>
    <x v="2"/>
    <s v="IPF/DLIs"/>
    <s v="Secondary Education"/>
    <x v="7"/>
    <x v="24"/>
    <x v="0"/>
    <s v="DLR 5.1.2: Environmental and social management plans for each site cleared "/>
    <x v="1"/>
    <n v="1.8"/>
    <n v="1.8"/>
    <n v="0"/>
    <s v="No"/>
    <s v="n/a"/>
    <x v="1"/>
    <s v="Administrative reports from the MOEST"/>
    <s v="No"/>
  </r>
  <r>
    <s v="P164223"/>
    <s v="Malawi"/>
    <x v="2"/>
    <s v="IPF/DLIs"/>
    <s v="Secondary Education"/>
    <x v="7"/>
    <x v="24"/>
    <x v="0"/>
    <s v="DLR 5.2.1: 100% contracts signed and civil workds commenced "/>
    <x v="1"/>
    <n v="5.07"/>
    <n v="5.07"/>
    <n v="0"/>
    <s v="No"/>
    <s v="n/a"/>
    <x v="1"/>
    <s v="Civil works monitoring reports generated by Online Monitoring System and compiled by MOEST"/>
    <s v="No"/>
  </r>
  <r>
    <s v="P164223"/>
    <s v="Malawi"/>
    <x v="2"/>
    <s v="IPF/DLIs"/>
    <s v="Secondary Education"/>
    <x v="7"/>
    <x v="24"/>
    <x v="0"/>
    <s v="DLR 5.2.2: Environmental and social management plans for each site cleared "/>
    <x v="1"/>
    <n v="5"/>
    <n v="5"/>
    <n v="0"/>
    <s v="No"/>
    <s v="n/a"/>
    <x v="1"/>
    <s v="Civil works monitoring reports generated by Online Monitoring System and compiled by MOEST"/>
    <s v="No"/>
  </r>
  <r>
    <s v="P164223"/>
    <s v="Malawi"/>
    <x v="2"/>
    <s v="IPF/DLIs"/>
    <s v="Secondary Education"/>
    <x v="7"/>
    <x v="24"/>
    <x v="0"/>
    <s v="DLR 5.3:  100% completion of civil works (Target: 60% of target schools )"/>
    <x v="1"/>
    <n v="7.31"/>
    <n v="7.31"/>
    <n v="0"/>
    <s v="Yes"/>
    <s v="US$146,160 disbursed for every school that is completed up to a maximum of US$14.62 million corresponding to 100% completion of civil works"/>
    <x v="0"/>
    <s v="Civil works monitoring reports generated by Online Monitoring System and compiled by MOEST; ITPV verification report"/>
    <s v="No"/>
  </r>
  <r>
    <s v="P164223"/>
    <s v="Malawi"/>
    <x v="2"/>
    <s v="IPF/DLIs"/>
    <s v="Secondary Education"/>
    <x v="7"/>
    <x v="58"/>
    <x v="0"/>
    <s v="DLR 5.4: US$146,160 disbursed for every school that is completed up to a maximum of US$14.62 million corresponding to 100% completion of civil works "/>
    <x v="1"/>
    <n v="7.31"/>
    <n v="7.31"/>
    <n v="0"/>
    <s v="Yes"/>
    <s v="US$146,160 disbursed for every school that is completed up to a maximum of US$14.62 million corresponding to 100% completion of civil works"/>
    <x v="0"/>
    <s v="Civil works monitoring reports generated by Online Monitoring System and compiled by MOEST; ITPV verification report"/>
    <s v="No"/>
  </r>
  <r>
    <s v="P164223"/>
    <s v="Malawi"/>
    <x v="2"/>
    <s v="IPF/DLIs"/>
    <s v="Secondary Education"/>
    <x v="7"/>
    <x v="58"/>
    <x v="0"/>
    <s v="DLR 5.5: US$27,000 disbursed for every school that is well maintained up to a maximum of US$2 million corresponding to 75% of the CDSS meeting this norm"/>
    <x v="1"/>
    <n v="1"/>
    <n v="1"/>
    <n v="0"/>
    <s v="Yes"/>
    <s v="US$27,000 disbursed for every school that is well maintained up to a maximum of US$2 million"/>
    <x v="0"/>
    <s v="Civil works monitoring reports generated by Online Monitoring System and compiled by MOEST; ITPV verification report"/>
    <s v="No"/>
  </r>
  <r>
    <s v="P164223"/>
    <s v="Malawi"/>
    <x v="2"/>
    <s v="IPF/DLIs"/>
    <s v="Secondary Education"/>
    <x v="7"/>
    <x v="58"/>
    <x v="0"/>
    <s v="DLR 5.6: US$27,000 disbursed for every school that is well maintained up to a maximum of US$2 million corresponding to 75% of the CDSS meeting this norm"/>
    <x v="1"/>
    <n v="1"/>
    <n v="1"/>
    <n v="0"/>
    <s v="Yes"/>
    <s v="US$27,000 disbursed for every school that is well maintained up to a maximum of US$2 million"/>
    <x v="0"/>
    <s v="Civil works monitoring reports generated by Online Monitoring System and compiled by MOEST; ITPV verification report"/>
    <s v="No"/>
  </r>
  <r>
    <s v="P167619"/>
    <s v="Morocco"/>
    <x v="3"/>
    <s v="PforR"/>
    <s v="Early Child Development"/>
    <x v="0"/>
    <x v="50"/>
    <x v="0"/>
    <s v="DLI 1: A training program for preschool educators has been established."/>
    <x v="0"/>
    <n v="65"/>
    <n v="0"/>
    <n v="6.5000000000000002E-2"/>
    <s v="Yes"/>
    <s v="as per DLR formulas below"/>
    <x v="2"/>
    <s v="Official documents of MOE"/>
    <s v="No"/>
  </r>
  <r>
    <s v="P167619"/>
    <s v="Morocco"/>
    <x v="3"/>
    <s v="PforR"/>
    <s v="Early Child Development"/>
    <x v="0"/>
    <x v="50"/>
    <x v="0"/>
    <s v="DLR 1.1: The MOE has adopted a Professional Competency Framework for preschool educators"/>
    <x v="1"/>
    <n v="15"/>
    <n v="15"/>
    <n v="0"/>
    <s v="Yes"/>
    <s v="n/a"/>
    <x v="2"/>
    <s v="DLR 1.1 MOE submits the Professional Competency Framework along with an administrative document of adoption to IGAA. IGAA submits the Professional Competency Framework and the administrative document of adoption to the MOF."/>
    <s v="No"/>
  </r>
  <r>
    <s v="P167619"/>
    <s v="Morocco"/>
    <x v="3"/>
    <s v="PforR"/>
    <s v="Early Child Development"/>
    <x v="0"/>
    <x v="50"/>
    <x v="0"/>
    <s v="DLR 1.2: 20,000 educators have completed the training program for preschool education. (US$5 m for each 2,000 educators trained, up to 20,000)"/>
    <x v="1"/>
    <n v="50"/>
    <n v="50"/>
    <n v="0"/>
    <s v="Yes"/>
    <s v="US$5 m for each 2,000 educators trained, up to 20,000"/>
    <x v="2"/>
    <s v="DLR 1.2 MOE submits to the IGAA a summary statement of the educators who have benefited from the qualifying training disaggregated by AREF and DP. The IGAA submits the summary statement to the MOF"/>
    <s v="No"/>
  </r>
  <r>
    <s v="P167619"/>
    <s v="Morocco"/>
    <x v="3"/>
    <s v="PforR"/>
    <s v="Early Child Development"/>
    <x v="2"/>
    <x v="31"/>
    <x v="0"/>
    <s v="DLI 2: The framework for measuring the quality of preschool environment has been strengthened."/>
    <x v="0"/>
    <n v="50"/>
    <n v="0"/>
    <n v="0.05"/>
    <s v="Yes"/>
    <s v="as per DLR formulas below"/>
    <x v="2"/>
    <s v="Official documents of MOE"/>
    <s v="No"/>
  </r>
  <r>
    <s v="P167619"/>
    <s v="Morocco"/>
    <x v="3"/>
    <s v="PforR"/>
    <s v="Early Child Development"/>
    <x v="2"/>
    <x v="31"/>
    <x v="0"/>
    <s v="DLR 2.1: The MOE has adopted a framework to measure the quality of preschool environment"/>
    <x v="1"/>
    <n v="15"/>
    <n v="15"/>
    <n v="0"/>
    <s v="Yes"/>
    <s v="n/a"/>
    <x v="2"/>
    <s v="DLR 2.1 MOE submits all the documents constituting the framework accompanied by the administrative document of adoption to the IGAA. The IGAA submits the documents and the document of adoption to the MOF"/>
    <s v="No"/>
  </r>
  <r>
    <s v="P167619"/>
    <s v="Morocco"/>
    <x v="3"/>
    <s v="PforR"/>
    <s v="Early Child Development"/>
    <x v="2"/>
    <x v="31"/>
    <x v="0"/>
    <s v="DLR 2.2: The MOE has adopted a tool to measure the quality of preschool environment."/>
    <x v="1"/>
    <n v="14"/>
    <n v="14"/>
    <n v="0"/>
    <s v="Yes"/>
    <s v="n/a"/>
    <x v="2"/>
    <s v="DLR 2.2 MOE submits the technical specifications of the tool accompanied by the administrative document of adoption to the IGAA. The IGAA submits the technical specifications and the document of adoption to the MOF"/>
    <s v="No"/>
  </r>
  <r>
    <s v="P167619"/>
    <s v="Morocco"/>
    <x v="3"/>
    <s v="PforR"/>
    <s v="Early Child Development"/>
    <x v="2"/>
    <x v="31"/>
    <x v="0"/>
    <s v="DLR 2.3: The MOE has tested the piloted tool under DLR 2.2 on 150 preschool classrooms in the AREFs.(US$7 million for each 50 classrooms tested, up to US$21m.)"/>
    <x v="1"/>
    <n v="21"/>
    <n v="21"/>
    <n v="0"/>
    <s v="Yes"/>
    <s v="US$7 million for each 50 classrooms tested, up to US$21m."/>
    <x v="2"/>
    <s v="DLR 2.3 The MOE submits a technical note on the implementation of the tool in the respective preschool classes to the IGAA. The IGAA submits the technical note to the MOF."/>
    <s v="No"/>
  </r>
  <r>
    <s v="P167619"/>
    <s v="Morocco"/>
    <x v="3"/>
    <s v="PforR"/>
    <s v="Early Child Development"/>
    <x v="2"/>
    <x v="4"/>
    <x v="0"/>
    <s v="DLI 3: The Borrower’s capacity to manage preschool education has been strengthened."/>
    <x v="0"/>
    <n v="35"/>
    <n v="0"/>
    <n v="3.5000000000000003E-2"/>
    <s v="No"/>
    <s v="as per DLR formulas below"/>
    <x v="2"/>
    <s v="Official document of the MOE and MASSAR."/>
    <s v="No"/>
  </r>
  <r>
    <s v="P167619"/>
    <s v="Morocco"/>
    <x v="3"/>
    <s v="PforR"/>
    <s v="Early Child Development"/>
    <x v="2"/>
    <x v="4"/>
    <x v="0"/>
    <s v="DLR 3.1: Each of the AREF's budget for FY19 includes an item dedicated to preschool education activities."/>
    <x v="1"/>
    <n v="10"/>
    <n v="10"/>
    <n v="0"/>
    <s v="No"/>
    <s v="n/a"/>
    <x v="2"/>
    <s v="DLR 3.1 The MOE submits the section of the AREF budget dedicated to preschool education to the IGAA. The IGAA submits the document to the MOF."/>
    <s v="No"/>
  </r>
  <r>
    <s v="P167619"/>
    <s v="Morocco"/>
    <x v="3"/>
    <s v="PforR"/>
    <s v="Early Child Development"/>
    <x v="2"/>
    <x v="4"/>
    <x v="0"/>
    <s v="DLR 3.2: The MOE has established an administrative structure responsible for preschool education at the central level."/>
    <x v="1"/>
    <n v="10"/>
    <n v="10"/>
    <n v="0"/>
    <s v="No"/>
    <s v="n/a"/>
    <x v="2"/>
    <s v="DLR 3.2 The MOE submits an official document on the establishing of the administrative structure to the IGAA. The IGAA submits the document to the MOF"/>
    <s v="No"/>
  </r>
  <r>
    <s v="P167619"/>
    <s v="Morocco"/>
    <x v="3"/>
    <s v="PforR"/>
    <s v="Early Child Development"/>
    <x v="2"/>
    <x v="4"/>
    <x v="0"/>
    <s v="DLR 3.3: MOE has established an administrative structure responsible for preschool education at the level of each AREF and each Provincial Directorate."/>
    <x v="1"/>
    <n v="10"/>
    <n v="10"/>
    <n v="0"/>
    <s v="No"/>
    <s v="n/a"/>
    <x v="2"/>
    <s v="DLR 3.3 The MOE submits an official document on the establishing of the administrative structure to the IGAA. The IGAA submits the document to the MOF"/>
    <s v="No"/>
  </r>
  <r>
    <s v="P167619"/>
    <s v="Morocco"/>
    <x v="3"/>
    <s v="PforR"/>
    <s v="Early Child Development"/>
    <x v="2"/>
    <x v="4"/>
    <x v="0"/>
    <s v="DLR 3.4: At least 70% of public and modern private preschools under the AREFs are registered in MASSAR."/>
    <x v="1"/>
    <n v="5"/>
    <n v="5"/>
    <n v="0"/>
    <s v="No"/>
    <s v="n/a"/>
    <x v="2"/>
    <s v="DLR 3.4 The MOE submits two listings to the IGAA: (i) a listing of modern preschool units (public and private) registered in MASSAR; (ii) an extract of the census related to modern preschool units (public and private). The IGAA submits the two listings to the MOF."/>
    <s v="No"/>
  </r>
  <r>
    <s v="P167619"/>
    <s v="Morocco"/>
    <x v="3"/>
    <s v="PforR"/>
    <s v="Early Child Development"/>
    <x v="0"/>
    <x v="52"/>
    <x v="3"/>
    <s v="DLI 4: The model of pre-service training and professional induction of Teachers is implemented"/>
    <x v="0"/>
    <n v="100"/>
    <n v="0"/>
    <n v="0.1"/>
    <s v="Yes"/>
    <s v="as per DLR formulas below"/>
    <x v="2"/>
    <s v="Official document of the MOE"/>
    <s v="No"/>
  </r>
  <r>
    <s v="P167619"/>
    <s v="Morocco"/>
    <x v="3"/>
    <s v="PforR"/>
    <s v="Early Child Development"/>
    <x v="0"/>
    <x v="52"/>
    <x v="3"/>
    <s v="DLR 4.1(i): The MOE has mandated all Teachers appointed in AREFs as of FY20 to go through a two Academic year induction program;"/>
    <x v="1"/>
    <n v="10"/>
    <n v="10"/>
    <n v="0"/>
    <s v="Yes"/>
    <s v="US$10 million for (i) "/>
    <x v="2"/>
    <s v="DLR 4.1 (i) the MOE submits a note to the IGAA describing the process of the mandatory two-year induction period of all Teachers recruited by the AREF. (ii) the MOE submits to the IGAA the document describing the training model and its administrative document of adoption. The IGAA submits the note, the document describing the training model and the administrative document of adoption to the MO"/>
    <s v="No"/>
  </r>
  <r>
    <s v="P167619"/>
    <s v="Morocco"/>
    <x v="3"/>
    <s v="PforR"/>
    <s v="Early Child Development"/>
    <x v="0"/>
    <x v="36"/>
    <x v="3"/>
    <s v="DLR 4.1 (ii): The MOE has: (ii) developed and adopted a training model for newly recruited Teachers "/>
    <x v="1"/>
    <n v="10"/>
    <n v="10"/>
    <n v="0"/>
    <s v="Yes"/>
    <s v="US$10 million for (ii)."/>
    <x v="2"/>
    <s v="DLR 4.1 (ii) the MOE submits to the IGAA the document describing the training model and its administrative document of adoption. The IGAA submits the note, the document describing the training model and the administrative document of adoption to the MO"/>
    <s v="No"/>
  </r>
  <r>
    <s v="P167619"/>
    <s v="Morocco"/>
    <x v="3"/>
    <s v="PforR"/>
    <s v="Early Child Development"/>
    <x v="0"/>
    <x v="3"/>
    <x v="3"/>
    <s v="DLR 4.2 (i): The MOE has: (i) adopted the terms of reference and procedures of Teachers’ recruitment; "/>
    <x v="1"/>
    <n v="10"/>
    <n v="10"/>
    <n v="0"/>
    <s v="Yes"/>
    <s v="US$10 million for (i) "/>
    <x v="2"/>
    <s v="DLR 4.2 (i) MOE submits the document describing the terms of reference for Teachers recruitment and the administrative document of adoption of the approval of the behavioral and technical test to the IGAA. The IGAA submits the document describing the terms of reference and the adoption documents to the MOF"/>
    <s v="No"/>
  </r>
  <r>
    <s v="P167619"/>
    <s v="Morocco"/>
    <x v="3"/>
    <s v="PforR"/>
    <s v="Early Child Development"/>
    <x v="0"/>
    <x v="0"/>
    <x v="3"/>
    <s v="DLR 4.2 (ii): The MOE has:  (ii) developed a behavioral and technical test for Teachers applicants "/>
    <x v="1"/>
    <n v="10"/>
    <n v="10"/>
    <n v="0"/>
    <s v="Yes"/>
    <s v="US$10 million for (ii)."/>
    <x v="2"/>
    <s v="DLR 4.2 MOE submits the document describing the terms of reference for Teachers recruitment and the administrative document of adoption of the approval of the behavioral and technical test to the IGAA. The IGAA submits the document describing the terms of reference and the adoption documents to the MOF"/>
    <s v="No"/>
  </r>
  <r>
    <s v="P167619"/>
    <s v="Morocco"/>
    <x v="3"/>
    <s v="PforR"/>
    <s v="Early Child Development"/>
    <x v="0"/>
    <x v="35"/>
    <x v="3"/>
    <s v="DLR 4.3: The MOE has developed and adopted a framework for the coordination and sharing of responsibilities between the various actors involved in the professional development of Teachers"/>
    <x v="1"/>
    <n v="20"/>
    <n v="20"/>
    <n v="0"/>
    <s v="Yes"/>
    <s v="n/a"/>
    <x v="2"/>
    <s v="DLR 4.3 The MOE submits the coordination framework and the administrative document of adoption to the IGAA. The IGAA submits the coordination framework and the adoption document to the MOF"/>
    <s v="No"/>
  </r>
  <r>
    <s v="P167619"/>
    <s v="Morocco"/>
    <x v="3"/>
    <s v="PforR"/>
    <s v="Early Child Development"/>
    <x v="0"/>
    <x v="39"/>
    <x v="3"/>
    <s v="DLR 4.4: At least 40% of the newly recruited Teachers at all AREF have taken the Education 3- year License (CLE). US$10 million for each 10 percentage points, up to US$40m."/>
    <x v="1"/>
    <n v="40"/>
    <n v="40"/>
    <n v="0"/>
    <s v="Yes"/>
    <s v="US$10 million for each 10 percentage points, up to US$40m."/>
    <x v="2"/>
    <s v="DLR 4.4 MOE submits a summary statement of Teachers recruited by AREF that graduated from CLE, disaggregated by DP, AREF and central level to the IGAA. The IGAA submits the summary statement to the MOF."/>
    <s v="No"/>
  </r>
  <r>
    <s v="P167619"/>
    <s v="Morocco"/>
    <x v="3"/>
    <s v="PforR"/>
    <s v="Early Child Development"/>
    <x v="0"/>
    <x v="36"/>
    <x v="3"/>
    <s v="DLI 5: A strategy for in-service Teachers training and professional development is implemented"/>
    <x v="0"/>
    <n v="90"/>
    <n v="0"/>
    <n v="0.09"/>
    <s v="Yes"/>
    <s v="as per DLR formulas below"/>
    <x v="2"/>
    <s v="Official document of the MOE"/>
    <s v="No"/>
  </r>
  <r>
    <s v="P167619"/>
    <s v="Morocco"/>
    <x v="3"/>
    <s v="PforR"/>
    <s v="Early Child Development"/>
    <x v="0"/>
    <x v="36"/>
    <x v="3"/>
    <s v="DLR 5.1: The MOE has adopted the strategy for inservice Teachers professional development."/>
    <x v="1"/>
    <n v="23"/>
    <n v="23"/>
    <n v="0"/>
    <s v="Yes"/>
    <s v="n/a"/>
    <x v="2"/>
    <s v="DLR 5.1 MOE submits the strategy document and the administrative document of adoption to the IGAA. The IGAA submits the document and its adoption document to the MOF."/>
    <s v="No"/>
  </r>
  <r>
    <s v="P167619"/>
    <s v="Morocco"/>
    <x v="3"/>
    <s v="PforR"/>
    <s v="Early Child Development"/>
    <x v="0"/>
    <x v="36"/>
    <x v="3"/>
    <s v="DLR 5.2: (i) The MOE has adopted in-service Teachers professional development plans created by each AREF; "/>
    <x v="1"/>
    <n v="3"/>
    <n v="3"/>
    <n v="0"/>
    <s v="Yes"/>
    <s v="US$3 million for (i); "/>
    <x v="2"/>
    <s v="DLR 5.2 MOE submits a document confirming the adoption of regional plans by the MOE, and each AREF transmits an adoption document on the adoption of provincial plans in their respective DP. The IGAA submits all the adoption documents to the MOF"/>
    <s v="No"/>
  </r>
  <r>
    <s v="P167619"/>
    <s v="Morocco"/>
    <x v="3"/>
    <s v="PforR"/>
    <s v="Early Child Development"/>
    <x v="0"/>
    <x v="36"/>
    <x v="3"/>
    <s v="DLR 5.2:(ii) each AREF has adopted inservice Teachers professional training plans created by each Provincial Directorate"/>
    <x v="1"/>
    <n v="9"/>
    <n v="9"/>
    <n v="0"/>
    <s v="Yes"/>
    <s v="$1m for each AREF, up to US$9 million)"/>
    <x v="2"/>
    <s v="DLR 5.2 MOE submits a document confirming the adoption of regional plans by the MOE, and each AREF transmits an adoption document on the adoption of provincial plans in their respective DP. The IGAA submits all the adoption documents to the MOF"/>
    <s v="No"/>
  </r>
  <r>
    <s v="P167619"/>
    <s v="Morocco"/>
    <x v="3"/>
    <s v="PforR"/>
    <s v="Early Child Development"/>
    <x v="0"/>
    <x v="36"/>
    <x v="3"/>
    <s v="DLR 5.3: The MOE has established an information system for the reporting and monitoring of Teachers's professional development."/>
    <x v="1"/>
    <n v="10"/>
    <n v="10"/>
    <n v="0"/>
    <s v="Yes"/>
    <s v="n/a"/>
    <x v="2"/>
    <s v="DLR 5.3 MOE submits the development specifications of a monitoring and reporting information system, as well as reporting status on the roll-up of in-service training at the level of AREF and DP, to the IGAA. The IGAA submits the requirements specifications to the MOF"/>
    <s v="No"/>
  </r>
  <r>
    <s v="P167619"/>
    <s v="Morocco"/>
    <x v="3"/>
    <s v="PforR"/>
    <s v="Early Child Development"/>
    <x v="0"/>
    <x v="36"/>
    <x v="3"/>
    <s v="DLR 5.4: (i) 30% of in-service Teachers received coaching support in instructional practice and pedagogic content knowledge; "/>
    <x v="1"/>
    <n v="15"/>
    <n v="15"/>
    <n v="0"/>
    <s v="Yes"/>
    <s v="US$5m for each 10 % p. of increase for (i), (ii) and (iii)"/>
    <x v="2"/>
    <s v="DLR 5.4 MOE submits to the IGAA three summary reports of in-service training activities organized for Teachers. The first summary report presents the numbers of Teachers benefiting from coaching support within the school, disaggregated by DP and AREF, and at national level. The second summary report presents the numbers of Teachers benefiting from face-to-face training, disaggregated by DP, AREF and at national level. The third summary report presents the numbers of Teachers benefiting from distance learning, disaggregated by DP, AREF and at national level. The IGAA submits all summary reports to the MO"/>
    <s v="No"/>
  </r>
  <r>
    <s v="P167619"/>
    <s v="Morocco"/>
    <x v="3"/>
    <s v="PforR"/>
    <s v="Early Child Development"/>
    <x v="0"/>
    <x v="36"/>
    <x v="3"/>
    <s v="DLR 5.4:(ii) 30% of inservice Teachers benefit from face-to-face training in instructional practice and pedagogic content knowledge; "/>
    <x v="1"/>
    <n v="15"/>
    <n v="15"/>
    <n v="0"/>
    <s v="Yes"/>
    <s v="US$5m for each 10 % p. of increase for (i), (ii) and (iii)"/>
    <x v="2"/>
    <s v="DLR 5.4 MOE submits to the IGAA three summary reports of in-service training activities organized for Teachers. The first summary report presents the numbers of Teachers benefiting from coaching support within the school, disaggregated by DP and AREF, and at national level. The second summary report presents the numbers of Teachers benefiting from face-to-face training, disaggregated by DP, AREF and at national level. The third summary report presents the numbers of Teachers benefiting from distance learning, disaggregated by DP, AREF and at national level. The IGAA submits all summary reports to the MO"/>
    <s v="No"/>
  </r>
  <r>
    <s v="P167619"/>
    <s v="Morocco"/>
    <x v="3"/>
    <s v="PforR"/>
    <s v="Early Child Development"/>
    <x v="0"/>
    <x v="36"/>
    <x v="3"/>
    <s v="DLR 5.4: (iii) 30% of in-service Teachers used Distance Learning"/>
    <x v="1"/>
    <n v="15"/>
    <n v="15"/>
    <n v="0"/>
    <s v="Yes"/>
    <s v="US$5m for each 10 % p. of increase for (i), (ii) and (iii)"/>
    <x v="2"/>
    <s v="DLR 5.4 MOE submits to the IGAA three summary reports of in-service training activities organized for Teachers. The first summary report presents the numbers of Teachers benefiting from coaching support within the school, disaggregated by DP and AREF, and at national level. The second summary report presents the numbers of Teachers benefiting from face-to-face training, disaggregated by DP, AREF and at national level. The third summary report presents the numbers of Teachers benefiting from distance learning, disaggregated by DP, AREF and at national level. The IGAA submits all summary reports to the MO"/>
    <s v="No"/>
  </r>
  <r>
    <s v="P167619"/>
    <s v="Morocco"/>
    <x v="3"/>
    <s v="PforR"/>
    <s v="Early Child Development"/>
    <x v="4"/>
    <x v="17"/>
    <x v="0"/>
    <s v="DLI 6: Performance Contracts are implemented"/>
    <x v="0"/>
    <n v="100"/>
    <n v="0"/>
    <n v="0.1"/>
    <s v="Yes"/>
    <s v="as per DLR formulas below"/>
    <x v="2"/>
    <s v="Official documents of the MOE, AREF, DP"/>
    <s v="No"/>
  </r>
  <r>
    <s v="P167619"/>
    <s v="Morocco"/>
    <x v="3"/>
    <s v="PforR"/>
    <s v="Early Child Development"/>
    <x v="4"/>
    <x v="17"/>
    <x v="0"/>
    <s v="DLR 6.1: The MOE adopted a model of Performance Contract"/>
    <x v="1"/>
    <n v="30"/>
    <n v="30"/>
    <n v="0"/>
    <s v="Yes"/>
    <s v="n/a"/>
    <x v="2"/>
    <s v="DLR 6.1 The MOE submits the performance contracts models as well as their administrative documents of adoption to the IGAA. The IGAA submits the two contract models and the DAA"/>
    <s v="No"/>
  </r>
  <r>
    <s v="P167619"/>
    <s v="Morocco"/>
    <x v="3"/>
    <s v="PforR"/>
    <s v="Early Child Development"/>
    <x v="4"/>
    <x v="17"/>
    <x v="0"/>
    <s v="DLR 6.2: The MOE put in place a system to monitor the Performance Contracts' implementation."/>
    <x v="1"/>
    <n v="22"/>
    <n v="22"/>
    <n v="0"/>
    <s v="Yes"/>
    <s v="n/a"/>
    <x v="2"/>
    <s v="DLR 6.2 The MOE submits a document presenting the monitoring system of the performance contracts to the IGAA. The IGAA submits the document to the MOF"/>
    <s v="No"/>
  </r>
  <r>
    <s v="P167619"/>
    <s v="Morocco"/>
    <x v="3"/>
    <s v="PforR"/>
    <s v="Early Child Development"/>
    <x v="4"/>
    <x v="17"/>
    <x v="0"/>
    <s v="DLR 6.3.1: (i) MOE enters into 6 Performance Contracts with 6 AREF; "/>
    <x v="1"/>
    <n v="36"/>
    <n v="36"/>
    <n v="0"/>
    <s v="Yes"/>
    <s v="(i) US$6m for each AREF "/>
    <x v="2"/>
    <s v="DLR 6.3 The MOE submits the performance contracts signed between the MOE and AREF, as well as between AREF and selected DP to the IGAA. The IGAA submits performance contracts to the MOF."/>
    <s v="No"/>
  </r>
  <r>
    <s v="P167619"/>
    <s v="Morocco"/>
    <x v="3"/>
    <s v="PforR"/>
    <s v="Early Child Development"/>
    <x v="4"/>
    <x v="17"/>
    <x v="0"/>
    <s v="DLR 6.3.2: (ii) each of the 6 AREFs enter into 2 Performance Contracts with 2 selected Provincial Directorates, all said contracts are following the Performance Contract Model developed in DLR #6.1. (i) US$6m for each AREF ; (ii) US$1m for each DP."/>
    <x v="1"/>
    <n v="12"/>
    <n v="12"/>
    <n v="0"/>
    <s v="Yes"/>
    <s v="(ii) US$1m for each DP."/>
    <x v="2"/>
    <s v="DLR 6.3 The MOE submits the performance contracts signed between the MOE and AREF, as well as between AREF and selected DP to the IGAA. The IGAA submits performance contracts to the MOF."/>
    <s v="No"/>
  </r>
  <r>
    <s v="P167619"/>
    <s v="Morocco"/>
    <x v="3"/>
    <s v="PforR"/>
    <s v="Early Child Development"/>
    <x v="2"/>
    <x v="40"/>
    <x v="0"/>
    <s v="DLI 7: School improvement plans are defined and implemented."/>
    <x v="0"/>
    <n v="60"/>
    <n v="0"/>
    <n v="0.06"/>
    <s v="Yes"/>
    <s v="as per DLR formulas below"/>
    <x v="2"/>
    <s v="Official documents of the MOE (DVS, DSI, AREF, DP)"/>
    <s v="No"/>
  </r>
  <r>
    <s v="P167619"/>
    <s v="Morocco"/>
    <x v="3"/>
    <s v="PforR"/>
    <s v="Early Child Development"/>
    <x v="2"/>
    <x v="40"/>
    <x v="0"/>
    <s v="DLR 7.1: The MOE adopts a manual for carrying out School Improvement Plans"/>
    <x v="1"/>
    <n v="5"/>
    <n v="5"/>
    <n v="0"/>
    <s v="Yes"/>
    <s v="n/a"/>
    <x v="2"/>
    <s v="DLR 7.1 The MOE submits the manual of procedures as well as the administrative documents of adoption to the IGAA. The IGAA submits the manual of procedures and the adoption documents to the MOF"/>
    <s v="No"/>
  </r>
  <r>
    <s v="P167619"/>
    <s v="Morocco"/>
    <x v="3"/>
    <s v="PforR"/>
    <s v="Early Child Development"/>
    <x v="2"/>
    <x v="40"/>
    <x v="0"/>
    <s v="DLR 7.2: The MOE adopts a Roadmap for the implementation of School Improvement Plans"/>
    <x v="1"/>
    <n v="15"/>
    <n v="15"/>
    <n v="0"/>
    <s v="Yes"/>
    <s v="n/a"/>
    <x v="2"/>
    <s v="DLR 7.2 The MOE submits an administrative document of adoption to the IGAA confirming the adoption of a roadmap for the implementation of school improvements projects by the MOE. The IGAA submits the roadmap for the implementation and the adoption document to the MOF."/>
    <s v="No"/>
  </r>
  <r>
    <s v="P167619"/>
    <s v="Morocco"/>
    <x v="3"/>
    <s v="PforR"/>
    <s v="Early Child Development"/>
    <x v="2"/>
    <x v="40"/>
    <x v="0"/>
    <s v="DLR 7.3: MOE integrates the monitoring of the implementation of School Improvement Plans into MASSAR."/>
    <x v="1"/>
    <n v="16"/>
    <n v="16"/>
    <n v="0"/>
    <s v="Yes"/>
    <s v="n/a"/>
    <x v="2"/>
    <s v="DLR 7.3 The MOE submits the specifications of the development of the module to the IGAA. The IGAA submits the specifications to the MOF"/>
    <s v="No"/>
  </r>
  <r>
    <s v="P167619"/>
    <s v="Morocco"/>
    <x v="3"/>
    <s v="PforR"/>
    <s v="Early Child Development"/>
    <x v="2"/>
    <x v="40"/>
    <x v="0"/>
    <s v="DLR 7.4: At least 50 schools under each of the 6 different AREFs, have implemented a School Improvement Plan. "/>
    <x v="1"/>
    <n v="24"/>
    <n v="24"/>
    <n v="0"/>
    <s v="Yes"/>
    <s v="US$4 million for each of the 6 AREF, up to US$24 million"/>
    <x v="2"/>
    <s v="DLR 7.4 The MOE submits a summary statement of schools having implemented school improvement plans to the IGAA. IGAA submits the summary statement to the MOF"/>
    <s v="No"/>
  </r>
  <r>
    <s v="P163018"/>
    <s v="Nepal"/>
    <x v="0"/>
    <s v="IPF/DLIs"/>
    <s v="Vocational Education and Training"/>
    <x v="4"/>
    <x v="17"/>
    <x v="3"/>
    <s v="DLI 1:   Strengthened  quality and  relevance of  technical education"/>
    <x v="0"/>
    <n v="11.25"/>
    <n v="0"/>
    <n v="0.10416666666666667"/>
    <s v="Yes"/>
    <s v="as per DLR formulas below"/>
    <x v="1"/>
    <s v="Varies by DLR"/>
    <s v="No"/>
  </r>
  <r>
    <s v="P163018"/>
    <s v="Nepal"/>
    <x v="0"/>
    <s v="IPF/DLIs"/>
    <s v="Vocational Education and Training"/>
    <x v="4"/>
    <x v="17"/>
    <x v="3"/>
    <s v="DLR 1.1: PIC has endorsed the  Quality Assurance  (QA) Manual for TSLC  and/or Diploma  program offering  institutions prepared  by PS"/>
    <x v="1"/>
    <n v="0.5"/>
    <n v="0.5"/>
    <n v="0"/>
    <s v="No"/>
    <s v="US$0.5 million upon  achievement of the  target"/>
    <x v="1"/>
    <s v="Letter from the PS with the PIC’s endorsement of the manual. Review of the  verification report will be done by the World Bank"/>
    <s v="No"/>
  </r>
  <r>
    <s v="P163018"/>
    <s v="Nepal"/>
    <x v="0"/>
    <s v="IPF/DLIs"/>
    <s v="Vocational Education and Training"/>
    <x v="4"/>
    <x v="17"/>
    <x v="3"/>
    <s v="DLR 1.2: PS has signed MOUs  with 100 TSLC and/or  Diploma program  offering institutions  for receiving  performance‐based  quality improvement  grants (US$0.225 million for  the first 30 institutions and,  thereafter, US$7,500  per additional  institution)"/>
    <x v="1"/>
    <n v="0.75"/>
    <n v="0.75"/>
    <n v="0"/>
    <s v="Yes"/>
    <s v="US$0.225 million for the first 30 institutions and,  thereafter, US$7,500  per additional institution: 0.225+(7,500*70)=750,000. "/>
    <x v="1"/>
    <s v="Letter from the PS with a list of the institutions with which MOUs have been  signed, with copies of the signed MOUs. Reimbursement to the GON will be for each  MOU signed, up to a maximum of 100 institutions. Review of the verification report  will be done by the World Bank."/>
    <s v="No"/>
  </r>
  <r>
    <s v="P163018"/>
    <s v="Nepal"/>
    <x v="0"/>
    <s v="IPF/DLIs"/>
    <s v="Vocational Education and Training"/>
    <x v="4"/>
    <x v="17"/>
    <x v="3"/>
    <s v="DLR 1.3: PS has disbursed  performance-based  quality improvement  grants to 100 supported  TSLC and/or Diploma  program offering  institutions in Year 2 on  account of quality targets  achieved. US$1.25 million for 50  institutions, and  thereafter, US$25,000 per  additional institution  "/>
    <x v="1"/>
    <n v="2.5"/>
    <n v="2.5"/>
    <n v="0"/>
    <s v="Yes"/>
    <s v="US$1.25 million for 50 _x000a_institutions, and _x000a_thereafter, US$25,000 per _x000a_additional institution: 1.25+(25,000*50)= 2,500,000"/>
    <x v="1"/>
    <s v="Approved IDPs, detailed activities and performance data, and quality  standards achievement report from the quality assurance panel of experts for all  supported institutions. Review of the verification report will be done by the World  Bank. "/>
    <s v="No"/>
  </r>
  <r>
    <s v="P163018"/>
    <s v="Nepal"/>
    <x v="0"/>
    <s v="IPF/DLIs"/>
    <s v="Vocational Education and Training"/>
    <x v="4"/>
    <x v="17"/>
    <x v="3"/>
    <s v="DLR 1.4: PS has disbursed  performance-based  quality improvement  grants to 100 supported  TSLC and/or Diploma  program offering  institutions in Year 3 on  account of quality targets  achieved. US$1.25 million for 50  institutions, and  thereafter, US$25,000 per  additional institution  "/>
    <x v="1"/>
    <n v="2.5"/>
    <n v="2.5"/>
    <n v="0"/>
    <s v="Yes"/>
    <s v="US$1.25 million for 50  institutions, and  thereafter, US$25,000 per  additional institution: 1.25+(25,000*50)= 2,500,000"/>
    <x v="1"/>
    <s v="Approved IDPs, detailed activities and performance data, and quality  standards achievement report from the quality assurance panel of experts for all  supported institutions. Review of the verification report will be done by the World  Bank. "/>
    <s v="No"/>
  </r>
  <r>
    <s v="P163018"/>
    <s v="Nepal"/>
    <x v="0"/>
    <s v="IPF/DLIs"/>
    <s v="Vocational Education and Training"/>
    <x v="4"/>
    <x v="17"/>
    <x v="3"/>
    <s v="DLR 1.5: PS has disbursed  performance-based  quality improvement  grants to 100 supported  TSLC and/or Diploma  program offering  institutions in Year 4 on  account of quality  targets achieved.  US$1.25 million for 50 institutions, and thereafter, US$25,000  per additional  institution "/>
    <x v="1"/>
    <n v="2.5"/>
    <n v="2.5"/>
    <n v="0"/>
    <s v="Yes"/>
    <s v="US$1.25 million for 50  institutions, and  thereafter, US$25,000 per additional institution: 1.25+(25,000*50)= 2,500,000"/>
    <x v="1"/>
    <s v="Approved IDPs, detailed activities and performance data, and quality  standards achievement report from the quality assurance panel of experts for all  supported institutions. Review of the verification report will be done by the World  Bank. "/>
    <s v="No"/>
  </r>
  <r>
    <s v="P163018"/>
    <s v="Nepal"/>
    <x v="0"/>
    <s v="IPF/DLIs"/>
    <s v="Vocational Education and Training"/>
    <x v="4"/>
    <x v="17"/>
    <x v="3"/>
    <s v="DLR 1.6: PS has disbursed  performance-based  quality improvement  grants to 100  supported TSLC  and/or Diploma  program offering  institutions in Year 5  on account of quality  targets achieved. US $1.25 million for 50 institutions, and thereafter, US$25,000  per additional  institution"/>
    <x v="1"/>
    <n v="2.5"/>
    <n v="2.5"/>
    <n v="0"/>
    <s v="Yes"/>
    <s v="US$1.25 million for 50 institutions, and thereafter, US$25,000 per additional institution: 1.25+(25,000*50)= 2,500,000"/>
    <x v="1"/>
    <s v="Approved IDPs, detailed activities and performance data, and quality  standards achievement report from the quality assurance panel of experts for all  supported institutions. Review of the verification report will be done by the World  Bank. "/>
    <s v="No"/>
  </r>
  <r>
    <s v="P163018"/>
    <s v="Nepal"/>
    <x v="0"/>
    <s v="IPF/DLIs"/>
    <s v="Vocational Education and Training"/>
    <x v="9"/>
    <x v="43"/>
    <x v="3"/>
    <s v="DLI 2: Improved service delivery and  modernizing curricula in technical education"/>
    <x v="0"/>
    <n v="7.5"/>
    <n v="0"/>
    <n v="6.9444444444444448E-2"/>
    <s v="Yes"/>
    <s v="as per DLR formulas below"/>
    <x v="1"/>
    <s v="Varies by DLR"/>
    <s v="No"/>
  </r>
  <r>
    <s v="P163018"/>
    <s v="Nepal"/>
    <x v="0"/>
    <s v="IPF/DLIs"/>
    <s v="Vocational Education and Training"/>
    <x v="2"/>
    <x v="28"/>
    <x v="0"/>
    <s v="DLR 2.1: 40 heads of TSLC  and/or Diploma  program offering  institutions have  completed the  leadership and  management training  program. "/>
    <x v="1"/>
    <n v="0.25"/>
    <n v="0.25"/>
    <n v="0"/>
    <s v="Yes"/>
    <s v="US$0.125 million for 20 heads of  institutions, and thereafter,US$6,250  peradditional head of institution; 0.125+(20*6,250)"/>
    <x v="1"/>
    <s v="Cover letter and administrative data from TITI and/or other organizations  providing such training on behalf of the project. Administrative data so required will  include participants’ name, gender, home address and phone number(s), educational and  professional qualifications, name and address of institutions with which the participants  are affiliated, their designation at the time of enrolling in the training, the training  program they have enrolled in including the start and end‐date of the training, and  completion status. Review of the verification report will be done by the World Bank.  "/>
    <s v="No"/>
  </r>
  <r>
    <s v="P163018"/>
    <s v="Nepal"/>
    <x v="0"/>
    <s v="IPF/DLIs"/>
    <s v="Vocational Education and Training"/>
    <x v="0"/>
    <x v="44"/>
    <x v="3"/>
    <s v="DLR 2.2: 100 TVET instructors  and/or assessors have  completed training  programs for enhanced  professional  competencies. "/>
    <x v="1"/>
    <n v="0.25"/>
    <n v="0.25"/>
    <n v="0"/>
    <s v="Yes"/>
    <s v="US$0.15 million for 60  instructors and/or  assessors, and  thereafter, US$2,500  per additional; 0.15+(40*2,500)"/>
    <x v="1"/>
    <s v="Cover letter and administrative data from TITI and NSTB providing TSLC/ Diploma  instructors and assessors training, respectively on behalf of the project"/>
    <s v="No"/>
  </r>
  <r>
    <s v="P163018"/>
    <s v="Nepal"/>
    <x v="0"/>
    <s v="IPF/DLIs"/>
    <s v="Vocational Education and Training"/>
    <x v="2"/>
    <x v="28"/>
    <x v="0"/>
    <s v="DLR 2.3: 100 heads of TSLC and/or  Diploma program offering  institutions have  completed the leadership  and management training  program over and above  those in Year 1"/>
    <x v="1"/>
    <n v="0.5"/>
    <n v="0.5"/>
    <n v="0"/>
    <s v="Yes"/>
    <s v="US$0.2 million for 40  heads of institutions, and  thereafter, US$5,000 per  additional head of  institution; 0.2+(60*5,000)"/>
    <x v="1"/>
    <s v="Cover letter and administrative data from TITI and/or other organizations  providing such training on behalf of the project. Administrative data so required will  include participants’ name, gender, home address and phone number(s), educational and  professional qualifications, name and address of institutions with which the participants  are affiliated, their designation at the time of enrolling in the training, the training  program they have enrolled in including the start and end‐date of the training, and  completion status. Review of the verification report will be done by the World Bank.  "/>
    <s v="No"/>
  </r>
  <r>
    <s v="P163018"/>
    <s v="Nepal"/>
    <x v="0"/>
    <s v="IPF/DLIs"/>
    <s v="Vocational Education and Training"/>
    <x v="0"/>
    <x v="44"/>
    <x v="3"/>
    <s v="DLR 2.4: 440 TVET instructors  and/or assessors have  completed training  programs for enhanced  professional competencies  over and above those in  Year 1"/>
    <x v="1"/>
    <n v="0.5"/>
    <n v="0.5"/>
    <n v="0"/>
    <s v="Yes"/>
    <s v="US$0.3 million for 240  instructors and/or  assessors, and thereafter,  US$1,000 per additional  instructor and/or assessor; 0.3+(200*1,000)"/>
    <x v="1"/>
    <s v="Cover letter and administrative data from TITI and NSTB providing TSLC/ Diploma  instructors and assessors training, respectively on behalf of the project. TITI and NSTB  administrative data so required will include participants’ name, gender, home address and phone number(s), educational and professional qualifications, name and address of _x000a_institutions with which the participants are affiliated, designation at the time of enrolling, _x000a_the training program they have enrolled in including the start and end‐date of the training, _x000a_and completion status. Review of the verification report will be done by the World Bank"/>
    <s v="No"/>
  </r>
  <r>
    <s v="P163018"/>
    <s v="Nepal"/>
    <x v="0"/>
    <s v="IPF/DLIs"/>
    <s v="Vocational Education and Training"/>
    <x v="1"/>
    <x v="13"/>
    <x v="0"/>
    <s v="DLR 2.5: CTEVT has revised/developed the curricula for 10 TSLC/Diploma, apprenticeship and/or short‐term training courses, with industry participation to reflect employer requirements"/>
    <x v="1"/>
    <n v="1"/>
    <n v="1"/>
    <n v="0"/>
    <s v="Yes"/>
    <s v="US$0.5 million for 5  curricula  revised/developed, and  thereafter, US$100,000  per additional curricula  revised/developed; 0.5+(5*100,000)"/>
    <x v="1"/>
    <s v="Letter from the PS with the list of curricula developed/revised and the names,  designations, and contact details of industry representatives who participated in the  curricula development/revision process for each curriculum developed/revised. Review of  the verification report will be done by the World Bank"/>
    <s v="No"/>
  </r>
  <r>
    <s v="P163018"/>
    <s v="Nepal"/>
    <x v="0"/>
    <s v="IPF/DLIs"/>
    <s v="Vocational Education and Training"/>
    <x v="2"/>
    <x v="28"/>
    <x v="0"/>
    <s v="DLR 2.6: 100 heads of TSLC and/or  Diploma program offering  institutions have  completed the leadership  and management training  program over and above  those in Years 1 and 2"/>
    <x v="1"/>
    <n v="0.5"/>
    <n v="0.5"/>
    <n v="0"/>
    <s v="Yes"/>
    <s v="US$0.2 million for 40  heads of institutions, and  thereafter, US$5,000 per  additional head of  institution; 0.2+(60*5,000)"/>
    <x v="1"/>
    <s v="Cover letter and administrative data from TITI and/or other organizations  providing such training on behalf of the project. Administrative data so required will  include participants’ name, gender, home address and phone number(s), educational and  professional qualifications, name and address of institutions with which the participants  are affiliated, their designation at the time of enrolling in the training, the training  program they have enrolled in including the start and end‐date of the training, and  completion status. Review of the verification report will be done by the World Bank.  "/>
    <s v="No"/>
  </r>
  <r>
    <s v="P163018"/>
    <s v="Nepal"/>
    <x v="0"/>
    <s v="IPF/DLIs"/>
    <s v="Vocational Education and Training"/>
    <x v="0"/>
    <x v="44"/>
    <x v="3"/>
    <s v="DLR 2.7: 440 TVET instructors  and/or assessors have  completed training  program for enhanced  professional competencies  over and above those in  Years 1 and 2 "/>
    <x v="1"/>
    <n v="0.5"/>
    <n v="0.5"/>
    <n v="0"/>
    <s v="Yes"/>
    <s v="US$0.3 million for 240  instructors and/or  assessors, and thereafter,  US$1,000 per additional  instructor and/or assessor; 0.3+(200*1,000)"/>
    <x v="1"/>
    <s v="Cover letter and administrative data from TITI and NSTB providing TSLC/ Diploma  instructors and assessors training, respectively on behalf of the project. TITI and NSTB  administrative data so required will include participants’ name, gender, home address and phone number(s), educational and professional qualifications, name and address of _x000a_institutions with which the participants are affiliated, designation at the time of enrolling, _x000a_the training program they have enrolled in including the start and end‐date of the training, _x000a_and completion status. Review of the verification report will be done by the World Bank"/>
    <s v="No"/>
  </r>
  <r>
    <s v="P163018"/>
    <s v="Nepal"/>
    <x v="0"/>
    <s v="IPF/DLIs"/>
    <s v="Vocational Education and Training"/>
    <x v="1"/>
    <x v="13"/>
    <x v="0"/>
    <s v="DLR 2.8: CTEVT has revised/developed the curricula for 10 TSLC/Diploma, apprenticeship and/or short‐term training courses over and above those in Year 2, with industry participation to reflect employer requirements "/>
    <x v="1"/>
    <n v="1"/>
    <n v="1"/>
    <n v="0"/>
    <s v="Yes"/>
    <s v="US$0.5 million for 5  curricula  revised/developed, and  thereafter, US$100,000  per additional curricula  revised/developed; 0.5+(5*100,000) "/>
    <x v="1"/>
    <s v="Letter from the PS with the list of curricula developed/revised and the names,  designations, and contact details of industry representatives who participated in the  curricula development/revision process for each curriculum developed/revised. Review of  the verification report will be done by the World Bank"/>
    <s v="No"/>
  </r>
  <r>
    <s v="P163018"/>
    <s v="Nepal"/>
    <x v="0"/>
    <s v="IPF/DLIs"/>
    <s v="Vocational Education and Training"/>
    <x v="2"/>
    <x v="28"/>
    <x v="0"/>
    <s v="DLR 2.9: 100 heads of TSLC  and/or Diploma  program offering  institutions have  completed the  leadership and  management training  program over and  above those in Years 1  through 3; "/>
    <x v="1"/>
    <n v="0.25"/>
    <n v="0.25"/>
    <n v="0"/>
    <s v="Yes"/>
    <s v="US$0.1 million for 40  heads of institutions,  and thereafter,  US$2,500 per additional  head of institution; 0.1+(60*2,500)"/>
    <x v="1"/>
    <s v="Cover letter and administrative data from TITI and/or other organizations  providing such training on behalf of the project. Administrative data so required will  include participants’ name, gender, home address and phone number(s), educational and  professional qualifications, name and address of institutions with which the participants  are affiliated, their designation at the time of enrolling in the training, the training  program they have enrolled in including the start and end‐date of the training, and  completion status. Review of the verification report will be done by the World Bank.  "/>
    <s v="No"/>
  </r>
  <r>
    <s v="P163018"/>
    <s v="Nepal"/>
    <x v="0"/>
    <s v="IPF/DLIs"/>
    <s v="Vocational Education and Training"/>
    <x v="0"/>
    <x v="44"/>
    <x v="3"/>
    <s v="DLR 2.10: 340 TVET instructors  and/or assessors have  completed training  programs for enhanced  professional  competencies over and  above those in Years 1  through 3"/>
    <x v="1"/>
    <n v="0.3"/>
    <n v="0.3"/>
    <n v="0"/>
    <s v="Yes"/>
    <s v="US$0.14 million for 180  instructors and/or  assessors, and  thereafter, US$1,000  per additional instructor  and/or assessor; 0.14+(160*1,000)"/>
    <x v="1"/>
    <s v="Cover letter and administrative data from TITI and NSTB providing TSLC/ Diploma  instructors and assessors training, respectively on behalf of the project. TITI and NSTB  administrative data so required will include participants’ name, gender, home address and phone number(s), educational and professional qualifications, name and address of _x000a_institutions with which the participants are affiliated, designation at the time of enrolling, _x000a_the training program they have enrolled in including the start and end‐date of the training, _x000a_and completion status. Review of the verification report will be done by the World Bank"/>
    <s v="No"/>
  </r>
  <r>
    <s v="P163018"/>
    <s v="Nepal"/>
    <x v="0"/>
    <s v="IPF/DLIs"/>
    <s v="Vocational Education and Training"/>
    <x v="1"/>
    <x v="13"/>
    <x v="0"/>
    <s v="DLR 2.11: CTEVT has  revised/developed the curricula for 10  TSLC/Diploma,  apprenticeship and/or  short‐term training  courses over and above  those in Years 2 and 3,  with industry  participation to reflect  employer requirements"/>
    <x v="1"/>
    <n v="1"/>
    <n v="1"/>
    <n v="0"/>
    <s v="Yes"/>
    <s v="US$0.5 million for 5  curricula revised/developed, and,  thereafter, US$100,000  per additional curricula revised/developed; 0.5+(5*100,000)  "/>
    <x v="1"/>
    <s v="Letter from the PS with the list of curricula developed/revised and the names,  designations, and contact details of industry representatives who participated in the  curricula development/revision process for each curriculum developed/revised. Review of  the verification report will be done by the World Bank"/>
    <s v="No"/>
  </r>
  <r>
    <s v="P163018"/>
    <s v="Nepal"/>
    <x v="0"/>
    <s v="IPF/DLIs"/>
    <s v="Vocational Education and Training"/>
    <x v="2"/>
    <x v="28"/>
    <x v="0"/>
    <s v="DLR 2.12: 60 heads of TSLC  and/or Diploma  program offering  institutions have  completed the  leadership and  management training  program over and  above those in Years  1 through 4; "/>
    <x v="1"/>
    <n v="0.15"/>
    <n v="0.15"/>
    <n v="0"/>
    <s v="Yes"/>
    <s v="US$0.05 million for  20 heads of  institutions, and  thereafter, US$2,500  per additional head of  institution; 0.05+(40*2,500)"/>
    <x v="1"/>
    <s v="Cover letter and administrative data from TITI and/or other organizations  providing such training on behalf of the project. Administrative data so required will  include participants’ name, gender, home address and phone number(s), educational and  professional qualifications, name and address of institutions with which the participants  are affiliated, their designation at the time of enrolling in the training, the training  program they have enrolled in including the start and end‐date of the training, and  completion status. Review of the verification report will be done by the World Bank.  "/>
    <s v="No"/>
  </r>
  <r>
    <s v="P163018"/>
    <s v="Nepal"/>
    <x v="0"/>
    <s v="IPF/DLIs"/>
    <s v="Vocational Education and Training"/>
    <x v="0"/>
    <x v="44"/>
    <x v="3"/>
    <s v="DLR 2.13: 340  TVET instructors  and/or assessors  have completed  training programs for  enhanced  professional  competencies over  and above those in Years 1 through 4 "/>
    <x v="1"/>
    <n v="0.3"/>
    <n v="0.3"/>
    <n v="0"/>
    <s v="Yes"/>
    <s v="US$0.14 million for  180 instructors  and/or assessors, and  thereafter, US$1,000  per additional instructor and/or assessor; 0.14+(160*1,000)"/>
    <x v="1"/>
    <s v="Cover letter and administrative data from TITI and NSTB providing TSLC/ Diploma  instructors and assessors training, respectively on behalf of the project. TITI and NSTB  administrative data so required will include participants’ name, gender, home address and phone number(s), educational and professional qualifications, name and address of _x000a_institutions with which the participants are affiliated, designation at the time of enrolling, _x000a_the training program they have enrolled in including the start and end‐date of the training, _x000a_and completion status. Review of the verification report will be done by the World Bank"/>
    <s v="No"/>
  </r>
  <r>
    <s v="P163018"/>
    <s v="Nepal"/>
    <x v="0"/>
    <s v="IPF/DLIs"/>
    <s v="Vocational Education and Training"/>
    <x v="1"/>
    <x v="13"/>
    <x v="0"/>
    <s v="DLR 2.14: CTEVT has  revised/developed  the curricula for 10  TSLC/Diploma,  apprenticeship  and/or short‐term  training courses over  and above those in  Years 2 through 4,  with industry  participation to  reflect employer  requirements"/>
    <x v="1"/>
    <n v="1"/>
    <n v="1"/>
    <n v="0"/>
    <s v="Yes"/>
    <s v="US$0.5 million for 5  curricula  revised/developed  and, thereafter,  US$100,000 per  additional curricula  revised/developed; 0.5+(5*100,000)"/>
    <x v="1"/>
    <s v="Letter from the PS with the list of curricula developed/revised and the names,  designations, and contact details of industry representatives who participated in the  curricula development/revision process for each curriculum developed/revised. Review of  the verification report will be done by the World Bank"/>
    <s v="No"/>
  </r>
  <r>
    <s v="P163018"/>
    <s v="Nepal"/>
    <x v="0"/>
    <s v="IPF/DLIs"/>
    <s v="Vocational Education and Training"/>
    <x v="5"/>
    <x v="7"/>
    <x v="0"/>
    <s v="DLI 3: Pro‐poor  scholarships"/>
    <x v="0"/>
    <n v="3.5"/>
    <n v="0"/>
    <n v="3.2407407407407406E-2"/>
    <s v="Yes"/>
    <s v="as per DLR formulas below"/>
    <x v="1"/>
    <s v="Administrative report"/>
    <s v="No"/>
  </r>
  <r>
    <s v="P163018"/>
    <s v="Nepal"/>
    <x v="0"/>
    <s v="IPF/DLIs"/>
    <s v="Vocational Education and Training"/>
    <x v="5"/>
    <x v="7"/>
    <x v="0"/>
    <s v="DLR 3.1: 500 TSLC/Diploma  students have been selected for/awarded Pro‐poor Scholarships using a PMT method"/>
    <x v="1"/>
    <n v="0.5"/>
    <n v="0.5"/>
    <n v="0"/>
    <s v="Yes"/>
    <s v="US$0.25 million for  250 Pro‐poor  Scholarships, and  thereafter, US$1000  per additional  scholarship; 0.25+(250*1,000)"/>
    <x v="1"/>
    <s v="Administrative report from PS including scholarship recipient student’s name,  address, phone number and name of the TSLC/Diploma program offering institution and  the specific program the student is enrolled in, and the Bank account number and name of  the Bank the student is receiving scholarship funds through, and the dates and the  amounts of the two installments released to the students.. Review of the verification  report will be done by the World Bank"/>
    <s v="No"/>
  </r>
  <r>
    <s v="P163018"/>
    <s v="Nepal"/>
    <x v="0"/>
    <s v="IPF/DLIs"/>
    <s v="Vocational Education and Training"/>
    <x v="5"/>
    <x v="7"/>
    <x v="0"/>
    <s v="DLR 3.2: 2,000 TSLC/Diploma  students have been  selected for/awarded Pro-poor Scholarships using a  PMT method, over and  above those  selected/awarded in Year1 "/>
    <x v="1"/>
    <n v="1"/>
    <n v="1"/>
    <n v="0"/>
    <s v="Yes"/>
    <s v="US$0.5 million for 1,000  Pro‐poor Scholarships, and  thereafter, US$500 per  additional scholarship; 0.5+(1,000*500)"/>
    <x v="1"/>
    <s v="Administrative report from PS including scholarship recipient student’s name,  address, phone number and name of the TSLC/Diploma program offering institution and  the specific program the student is enrolled in, and the Bank account number and name of  the Bank the student is receiving scholarship funds through, and the dates and the  amounts of the two installments released to the students.. Review of the verification  report will be done by the World Bank"/>
    <s v="No"/>
  </r>
  <r>
    <s v="P163018"/>
    <s v="Nepal"/>
    <x v="0"/>
    <s v="IPF/DLIs"/>
    <s v="Vocational Education and Training"/>
    <x v="5"/>
    <x v="7"/>
    <x v="0"/>
    <s v="DLR 3.3: 2,000 TSLC/Diploma  students have been  selected for/awarded Pro‐ poor Scholarship using a  PMT method, over and  above those  selected/awarded in Years  1 and 2 "/>
    <x v="1"/>
    <n v="1"/>
    <n v="1"/>
    <n v="0"/>
    <s v="Yes"/>
    <s v="US$0.5 million for 1,000  Pro‐poor Scholarships, and  thereafter, US$500 per  additional scholarship; 0.5+(1,000*500)"/>
    <x v="1"/>
    <s v="Administrative report from PS including scholarship recipient student’s name,  address, phone number and name of the TSLC/Diploma program offering institution and  the specific program the student is enrolled in, and the Bank account number and name of  the Bank the student is receiving scholarship funds through, and the dates and the  amounts of the two installments released to the students.. Review of the verification  report will be done by the World Bank"/>
    <s v="No"/>
  </r>
  <r>
    <s v="P163018"/>
    <s v="Nepal"/>
    <x v="0"/>
    <s v="IPF/DLIs"/>
    <s v="Vocational Education and Training"/>
    <x v="5"/>
    <x v="7"/>
    <x v="0"/>
    <s v="DLR 3.4: 2,000 TSLC/Diploma  students have been  selected for/awarded  Pro‐poor Scholarships  using a PMT method,  over and above those  selected/ awarded in  Year 1 through 3 "/>
    <x v="1"/>
    <n v="1"/>
    <n v="1"/>
    <n v="0"/>
    <s v="Yes"/>
    <s v="US$0.5 million for 1000  Pro‐poor Scholarships,  and thereafter, US$500  per additional  scholarship;  0.5+(1,000*500)"/>
    <x v="1"/>
    <s v="Administrative report from PS including scholarship recipient student’s name,  address, phone number and name of the TSLC/Diploma program offering institution and  the specific program the student is enrolled in, and the Bank account number and name of  the Bank the student is receiving scholarship funds through, and the dates and the  amounts of the two installments released to the students.. Review of the verification  report will be done by the World Bank"/>
    <s v="No"/>
  </r>
  <r>
    <s v="P163018"/>
    <s v="Nepal"/>
    <x v="0"/>
    <s v="IPF/DLIs"/>
    <s v="Vocational Education and Training"/>
    <x v="5"/>
    <x v="19"/>
    <x v="3"/>
    <s v="DLI 4: Share of female and disadvantaged youth completing  market relevant short‐term training programs"/>
    <x v="0"/>
    <n v="9.5"/>
    <n v="0"/>
    <n v="8.7962962962962965E-2"/>
    <s v="Yes"/>
    <s v="as per DLR formulas below"/>
    <x v="1"/>
    <s v="Administrative report"/>
    <s v="No"/>
  </r>
  <r>
    <s v="P163018"/>
    <s v="Nepal"/>
    <x v="0"/>
    <s v="IPF/DLIs"/>
    <s v="Vocational Education and Training"/>
    <x v="5"/>
    <x v="19"/>
    <x v="3"/>
    <s v="DLR 4.1: Share of female and disadvantaged youth completing  market relevant short‐term training programs - 50% in Year 1 "/>
    <x v="1"/>
    <n v="1"/>
    <n v="1"/>
    <n v="0"/>
    <s v="Yes"/>
    <s v="US$0.5 million upon  achievement of 25%,  and thereafter,  US$20,000 for each  percentage point  increase; 0.5+(25*20,000)"/>
    <x v="1"/>
    <s v="MIS data for all the trainees including name, age, gender, ethnicity, home  address, telephone number, employment status at the time of enrolling in the training  program, and other data as per the PIM. Review of the verification report will be done by  the World Bank."/>
    <s v="No"/>
  </r>
  <r>
    <s v="P163018"/>
    <s v="Nepal"/>
    <x v="0"/>
    <s v="IPF/DLIs"/>
    <s v="Vocational Education and Training"/>
    <x v="5"/>
    <x v="19"/>
    <x v="3"/>
    <s v="DLR 4.2: Share of female and disadvantaged youth completing  market relevant short‐term training programs - 55% in Year 2"/>
    <x v="1"/>
    <n v="1.5"/>
    <n v="1.5"/>
    <n v="0"/>
    <s v="Yes"/>
    <s v="US$0.75 million upon  achievement of the target  of 30%, and thereafter,  US$30,000 for each  percentage point increas; 0.75+(25*30,000)"/>
    <x v="1"/>
    <s v="MIS data for all the trainees including name, age, gender, ethnicity, home  address, telephone number, employment status at the time of enrolling in the training  program, and other data as per the PIM. Review of the verification report will be done by  the World Bank."/>
    <s v="No"/>
  </r>
  <r>
    <s v="P163018"/>
    <s v="Nepal"/>
    <x v="0"/>
    <s v="IPF/DLIs"/>
    <s v="Vocational Education and Training"/>
    <x v="5"/>
    <x v="19"/>
    <x v="3"/>
    <s v="DLR 4.3: Share of female and disadvantaged youth completing  market relevant short‐term training programs - 60% Year 3"/>
    <x v="1"/>
    <n v="2"/>
    <n v="2"/>
    <n v="0"/>
    <s v="Yes"/>
    <s v="US$1 million upon  achievement of 35%, and  thereafter, US$40,000 for  each percentage point  increase; 1.00+(25*40,000)"/>
    <x v="1"/>
    <s v="MIS data for all the trainees including name, age, gender, ethnicity, home  address, telephone number, employment status at the time of enrolling in the training  program, and other data as per the PIM. Review of the verification report will be done by  the World Bank."/>
    <s v="No"/>
  </r>
  <r>
    <s v="P163018"/>
    <s v="Nepal"/>
    <x v="0"/>
    <s v="IPF/DLIs"/>
    <s v="Vocational Education and Training"/>
    <x v="5"/>
    <x v="19"/>
    <x v="3"/>
    <s v="DLR 4.4: Share of female and disadvantaged youth completing  market relevant short‐term training programs - 65% Year 4"/>
    <x v="1"/>
    <n v="2.5"/>
    <n v="2.5"/>
    <n v="0"/>
    <s v="Yes"/>
    <s v="US$1.25 million upon  achievement of 40%,  and thereafter,  US$50,000 for each  percentage point  increase; 1.25+(25*50,000)"/>
    <x v="1"/>
    <s v="MIS data for all the trainees including name, age, gender, ethnicity, home  address, telephone number, employment status at the time of enrolling in the training  program, and other data as per the PIM. Review of the verification report will be done by  the World Bank."/>
    <s v="No"/>
  </r>
  <r>
    <s v="P163018"/>
    <s v="Nepal"/>
    <x v="0"/>
    <s v="IPF/DLIs"/>
    <s v="Vocational Education and Training"/>
    <x v="5"/>
    <x v="19"/>
    <x v="3"/>
    <s v="DLR 4.5: Share of female and disadvantaged youth completing  market relevant short‐term training programs - 65% in Year 5"/>
    <x v="1"/>
    <n v="2.5"/>
    <n v="2.5"/>
    <n v="0"/>
    <s v="Yes"/>
    <s v="US$1.25 million upon  achievement of 40%,  and thereafter,  US$50,000 for each  percentage point  increase; 1.25+(25*50,000)"/>
    <x v="1"/>
    <s v="MIS data for all the trainees including name, age, gender, ethnicity, home  address, telephone number, employment status at the time of enrolling in the training  program, and other data as per the PIM. Review of the verification report will be done by  the World Bank."/>
    <s v="No"/>
  </r>
  <r>
    <s v="P163018"/>
    <s v="Nepal"/>
    <x v="0"/>
    <s v="IPF/DLIs"/>
    <s v="Vocational Education and Training"/>
    <x v="9"/>
    <x v="56"/>
    <x v="3"/>
    <s v="DLI 5: Percentage of trainees employed/self‐employed within 6  months of completion of short‐term training"/>
    <x v="0"/>
    <n v="11.75"/>
    <n v="0"/>
    <n v="0.10879629629629629"/>
    <s v="Yes"/>
    <s v="as per DLR formulas below"/>
    <x v="1"/>
    <s v="MIS data"/>
    <s v="No"/>
  </r>
  <r>
    <s v="P163018"/>
    <s v="Nepal"/>
    <x v="0"/>
    <s v="IPF/DLIs"/>
    <s v="Vocational Education and Training"/>
    <x v="9"/>
    <x v="56"/>
    <x v="3"/>
    <s v="DLR 5.1: Percentage of trainees employed/self‐employed within 6  months of completion of short‐term training - 65% in Year 2"/>
    <x v="1"/>
    <n v="2.75"/>
    <n v="2.75"/>
    <n v="0"/>
    <s v="Yes"/>
    <s v="US$1.25 million upon achievement of the target of 50%, and  thereafter, US$100,000 for each percentage point increase; 1.25+(15*100,000)"/>
    <x v="1"/>
    <s v="MIS data for all the trainees including name, age, gender, ethnicity, home address,  telephone number, employment status at the time of enrolling in the training program, and  other data as per the PIM, in all years; joint monitoring team report from the PS in all years.  Review of the verification report will be done by the World Bank.  "/>
    <s v="No"/>
  </r>
  <r>
    <s v="P163018"/>
    <s v="Nepal"/>
    <x v="0"/>
    <s v="IPF/DLIs"/>
    <s v="Vocational Education and Training"/>
    <x v="9"/>
    <x v="56"/>
    <x v="3"/>
    <s v="DLR 5.2: Percentage of trainees employed/self‐employed within 6  months of completion of short‐term training - 65% in Year 3 "/>
    <x v="1"/>
    <n v="3"/>
    <n v="3"/>
    <n v="0"/>
    <s v="Yes"/>
    <s v="US$1.5 million upon  achievement of the target  of 50%, and thereafter,  US$100,000 for each  percentage point increase; 1.50+(15*100,0000)"/>
    <x v="1"/>
    <s v="MIS data for all the trainees including name, age, gender, ethnicity, home address,  telephone number, employment status at the time of enrolling in the training program, and  other data as per the PIM, in all years; joint monitoring team report from the PS in all years.  Review of the verification report will be done by the World Bank.  "/>
    <s v="No"/>
  </r>
  <r>
    <s v="P163018"/>
    <s v="Nepal"/>
    <x v="0"/>
    <s v="IPF/DLIs"/>
    <s v="Vocational Education and Training"/>
    <x v="9"/>
    <x v="56"/>
    <x v="3"/>
    <s v="DLR 5.3: Percentage of trainees employed/self‐employed within 6  months of completion of short‐term training - 70% in Year 4 "/>
    <x v="1"/>
    <n v="3"/>
    <n v="3"/>
    <n v="0"/>
    <s v="Yes"/>
    <s v="US$1.5 million upon  achievement of the  target of 60%, and  thereafter, US$150,000  for each percentage  point increase; 1.50+(10*150,000)"/>
    <x v="1"/>
    <s v="MIS data for all the trainees including name, age, gender, ethnicity, home address,  telephone number, employment status at the time of enrolling in the training program, and  other data as per the PIM, in all years; joint monitoring team report from the PS in all years.  Review of the verification report will be done by the World Bank.  "/>
    <s v="No"/>
  </r>
  <r>
    <s v="P163018"/>
    <s v="Nepal"/>
    <x v="0"/>
    <s v="IPF/DLIs"/>
    <s v="Vocational Education and Training"/>
    <x v="9"/>
    <x v="56"/>
    <x v="3"/>
    <s v="DLR5.4: Percentage of trainees employed/self‐employed within 6  months of completion of short‐term training - 70% in Year 5 "/>
    <x v="1"/>
    <n v="3"/>
    <n v="3"/>
    <n v="0"/>
    <s v="Yes"/>
    <s v="US$1.5 million upon  achievement of the  target of 60%, and  thereafter,  US$150,000 for each  percentage point  increase; 1.50+(10*150,000)"/>
    <x v="1"/>
    <s v="MIS data for all the trainees including name, age, gender, ethnicity, home address,  telephone number, employment status at the time of enrolling in the training program, and  other data as per the PIM, in all years; joint monitoring team report from the PS in all years.  Review of the verification report will be done by the World Bank.  "/>
    <s v="No"/>
  </r>
  <r>
    <s v="P163018"/>
    <s v="Nepal"/>
    <x v="0"/>
    <s v="IPF/DLIs"/>
    <s v="Vocational Education and Training"/>
    <x v="9"/>
    <x v="62"/>
    <x v="0"/>
    <s v="DLI 6: Testing of Prior Skills"/>
    <x v="0"/>
    <n v="5"/>
    <n v="0"/>
    <n v="4.6296296296296294E-2"/>
    <s v="Yes"/>
    <s v="as per DLR formulas below"/>
    <x v="1"/>
    <s v="Administrative data from the NSTB as per the PIM including the name, address,  telephone number, age, gender, ethnicity, home address, employment status at the time  of taking the skills test, skills test level and trade, pass/fail status, and migration history in  the case of repeat or returnee migrants. Review of the verification report will be done by  the World Bank.   "/>
    <s v="No"/>
  </r>
  <r>
    <s v="P163018"/>
    <s v="Nepal"/>
    <x v="0"/>
    <s v="IPF/DLIs"/>
    <s v="Vocational Education and Training"/>
    <x v="9"/>
    <x v="62"/>
    <x v="0"/>
    <s v="DLR 6.1: 6,000 youth, including migrants, have completed the NSTB skills tests "/>
    <x v="1"/>
    <n v="1"/>
    <n v="1"/>
    <n v="0"/>
    <s v="Yes"/>
    <s v="US$0.4 million for  3,000 youth, and  thereafter, US$200  per additional youth; 0.4+(3,000*200)"/>
    <x v="1"/>
    <s v="Administrative data from the NSTB as per the PIM including the name, address,  telephone number, age, gender, ethnicity, home address, employment status at the time  of taking the skills test, skills test level and trade, pass/fail status, and migration history in  the case of repeat or returnee migrants. Review of the verification report will be done by  the World Bank.   "/>
    <s v="No"/>
  </r>
  <r>
    <s v="P163018"/>
    <s v="Nepal"/>
    <x v="0"/>
    <s v="IPF/DLIs"/>
    <s v="Vocational Education and Training"/>
    <x v="9"/>
    <x v="62"/>
    <x v="0"/>
    <s v="DLR 6.2: 6,000 youth, including  migrants, have completed the NSTB skills tests, over  and above those completing them in Year 1 "/>
    <x v="1"/>
    <n v="1"/>
    <n v="1"/>
    <n v="0"/>
    <s v="Yes"/>
    <s v="US$0.4 million for 3,000  youth, and thereafter,  US$200 per additional  youth; 0.4+(3,000*200)"/>
    <x v="1"/>
    <s v="Administrative data from the NSTB as per the PIM including the name, address,  telephone number, age, gender, ethnicity, home address, employment status at the time  of taking the skills test, skills test level and trade, pass/fail status, and migration history in  the case of repeat or returnee migrants. Review of the verification report will be done by  the World Bank.   "/>
    <s v="No"/>
  </r>
  <r>
    <s v="P163018"/>
    <s v="Nepal"/>
    <x v="0"/>
    <s v="IPF/DLIs"/>
    <s v="Vocational Education and Training"/>
    <x v="9"/>
    <x v="62"/>
    <x v="0"/>
    <s v="DLR 6.3: 6,000 youth, including  migrants, have completed the NSTB skills tests, over and above those completing them in Years 1 and 2  "/>
    <x v="1"/>
    <n v="1"/>
    <n v="1"/>
    <n v="0"/>
    <s v="Yes"/>
    <s v="US$0.4 million for 3,000  youth, and thereafter,  US$200 per additional  youth; 0.4+(3,000*200)"/>
    <x v="1"/>
    <s v="Administrative data from the NSTB as per the PIM including the name, address,  telephone number, age, gender, ethnicity, home address, employment status at the time  of taking the skills test, skills test level and trade, pass/fail status, and migration history in  the case of repeat or returnee migrants. Review of the verification report will be done by  the World Bank.   "/>
    <s v="No"/>
  </r>
  <r>
    <s v="P163018"/>
    <s v="Nepal"/>
    <x v="0"/>
    <s v="IPF/DLIs"/>
    <s v="Vocational Education and Training"/>
    <x v="9"/>
    <x v="62"/>
    <x v="0"/>
    <s v="DLR 6.4: 6,000 youth, including migrants, have completed the NSTB skills tests, over and above those completing them in Years 1 through  3 "/>
    <x v="1"/>
    <n v="1"/>
    <n v="1"/>
    <n v="0"/>
    <s v="Yes"/>
    <s v="US$0.4 million for 3,000  youth, and thereafter,  US$200 per additional  youth; 0.4+(3,000*200)"/>
    <x v="1"/>
    <s v="Administrative data from the NSTB as per the PIM including the name, address,  telephone number, age, gender, ethnicity, home address, employment status at the time  of taking the skills test, skills test level and trade, pass/fail status, and migration history in  the case of repeat or returnee migrants. Review of the verification report will be done by  the World Bank.   "/>
    <s v="No"/>
  </r>
  <r>
    <s v="P163018"/>
    <s v="Nepal"/>
    <x v="0"/>
    <s v="IPF/DLIs"/>
    <s v="Vocational Education and Training"/>
    <x v="9"/>
    <x v="62"/>
    <x v="0"/>
    <s v="DLR 6.5: 6,000 youth, including migrants, have completed the NSTB skills tests, over and above those completing them in Years 1 through 4"/>
    <x v="1"/>
    <n v="1"/>
    <n v="1"/>
    <n v="0"/>
    <s v="Yes"/>
    <s v="US$0.4 million for  3,000 youth, and  thereafter, US$200  per additional youth; 0.4+(3,000*200)"/>
    <x v="1"/>
    <s v="Administrative data from the NSTB as per the PIM including the name, address,  telephone number, age, gender, ethnicity, home address, employment status at the time  of taking the skills test, skills test level and trade, pass/fail status, and migration history in  the case of repeat or returnee migrants. Review of the verification report will be done by  the World Bank.   "/>
    <s v="No"/>
  </r>
  <r>
    <s v="P163018"/>
    <s v="Nepal"/>
    <x v="0"/>
    <s v="IPF/DLIs"/>
    <s v="Vocational Education and Training"/>
    <x v="9"/>
    <x v="63"/>
    <x v="0"/>
    <s v="DLI 7: Apprenticeship  Programs"/>
    <x v="0"/>
    <n v="5.5"/>
    <n v="0"/>
    <n v="5.0925925925925923E-2"/>
    <s v="Yes"/>
    <s v="as per DLR formulas below"/>
    <x v="1"/>
    <s v="Varies by DLR"/>
    <s v="No"/>
  </r>
  <r>
    <s v="P163018"/>
    <s v="Nepal"/>
    <x v="0"/>
    <s v="IPF/DLIs"/>
    <s v="Vocational Education and Training"/>
    <x v="9"/>
    <x v="63"/>
    <x v="0"/>
    <s v="DLR 7.1: PS has prepared and adopted the Operational Manual forthe apprenticeship programs"/>
    <x v="1"/>
    <n v="0.5"/>
    <n v="0.5"/>
    <n v="0"/>
    <s v="Yes"/>
    <s v="US$0.5 million upon  achievement of DLR  target"/>
    <x v="1"/>
    <s v=" For Year 1, letter from the PS, including an endorsement of the manual by the PIC  and a copy of the manual. "/>
    <s v="No"/>
  </r>
  <r>
    <s v="P163018"/>
    <s v="Nepal"/>
    <x v="0"/>
    <s v="IPF/DLIs"/>
    <s v="Vocational Education and Training"/>
    <x v="9"/>
    <x v="63"/>
    <x v="0"/>
    <s v="DLR 7.2: 500 youth received job placement assistance through HR Service Providers"/>
    <x v="1"/>
    <n v="0.5"/>
    <n v="0.5"/>
    <n v="0"/>
    <s v="Yes"/>
    <s v="US$0.25 million for 250  youth, and thereafter, US$1,000 per additional youth; 0.25+(250*1,000) "/>
    <x v="1"/>
    <s v=" Administrative data from the PS disaggregated by name, gender, ethnicity, age,  educational and training credentials, phone number, current residential address, and type  of job placement assistance received by project supported youth, and name and location of  the service provider. Review of the verification report will be done by the World Bank"/>
    <s v="No"/>
  </r>
  <r>
    <s v="P163018"/>
    <s v="Nepal"/>
    <x v="0"/>
    <s v="IPF/DLIs"/>
    <s v="Vocational Education and Training"/>
    <x v="9"/>
    <x v="63"/>
    <x v="0"/>
    <s v="DLR 7.3: 500 trainees have successfully completed Project‐supported apprenticeship programs"/>
    <x v="1"/>
    <n v="1"/>
    <n v="1"/>
    <n v="0"/>
    <s v="Yes"/>
    <s v="US$0.5 million for 250  trainees, and thereafter,  US$2,000 per additional  trainee; 0.5+(250*2,000)"/>
    <x v="1"/>
    <s v=" From Year 2 onwards, administrative data from the PS with  details of apprentices including name, gender, age, ethnicity, past educational and  vocational qualifications, and the name, trade area, duration, and other data as described  in the PIM, and focal persons’ names, addresses and other details of the TVET institutions and industry partners who are jointly offering the apprenticeship programs under the _x000a_project, skills test results of the project supported apprentices. Review of the verification _x000a_report will be done by the World Bank"/>
    <s v="No"/>
  </r>
  <r>
    <s v="P163018"/>
    <s v="Nepal"/>
    <x v="0"/>
    <s v="IPF/DLIs"/>
    <s v="Vocational Education and Training"/>
    <x v="9"/>
    <x v="63"/>
    <x v="0"/>
    <s v="DLR 7.4: 500 youth have received  job placement assistance through HR Service Providers, over and above those assisted in Year 2 "/>
    <x v="1"/>
    <n v="0.5"/>
    <n v="0.5"/>
    <n v="0"/>
    <s v="Yes"/>
    <s v="US$0.25 million for 250  youth, and thereafter,  US$1,000 per additional  youth;  0.25+(250*1,000) "/>
    <x v="1"/>
    <s v=" Administrative data from the PS disaggregated by name, gender, ethnicity, age,  educational and training credentials, phone number, current residential address, and type  of job placement assistance received by project supported youth, and name and location of  the service provider. Review of the verification report will be done by the World Bank"/>
    <s v="No"/>
  </r>
  <r>
    <s v="P163018"/>
    <s v="Nepal"/>
    <x v="0"/>
    <s v="IPF/DLIs"/>
    <s v="Vocational Education and Training"/>
    <x v="9"/>
    <x v="63"/>
    <x v="0"/>
    <s v="DLR 7.5: 500 trainees have successfully completed Project‐supported apprenticeship programs over and above those completing  them in Year 3"/>
    <x v="1"/>
    <n v="1"/>
    <n v="1"/>
    <n v="0"/>
    <s v="Yes"/>
    <s v="US$0.5 million for 250  trainees, and  thereafter, US$2,000  per additional trainee; 0.5+(250*2,000)"/>
    <x v="1"/>
    <s v=" From Year 2 onwards, administrative data from the PS with  details of apprentices including name, gender, age, ethnicity, past educational and  vocational qualifications, and the name, trade area, duration, and other data as described  in the PIM, and focal persons’ names, addresses and other details of the TVET institutions and industry partners who are jointly offering the apprenticeship programs under the _x000a_project, skills test results of the project supported apprentices. Review of the verification _x000a_report will be done by the World Bank"/>
    <s v="No"/>
  </r>
  <r>
    <s v="P163018"/>
    <s v="Nepal"/>
    <x v="0"/>
    <s v="IPF/DLIs"/>
    <s v="Vocational Education and Training"/>
    <x v="9"/>
    <x v="63"/>
    <x v="0"/>
    <s v="DLR 7.6: 1,000 youth have received job placement assistance through HR Service Providers, over and above those assisted in Years 2 and 3"/>
    <x v="1"/>
    <n v="0.5"/>
    <n v="0.5"/>
    <n v="0"/>
    <s v="Yes"/>
    <s v="US$0.25 million for 500  youth, and thereafter,  US$500 per additional  youth; 0.25+(500*500)"/>
    <x v="1"/>
    <s v=" Administrative data from the PS disaggregated by name, gender, ethnicity, age,  educational and training credentials, phone number, current residential address, and type  of job placement assistance received by project supported youth, and name and location of  the service provider. Review of the verification report will be done by the World Bank"/>
    <s v="No"/>
  </r>
  <r>
    <s v="P163018"/>
    <s v="Nepal"/>
    <x v="0"/>
    <s v="IPF/DLIs"/>
    <s v="Vocational Education and Training"/>
    <x v="9"/>
    <x v="63"/>
    <x v="0"/>
    <s v="DLR 7.7: 500 trainees have successfully completed Project‐supported apprenticeship programs over and above those completing them in Years 3 and 4"/>
    <x v="1"/>
    <n v="1"/>
    <n v="1"/>
    <n v="0"/>
    <s v="Yes"/>
    <s v="US$0.5 million for  250 trainees, and  thereafter, US$2,000  per additional trainee; 0.5+(250*2,000)"/>
    <x v="1"/>
    <s v=" From Year 2 onwards, administrative data from the PS with  details of apprentices including name, gender, age, ethnicity, past educational and  vocational qualifications, and the name, trade area, duration, and other data as described  in the PIM, and focal persons’ names, addresses and other details of the TVET institutions and industry partners who are jointly offering the apprenticeship programs under the _x000a_project, skills test results of the project supported apprentices. Review of the verification _x000a_report will be done by the World Bank"/>
    <s v="No"/>
  </r>
  <r>
    <s v="P163018"/>
    <s v="Nepal"/>
    <x v="0"/>
    <s v="IPF/DLIs"/>
    <s v="Vocational Education and Training"/>
    <x v="9"/>
    <x v="63"/>
    <x v="0"/>
    <s v="DLR 7.8: 1,000 youth have received job placement assistance through HR Service Providers, over and above those assisted in Years 2 through 4 "/>
    <x v="1"/>
    <n v="0.5"/>
    <n v="0.5"/>
    <n v="0"/>
    <s v="Yes"/>
    <s v="US$0.25 million for  500 youth, and  thereafter, US$500  per additional youth; 0.25+(500*500)"/>
    <x v="1"/>
    <s v=" Administrative data from the PS disaggregated by name, gender, ethnicity, age,  educational and training credentials, phone number, current residential address, and type  of job placement assistance received by project supported youth, and name and location of  the service provider. Review of the verification report will be done by the World Bank"/>
    <s v="No"/>
  </r>
  <r>
    <s v="P167047"/>
    <s v="Nepal"/>
    <x v="0"/>
    <s v="PforR"/>
    <s v="Primary and Secondary Education"/>
    <x v="2"/>
    <x v="33"/>
    <x v="3"/>
    <s v="DLI 1: Strengthened governance, fiduciary management, data systems, and institutional capacity for results-based program implementation"/>
    <x v="0"/>
    <n v="16.599999999999998"/>
    <n v="0"/>
    <n v="0.69287920527589941"/>
    <s v="Yes"/>
    <s v="as per DLR formulas below"/>
    <x v="0"/>
    <s v="MOEST/CEHRD report endorsed by interministerial SSDP Steering Committee"/>
    <s v="Yes, DLI modified"/>
  </r>
  <r>
    <s v="P167047"/>
    <s v="Nepal"/>
    <x v="0"/>
    <s v="PforR"/>
    <s v="Primary and Secondary Education"/>
    <x v="4"/>
    <x v="59"/>
    <x v="0"/>
    <s v="DLR 1.7: 75 LGs have integrated SSDP activities in their annual work plan and budget (AWPB)"/>
    <x v="1"/>
    <n v="7.1"/>
    <n v="7.1"/>
    <n v="0"/>
    <s v="Yes"/>
    <s v="US$3,300,000 if 37 LGs have integrated SSDP activities in their AWPB and thereafter US$100,000 for each additional LGs that has integrated the SSDP in their AWPB, with a maximum of US$7,100,000 (= total of 75 LGs)"/>
    <x v="0"/>
    <s v="List of LGs fulfilling this DLR per MOEST/CEHRD report ; AWPBs of LGs in Year 3, Year 4 or Year 5- whichever is applicable for the claimed period"/>
    <s v="Yes, New DLR"/>
  </r>
  <r>
    <s v="P167047"/>
    <s v="Nepal"/>
    <x v="0"/>
    <s v="PforR"/>
    <s v="Primary and Secondary Education"/>
    <x v="4"/>
    <x v="59"/>
    <x v="0"/>
    <s v="DLR 1.9: 65 additional LGs have integrated SSDP activities in their AWPB (Provided that that the LGs under DLR 1.7 have continued to integrate SSDP activities in their AWPB)"/>
    <x v="1"/>
    <n v="7.1"/>
    <n v="7.1"/>
    <n v="0"/>
    <s v="Yes"/>
    <s v="US$3,900,000 if 33 LGs have integrated SSDP activities in their AWPB and thereafter US$100,000 for additional LGs that has integrated the SSDP in their AWPB, with a maximum of US$7,100,000 (= total of 65 LGs)"/>
    <x v="0"/>
    <s v="List of LGs fulfilling this DLR per MOEST/CEHRD report ; AWPBs of LGs in Year 3, Year 4 or Year 5- whichever is applicable for the claimed period"/>
    <s v="Yes, New DLR"/>
  </r>
  <r>
    <s v="P167047"/>
    <s v="Nepal"/>
    <x v="0"/>
    <s v="PforR"/>
    <s v="Primary and Secondary Education"/>
    <x v="2"/>
    <x v="2"/>
    <x v="0"/>
    <s v="DLR 1.8: 200 LGs have made data on conditional grants released to individual schools, consistent with the Grant Management Guideline, public on user-friendly websites (or accessible spaces)"/>
    <x v="1"/>
    <n v="1.2"/>
    <n v="1.2"/>
    <n v="0"/>
    <s v="Yes"/>
    <s v="US$600,000 if 100 LGs have made data on conditional grants released to schools, consistent with the Grant Management Guideline, public on user-friendly websites (or accessible space) and thereafter US$6,000 for each additional LG, with a maximum of US$1,200,000 (= total of 200 LGs)"/>
    <x v="0"/>
    <s v="AWPBs of LGs in Year 3, Year 4 or Year 5- whichever is applicable for the claim period ; LG endorsed GMG"/>
    <s v="Yes, New DLR"/>
  </r>
  <r>
    <s v="P167047"/>
    <s v="Nepal"/>
    <x v="0"/>
    <s v="PforR"/>
    <s v="Primary and Secondary Education"/>
    <x v="2"/>
    <x v="2"/>
    <x v="0"/>
    <s v="DLR 1.10: 100 additional LGs have made data on conditional grants released to individual schools, consistent with the Grant Management Guideline, public on user-friendly websites (or accessible spaces) (provided that the LGs under DLR 1.8 have continued to make such data public on user-friendly websites (or accessible spaces))"/>
    <x v="1"/>
    <n v="0.6"/>
    <n v="0.6"/>
    <n v="0"/>
    <s v="Yes"/>
    <s v="US$300,000 if 50 LGs have made data on conditional grants released to schools, consistent with the Grant Management Guideline, public on user-friendly websites (or accessible space) and thereafter US$6,000 for each additional LG, with a maximum of US$600,000 (= total of 100 LGs)"/>
    <x v="0"/>
    <s v="AWPBs of LGs in Year 3, Year 4 or Year 5- whichever is applicable for the claim period ; LG endorsed GMG"/>
    <s v="Yes, New DLR"/>
  </r>
  <r>
    <s v="P167047"/>
    <s v="Nepal"/>
    <x v="0"/>
    <s v="PforR"/>
    <s v="Primary and Secondary Education"/>
    <x v="2"/>
    <x v="2"/>
    <x v="0"/>
    <s v="DLR 1.11: 100 additional LGs have made data on conditional grants released to individual schools, consistent with the Grant Management Guideline, public on user-friendly websites (or accessible spaces) (provided that the LGs under DLRs 1.8 and 1.10 have continued to make such data public on user-friendly websites (or accessible spaces))"/>
    <x v="1"/>
    <n v="0.6"/>
    <n v="0.6"/>
    <n v="0"/>
    <s v="Yes"/>
    <s v="US$300,000 if 50 LGs have made data on conditional grants released to schools, consistent with the Grant Management Guideline, public on user-friendly websites (or accessible space) and thereafter US$6,000 for each additional LG, with a maximum of US$600,000 (= total of 100 LGs)"/>
    <x v="0"/>
    <s v="AWPBs of LGs in Year 3, Year 4 or Year 5- whichever is applicable for the claim period ; LG endorsed GMG"/>
    <s v="Yes, New DLR"/>
  </r>
  <r>
    <s v="P167047"/>
    <s v="Nepal"/>
    <x v="0"/>
    <s v="PforR"/>
    <s v="Primary and Secondary Education"/>
    <x v="5"/>
    <x v="25"/>
    <x v="3"/>
    <s v="DLI 2: Improved access to basic and retention in secondary schools"/>
    <x v="0"/>
    <n v="2.4"/>
    <n v="0"/>
    <n v="0.10017530678687704"/>
    <s v="Yes"/>
    <s v="as per DLR formulas below"/>
    <x v="0"/>
    <s v="MOE/DOE; DOE Flash Report"/>
    <s v="Yes, DLI modified"/>
  </r>
  <r>
    <s v="P167047"/>
    <s v="Nepal"/>
    <x v="0"/>
    <s v="PforR"/>
    <s v="Primary and Secondary Education"/>
    <x v="5"/>
    <x v="25"/>
    <x v="1"/>
    <s v="DLR 2.6: OOSC have been reduced by 30% in 15 Targeted Districts"/>
    <x v="1"/>
    <n v="1.2"/>
    <n v="1.2"/>
    <n v="0"/>
    <s v="Yes"/>
    <s v="as per DLR formulas below"/>
    <x v="0"/>
    <s v="Baseline report of the number of OOSC in each of the targeted 15 districts (Year 3) • Dataset listing names and profiles (age, gender, and ethnicity) of OOSC enrolled by the school/LC in each of the targeted 15 districts (Year 3) • A report summarizing the different interventions and initiatives implemented to bring OOSC into schools and LCs and a summary of total number of OOSC brought into basic schooling in each of the targeted 15 districts (Year 3)"/>
    <s v="Yes, New DLR"/>
  </r>
  <r>
    <s v="P167047"/>
    <s v="Nepal"/>
    <x v="0"/>
    <s v="PforR"/>
    <s v="Primary and Secondary Education"/>
    <x v="5"/>
    <x v="25"/>
    <x v="1"/>
    <s v="DLR 2.7: OOSC have been reduced by 5.6% nationwide"/>
    <x v="1"/>
    <n v="1.2"/>
    <n v="1.2"/>
    <n v="0"/>
    <s v="Yes"/>
    <s v="as per DLR formulas below"/>
    <x v="0"/>
    <s v="A report summarizing the different interventions and initiatives implemented to bring OOSC into schools and LCs and a summary of total number of OOSC brought into basic schooling; The full dataset listing the names and profiles (gender, age, and ethnicity) of the OOSC enrolled by school/LC. MOEST/ CEHRD publish enrollment data of age group 7-12 students in school/ LC disaggregated by genders in the EMIS report and the estimated population of that age group in Year 5. The percentage of OOSC calculated based on the EMIS data of age 7-12 school/ LC enrolled students in comparison with total student population of that age group in that year (Year 5)"/>
    <s v="Yes, New DLR"/>
  </r>
  <r>
    <s v="P167047"/>
    <s v="Nepal"/>
    <x v="0"/>
    <s v="PforR"/>
    <s v="Primary and Secondary Education"/>
    <x v="6"/>
    <x v="64"/>
    <x v="3"/>
    <s v="DLI 7: Strengthening reading proficiencies and habits in early grades"/>
    <x v="0"/>
    <n v="4.9580000000000002"/>
    <n v="0"/>
    <n v="0.2069454879372235"/>
    <s v="Yes"/>
    <s v="as per DLR formulas below"/>
    <x v="0"/>
    <s v="MOEST/CEHRD report endorsed by interministerial SSDP Steering Committee"/>
    <s v="Yes, New DLI"/>
  </r>
  <r>
    <s v="P167047"/>
    <s v="Nepal"/>
    <x v="0"/>
    <s v="PforR"/>
    <s v="Primary and Secondary Education"/>
    <x v="6"/>
    <x v="64"/>
    <x v="1"/>
    <s v="DLR 7.1: All LGs in 20 Districts have implemented the NEGRP minimum package in at least 80% of community schools"/>
    <x v="1"/>
    <n v="1"/>
    <n v="1"/>
    <n v="0"/>
    <s v="Yes"/>
    <s v="US$500,000 if NEGRP minimum package is implemented in 18 districts and thereafter US$250,000 per additional district, with a maximum of US$1,000,000"/>
    <x v="0"/>
    <s v="Documentation of the approved NEGRP minimum package; b) The full dataset listing the names of schools with grades, LGs, and districts where the NEGRP minimum package is implemented; and c) Evidence of implementation of each component of the minimum package - • A random verification by the IVA taking a representative sample of the enlisted schools in each of the enlisted districts and LGs where the NEGRP minimum package is implemented."/>
    <s v="Yes, New DLR"/>
  </r>
  <r>
    <s v="P167047"/>
    <s v="Nepal"/>
    <x v="0"/>
    <s v="PforR"/>
    <s v="Primary and Secondary Education"/>
    <x v="6"/>
    <x v="64"/>
    <x v="1"/>
    <s v="DLR 7.2: All LGs in 9 additional districts have implemented the NEGRP minimum package in at least 80% of community schools. (provided that all LGs under DLR 7.1 have continued to implement the NEGRP minimum package in at least 80% of community schools"/>
    <x v="1"/>
    <n v="1.9790000000000001"/>
    <n v="1.9790000000000001"/>
    <n v="0"/>
    <s v="Yes"/>
    <s v="US$1,099,000 if 5 additional Districts have implemented the NEGRP minimum package, and thereafter, US$220,000 for each additional District, with a maximum of US$1,979,000 (= total of 9 additional Districts)"/>
    <x v="0"/>
    <s v="Documentation of the approved NEGRP minimum package; b) The full dataset listing the names of schools with grades, LGs, and districts where the NEGRP minimum package is implemented; and c) Evidence of implementation of each component of the minimum package - • A random verification by the IVA taking a representative sample of the enlisted schools in each of the enlisted districts and LGs where the NEGRP minimum package is implemented."/>
    <s v="Yes, New DLR"/>
  </r>
  <r>
    <s v="P167047"/>
    <s v="Nepal"/>
    <x v="0"/>
    <s v="PforR"/>
    <s v="Primary and Secondary Education"/>
    <x v="6"/>
    <x v="64"/>
    <x v="1"/>
    <s v="DLR 7.3: All LGs in 9 additional districts have implemented the NEGRP minimum package in at least 80% of community schools. (provided that all LGs under DLRs 7.1 and 7.2 have continued to implement the NEGRP minimum package in at least 80% of community schools"/>
    <x v="1"/>
    <n v="1.9790000000000001"/>
    <n v="1.9790000000000001"/>
    <n v="0"/>
    <s v="Yes"/>
    <s v="US$1,099,000 if LGs in 5 additional Districts have implemented the NEGRP minimum package, and thereafter, US$220,000 for each additional District, with a maximum of US$1,979,000 (= total of 9 additional Districts)"/>
    <x v="0"/>
    <s v="Documentation of the approved NEGRP minimum package; b) The full dataset listing the names of schools with grades, LGs, and districts where the NEGRP minimum package is implemented; and c) Evidence of implementation of each component of the minimum package - • A random verification by the IVA taking a representative sample of the enlisted schools in each of the enlisted districts and LGs where the NEGRP minimum package is implemented."/>
    <s v="Yes, New DLR"/>
  </r>
  <r>
    <s v="P160748"/>
    <s v="Nepal"/>
    <x v="0"/>
    <s v="PforR"/>
    <s v="Primary and Secondary Education"/>
    <x v="2"/>
    <x v="33"/>
    <x v="2"/>
    <s v="DLI 1: Strengthened governance, fiduciary management, data systems and institutional capacity for resultsbased program implementation"/>
    <x v="0"/>
    <n v="36"/>
    <n v="0"/>
    <n v="9.7297297297297303E-2"/>
    <s v="Varies by DLR"/>
    <s v="as per DLR formulas below"/>
    <x v="0"/>
    <s v="Varies by DLR"/>
    <s v="Yes, DLI modified"/>
  </r>
  <r>
    <s v="P160748"/>
    <s v="Nepal"/>
    <x v="0"/>
    <s v="PforR"/>
    <s v="Primary and Secondary Education"/>
    <x v="4"/>
    <x v="20"/>
    <x v="2"/>
    <s v="DLR 1.1: Enhanced fiduciary system in place"/>
    <x v="1"/>
    <n v="6"/>
    <n v="6"/>
    <n v="0"/>
    <s v="No"/>
    <s v="US$6 million if the DLR is achieved, 0 otherwise"/>
    <x v="0"/>
    <s v="MOE/DOE report endorsed by interministerial SSDP SC"/>
    <s v="Yes, DLR intact "/>
  </r>
  <r>
    <s v="P160748"/>
    <s v="Nepal"/>
    <x v="0"/>
    <s v="PforR"/>
    <s v="Primary and Secondary Education"/>
    <x v="4"/>
    <x v="20"/>
    <x v="2"/>
    <s v="DLR 1.2: Grants Management System operational"/>
    <x v="1"/>
    <n v="6"/>
    <n v="6"/>
    <n v="0"/>
    <s v="No"/>
    <s v="US$6 million if the DLR is achieved, 0 otherwise"/>
    <x v="0"/>
    <s v="MOE/DOE report endorsed by interministerial SSDP SC"/>
    <s v="Yes, DLR intact "/>
  </r>
  <r>
    <s v="P160748"/>
    <s v="Nepal"/>
    <x v="0"/>
    <s v="PforR"/>
    <s v="Primary and Secondary Education"/>
    <x v="4"/>
    <x v="20"/>
    <x v="2"/>
    <s v="DLR 1.3: Satisfactory completion of capacity strengthening AWPB on key PSF activities"/>
    <x v="1"/>
    <n v="6"/>
    <n v="6"/>
    <n v="0"/>
    <s v="No"/>
    <s v="US$6 million if the DLR is achieved, 0 otherwise"/>
    <x v="0"/>
    <s v="MOE/DOE report endorsed by interministerial SSDP SC"/>
    <s v="Yes, DLR intact "/>
  </r>
  <r>
    <s v="P160748"/>
    <s v="Nepal"/>
    <x v="0"/>
    <s v="PforR"/>
    <s v="Primary and Secondary Education"/>
    <x v="4"/>
    <x v="20"/>
    <x v="2"/>
    <s v="DLR 1.4: 4 percentage points improvement in Teachers and student data accuracy compared to discrepancy in the sample verification survey carried out in year one, or 95% accuracy in the sample verification survey carried out in y"/>
    <x v="1"/>
    <n v="6"/>
    <n v="6"/>
    <n v="0"/>
    <s v="Yes"/>
    <s v="US$4 million for 2 percentage points improvement, and thereafter, US$1 million per additional percentage point; or US$6 million if 95% or more accuracy in self-reported data, with a maximum up to US$6 million"/>
    <x v="0"/>
    <s v="DOE Flash data plus Survey data"/>
    <s v="Yes, DLR intact "/>
  </r>
  <r>
    <s v="P160748"/>
    <s v="Nepal"/>
    <x v="0"/>
    <s v="PforR"/>
    <s v="Primary and Secondary Education"/>
    <x v="4"/>
    <x v="20"/>
    <x v="2"/>
    <s v="DLR 1.5: Satisfactory completion of capacity strengthening AWPB on key PSF activities"/>
    <x v="1"/>
    <n v="6"/>
    <n v="6"/>
    <n v="0"/>
    <s v="No"/>
    <s v="US$6 million if the DLR is achieved, 0 otherwise"/>
    <x v="0"/>
    <s v="DOE Flash data plus Survey data"/>
    <s v="Yes, DLR intact "/>
  </r>
  <r>
    <s v="P160748"/>
    <s v="Nepal"/>
    <x v="0"/>
    <s v="PforR"/>
    <s v="Primary and Secondary Education"/>
    <x v="4"/>
    <x v="20"/>
    <x v="2"/>
    <s v="DLR 1.6: Audit observations decreased to 4% of total nonsalary grants to schools"/>
    <x v="1"/>
    <n v="6"/>
    <n v="6"/>
    <n v="0"/>
    <s v="Yes"/>
    <s v="US$4 million for audit observations decreased to 5% of total nonsalary grants to schools, and thereafter, US$1 million per additional 0.5 percentage point decrease in audit observations, with a maximum up to US$6 million"/>
    <x v="0"/>
    <s v="Varies by DLR"/>
    <s v="Yes, DLR intact "/>
  </r>
  <r>
    <s v="P160748"/>
    <s v="Nepal"/>
    <x v="0"/>
    <s v="PforR"/>
    <s v="Primary and Secondary Education"/>
    <x v="5"/>
    <x v="7"/>
    <x v="1"/>
    <s v="DLI 2: Improved access to basic and retention in secondary schools"/>
    <x v="0"/>
    <n v="30"/>
    <n v="0"/>
    <n v="8.1081081081081086E-2"/>
    <s v="Varies by DLR"/>
    <s v="as per DLR formulas below"/>
    <x v="0"/>
    <s v="MoE"/>
    <s v="Yes, DLI modified"/>
  </r>
  <r>
    <s v="P160748"/>
    <s v="Nepal"/>
    <x v="0"/>
    <s v="PforR"/>
    <s v="Primary and Secondary Education"/>
    <x v="5"/>
    <x v="7"/>
    <x v="2"/>
    <s v="DLR 2.1: Pro-Poor Targeted Scholarship (PPTS) and Pro-Science Scholarhsip (PPS) schemes approved"/>
    <x v="1"/>
    <n v="6"/>
    <n v="6"/>
    <n v="0"/>
    <s v="No"/>
    <s v="US$6 million if the DLR is achieved, 0 otherwise"/>
    <x v="0"/>
    <s v="MOE/DOE"/>
    <s v="Yes, DLR intact "/>
  </r>
  <r>
    <s v="P160748"/>
    <s v="Nepal"/>
    <x v="0"/>
    <s v="PforR"/>
    <s v="Primary and Secondary Education"/>
    <x v="5"/>
    <x v="7"/>
    <x v="2"/>
    <s v="DLR 2.2: Pro-Poor Targeted Scholarship (PPTS) in Grades 9 and 11, and Pro-Science Scholarhsip (PPS) in Grade 11 implemented in 25 districts"/>
    <x v="1"/>
    <n v="6"/>
    <n v="6"/>
    <n v="0"/>
    <s v="No"/>
    <s v="US$6 million if the DLR is achieved, 0 otherwise"/>
    <x v="0"/>
    <s v="MOE/DOE"/>
    <s v="Yes, DLR intact "/>
  </r>
  <r>
    <s v="P160748"/>
    <s v="Nepal"/>
    <x v="0"/>
    <s v="PforR"/>
    <s v="Primary and Secondary Education"/>
    <x v="5"/>
    <x v="7"/>
    <x v="2"/>
    <s v="DLR 2.3: Pro-Poor Targeted Scholarship (PPTS) in Grades 9, 10, 11, and 12, and Pro-Science Scholarhsip (PPS)  in Grades 11 and 12 implemented in additional 50 districts"/>
    <x v="1"/>
    <n v="6"/>
    <n v="6"/>
    <n v="0"/>
    <s v="No"/>
    <s v="US$6 million if the DLR is achieved, 0 otherwise"/>
    <x v="0"/>
    <s v="MOE/DOE"/>
    <s v="Yes, DLR intact "/>
  </r>
  <r>
    <s v="P160748"/>
    <s v="Nepal"/>
    <x v="0"/>
    <s v="PforR"/>
    <s v="Primary and Secondary Education"/>
    <x v="5"/>
    <x v="25"/>
    <x v="2"/>
    <s v="DLR 2.4: 250,000 cumulative number of (OOSC) brought to schools or Learning Centers"/>
    <x v="1"/>
    <n v="6"/>
    <n v="6"/>
    <n v="0"/>
    <s v="Yes"/>
    <s v="US$4 million for 150,000 OOSC brought to schools or Learning Centers, and thereafter US$1 million per 50,000 additional OOSC brought to schools or Learning Centers, with a maximum up to US$6 million "/>
    <x v="0"/>
    <s v="MOE/DOE"/>
    <s v="Yes, DLR intact "/>
  </r>
  <r>
    <s v="P160748"/>
    <s v="Nepal"/>
    <x v="0"/>
    <s v="PforR"/>
    <s v="Primary and Secondary Education"/>
    <x v="5"/>
    <x v="18"/>
    <x v="2"/>
    <s v="DLR 2.5: Retention rate of poor students to Grade 12 in community schools is 60%"/>
    <x v="1"/>
    <n v="6"/>
    <n v="6"/>
    <n v="0"/>
    <s v="Yes"/>
    <s v="US$4 million for 50% of retention rate of poor students, and thereafter US$1 million per additional 5 percentage point increase in retention rate of poor students, with a maximum up to US$6 million"/>
    <x v="0"/>
    <s v="DOE Flash Report"/>
    <s v="Yes, DLR intact "/>
  </r>
  <r>
    <s v="P160748"/>
    <s v="Nepal"/>
    <x v="0"/>
    <s v="PforR"/>
    <s v="Primary and Secondary Education"/>
    <x v="1"/>
    <x v="13"/>
    <x v="2"/>
    <s v="DLI 3: National Curriculum Framework revised and implemented"/>
    <x v="0"/>
    <n v="24"/>
    <n v="0"/>
    <n v="6.4864864864864868E-2"/>
    <s v="No"/>
    <s v="as per DLR formulas below"/>
    <x v="0"/>
    <s v="Varies by DLR"/>
    <s v="Yes, DLI intact "/>
  </r>
  <r>
    <s v="P160748"/>
    <s v="Nepal"/>
    <x v="0"/>
    <s v="PforR"/>
    <s v="Primary and Secondary Education"/>
    <x v="1"/>
    <x v="13"/>
    <x v="2"/>
    <s v="DLR 3.1: Revised National Curriculum Framework approved"/>
    <x v="1"/>
    <n v="8"/>
    <n v="8"/>
    <n v="0"/>
    <s v="No"/>
    <s v="US$8 million if the DLR is achieved, 0 otherwise"/>
    <x v="0"/>
    <s v="CDC"/>
    <s v="Yes, DLR intact "/>
  </r>
  <r>
    <s v="P160748"/>
    <s v="Nepal"/>
    <x v="0"/>
    <s v="PforR"/>
    <s v="Primary and Secondary Education"/>
    <x v="1"/>
    <x v="13"/>
    <x v="2"/>
    <s v="DLR 3.2: Revision of curriculum for Grades 9–12 approved"/>
    <x v="1"/>
    <n v="8"/>
    <n v="8"/>
    <n v="0"/>
    <s v="No"/>
    <s v="US$8 million if the DLR is achieved, 0 otherwise"/>
    <x v="0"/>
    <s v="CDC"/>
    <s v="Yes, DLR intact "/>
  </r>
  <r>
    <s v="P160748"/>
    <s v="Nepal"/>
    <x v="0"/>
    <s v="PforR"/>
    <s v="Primary and Secondary Education"/>
    <x v="1"/>
    <x v="13"/>
    <x v="2"/>
    <s v="DLR 3.3: Grade 9 new curriculum implemented"/>
    <x v="1"/>
    <n v="8"/>
    <n v="8"/>
    <n v="0"/>
    <s v="No"/>
    <s v="US$8 million if the DLR is achieved, 0 otherwise"/>
    <x v="0"/>
    <s v="CDC/DOE"/>
    <s v="Yes, DLR intact "/>
  </r>
  <r>
    <s v="P160748"/>
    <s v="Nepal"/>
    <x v="0"/>
    <s v="PforR"/>
    <s v="Primary and Secondary Education"/>
    <x v="6"/>
    <x v="53"/>
    <x v="2"/>
    <s v="DLI 4: Assessment and examination system reforms undertaken to improve teaching and learning"/>
    <x v="0"/>
    <n v="18"/>
    <n v="0"/>
    <n v="4.8648648648648651E-2"/>
    <s v="No"/>
    <s v="as per DLR formulas below"/>
    <x v="0"/>
    <s v="Varies by DLR"/>
    <s v="Yes, DLI intact "/>
  </r>
  <r>
    <s v="P160748"/>
    <s v="Nepal"/>
    <x v="0"/>
    <s v="PforR"/>
    <s v="Primary and Secondary Education"/>
    <x v="6"/>
    <x v="53"/>
    <x v="2"/>
    <s v="DLR 4.1: Analysis of results for nationally representative and competencybased NASA Grade 8 (carried out in Feb March 2017) disseminated by August 2017 with specific time-bound action plan for relevant agencies"/>
    <x v="1"/>
    <n v="6"/>
    <n v="6"/>
    <n v="0"/>
    <s v="No"/>
    <s v="US$6 million if the DLR is achieved, 0 otherwise"/>
    <x v="0"/>
    <s v="ERO/NEB"/>
    <s v="Yes, DLR intact "/>
  </r>
  <r>
    <s v="P160748"/>
    <s v="Nepal"/>
    <x v="0"/>
    <s v="PforR"/>
    <s v="Primary and Secondary Education"/>
    <x v="6"/>
    <x v="53"/>
    <x v="2"/>
    <s v="DLR 4.2: Single subject certification policy for Grades 11 and 12 implemented"/>
    <x v="1"/>
    <n v="6"/>
    <n v="6"/>
    <n v="0"/>
    <s v="No"/>
    <s v="US$6 million if the DLR is achieved, 0 otherwise"/>
    <x v="0"/>
    <s v="NEB/CDC"/>
    <s v="Yes, DLR intact "/>
  </r>
  <r>
    <s v="P160748"/>
    <s v="Nepal"/>
    <x v="0"/>
    <s v="PforR"/>
    <s v="Primary and Secondary Education"/>
    <x v="6"/>
    <x v="53"/>
    <x v="2"/>
    <s v="DLR 4.3: ERO has analyzed and reported Grade 10 standardized examinations of National Examination Board results and NASA results for the previous year in actionable form"/>
    <x v="1"/>
    <n v="6"/>
    <n v="6"/>
    <n v="0"/>
    <s v="No"/>
    <s v="US$6 million if the DLR is achieved, 0 otherwise"/>
    <x v="0"/>
    <s v="ERO/NEB"/>
    <s v="Yes, DLR intact "/>
  </r>
  <r>
    <s v="P160748"/>
    <s v="Nepal"/>
    <x v="0"/>
    <s v="PforR"/>
    <s v="Primary and Secondary Education"/>
    <x v="4"/>
    <x v="17"/>
    <x v="2"/>
    <s v="DLI 5: Improved School Management and Accountability System"/>
    <x v="0"/>
    <n v="32"/>
    <n v="0"/>
    <n v="8.6486486486486491E-2"/>
    <s v="Varies by DLR"/>
    <s v="as per DLR formulas below"/>
    <x v="0"/>
    <s v="Varies by DLR"/>
    <s v="Yes, DLI intact "/>
  </r>
  <r>
    <s v="P160748"/>
    <s v="Nepal"/>
    <x v="0"/>
    <s v="PforR"/>
    <s v="Primary and Secondary Education"/>
    <x v="4"/>
    <x v="17"/>
    <x v="2"/>
    <s v="DLR 5.1: Revised grants manual approved for Community Schools, including guidelines for block grants to eligible unaided (permitted) Community Schools, performance grants to unaided schools eligible for block grants and  Community Schools meeting basic accountability requirements, and pro-science enhanced grants"/>
    <x v="1"/>
    <n v="8"/>
    <n v="8"/>
    <n v="0"/>
    <s v="No"/>
    <s v="US$8 million if the DLR is achieved, 0 otherwise"/>
    <x v="0"/>
    <s v="DOE"/>
    <s v="Yes, DLR intact "/>
  </r>
  <r>
    <s v="P160748"/>
    <s v="Nepal"/>
    <x v="0"/>
    <s v="PforR"/>
    <s v="Primary and Secondary Education"/>
    <x v="4"/>
    <x v="17"/>
    <x v="2"/>
    <s v="DLR 5.2: Performance-based grants for schools meeting minimum accountability requirements implemented in 3000 schools"/>
    <x v="1"/>
    <n v="8"/>
    <n v="8"/>
    <n v="0"/>
    <s v="No"/>
    <s v="US$8 million if the DLR is achieved, 0 otherwise"/>
    <x v="0"/>
    <s v="EMIS"/>
    <s v="Yes, DLR intact "/>
  </r>
  <r>
    <s v="P160748"/>
    <s v="Nepal"/>
    <x v="0"/>
    <s v="PforR"/>
    <s v="Primary and Secondary Education"/>
    <x v="4"/>
    <x v="17"/>
    <x v="2"/>
    <s v="DLR 5.3: Number of unaided schools receiving block grant reaches 500"/>
    <x v="1"/>
    <n v="8"/>
    <n v="8"/>
    <n v="0"/>
    <s v="Yes"/>
    <s v="US$4 million for 250 schools receiving block grant, and thereafter US$2 million per additional 125 schools receiving block grant, with a maximum up to US$8 million "/>
    <x v="0"/>
    <s v="EMIS"/>
    <s v="Yes, DLR intact "/>
  </r>
  <r>
    <s v="P160748"/>
    <s v="Nepal"/>
    <x v="0"/>
    <s v="PforR"/>
    <s v="Primary and Secondary Education"/>
    <x v="4"/>
    <x v="17"/>
    <x v="2"/>
    <s v="DLR 5.4: Performance-based grants for schools meeting minimum accountability requirements implemented in 7500 schools"/>
    <x v="1"/>
    <n v="8"/>
    <n v="8"/>
    <n v="0"/>
    <s v="Yes"/>
    <s v="US$5 million for 6,000 schools implementing the performancebased grants, and thereafter US$1 million per additional 500 schools implementing the performance based grants, with a maximum up to US$8 million"/>
    <x v="0"/>
    <s v="EMIS"/>
    <s v="Yes, DLR intact "/>
  </r>
  <r>
    <s v="P160748"/>
    <s v="Nepal"/>
    <x v="0"/>
    <s v="PforR"/>
    <s v="Primary and Secondary Education"/>
    <x v="0"/>
    <x v="65"/>
    <x v="2"/>
    <s v="DLI 6: Improved Teachers and Accountability"/>
    <x v="0"/>
    <n v="45"/>
    <n v="0"/>
    <n v="0.12162162162162163"/>
    <s v="Varies by DLR"/>
    <s v="as per DLR formulas below"/>
    <x v="0"/>
    <s v="MoE"/>
    <s v="Yes, DLI intact "/>
  </r>
  <r>
    <s v="P160748"/>
    <s v="Nepal"/>
    <x v="0"/>
    <s v="PforR"/>
    <s v="Primary and Secondary Education"/>
    <x v="0"/>
    <x v="3"/>
    <x v="2"/>
    <s v="DLR 6.1: Revised policy and guidelines on reallocation of Teachers based on status and norms of Teachers deployment, and policy and guidelines aimed at improving TST approved"/>
    <x v="1"/>
    <n v="9"/>
    <n v="9"/>
    <n v="0"/>
    <s v="No"/>
    <s v="US$4.5 million if either (i) revised policy and guideline on Teachers deployment is approved, or (i) if policy and guidelines aimed at improving Teachers timespent-teaching approved; US$9 million if both (i) and (i) are achieved, 0 if neither (i) nor (ii) is achieved"/>
    <x v="0"/>
    <s v="MOE"/>
    <s v="Yes, DLR intact "/>
  </r>
  <r>
    <s v="P160748"/>
    <s v="Nepal"/>
    <x v="0"/>
    <s v="PforR"/>
    <s v="Primary and Secondary Education"/>
    <x v="0"/>
    <x v="15"/>
    <x v="2"/>
    <s v="DLR 6.2: TST enhancing monitoring system operational in 15% of all Community Schools"/>
    <x v="1"/>
    <n v="9"/>
    <n v="9"/>
    <n v="0"/>
    <s v="No"/>
    <s v="US$9 million if the DLR is achieved, 0 otherwise"/>
    <x v="0"/>
    <s v="MOE"/>
    <s v="Yes, DLR intact "/>
  </r>
  <r>
    <s v="P160748"/>
    <s v="Nepal"/>
    <x v="0"/>
    <s v="PforR"/>
    <s v="Primary and Secondary Education"/>
    <x v="0"/>
    <x v="3"/>
    <x v="2"/>
    <s v="DLR 6.3: Number of Teachers to be redeployed reduced by 25% of the baseline"/>
    <x v="1"/>
    <n v="9"/>
    <n v="9"/>
    <n v="0"/>
    <s v="No"/>
    <s v="US$9 million if the DLR is achieved, 0 otherwise"/>
    <x v="0"/>
    <s v="MOE"/>
    <s v="Yes, DLR intact "/>
  </r>
  <r>
    <s v="P160748"/>
    <s v="Nepal"/>
    <x v="0"/>
    <s v="PforR"/>
    <s v="Primary and Secondary Education"/>
    <x v="0"/>
    <x v="15"/>
    <x v="2"/>
    <s v="DLR 6.4: TST enhancing monitoring system operational in 80% of all Community Schools"/>
    <x v="1"/>
    <n v="9"/>
    <n v="9"/>
    <n v="0"/>
    <s v="No"/>
    <s v="US$9 million if the DLR is achieved, 0 otherwise"/>
    <x v="0"/>
    <s v="MOE"/>
    <s v="Yes, DLR intact "/>
  </r>
  <r>
    <s v="P160748"/>
    <s v="Nepal"/>
    <x v="0"/>
    <s v="PforR"/>
    <s v="Primary and Secondary Education"/>
    <x v="0"/>
    <x v="3"/>
    <x v="2"/>
    <s v="DLR 6.5: Number of Teachers to be redeployed reduced by 60% of the baseline"/>
    <x v="1"/>
    <n v="9"/>
    <n v="9"/>
    <n v="0"/>
    <s v="Yes"/>
    <s v="US$6 million for 40% reduction in number of Teachers to be redeployed of the baseline, and thereafter US$1.5 million per additional 10 percentage points increase, with a maximum up to US$9 million"/>
    <x v="0"/>
    <s v="MOE"/>
    <s v="Yes, DLR intact "/>
  </r>
  <r>
    <s v="P161029"/>
    <s v="Nicaragua"/>
    <x v="1"/>
    <s v="IPF/DLIs"/>
    <s v="Primary and Secondary Education"/>
    <x v="0"/>
    <x v="36"/>
    <x v="1"/>
    <s v="DLI 1: Preschool Teachers training plan designed, approved and operationally tested"/>
    <x v="0"/>
    <n v="1"/>
    <n v="1"/>
    <n v="7.1428571428571425E-2"/>
    <s v="No"/>
    <s v="n/a"/>
    <x v="1"/>
    <s v="Official documents produced by MINED"/>
    <s v="No"/>
  </r>
  <r>
    <s v="P161029"/>
    <s v="Nicaragua"/>
    <x v="1"/>
    <s v="IPF/DLIs"/>
    <s v="Primary and Secondary Education"/>
    <x v="0"/>
    <x v="0"/>
    <x v="3"/>
    <s v="DLI 2: National classroom observation instrument developed and validated"/>
    <x v="0"/>
    <n v="1"/>
    <n v="1"/>
    <n v="7.1428571428571425E-2"/>
    <s v="No"/>
    <s v="n/a"/>
    <x v="1"/>
    <s v="Official documents produced by MINED"/>
    <s v="No"/>
  </r>
  <r>
    <s v="P161029"/>
    <s v="Nicaragua"/>
    <x v="1"/>
    <s v="IPF/DLIs"/>
    <s v="Primary and Secondary Education"/>
    <x v="0"/>
    <x v="36"/>
    <x v="2"/>
    <s v="DLI 3: 8,500 in-service preschool Teachers enrolled in the Teachers training program developed under the plan referred to in DLI (1), and the first face-toface session of the program attended by said Teachers"/>
    <x v="0"/>
    <n v="1"/>
    <n v="1"/>
    <n v="7.1428571428571425E-2"/>
    <s v="Yes"/>
    <s v="US$0.25 million per 2,125 in-service preschool Teachers"/>
    <x v="0"/>
    <s v="Official documents produced by MINED; and Independent Verification Report (including supporting documents to allow spot checks by World Bank)"/>
    <s v="No"/>
  </r>
  <r>
    <s v="P161029"/>
    <s v="Nicaragua"/>
    <x v="1"/>
    <s v="IPF/DLIs"/>
    <s v="Primary and Secondary Education"/>
    <x v="0"/>
    <x v="3"/>
    <x v="3"/>
    <s v="DLI 4: TMP designed and approved by MINED"/>
    <x v="0"/>
    <n v="1"/>
    <n v="1"/>
    <n v="7.1428571428571425E-2"/>
    <s v="No"/>
    <s v="n/a"/>
    <x v="1"/>
    <s v="Official documents produced by MINED"/>
    <s v="No"/>
  </r>
  <r>
    <s v="P161029"/>
    <s v="Nicaragua"/>
    <x v="1"/>
    <s v="IPF/DLIs"/>
    <s v="Primary and Secondary Education"/>
    <x v="0"/>
    <x v="50"/>
    <x v="3"/>
    <s v="DLI 5: 500 education personnel trained in Teachers mentoring"/>
    <x v="0"/>
    <n v="1.5"/>
    <n v="1.5"/>
    <n v="0.10714285714285714"/>
    <s v="Yes"/>
    <s v="US$0.3 million per 100 trained"/>
    <x v="0"/>
    <s v="MINED’s Official Mentor Training Report; mentor training system registries; and Independent Verification Report (including supporting documents to allow spot checks by World Bank)"/>
    <s v="No"/>
  </r>
  <r>
    <s v="P161029"/>
    <s v="Nicaragua"/>
    <x v="1"/>
    <s v="IPF/DLIs"/>
    <s v="Primary and Secondary Education"/>
    <x v="0"/>
    <x v="36"/>
    <x v="3"/>
    <s v="DLI 6: 1,250 Teachers received at least three mentoring visits"/>
    <x v="0"/>
    <n v="0.5"/>
    <n v="0.5"/>
    <n v="3.5714285714285712E-2"/>
    <s v="Yes"/>
    <s v="US$0.25 million per 625 Teachers"/>
    <x v="0"/>
    <s v="Report; mentoring system registries; and Independent Verification Report (including supporting documents to allow spot checks by World Bank)"/>
    <s v="No"/>
  </r>
  <r>
    <s v="P161029"/>
    <s v="Nicaragua"/>
    <x v="1"/>
    <s v="IPF/DLIs"/>
    <s v="Primary and Secondary Education"/>
    <x v="0"/>
    <x v="36"/>
    <x v="3"/>
    <s v="DLI 7: (a) 1,250 Teachers who received three mentoring visits under DLI (6), subsequently received an additional three mentoring visits; and (b) 1,250 Teachers different from those covered under DLI (6), received at least three mentoring visits"/>
    <x v="0"/>
    <n v="0.5"/>
    <n v="0.5"/>
    <n v="3.5714285714285712E-2"/>
    <s v="Yes"/>
    <s v="US$0.25 million per 1,250 Teachers"/>
    <x v="0"/>
    <s v="MINED’s Official Teachers Mentoring Report; mentoring system registries; and Independent Verification Report (including supporting documents to allow spot checks by World Bank)"/>
    <s v="No"/>
  </r>
  <r>
    <s v="P161029"/>
    <s v="Nicaragua"/>
    <x v="1"/>
    <s v="IPF/DLIs"/>
    <s v="Primary and Secondary Education"/>
    <x v="0"/>
    <x v="39"/>
    <x v="3"/>
    <s v="DLI 8: 5,500 inservice preschool Teachers certified"/>
    <x v="0"/>
    <n v="0.5"/>
    <n v="0.5"/>
    <n v="3.5714285714285712E-2"/>
    <s v="Yes"/>
    <s v="US$0.25 million per 2,750 in-service preschool Teachers"/>
    <x v="0"/>
    <s v="MINED’s Official Teachers Mentoring Report; mentoring system registries; and Independent Verification Report (including supporting documents to allow spot checks by World Bank)"/>
    <s v="No"/>
  </r>
  <r>
    <s v="P160430"/>
    <s v="Nigeria"/>
    <x v="2"/>
    <s v="PforR"/>
    <s v="Primary Education"/>
    <x v="5"/>
    <x v="25"/>
    <x v="3"/>
    <s v="DLI 1:  Reduced number of out-of school children in focus states, by gender"/>
    <x v="0"/>
    <n v="341.5"/>
    <n v="0"/>
    <n v="0.29531304047042545"/>
    <s v="Varies by DLR"/>
    <s v="as per DLR formulas below"/>
    <x v="3"/>
    <s v="Varies by DLR"/>
    <s v="No"/>
  </r>
  <r>
    <s v="P160430"/>
    <s v="Nigeria"/>
    <x v="2"/>
    <s v="PforR"/>
    <s v="Primary Education"/>
    <x v="5"/>
    <x v="25"/>
    <x v="3"/>
    <s v="DLR 1.1: Mapping completed of out-of-school children by LGA and type of population (girls, almajiri children, nomadic children, IDPs, other); Target set for reduction in number of outof-school children by LGA using ASC data and out-ofschool children mapping"/>
    <x v="1"/>
    <n v="34"/>
    <n v="34"/>
    <n v="0"/>
    <s v="No"/>
    <s v="US$2 million per focus state"/>
    <x v="0"/>
    <s v="LGAs States"/>
    <s v="No"/>
  </r>
  <r>
    <s v="P160430"/>
    <s v="Nigeria"/>
    <x v="2"/>
    <s v="PforR"/>
    <s v="Primary Education"/>
    <x v="5"/>
    <x v="25"/>
    <x v="3"/>
    <s v="DLR 1.2: Decrease in the number of out-of-school children relative to previous year Minimum: One focus state decreases number of out-of-school children by 1,000 children in one year"/>
    <x v="1"/>
    <n v="34.299999999999997"/>
    <n v="34.299999999999997"/>
    <n v="0"/>
    <s v="Yes"/>
    <s v="Scalable per state up to 250,000 children per state per year; US$100 per female and US$80 per male child attending school"/>
    <x v="2"/>
    <s v="NPC NBS"/>
    <s v="No"/>
  </r>
  <r>
    <s v="P160430"/>
    <s v="Nigeria"/>
    <x v="2"/>
    <s v="PforR"/>
    <s v="Primary Education"/>
    <x v="5"/>
    <x v="25"/>
    <x v="3"/>
    <s v="DLR 1.3: Decrease in the number of out-of-school children relative to previous year Minimum: One focus state decreases number of out-of-school children by 1,000 children in one year"/>
    <x v="1"/>
    <n v="68.3"/>
    <n v="68.3"/>
    <n v="0"/>
    <s v="Yes"/>
    <s v="Scalable per state up to 250,000 children per state per year; US$100 per female and US$80 per male child attending school"/>
    <x v="2"/>
    <s v="National household survey representative at state level, acceptable to the World Bank Population projections for basic education age group based on 2006 census NPC NBS"/>
    <s v="No"/>
  </r>
  <r>
    <s v="P160430"/>
    <s v="Nigeria"/>
    <x v="2"/>
    <s v="PforR"/>
    <s v="Primary Education"/>
    <x v="5"/>
    <x v="25"/>
    <x v="3"/>
    <s v="DLR 1.4: Decrease in the number of out-of-school children relative to previous year Minimum: One focus state decreases number of out-of-school children by 1,000 children in one year"/>
    <x v="1"/>
    <n v="68.3"/>
    <n v="68.3"/>
    <n v="0"/>
    <s v="Yes"/>
    <s v="Scalable per state up to 250,000 children per state per year; US$100 per female and US$80 per male child attending school"/>
    <x v="2"/>
    <s v="National household survey representative at state level, acceptable to the World Bank Population projections for basic education age group based on 2006 census NPC NBS"/>
    <s v="No"/>
  </r>
  <r>
    <s v="P160430"/>
    <s v="Nigeria"/>
    <x v="2"/>
    <s v="PforR"/>
    <s v="Primary Education"/>
    <x v="5"/>
    <x v="25"/>
    <x v="3"/>
    <s v="DLR 1.5: Decrease in the number of out-of-school children relative to previous year Minimum: One focus state decreases number of out-of-school children by 1,000 children in one year"/>
    <x v="1"/>
    <n v="68.3"/>
    <n v="68.3"/>
    <n v="0"/>
    <s v="Yes"/>
    <s v="Scalable per state up to 250,000 children per state per year; US$100 per female and US$80 per male child attending school"/>
    <x v="2"/>
    <s v="National household survey representative at state level, acceptable to the World Bank Population projections for basic education age group based on 2006 census NPC NBS"/>
    <s v="No"/>
  </r>
  <r>
    <s v="P160430"/>
    <s v="Nigeria"/>
    <x v="2"/>
    <s v="PforR"/>
    <s v="Primary Education"/>
    <x v="5"/>
    <x v="25"/>
    <x v="3"/>
    <s v="DLR 1.6: Decrease in the number of out-of-school children relative to previous year Minimum: One focus state decreases number of out-of-school children by 1,000 children in one year"/>
    <x v="1"/>
    <n v="68.3"/>
    <n v="68.3"/>
    <n v="0"/>
    <s v="Yes"/>
    <s v="Scalable per state up to 250,000 children per state per year; US$100 per female and US$80 per male child attending school"/>
    <x v="2"/>
    <s v="National household survey representative at state level, acceptable to the World Bank Population projections for basic education age group based on 2006 census NPC NBS"/>
    <s v="No"/>
  </r>
  <r>
    <s v="P160430"/>
    <s v="Nigeria"/>
    <x v="2"/>
    <s v="PforR"/>
    <s v="Primary Education"/>
    <x v="5"/>
    <x v="8"/>
    <x v="1"/>
    <s v="DLI 2: Schools adopting primary 1– 3 intensive literacy programs in focus states"/>
    <x v="0"/>
    <n v="120"/>
    <n v="0"/>
    <n v="0.10377032168799723"/>
    <s v="Varies by DLR"/>
    <s v="as per DLR formulas below"/>
    <x v="3"/>
    <s v="Varies by DLR"/>
    <s v="No"/>
  </r>
  <r>
    <s v="P160430"/>
    <s v="Nigeria"/>
    <x v="2"/>
    <s v="PforR"/>
    <s v="Primary Education"/>
    <x v="5"/>
    <x v="8"/>
    <x v="1"/>
    <s v="DLR 2.1: States’ selected literacy program approved, selection of participating schools by LGA completed and quantity of student textbooks and Teachers’ guides determined for procurement and distribution"/>
    <x v="1"/>
    <n v="28"/>
    <n v="28"/>
    <n v="0"/>
    <s v="No"/>
    <s v="US$1 million per focus state"/>
    <x v="0"/>
    <s v="State"/>
    <s v="No"/>
  </r>
  <r>
    <s v="P160430"/>
    <s v="Nigeria"/>
    <x v="2"/>
    <s v="PforR"/>
    <s v="Primary Education"/>
    <x v="5"/>
    <x v="8"/>
    <x v="1"/>
    <s v="DLR 2.2: Number of students and Teachers participating in intensive literacy programs in primary 1"/>
    <x v="1"/>
    <n v="15"/>
    <n v="15"/>
    <n v="0"/>
    <s v="Yes"/>
    <s v="US$5 per participating student and US$300 per participating Teachers; "/>
    <x v="2"/>
    <s v="State and UBEC progress reports; school reports and records of classroom observations and feedback from coaches"/>
    <s v="No"/>
  </r>
  <r>
    <s v="P160430"/>
    <s v="Nigeria"/>
    <x v="2"/>
    <s v="PforR"/>
    <s v="Primary Education"/>
    <x v="5"/>
    <x v="8"/>
    <x v="1"/>
    <s v="DLR 2.3: Number of students and Teachers participating in intensive literacy programs in primary 1 and 2"/>
    <x v="1"/>
    <n v="17"/>
    <n v="17"/>
    <n v="0"/>
    <s v="Yes"/>
    <s v="US$5 per participating student and US$300 per participating Teachers"/>
    <x v="2"/>
    <s v="State and UBEC progress reports; school reports and records of classroom observations and feedback from coaches"/>
    <s v="No"/>
  </r>
  <r>
    <s v="P160430"/>
    <s v="Nigeria"/>
    <x v="2"/>
    <s v="PforR"/>
    <s v="Primary Education"/>
    <x v="5"/>
    <x v="8"/>
    <x v="1"/>
    <s v="DLR 2.4: Number of students and Teachers participating in intensive literacy programs in primary 1, 2, and 3"/>
    <x v="1"/>
    <n v="19"/>
    <n v="19"/>
    <n v="0"/>
    <s v="Yes"/>
    <s v="US$5 per participating student and US$300 per participating Teachers"/>
    <x v="2"/>
    <s v="State and UBEC progress reports; school reports and records of classroom observations and feedback from coaches"/>
    <s v="No"/>
  </r>
  <r>
    <s v="P160430"/>
    <s v="Nigeria"/>
    <x v="2"/>
    <s v="PforR"/>
    <s v="Primary Education"/>
    <x v="5"/>
    <x v="8"/>
    <x v="1"/>
    <s v="DLR 2.5: Number of states with more than 50% of primary schools adopting intensive literacy programs in primary 1,2, and 3"/>
    <x v="1"/>
    <n v="41"/>
    <n v="41"/>
    <n v="0"/>
    <s v="Yes"/>
    <s v="States with more than 50% of primary schools adopting intensive literacy programs in primary 1–3 receive US$ 300,000 per state"/>
    <x v="2"/>
    <s v="State and UBEC progress reports; school reports and records of classroom observations and feedback from coaches"/>
    <s v="No"/>
  </r>
  <r>
    <s v="P160430"/>
    <s v="Nigeria"/>
    <x v="2"/>
    <s v="PforR"/>
    <s v="Primary Education"/>
    <x v="6"/>
    <x v="10"/>
    <x v="3"/>
    <s v="DLI 3: Improved literacy rates in focus states, by state"/>
    <x v="0"/>
    <n v="60"/>
    <n v="0"/>
    <n v="5.1885160843998614E-2"/>
    <s v="Yes"/>
    <s v="as per DLR formulas below"/>
    <x v="2"/>
    <s v="National household survey representative at state level, acceptable to the World Bank NEDS/NPC"/>
    <s v="No"/>
  </r>
  <r>
    <s v="P160430"/>
    <s v="Nigeria"/>
    <x v="2"/>
    <s v="PforR"/>
    <s v="Primary Education"/>
    <x v="6"/>
    <x v="10"/>
    <x v="3"/>
    <s v="DLR 3.1: Two percentage point increase in state literacy rate above 2015 NEDS baseline"/>
    <x v="1"/>
    <n v="25"/>
    <n v="25"/>
    <n v="0"/>
    <s v="Yes"/>
    <s v="US$1 million per 2 percentage point increase in state literacy rate from baseline, starting at a minimum increase of 2 percentage points; US$2 million per state having_x000a_improved literacy rate by 4_x000a_percentage points"/>
    <x v="2"/>
    <s v="National household survey representative at state level, acceptable to the World Bank NEDS/NPC"/>
    <s v="No"/>
  </r>
  <r>
    <s v="P160430"/>
    <s v="Nigeria"/>
    <x v="2"/>
    <s v="PforR"/>
    <s v="Primary Education"/>
    <x v="6"/>
    <x v="10"/>
    <x v="3"/>
    <s v="DLR 3.2: Two percentage point increase in state literacy rate above year 3 NEDS value"/>
    <x v="1"/>
    <n v="35"/>
    <n v="35"/>
    <n v="0"/>
    <s v="Yes"/>
    <s v="US$1 million per 2 percentage point increase in state literacy rate from baseline, starting at a minimum increase of 2 percentage points; US$2 million per state having_x000a_improved literacy rate by 4_x000a_percentage points"/>
    <x v="2"/>
    <s v="National household survey representative at state level, acceptable to the World Bank NEDS/NPC"/>
    <s v="No"/>
  </r>
  <r>
    <s v="P160430"/>
    <s v="Nigeria"/>
    <x v="2"/>
    <s v="PforR"/>
    <s v="Primary Education"/>
    <x v="2"/>
    <x v="11"/>
    <x v="0"/>
    <s v="DLI 4: Total states implementing and publishing the Annual School Census (ASC), verified by SBMCs"/>
    <x v="0"/>
    <n v="21"/>
    <n v="0"/>
    <n v="1.8159806295399514E-2"/>
    <s v="Yes"/>
    <s v="as per DLR formulas below"/>
    <x v="2"/>
    <s v="ASC reports by schools FME NEMIS Agencies: SME (EMIS Unit) FME"/>
    <s v="No"/>
  </r>
  <r>
    <s v="P160430"/>
    <s v="Nigeria"/>
    <x v="2"/>
    <s v="PforR"/>
    <s v="Primary Education"/>
    <x v="2"/>
    <x v="11"/>
    <x v="0"/>
    <s v="DLR 4.1: 36 states and FCT publish ASC"/>
    <x v="1"/>
    <n v="4.2"/>
    <n v="4.2"/>
    <n v="0"/>
    <s v="Yes"/>
    <s v="US$30 per school US$100,000 per state and bonus of US$10,000 per state if share of school data verified by SBMCs"/>
    <x v="2"/>
    <s v="ASC reports by schools FME NEMIS Agencies: SME (EMIS Unit) FME"/>
    <s v="No"/>
  </r>
  <r>
    <s v="P160430"/>
    <s v="Nigeria"/>
    <x v="2"/>
    <s v="PforR"/>
    <s v="Primary Education"/>
    <x v="2"/>
    <x v="11"/>
    <x v="0"/>
    <s v="DLR 4.2: 36 states and FCT publish ASC States with at least 10% of schools verified by SBMCs greater than the percentage in year 1 receive bonus"/>
    <x v="1"/>
    <n v="4.2"/>
    <n v="4.2"/>
    <n v="0"/>
    <s v="Yes"/>
    <s v="US$30 per school US$100,000 per state and bonus of US$10,000 per state if share of school data verified by SBMCs"/>
    <x v="2"/>
    <s v="ASC reports by schools FME NEMIS Agencies: SME (EMIS Unit) FME"/>
    <s v="No"/>
  </r>
  <r>
    <s v="P160430"/>
    <s v="Nigeria"/>
    <x v="2"/>
    <s v="PforR"/>
    <s v="Primary Education"/>
    <x v="2"/>
    <x v="11"/>
    <x v="0"/>
    <s v="DLR 4.3: 36 states and FCT publish ASC States with at least 10% of schools verified by SBMCs greater than the percentage in year 2 receive bonus"/>
    <x v="1"/>
    <n v="4.2"/>
    <n v="4.2"/>
    <n v="0"/>
    <s v="Yes"/>
    <s v="US$30 per school US$100,000 per state and bonus of US$10,000 per state if share of school data verified by SBMCs"/>
    <x v="2"/>
    <s v="ASC reports by schools FME NEMIS Agencies: SME (EMIS Unit) FME"/>
    <s v="No"/>
  </r>
  <r>
    <s v="P160430"/>
    <s v="Nigeria"/>
    <x v="2"/>
    <s v="PforR"/>
    <s v="Primary Education"/>
    <x v="2"/>
    <x v="11"/>
    <x v="0"/>
    <s v="DLR 4.4: 36 states and FCT publish ASC States with at least 10% of schools verified by SBMCs greater than the percentage in year 3 receive bonus"/>
    <x v="1"/>
    <n v="4.2"/>
    <n v="4.2"/>
    <n v="0"/>
    <s v="Yes"/>
    <s v="US$30 per school US$100,000 per state and bonus of US$10,000 per state if share of school data verified by SBMCs"/>
    <x v="2"/>
    <s v="ASC reports by schools FME NEMIS Agencies: SME (EMIS Unit) FME"/>
    <s v="No"/>
  </r>
  <r>
    <s v="P160430"/>
    <s v="Nigeria"/>
    <x v="2"/>
    <s v="PforR"/>
    <s v="Primary Education"/>
    <x v="2"/>
    <x v="11"/>
    <x v="0"/>
    <s v="DLR 4.5: FCT publish ASC States with at least 10% of schools verified by SBMCs greater than the percentage in year 3 receive  bonus 36 states and FCT publish ASC States with at least 10% of schools verified by SBMCs greater than the percentage in year 4 receive bonus"/>
    <x v="1"/>
    <n v="4.2"/>
    <n v="4.2"/>
    <n v="0"/>
    <s v="Yes"/>
    <s v="US$30 per school US$100,000 per state and bonus of US$10,000 per state if share of school data verified by SBMCs"/>
    <x v="2"/>
    <s v="ASC reports by schools FME NEMIS Agencies: SME (EMIS Unit) FME"/>
    <s v="No"/>
  </r>
  <r>
    <s v="P160430"/>
    <s v="Nigeria"/>
    <x v="2"/>
    <s v="PforR"/>
    <s v="Primary Education"/>
    <x v="2"/>
    <x v="4"/>
    <x v="0"/>
    <s v="DLI 5: Total states completing state basic education plan and progress report on UBE program implementation, approved by UBEC"/>
    <x v="0"/>
    <n v="35.700000000000003"/>
    <n v="0"/>
    <n v="3.0871670702179176E-2"/>
    <s v="Yes"/>
    <s v="as per DLR formulas below"/>
    <x v="0"/>
    <s v="SUBEB/UBEC"/>
    <s v="No"/>
  </r>
  <r>
    <s v="P160430"/>
    <s v="Nigeria"/>
    <x v="2"/>
    <s v="PforR"/>
    <s v="Primary Education"/>
    <x v="2"/>
    <x v="4"/>
    <x v="0"/>
    <s v="DLR 5.1: UBEC approves states’ annual plans and progress reports using the agreed template, including available data from ASC, budget data, and data on SBMC functionality, by Q1"/>
    <x v="1"/>
    <n v="11.1"/>
    <n v="11.1"/>
    <n v="0"/>
    <s v="Yes"/>
    <s v="US$300,000 per state"/>
    <x v="0"/>
    <s v="SUBEB/UBEC"/>
    <s v="No"/>
  </r>
  <r>
    <s v="P160430"/>
    <s v="Nigeria"/>
    <x v="2"/>
    <s v="PforR"/>
    <s v="Primary Education"/>
    <x v="2"/>
    <x v="4"/>
    <x v="0"/>
    <s v="DLR 5.2: UBEC approvesstates’ annual plans and progress reports using the agreed template, including data from ASC, budget data, and data on SBMC functionality, by Q1"/>
    <x v="1"/>
    <n v="7.8"/>
    <n v="7.8"/>
    <n v="0"/>
    <s v="Yes"/>
    <s v="US$210,000 per state"/>
    <x v="0"/>
    <s v="SUBEB/UBEC"/>
    <s v="No"/>
  </r>
  <r>
    <s v="P160430"/>
    <s v="Nigeria"/>
    <x v="2"/>
    <s v="PforR"/>
    <s v="Primary Education"/>
    <x v="2"/>
    <x v="4"/>
    <x v="0"/>
    <s v="DLR 5.3: UBEC approves states’ annual plans and progress reports using the agreed template, including data from ASC, budget data, and data on SBMC functionality, by Q1"/>
    <x v="1"/>
    <n v="5.6"/>
    <n v="5.6"/>
    <n v="0"/>
    <s v="Yes"/>
    <s v="US$150,000 per state"/>
    <x v="0"/>
    <s v="SUBEB/UBEC"/>
    <s v="No"/>
  </r>
  <r>
    <s v="P160430"/>
    <s v="Nigeria"/>
    <x v="2"/>
    <s v="PforR"/>
    <s v="Primary Education"/>
    <x v="2"/>
    <x v="4"/>
    <x v="0"/>
    <s v="DLR 5.4: UBEC approves states’ annual plans and progress reports using the agreed template, including data from ASC, budget data, and data on SBMC functionality, by Q1"/>
    <x v="1"/>
    <n v="5.6"/>
    <n v="5.6"/>
    <n v="0"/>
    <s v="Yes"/>
    <s v="US$150,000 per state"/>
    <x v="0"/>
    <s v="SUBEB/UBEC"/>
    <s v="No"/>
  </r>
  <r>
    <s v="P160430"/>
    <s v="Nigeria"/>
    <x v="2"/>
    <s v="PforR"/>
    <s v="Primary Education"/>
    <x v="2"/>
    <x v="4"/>
    <x v="0"/>
    <s v="DLR 5.5: UBEC approves states’ annual plans and progress reports using the agreed template, including data from ASC, budget data, and data on SBMC functionality, by Q1"/>
    <x v="1"/>
    <n v="5.6"/>
    <n v="5.6"/>
    <n v="0"/>
    <s v="Yes"/>
    <s v="US$150,000 per state"/>
    <x v="0"/>
    <s v="SUBEB/UBEC"/>
    <s v="No"/>
  </r>
  <r>
    <s v="P252350"/>
    <s v="Rwanda"/>
    <x v="2"/>
    <s v="PforR"/>
    <s v="Lifelong Learning"/>
    <x v="9"/>
    <x v="66"/>
    <x v="0"/>
    <s v="DLI 1:  Strengthened Pillar 1 (skills development) of the NEP, as evidenced by the implementation of a JPC that integrates the results of the sector level action plans"/>
    <x v="0"/>
    <n v="25"/>
    <n v="0"/>
    <n v="0.10438413361169102"/>
    <s v="No"/>
    <s v="as per DLR formulas below"/>
    <x v="2"/>
    <s v="CESB"/>
    <s v="No"/>
  </r>
  <r>
    <s v="P252350"/>
    <s v="Rwanda"/>
    <x v="2"/>
    <s v="PforR"/>
    <s v="Lifelong Learning"/>
    <x v="9"/>
    <x v="66"/>
    <x v="0"/>
    <s v="DLR 1.1: Action plans based on skills needs assessments completed"/>
    <x v="1"/>
    <n v="9"/>
    <n v="9"/>
    <n v="0"/>
    <s v="No"/>
    <s v="US$3 million per action plan"/>
    <x v="2"/>
    <s v="CESB"/>
    <s v="No"/>
  </r>
  <r>
    <s v="P252350"/>
    <s v="Rwanda"/>
    <x v="2"/>
    <s v="PforR"/>
    <s v="Lifelong Learning"/>
    <x v="9"/>
    <x v="66"/>
    <x v="0"/>
    <s v="DLR 1.2: Incorporation in the NEP of key elements of an action plan to address skills gaps in Selected Economic Sectors"/>
    <x v="1"/>
    <n v="6"/>
    <n v="6"/>
    <n v="0"/>
    <s v="No"/>
    <s v="US$2 million per sector upon incorporation in the elements of an action plan to address skills gaps in energy, transport and logistics and manufacturing (Made in Rwanda) sectors within the NEP JPC results the first 12 months. Total of US$6 million for three sectors"/>
    <x v="2"/>
    <s v="CESB"/>
    <s v="No"/>
  </r>
  <r>
    <s v="P252350"/>
    <s v="Rwanda"/>
    <x v="2"/>
    <s v="PforR"/>
    <s v="Lifelong Learning"/>
    <x v="9"/>
    <x v="66"/>
    <x v="0"/>
    <s v="DLR 1.3: Recipient's approval, by Cabinet of the Skills Development and Employment Promotion Strategy"/>
    <x v="1"/>
    <n v="10"/>
    <n v="10"/>
    <n v="0"/>
    <s v="No"/>
    <s v="Full amount of US$10 million upon approval of a Skills Development and Employment Promotion Strategy a follow-on to the NEP by Cabinet"/>
    <x v="2"/>
    <s v="CESB"/>
    <s v="No"/>
  </r>
  <r>
    <s v="P252350"/>
    <s v="Rwanda"/>
    <x v="2"/>
    <s v="PforR"/>
    <s v="Lifelong Learning"/>
    <x v="9"/>
    <x v="43"/>
    <x v="3"/>
    <s v="DLI 2: New or updated quality training programs accredited for market-relevant jobs in Selected Economic Sectors"/>
    <x v="0"/>
    <n v="30.500000000000004"/>
    <n v="0"/>
    <n v="0.12734864300626306"/>
    <s v="Yes"/>
    <s v="Unit disbursement is differentiated by the level of accredited programs (that is, degree, diploma and certificate levels)"/>
    <x v="0"/>
    <s v="UR, HEC, WDA"/>
    <s v="No"/>
  </r>
  <r>
    <s v="P252350"/>
    <s v="Rwanda"/>
    <x v="2"/>
    <s v="PforR"/>
    <s v="Lifelong Learning"/>
    <x v="9"/>
    <x v="43"/>
    <x v="3"/>
    <s v="DLR 2.1: 8 training programs "/>
    <x v="1"/>
    <n v="9.1"/>
    <n v="9.1"/>
    <n v="0"/>
    <s v="Yes"/>
    <s v="US$1.2 million for each accredited program at degree level US$1 million for each accredited program at diploma level US$700,000 for each accredited program at certificate level Maximum amount for disbursement is US$30.5 million"/>
    <x v="0"/>
    <s v="UR, HEC, WDA"/>
    <s v="No"/>
  </r>
  <r>
    <s v="P252350"/>
    <s v="Rwanda"/>
    <x v="2"/>
    <s v="PforR"/>
    <s v="Lifelong Learning"/>
    <x v="9"/>
    <x v="43"/>
    <x v="3"/>
    <s v="DLR 2.2: 10 training programs "/>
    <x v="1"/>
    <n v="7"/>
    <n v="7"/>
    <n v="0"/>
    <s v="Yes"/>
    <s v="US$1.2 million for each accredited program at degree level US$1 million for each accredited program at diploma level US$700,000 for each accredited program at certificate level Maximum amount for disbursement is US$30.5 million"/>
    <x v="0"/>
    <s v="UR, HEC, WDA"/>
    <s v="No"/>
  </r>
  <r>
    <s v="P252350"/>
    <s v="Rwanda"/>
    <x v="2"/>
    <s v="PforR"/>
    <s v="Lifelong Learning"/>
    <x v="9"/>
    <x v="43"/>
    <x v="3"/>
    <s v="DLR 2.3: 12 training programs "/>
    <x v="1"/>
    <n v="12.3"/>
    <n v="12.3"/>
    <n v="0"/>
    <s v="Yes"/>
    <s v="US$1.2 million for each accredited program at degree level US$1 million for each accredited program at diploma level US$700,000 for each accredited program at certificate level Maximum amount for disbursement is US$30.5 million"/>
    <x v="0"/>
    <s v="UR, HEC, WDA"/>
    <s v="No"/>
  </r>
  <r>
    <s v="P252350"/>
    <s v="Rwanda"/>
    <x v="2"/>
    <s v="PforR"/>
    <s v="Lifelong Learning"/>
    <x v="9"/>
    <x v="43"/>
    <x v="3"/>
    <s v="DLR 2.4: 3 training programs "/>
    <x v="1"/>
    <n v="2.1"/>
    <n v="2.1"/>
    <n v="0"/>
    <s v="Yes"/>
    <s v="US$1.2 million for each accredited program at degree level US$1 million for each accredited program at diploma level US$700,000 for each accredited program at certificate level Maximum amount for disbursement is US$30.5 million"/>
    <x v="0"/>
    <s v="UR, HEC, WDA"/>
    <s v="No"/>
  </r>
  <r>
    <s v="P252350"/>
    <s v="Rwanda"/>
    <x v="2"/>
    <s v="PforR"/>
    <s v="Lifelong Learning"/>
    <x v="9"/>
    <x v="43"/>
    <x v="0"/>
    <s v="DLI 3: Number of accredited new or updated quality training programs that will be delivered by staff that participated in Industry Attachments of Selected Economic Sectors"/>
    <x v="0"/>
    <n v="5"/>
    <n v="0"/>
    <n v="2.0876826722338204E-2"/>
    <s v="Yes"/>
    <s v="US$333,333 per new or updated accredited programs taught by staff participating in industry attachments in the selected economic sectors. Maximum amount for disbursement is US$5 million"/>
    <x v="2"/>
    <s v="Information supplied by WDA and UR will be consolidated by MINEDUC. This information comprises a list of teaching staff and host entities for the industry attachments"/>
    <s v="No"/>
  </r>
  <r>
    <s v="P252350"/>
    <s v="Rwanda"/>
    <x v="2"/>
    <s v="PforR"/>
    <s v="Lifelong Learning"/>
    <x v="9"/>
    <x v="43"/>
    <x v="0"/>
    <s v="DLR 3.1: 15  training proframs "/>
    <x v="1"/>
    <n v="5"/>
    <n v="5"/>
    <n v="0"/>
    <s v="Yes"/>
    <s v="US$333,333 per new or updated accredited programs taught by staff participating in industry attachments in the selected economic sectors. Maximum amount for disbursement is US$5 million"/>
    <x v="2"/>
    <s v="Information supplied by WDA and UR will be consolidated by MINEDUC. This information comprises a list of teaching staff and host entities for the industry attachments"/>
    <s v="No"/>
  </r>
  <r>
    <s v="P252350"/>
    <s v="Rwanda"/>
    <x v="2"/>
    <s v="PforR"/>
    <s v="Lifelong Learning"/>
    <x v="4"/>
    <x v="67"/>
    <x v="0"/>
    <s v="DLI 4: Number of graduates receiving a matching grant under the Skills Development Fund"/>
    <x v="0"/>
    <n v="24.25"/>
    <n v="0"/>
    <n v="0.10125260960334029"/>
    <s v="Yes"/>
    <s v="as per DLR formulas below"/>
    <x v="2"/>
    <s v="WDA"/>
    <s v="No"/>
  </r>
  <r>
    <s v="P252350"/>
    <s v="Rwanda"/>
    <x v="2"/>
    <s v="PforR"/>
    <s v="Lifelong Learning"/>
    <x v="4"/>
    <x v="67"/>
    <x v="0"/>
    <s v="DLR 4.1: Completion of the governance and management structure of the Skills Development Fund"/>
    <x v="1"/>
    <n v="4.25"/>
    <n v="4.25"/>
    <n v="0"/>
    <s v="Yes"/>
    <s v="Full amount of US$4.25 million upon the governance and management structure of SDF functional."/>
    <x v="2"/>
    <s v="WDA"/>
    <s v="No"/>
  </r>
  <r>
    <s v="P252350"/>
    <s v="Rwanda"/>
    <x v="2"/>
    <s v="PforR"/>
    <s v="Lifelong Learning"/>
    <x v="4"/>
    <x v="67"/>
    <x v="0"/>
    <s v="DLR 4.2: Number of graduates trained under the SDF (Total 9,000 graduates)"/>
    <x v="1"/>
    <n v="20"/>
    <n v="20"/>
    <n v="0"/>
    <s v="Yes"/>
    <s v="US$1,125,000 for each unit of 500 graduates; Maximum amount for disbursement is US$20.25 million"/>
    <x v="2"/>
    <s v="WDA"/>
    <s v="No"/>
  </r>
  <r>
    <s v="P252350"/>
    <s v="Rwanda"/>
    <x v="2"/>
    <s v="PforR"/>
    <s v="Lifelong Learning"/>
    <x v="4"/>
    <x v="68"/>
    <x v="3"/>
    <s v="DLI 5: Improved sustainability of financing for long term training programs as measured by student loan recovery"/>
    <x v="0"/>
    <n v="25"/>
    <n v="0"/>
    <n v="0.10438413361169102"/>
    <s v="Yes"/>
    <s v="as per DLR formulas below"/>
    <x v="2"/>
    <s v="BRD"/>
    <s v="No"/>
  </r>
  <r>
    <s v="P252350"/>
    <s v="Rwanda"/>
    <x v="2"/>
    <s v="PforR"/>
    <s v="Lifelong Learning"/>
    <x v="4"/>
    <x v="68"/>
    <x v="0"/>
    <s v="DLR 5.1: Operationalization of a digitalized database to track eligible beneficiaries of the student loan program"/>
    <x v="1"/>
    <n v="3"/>
    <n v="3"/>
    <n v="0"/>
    <s v="No"/>
    <s v="Full amount of US$3 million in Period 1 when digitized database is in place to track beneficiaries of student loan program"/>
    <x v="2"/>
    <s v="BRD"/>
    <s v="No"/>
  </r>
  <r>
    <s v="P252350"/>
    <s v="Rwanda"/>
    <x v="2"/>
    <s v="PforR"/>
    <s v="Lifelong Learning"/>
    <x v="4"/>
    <x v="68"/>
    <x v="0"/>
    <s v="DLR 5.2: At least 3 percentage point improvement from baseline in loan recovery rate (19%)"/>
    <x v="1"/>
    <n v="6"/>
    <n v="6"/>
    <n v="0"/>
    <s v="Yes"/>
    <s v="In Period 2, 3 and 4, US$2 million per 1 percentage point improvement from baseline Maximum amount for disbursement is US$25 million"/>
    <x v="2"/>
    <s v="BRD"/>
    <s v="No"/>
  </r>
  <r>
    <s v="P252350"/>
    <s v="Rwanda"/>
    <x v="2"/>
    <s v="PforR"/>
    <s v="Lifelong Learning"/>
    <x v="4"/>
    <x v="68"/>
    <x v="0"/>
    <s v="DLR 5.3: At least 7 percentage point improvement from baseline in loan recovery rate (23%)"/>
    <x v="1"/>
    <n v="8"/>
    <n v="8"/>
    <n v="0"/>
    <s v="Yes"/>
    <s v="In Period 2, 3 and 4, US$2 million per 1 percentage point improvement from baseline Maximum amount for disbursement is US$25 million"/>
    <x v="2"/>
    <s v="BRD"/>
    <s v="No"/>
  </r>
  <r>
    <s v="P252350"/>
    <s v="Rwanda"/>
    <x v="2"/>
    <s v="PforR"/>
    <s v="Lifelong Learning"/>
    <x v="4"/>
    <x v="68"/>
    <x v="0"/>
    <s v="DLR 5.4: At least 11 percentage point improvement from baseline  in loan recovery rate (27%)"/>
    <x v="1"/>
    <n v="8"/>
    <n v="8"/>
    <n v="0"/>
    <s v="Yes"/>
    <s v="In Period 2, 3 and 4, US$2 million per 1 percentage point improvement from baseline Maximum amount for disbursement is US$25 million"/>
    <x v="2"/>
    <s v="BRD"/>
    <s v="No"/>
  </r>
  <r>
    <s v="P252350"/>
    <s v="Rwanda"/>
    <x v="2"/>
    <s v="PforR"/>
    <s v="Lifelong Learning"/>
    <x v="2"/>
    <x v="4"/>
    <x v="3"/>
    <s v="DLI 6: Completion of capacity building in Selected in Capacity Building Areas with milestones for CESB, MINEDUC, HEC, BRD, UR, WDA, RP, and targeted training institutions"/>
    <x v="0"/>
    <n v="10"/>
    <n v="0"/>
    <n v="4.1753653444676408E-2"/>
    <s v="No"/>
    <s v="as per DLR formulas below"/>
    <x v="2"/>
    <s v="MINEDUC and CESB"/>
    <s v="No"/>
  </r>
  <r>
    <s v="P252350"/>
    <s v="Rwanda"/>
    <x v="2"/>
    <s v="PforR"/>
    <s v="Lifelong Learning"/>
    <x v="2"/>
    <x v="4"/>
    <x v="3"/>
    <s v="DLR 6.1: Signing of MoU and agreement by CESB of capacity building plans, with specified milestones"/>
    <x v="1"/>
    <n v="5"/>
    <n v="5"/>
    <n v="0"/>
    <m/>
    <s v="Full amount of US$5 million upon the signing of MoU with partner institution(s) and agreement of the capacity building plan, with specified implementation_x000a_milestones"/>
    <x v="2"/>
    <s v="MINEDUC and CESB"/>
    <s v="No"/>
  </r>
  <r>
    <s v="P252350"/>
    <s v="Rwanda"/>
    <x v="2"/>
    <s v="PforR"/>
    <s v="Lifelong Learning"/>
    <x v="2"/>
    <x v="4"/>
    <x v="3"/>
    <s v="DLR 6.2: Completion of capacity building for CESB, MINEDUC, HEC, BRD&lt; UR, WDA, RP and targeted training institutions in three Selected Capacity Building Areas"/>
    <x v="1"/>
    <n v="5"/>
    <n v="5"/>
    <n v="0"/>
    <m/>
    <s v="US$1,666,666 per one capacity building area (total three areas out of the five areas)."/>
    <x v="2"/>
    <s v="MINEDUC and CESB"/>
    <s v="No"/>
  </r>
  <r>
    <s v="P163575"/>
    <s v="Senegal"/>
    <x v="2"/>
    <s v="PforR"/>
    <s v="Primary and Secondary Education"/>
    <x v="4"/>
    <x v="17"/>
    <x v="0"/>
    <s v="DLI 1: Financing, through the provision of Quality Improvement Subgrants to selected schools, of specific development plans to implement quality improvement plans for said schools, PBCs for IEF and IA."/>
    <x v="0"/>
    <n v="8.14"/>
    <n v="0"/>
    <n v="0.12790697674418605"/>
    <s v="Yes"/>
    <s v="as per DLR formulas below"/>
    <x v="0"/>
    <s v="Report from IAs and Independent Auditors will be the main supporting document for the disbursement"/>
    <s v="Yes, DLI modified"/>
  </r>
  <r>
    <s v="P163575"/>
    <s v="Senegal"/>
    <x v="2"/>
    <s v="PforR"/>
    <s v="Primary and Secondary Education"/>
    <x v="4"/>
    <x v="17"/>
    <x v="0"/>
    <s v="DLR 1.1: 59 IEF signed PBC (PAQ) with IA; 16 IA negotiated and PBCs the Ministry of Education (CDP); All public primary schools negotiated and signed QIA with IEF"/>
    <x v="1"/>
    <n v="2"/>
    <n v="2"/>
    <n v="0"/>
    <s v="Yes"/>
    <s v="FY 1, funds will be disbursed if MEN transmitted to the Bank all signed PBCs along with certificate of confirmation."/>
    <x v="0"/>
    <s v="Report from IAs and Independent Auditors will be the main supporting document for the disbursemen"/>
    <s v="Yes, New DLR"/>
  </r>
  <r>
    <s v="P163575"/>
    <s v="Senegal"/>
    <x v="2"/>
    <s v="PforR"/>
    <s v="Primary and Secondary Education"/>
    <x v="4"/>
    <x v="17"/>
    <x v="0"/>
    <s v="DLR 1.2: 59 IEF achieved at least 50% the targets in their PBCs; 16 IA achieved at least 50% the targets in their PBCs; At least 80% of All public primary schools achieved at least 50% the targets in their QIA"/>
    <x v="1"/>
    <n v="2.14"/>
    <n v="2.14"/>
    <n v="0"/>
    <s v="Yes"/>
    <s v="FY2-4, funds will be disbursed once results submitted by the MoE is certified by independent auditor. Disbursement will be 100% if the project achieved at least 80% of targets in PBCs. Partial disbursement will apply where any part of the requirement is fulfilled. the disbursement will be proportional to the_x000a_achievement._x000a_The amount_x000a_undisbursed could be_x000a_postponed to the_x000a_School Year Y +1. "/>
    <x v="0"/>
    <s v="Report from IAs and Independent Auditors will be the main supporting document for the disbursemen"/>
    <s v="Yes, New DLR"/>
  </r>
  <r>
    <s v="P163575"/>
    <s v="Senegal"/>
    <x v="2"/>
    <s v="PforR"/>
    <s v="Primary and Secondary Education"/>
    <x v="4"/>
    <x v="17"/>
    <x v="0"/>
    <s v="DLR 1.3: 59 IEF achieved at least 70% the targets in their PBCs; 16 IA achieved at least 70% the targets in their PBCs; At least 80% of All public primary schools achieved at least 50% the targets in their QIA"/>
    <x v="1"/>
    <n v="2"/>
    <n v="2"/>
    <n v="0"/>
    <s v="Yes"/>
    <s v="FY2-4, funds will be disbursed once results submitted by the MoE is certified by independent auditor. Disbursement will be 100% if the project achieved at least 80% of targets in PBCs. Partial disbursement will apply where any part of the requirement is fulfilled. the disbursement will be proportional to the_x000a_achievement._x000a_The amount_x000a_undisbursed could be_x000a_postponed to the_x000a_School Year Y +1. "/>
    <x v="0"/>
    <s v="Report from IAs and Independent Auditors will be the main supporting document for the disbursemen"/>
    <s v="Yes, New DLR"/>
  </r>
  <r>
    <s v="P163575"/>
    <s v="Senegal"/>
    <x v="2"/>
    <s v="PforR"/>
    <s v="Primary and Secondary Education"/>
    <x v="4"/>
    <x v="17"/>
    <x v="0"/>
    <s v="DLR 1.4: 59 IEF achieved at least 90% the targets in their PBCs; 16 IA achieved at least 90% the targets in their PBCs; At least 80% of All public primary schools achieved at least 50% the targets in their QIA"/>
    <x v="1"/>
    <n v="2"/>
    <n v="2"/>
    <n v="0"/>
    <s v="Yes"/>
    <s v="FY2-4, funds will be disbursed once results submitted by the MoE is certified by independent auditor. Disbursement will be 100% if the project achieved at least 80% of targets in PBCs. Partial disbursement will apply where any part of the requirement is fulfilled. the disbursement will be proportional to the_x000a_achievement._x000a_The amount_x000a_undisbursed could be_x000a_postponed to the_x000a_School Year Y +1. "/>
    <x v="0"/>
    <s v="Report from IAs and Independent Auditors will be the main supporting document for the disbursemen"/>
    <s v="Yes, New DLR"/>
  </r>
  <r>
    <s v="P163575"/>
    <s v="Senegal"/>
    <x v="2"/>
    <s v="PforR"/>
    <s v="Primary and Secondary Education"/>
    <x v="2"/>
    <x v="11"/>
    <x v="0"/>
    <s v="DLI 2: Enhancing the management of schools at the village and neighborhood, level"/>
    <x v="0"/>
    <n v="1.1400000000000001"/>
    <n v="0"/>
    <n v="1.7913262099308609E-2"/>
    <s v="Yes"/>
    <s v="as per DLR formulas below"/>
    <x v="0"/>
    <s v="(i) At the end of the School Year, each IA will prepare a consolidated report of the progress made by the sector in terms of results and outcomes along with financial situation analysis (ii) Based on these reports, the MOE will prepare a combined report on the status of each DLI along with a certification confirmation letter and supporting document. (iii) The third-party verification will be used to confirm the MoE reports on achievement and performances and also determine the amount to be allocated. The Operations Manual will detail operating modalities"/>
    <s v="Yes, New DLI"/>
  </r>
  <r>
    <s v="P163575"/>
    <s v="Senegal"/>
    <x v="2"/>
    <s v="PforR"/>
    <s v="Primary and Secondary Education"/>
    <x v="2"/>
    <x v="11"/>
    <x v="0"/>
    <s v="DLR 2.1: Assessment of SMC implementation with clear recommendation on how to strengthen and best assess functioning"/>
    <x v="1"/>
    <n v="0.19"/>
    <n v="0.19"/>
    <n v="0"/>
    <s v="Yes"/>
    <s v="FY 1 : Availability of the Report of the SMC Assessment with recommendations cleared stated."/>
    <x v="0"/>
    <s v="(i) At the end of the School Year, each IA will prepare a consolidated report of the progress made by the sector in terms of results and outcomes along with financial situation analysis (ii) Based on these reports, the MOE will prepare a combined report on the status of each DLI along with a certification confirmation letter and supporting document. (iii) The third-party verification will be used to confirm the MoE reports on achievement and performances and also determine the amount to be allocated. The Operations Manual will detail operating modalities"/>
    <s v="Yes, New DLR"/>
  </r>
  <r>
    <s v="P163575"/>
    <s v="Senegal"/>
    <x v="2"/>
    <s v="PforR"/>
    <s v="Primary and Secondary Education"/>
    <x v="2"/>
    <x v="11"/>
    <x v="0"/>
    <s v="DLR 2.2.: 70 % of all public primary Schools have functional SMC"/>
    <x v="1"/>
    <n v="0.38"/>
    <n v="0.38"/>
    <n v="0"/>
    <s v="Yes"/>
    <s v="FY 2 – 4 : The sub indicator for each FY must be verified in full for the disbursement to occur. If the target is not met for FY X, the undisbursed amount will be disbursed in FY X+1 provided that the FY X target is met. Disbursement will be 100% if the project achieved at least 80% of targeted DLR"/>
    <x v="0"/>
    <s v="(i) At the end of the School Year, each IA will prepare a consolidated report of the progress made by the sector in terms of results and outcomes along with financial situation analysis (ii) Based on these reports, the MOE will prepare a combined report on the status of each DLI along with a certification confirmation letter and supporting document. (iii) The third-party verification will be used to confirm the MoE reports on achievement and performances and also determine the amount to be allocated. The Operations Manual will detail operating modalities"/>
    <s v="Yes, New DLR"/>
  </r>
  <r>
    <s v="P163575"/>
    <s v="Senegal"/>
    <x v="2"/>
    <s v="PforR"/>
    <s v="Primary and Secondary Education"/>
    <x v="2"/>
    <x v="11"/>
    <x v="0"/>
    <s v="DLR 2.3: 80 % of all public primary Schools have functional SMC"/>
    <x v="1"/>
    <n v="0.38"/>
    <n v="0.38"/>
    <n v="0"/>
    <s v="Yes"/>
    <s v="FY 2 – 4 : The sub indicator for each FY must be verified in full for the disbursement to occur. If the target is not met for FY X, the undisbursed amount will be disbursed in FY X+1 provided that the FY X target is met. Disbursement will be 100% if the project achieved at least 80% of targeted DLR"/>
    <x v="0"/>
    <s v="(i) At the end of the School Year, each IA will prepare a consolidated report of the progress made by the sector in terms of results and outcomes along with financial situation analysis (ii) Based on these reports, the MOE will prepare a combined report on the status of each DLI along with a certification confirmation letter and supporting document. (iii) The third-party verification will be used to confirm the MoE reports on achievement and performances and also determine the amount to be allocated. The Operations Manual will detail operating modalities"/>
    <s v="Yes, New DLR"/>
  </r>
  <r>
    <s v="P163575"/>
    <s v="Senegal"/>
    <x v="2"/>
    <s v="PforR"/>
    <s v="Primary and Secondary Education"/>
    <x v="2"/>
    <x v="11"/>
    <x v="0"/>
    <s v="DLR 2.4: 90 % of all public primary Schools have functional SMC"/>
    <x v="1"/>
    <n v="0.19"/>
    <n v="0.19"/>
    <n v="0"/>
    <s v="Yes"/>
    <s v="FY 2 – 4 : The sub indicator for each FY must be verified in full for the disbursement to occur. If the target is not met for FY X, the undisbursed amount will be disbursed in FY X+1 provided that the FY X target is met. Disbursement will be 100% if the project achieved at least 80% of targeted DLR"/>
    <x v="0"/>
    <s v="(i) At the end of the School Year, each IA will prepare a consolidated report of the progress made by the sector in terms of results and outcomes along with financial situation analysis (ii) Based on these reports, the MOE will prepare a combined report on the status of each DLI along with a certification confirmation letter and supporting document. (iii) The third-party verification will be used to confirm the MoE reports on achievement and performances and also determine the amount to be allocated. The Operations Manual will detail operating modalities"/>
    <s v="Yes, New DLR"/>
  </r>
  <r>
    <s v="P163575"/>
    <s v="Senegal"/>
    <x v="2"/>
    <s v="PforR"/>
    <s v="Primary and Secondary Education"/>
    <x v="8"/>
    <x v="14"/>
    <x v="0"/>
    <s v="DLI 3: Implementing a national program for the development of sciences and mathematics teaching and learning at middle school level"/>
    <x v="0"/>
    <n v="2.0499999999999998"/>
    <n v="0"/>
    <n v="3.2212445003142673E-2"/>
    <s v="Yes"/>
    <s v="as per DLR formulas below"/>
    <x v="0"/>
    <s v="Report from IAs and Independent Auditors will be the main supporting document for the disbursemen"/>
    <s v="Yes, New DLI"/>
  </r>
  <r>
    <s v="P163575"/>
    <s v="Senegal"/>
    <x v="2"/>
    <s v="PforR"/>
    <s v="Primary and Secondary Education"/>
    <x v="8"/>
    <x v="14"/>
    <x v="0"/>
    <s v="DLR  3.1: The program of sciences and mathematics is reformed and is being implemented national wide"/>
    <x v="1"/>
    <n v="0.37"/>
    <n v="0.37"/>
    <n v="0"/>
    <s v="Yes"/>
    <s v="Yes/No FY 1 : The achievement of this DLI means that the reform is being"/>
    <x v="0"/>
    <s v="the MOE' s combined report on the status of each DLI along with a certification confirmation letter and supporting document"/>
    <s v="Yes, New DLR"/>
  </r>
  <r>
    <s v="P163575"/>
    <s v="Senegal"/>
    <x v="2"/>
    <s v="PforR"/>
    <s v="Primary and Secondary Education"/>
    <x v="8"/>
    <x v="69"/>
    <x v="0"/>
    <s v="DLR  3.2: Carrying out an assessment of the Lycée Scientifique de Diourbel to upgrade: (i) the quality of training; (ii) the facilities; and (iii) the equipment"/>
    <x v="1"/>
    <n v="0.7"/>
    <n v="0.7"/>
    <n v="0"/>
    <s v="Yes"/>
    <s v="Amount allocated for FY 2 targets will be disbursed on a Yes/No basis + supporting document and proofs."/>
    <x v="0"/>
    <s v="the MOE' s combined report on the status of each DLI along with a certification confirmation letter and supporting document"/>
    <s v="Yes, New DLR"/>
  </r>
  <r>
    <s v="P163575"/>
    <s v="Senegal"/>
    <x v="2"/>
    <s v="PforR"/>
    <s v="Primary and Secondary Education"/>
    <x v="0"/>
    <x v="36"/>
    <x v="0"/>
    <s v="DLR 3.3: 70% of all Maths and Sciences Teachers received a training on teaching Mathematics and sciences"/>
    <x v="1"/>
    <n v="0.66"/>
    <n v="0.66"/>
    <n v="0"/>
    <s v="Yes"/>
    <s v="FY 3 – 4 : Results is achieved in this condition: X (number of sciences Teachers / total)*100. If this number is &gt;=40. At so on for others proportion (70 and 90%)"/>
    <x v="0"/>
    <s v="the MOE' s combined report on the status of each DLI along with a certification confirmation letter and supporting document"/>
    <s v="Yes, New DLR"/>
  </r>
  <r>
    <s v="P163575"/>
    <s v="Senegal"/>
    <x v="2"/>
    <s v="PforR"/>
    <s v="Primary and Secondary Education"/>
    <x v="0"/>
    <x v="36"/>
    <x v="0"/>
    <s v="DLR 3.4: 90% of all Maths and Sciences Teachers received a training on teaching Mathematics and sciences"/>
    <x v="1"/>
    <n v="0.32"/>
    <n v="0.32"/>
    <n v="0"/>
    <s v="Yes"/>
    <s v="FY 3 – 4 : Results is achieved in this condition: X (number of sciences Teachers / total)*100. If this number is &gt;=40. At so on for others proportion (70 and 90%)"/>
    <x v="0"/>
    <s v="the MOE' s combined report on the status of each DLI along with a certification confirmation letter and supporting document"/>
    <s v="Yes, New DLR"/>
  </r>
  <r>
    <s v="P163575"/>
    <s v="Senegal"/>
    <x v="2"/>
    <s v="PforR"/>
    <s v="Primary and Secondary Education"/>
    <x v="8"/>
    <x v="30"/>
    <x v="0"/>
    <s v="DLI 4: Expansion of science and mathematics in pre-existing schools using technology based, interactive pedagogical approaches"/>
    <x v="0"/>
    <n v="9.5499999999999989"/>
    <n v="0"/>
    <n v="0.15006285355122562"/>
    <s v="Yes"/>
    <s v="as per DLR formulas below"/>
    <x v="3"/>
    <s v="School Year 1: The Ministry will provide all lists of institutions selected and the modalities of selection along with supporting documents. "/>
    <s v="Yes, New DLI"/>
  </r>
  <r>
    <s v="P163575"/>
    <s v="Senegal"/>
    <x v="2"/>
    <s v="PforR"/>
    <s v="Primary and Secondary Education"/>
    <x v="8"/>
    <x v="30"/>
    <x v="0"/>
    <s v="DLR 4.1: Selection of 100 primary schools, 100 secondary level schools and 30 high schools that will experiment this approach and availability of tools including PBCs for upper secondary level"/>
    <x v="1"/>
    <n v="1.9"/>
    <n v="1.9"/>
    <n v="0"/>
    <s v="Yes"/>
    <s v="Amount allocated for FY 2018 and 2019 targets will be disbursed on a Yes/No basis. The_x000a_sub indicator for each_x000a_FY must be verified_x000a_in full for the_x000a_disbursement to_x000a_occur._x000a_If the target is not met_x000a_for FY X, the_x000a_undisbursed amount_x000a_will be disbursed in_x000a_FY X+1 provided that_x000a_the FY X target is_x000a_met"/>
    <x v="3"/>
    <s v="School Year 2-4: the upper secondary PBCs is fully assessed by independent party and results is used to re-adjust the modalities and key lessons learnt will be shared with all stakeholders. In addition, the ministry will conduct an assessment of the effectiveness of the reform and list key recommendation to improve sciences. The rest of the protocol will be the same as described above."/>
    <s v="Yes, New DLR"/>
  </r>
  <r>
    <s v="P163575"/>
    <s v="Senegal"/>
    <x v="2"/>
    <s v="PforR"/>
    <s v="Primary and Secondary Education"/>
    <x v="8"/>
    <x v="30"/>
    <x v="0"/>
    <s v="DLR 4.2: 30 Upper secondary institutions are implementing PBC based on ICT approach to improve math and sciences"/>
    <x v="1"/>
    <n v="2.87"/>
    <n v="2.87"/>
    <n v="0"/>
    <s v="Yes"/>
    <s v="Amount allocated for FY 2018 and 2019 targets will be disbursed on a Yes/No basis. The_x000a_sub indicator for each_x000a_FY must be verified_x000a_in full for the_x000a_disbursement to_x000a_occur._x000a_If the target is not met_x000a_for FY X, the_x000a_undisbursed amount_x000a_will be disbursed in_x000a_FY X+1 provided that_x000a_the FY X target is_x000a_met"/>
    <x v="3"/>
    <s v="School Year 2-4: the upper secondary PBCs is fully assessed by independent party and results is used to re-adjust the modalities and key lessons learnt will be shared with all stakeholders. In addition, the ministry will conduct an assessment of the effectiveness of the reform and list key recommendation to improve sciences. The rest of the protocol will be the same as described above."/>
    <s v="Yes, New DLR"/>
  </r>
  <r>
    <s v="P163575"/>
    <s v="Senegal"/>
    <x v="2"/>
    <s v="PforR"/>
    <s v="Primary and Secondary Education"/>
    <x v="8"/>
    <x v="30"/>
    <x v="0"/>
    <s v="DLR 4.3: National Strategy on Sciences and Maths results is assessed and results are largely disseminated 70% of BST achieved 80% of the target in the PBC"/>
    <x v="1"/>
    <n v="2.88"/>
    <n v="2.88"/>
    <n v="0"/>
    <s v="Yes"/>
    <s v="Amount allocated for FY 2018 and 2019 targets will be disbursed on a Yes/No basis. The_x000a_sub indicator for each_x000a_FY must be verified_x000a_in full for the_x000a_disbursement to_x000a_occur._x000a_If the target is not met_x000a_for FY X, the_x000a_undisbursed amount_x000a_will be disbursed in_x000a_FY X+1 provided that_x000a_the FY X target is_x000a_met"/>
    <x v="3"/>
    <s v="School Year 2-4: the upper secondary PBCs is fully assessed by independent party and results is used to re-adjust the modalities and key lessons learnt will be shared with all stakeholders. In addition, the ministry will conduct an assessment of the effectiveness of the reform and list key recommendation to improve sciences. The rest of the protocol will be the same as described above."/>
    <s v="Yes, New DLR"/>
  </r>
  <r>
    <s v="P163575"/>
    <s v="Senegal"/>
    <x v="2"/>
    <s v="PforR"/>
    <s v="Primary and Secondary Education"/>
    <x v="8"/>
    <x v="30"/>
    <x v="0"/>
    <s v="DLR 4.4: Recommendation from the National Strategy on Sciences and Maths Assessment is successfully addressed 90% of BST achieved 90% of the target in the PBC"/>
    <x v="1"/>
    <n v="1.9"/>
    <n v="1.9"/>
    <n v="0"/>
    <s v="Yes"/>
    <s v="Amount allocated for FY 2018 and 2019 targets will be disbursed on a Yes/No basis. The_x000a_sub indicator for each_x000a_FY must be verified_x000a_in full for the_x000a_disbursement to_x000a_occur._x000a_If the target is not met_x000a_for FY X, the_x000a_undisbursed amount_x000a_will be disbursed in_x000a_FY X+1 provided that_x000a_the FY X target is_x000a_met"/>
    <x v="3"/>
    <s v="School Year 2-4: the upper secondary PBCs is fully assessed by independent party and results is used to re-adjust the modalities and key lessons learnt will be shared with all stakeholders. In addition, the ministry will conduct an assessment of the effectiveness of the reform and list key recommendation to improve sciences. The rest of the protocol will be the same as described above."/>
    <s v="Yes, New DLR"/>
  </r>
  <r>
    <s v="P163575"/>
    <s v="Senegal"/>
    <x v="2"/>
    <s v="PforR"/>
    <s v="Primary and Secondary Education"/>
    <x v="4"/>
    <x v="17"/>
    <x v="0"/>
    <s v="DLI 5: Financing, through the provision of Daara School Subgrants to selected Daara Schools, of specific development projects (underserved region, recruitment French Teachers, equipment"/>
    <x v="0"/>
    <n v="5.92"/>
    <n v="0"/>
    <n v="9.3023255813953473E-2"/>
    <s v="Yes"/>
    <s v="as per DLR formulas below"/>
    <x v="0"/>
    <s v="The MoE reports on achievement and performances "/>
    <s v="Yes, DLI modified"/>
  </r>
  <r>
    <s v="P163575"/>
    <s v="Senegal"/>
    <x v="2"/>
    <s v="PforR"/>
    <s v="Primary and Secondary Education"/>
    <x v="4"/>
    <x v="17"/>
    <x v="0"/>
    <s v="DLR 5.1: A list of additional eligible and interested Daaras is developed along with consensual criteria for selection"/>
    <x v="1"/>
    <n v="1.42"/>
    <n v="1.42"/>
    <n v="0"/>
    <s v="Yes"/>
    <s v="FY 1, funds will be disbursed if MEN transmitted to the Bank all list of eligible Daara to participate in the process."/>
    <x v="0"/>
    <s v="The MoE reports on achievement and performances "/>
    <s v="Yes, DLR modified"/>
  </r>
  <r>
    <s v="P163575"/>
    <s v="Senegal"/>
    <x v="2"/>
    <s v="PforR"/>
    <s v="Primary and Secondary Education"/>
    <x v="4"/>
    <x v="17"/>
    <x v="0"/>
    <s v="DLR 5.2: At least 500 negotiated and signed contracts between IEFs and Daaras"/>
    <x v="1"/>
    <n v="1.5"/>
    <n v="1.5"/>
    <n v="0"/>
    <s v="Yes"/>
    <s v="Disbursement will be 100% if the project achieved at least 80% of targets in PBCs. Partial disbursement will apply where any part of the requirement is fulfilled. the disbursement will be proportional to the achievement. The amount undisbursed could be postponed to the next School Year Y +1."/>
    <x v="0"/>
    <s v="The MoE reports on achievement and performances "/>
    <s v="Yes, DLR modified"/>
  </r>
  <r>
    <s v="P163575"/>
    <s v="Senegal"/>
    <x v="2"/>
    <s v="PforR"/>
    <s v="Primary and Secondary Education"/>
    <x v="4"/>
    <x v="17"/>
    <x v="0"/>
    <s v="DLR 5.3: 75% of Daaras that achieved at least the 75% of the agreed targets"/>
    <x v="1"/>
    <n v="1.5"/>
    <n v="1.5"/>
    <n v="0"/>
    <s v="Yes"/>
    <s v="Disbursement will be 100% if the project achieved at least 80% of targets in PBCs. Partial disbursement will apply where any part of the requirement is fulfilled. the disbursement will be proportional to the achievement. The amount undisbursed could be postponed to the next School Year Y +1."/>
    <x v="0"/>
    <s v="The MoE reports on achievement and performances "/>
    <s v="Yes, DLR modified"/>
  </r>
  <r>
    <s v="P163575"/>
    <s v="Senegal"/>
    <x v="2"/>
    <s v="PforR"/>
    <s v="Primary and Secondary Education"/>
    <x v="4"/>
    <x v="17"/>
    <x v="0"/>
    <s v="DLR 5.4: 80% of Daaras that achieved at least the 90% of the agreed targets"/>
    <x v="1"/>
    <n v="1.5"/>
    <n v="1.5"/>
    <n v="0"/>
    <s v="Yes"/>
    <s v="Disbursement will be 100% if the project achieved at least 80% of targets in PBCs. Partial disbursement will apply where any part of the requirement is fulfilled. the disbursement will be proportional to the achievement. The amount undisbursed could be postponed to the next School Year Y +1."/>
    <x v="0"/>
    <s v="The achievement of this DLI will be assessed every School Year for each of the 5 lagging behind regions on a Satisfactory or Not basis. Disbursement from the Association will be proportionate to the final statement: D= 100% of the DLR is satisfactory D=0 if the final statement is Not satisfactory"/>
    <s v="Yes, DLR modified"/>
  </r>
  <r>
    <s v="P163575"/>
    <s v="Senegal"/>
    <x v="2"/>
    <s v="PforR"/>
    <s v="Primary and Secondary Education"/>
    <x v="5"/>
    <x v="25"/>
    <x v="0"/>
    <s v="DLI 6: Piloting an accelerated program aligned with the Recipient’s fast track program to allow dropped out students of ages 8-14 to integrate back into the school system"/>
    <x v="0"/>
    <n v="1.88"/>
    <n v="0"/>
    <n v="2.9541169076052792E-2"/>
    <s v="Yes"/>
    <s v="as per DLR formulas below"/>
    <x v="0"/>
    <s v="Each School Year, the IAs of 5 lagging behind regions will prepare progress report on the execution of their PBCs including the specific progress on Catch up program. The results and report will be the basis of the independent assessment."/>
    <s v="Yes, New DLI"/>
  </r>
  <r>
    <s v="P163575"/>
    <s v="Senegal"/>
    <x v="2"/>
    <s v="PforR"/>
    <s v="Primary and Secondary Education"/>
    <x v="5"/>
    <x v="25"/>
    <x v="0"/>
    <s v="DLR 6.1: A catch-up program is designed and integrated in the PBC in Kaffrine, Diourbel, Louga, Matam and Tambacounda"/>
    <x v="1"/>
    <n v="0.34"/>
    <n v="0.34"/>
    <n v="0"/>
    <s v="Yes"/>
    <s v="If the target is not met for FY X, the undisbursed amount will be disbursed in FY X+1 provided that the FY X target is met. achievement of annual PI. The DLI is scalable proportionate to the percentage of LGs that achieve the target – above the minimum threshold of twenty percent (20%)."/>
    <x v="0"/>
    <s v="Each School Year, the IAs of 5 lagging behind regions will prepare progress report on the execution of their PBCs including the specific progress on Catch up program. The results and report will be the basis of the independent assessment."/>
    <s v="Yes, New DLR"/>
  </r>
  <r>
    <s v="P163575"/>
    <s v="Senegal"/>
    <x v="2"/>
    <s v="PforR"/>
    <s v="Primary and Secondary Education"/>
    <x v="5"/>
    <x v="18"/>
    <x v="0"/>
    <s v="DLR 6.2: Progress made on enrollment of new students in catch up program in the selected region is qualified as satisfactory"/>
    <x v="1"/>
    <n v="0.82"/>
    <n v="0.82"/>
    <n v="0"/>
    <s v="Yes"/>
    <s v="If the target is not met for FY X, the undisbursed amount will be disbursed in FY X+1 provided that the FY X target is met. achievement of annual PI. The DLI is scalable proportionate to the percentage of LGs that achieve the target – above the minimum threshold of twenty percent (20%)."/>
    <x v="0"/>
    <s v="Each School Year, the IAs of 5 lagging behind regions will prepare progress report on the execution of their PBCs including the specific progress on Catch up program. The results and report will be the basis of the independent assessment."/>
    <s v="Yes, New DLR"/>
  </r>
  <r>
    <s v="P163575"/>
    <s v="Senegal"/>
    <x v="2"/>
    <s v="PforR"/>
    <s v="Primary and Secondary Education"/>
    <x v="5"/>
    <x v="18"/>
    <x v="0"/>
    <s v="DLR 6.3: Progress made on enrollment of new students in catch up program in the selected region is qualified as satisfactory"/>
    <x v="1"/>
    <n v="0.48"/>
    <n v="0.48"/>
    <n v="0"/>
    <s v="Yes"/>
    <s v="If the target is not met for FY X, the undisbursed amount will be disbursed in FY X+1 provided that the FY X target is met. achievement of annual PI. The DLI is scalable proportionate to the percentage of LGs that achieve the target – above the minimum threshold of twenty percent (20%)."/>
    <x v="0"/>
    <s v="Each School Year, the IAs of 5 lagging behind regions will prepare progress report on the execution of their PBCs including the specific progress on Catch up program. The results and report will be the basis of the independent assessment."/>
    <s v="Yes, New DLR"/>
  </r>
  <r>
    <s v="P163575"/>
    <s v="Senegal"/>
    <x v="2"/>
    <s v="PforR"/>
    <s v="Primary and Secondary Education"/>
    <x v="5"/>
    <x v="18"/>
    <x v="0"/>
    <s v="DLR 6.4: Progress made on enrollment of new students in catch up program in the selected region is qualified as satisfactory"/>
    <x v="1"/>
    <n v="0.24"/>
    <n v="0.24"/>
    <n v="0"/>
    <s v="Yes"/>
    <s v="If the target is not met for FY X, the undisbursed amount will be disbursed in FY X+1 provided that the FY X target is met. achievement of annual PI. The DLI is scalable proportionate to the percentage of LGs that achieve the target – above the minimum threshold of twenty percent (20%)."/>
    <x v="0"/>
    <s v="Each School Year, the IAs of 5 lagging behind regions will prepare progress report on the execution of their PBCs including the specific progress on Catch up program. The results and report will be the basis of the independent assessment."/>
    <s v="Yes, New DLR"/>
  </r>
  <r>
    <s v="P163575"/>
    <s v="Senegal"/>
    <x v="2"/>
    <s v="PforR"/>
    <s v="Primary and Secondary Education"/>
    <x v="3"/>
    <x v="5"/>
    <x v="0"/>
    <s v="DLI 7: Reinforcement of MoE’s IT System, communication, monitoring and evaluation of the Project"/>
    <x v="0"/>
    <n v="3.1399999999999997"/>
    <n v="0"/>
    <n v="4.9340037712130726E-2"/>
    <s v="Yes"/>
    <s v="If the target is not met for FY X, the undisbursed amount will be disbursed in FY X+1 provided that the FY X target is met."/>
    <x v="1"/>
    <s v="IA will submit a consolidated Report including Achievement, Outcomes and financial situation along with supporting documents. ADM submits to the Association the following School Year a consolidated execution report"/>
    <s v="Yes, DLI modified"/>
  </r>
  <r>
    <s v="P163575"/>
    <s v="Senegal"/>
    <x v="2"/>
    <s v="PforR"/>
    <s v="Primary and Secondary Education"/>
    <x v="3"/>
    <x v="5"/>
    <x v="0"/>
    <s v="DLR 7.1: 16 IA have submitted their report including Achievement, Outcomes and financial situation along with agreed supporting documents (pieces justificatives)"/>
    <x v="1"/>
    <n v="0.78"/>
    <n v="0.78"/>
    <n v="0"/>
    <s v="Yes"/>
    <s v="If the target is not met for FY X, the undisbursed amount will be disbursed in FY X+1 provided that the FY X target is met."/>
    <x v="1"/>
    <s v="IA will submit a consolidated Report including Achievement, Outcomes and financial situation along with supporting documents. ADM submits to the Association the following School Year a consolidated execution report"/>
    <s v="Yes, DLR modified"/>
  </r>
  <r>
    <s v="P163575"/>
    <s v="Senegal"/>
    <x v="2"/>
    <s v="PforR"/>
    <s v="Primary and Secondary Education"/>
    <x v="3"/>
    <x v="5"/>
    <x v="0"/>
    <s v="DLR 7.2: 16 IA have submitted their report including Achievement, Outcomes and financial situation along with agreed supporting documents (pieces justificatives)"/>
    <x v="1"/>
    <n v="1.56"/>
    <n v="1.56"/>
    <n v="0"/>
    <s v="Yes"/>
    <s v="If the target is not met for FY X, the undisbursed amount will be disbursed in FY X+1 provided that the FY X target is met."/>
    <x v="1"/>
    <s v="IA will submit a consolidated Report including Achievement, Outcomes and financial situation along with supporting documents. ADM submits to the Association the following School Year a consolidated execution report"/>
    <s v="Yes, DLR modified"/>
  </r>
  <r>
    <s v="P163575"/>
    <s v="Senegal"/>
    <x v="2"/>
    <s v="PforR"/>
    <s v="Primary and Secondary Education"/>
    <x v="3"/>
    <x v="5"/>
    <x v="0"/>
    <s v="DLR7.3: 16 IA have submitted their report including Achievement, Outcomes and financial situation along with agreed supporting documents (pieces justificatives)"/>
    <x v="1"/>
    <n v="0.4"/>
    <n v="0.4"/>
    <n v="0"/>
    <s v="Yes"/>
    <s v="If the target is not met for FY X, the undisbursed amount will be disbursed in FY X+1 provided that the FY X target is met."/>
    <x v="1"/>
    <s v="IA will submit a consolidated Report including Achievement, Outcomes and financial situation along with supporting documents. ADM submits to the Association the following School Year a consolidated execution report"/>
    <s v="Yes, DLR modified"/>
  </r>
  <r>
    <s v="P163575"/>
    <s v="Senegal"/>
    <x v="2"/>
    <s v="PforR"/>
    <s v="Primary and Secondary Education"/>
    <x v="3"/>
    <x v="5"/>
    <x v="0"/>
    <s v="DLR 7.4: 16 IA have submitted their report including Achievement, Outcomes and financial situation along with agreed supporting documents (pieces justificatives)"/>
    <x v="1"/>
    <n v="0.4"/>
    <n v="0.4"/>
    <n v="0"/>
    <s v="Yes"/>
    <s v="If the target is not met for FY X, the undisbursed amount will be disbursed in FY X+1 provided that the FY X target is met."/>
    <x v="1"/>
    <s v="IA will submit a consolidated Report including Achievement, Outcomes and financial situation along with supporting documents. ADM submits to the Association the following School Year a consolidated execution report"/>
    <s v="Yes, DLR modified"/>
  </r>
  <r>
    <s v="P159995"/>
    <s v="Sri Lanka"/>
    <x v="0"/>
    <s v="PforR"/>
    <s v="Tertiary Education"/>
    <x v="8"/>
    <x v="14"/>
    <x v="3"/>
    <s v="DLI 1: HEI STEM degree programs increase intake"/>
    <x v="0"/>
    <n v="22"/>
    <n v="0"/>
    <n v="0.11827956989247312"/>
    <s v="No"/>
    <s v="as per DLR formulas below"/>
    <x v="3"/>
    <s v="MHEH, UGC, Universities"/>
    <s v="No"/>
  </r>
  <r>
    <s v="P159995"/>
    <s v="Sri Lanka"/>
    <x v="0"/>
    <s v="PforR"/>
    <s v="Tertiary Education"/>
    <x v="5"/>
    <x v="18"/>
    <x v="3"/>
    <s v="DLR 1.1:16,000 new students have enrolled in the first year of HEI STEM degree programs in academic year 2018 or thereafter."/>
    <x v="1"/>
    <n v="6"/>
    <n v="6"/>
    <n v="0"/>
    <s v="No"/>
    <s v="US$6 million Lump sum"/>
    <x v="3"/>
    <s v="MHEH, UGC, Universities"/>
    <s v="No"/>
  </r>
  <r>
    <s v="P159995"/>
    <s v="Sri Lanka"/>
    <x v="0"/>
    <s v="PforR"/>
    <s v="Tertiary Education"/>
    <x v="5"/>
    <x v="18"/>
    <x v="3"/>
    <s v="DLR 1.2: 17,500 new students have enrolled in the first year of HEI STEM degree programs in academic year 2019 or thereafter."/>
    <x v="1"/>
    <n v="8"/>
    <n v="8"/>
    <n v="0"/>
    <s v="No"/>
    <s v="US$8 million Lump sum"/>
    <x v="3"/>
    <s v="MHEH, UGC, Universities"/>
    <s v="No"/>
  </r>
  <r>
    <s v="P159995"/>
    <s v="Sri Lanka"/>
    <x v="0"/>
    <s v="PforR"/>
    <s v="Tertiary Education"/>
    <x v="5"/>
    <x v="18"/>
    <x v="3"/>
    <s v="DLR 1.4: 19,500 new students have enrolled in the first year of HEI STEM degree programs in academic year 2021 or thereafter."/>
    <x v="1"/>
    <n v="8"/>
    <n v="8"/>
    <n v="0"/>
    <s v="No"/>
    <s v="US$8 million Lump sum"/>
    <x v="3"/>
    <s v="MHEH, UGC, Universities"/>
    <s v="No"/>
  </r>
  <r>
    <s v="P159995"/>
    <s v="Sri Lanka"/>
    <x v="0"/>
    <s v="PforR"/>
    <s v="Tertiary Education"/>
    <x v="2"/>
    <x v="38"/>
    <x v="1"/>
    <s v="DLI 2: Higher Education Development Strategy (HEDS) implemented and regularly updated"/>
    <x v="0"/>
    <n v="8"/>
    <n v="0"/>
    <n v="4.3010752688172046E-2"/>
    <s v="No"/>
    <s v="as per DLR formulas below"/>
    <x v="3"/>
    <s v="MHEH, UGC"/>
    <s v="No"/>
  </r>
  <r>
    <s v="P159995"/>
    <s v="Sri Lanka"/>
    <x v="0"/>
    <s v="PforR"/>
    <s v="Tertiary Education"/>
    <x v="2"/>
    <x v="38"/>
    <x v="1"/>
    <s v="DLR 2.3: MHEH and UGC have implemented the HEDS and updated it to cover calendar years 2019–2025."/>
    <x v="1"/>
    <n v="4"/>
    <n v="4"/>
    <n v="0"/>
    <s v="No"/>
    <s v="US$4 million Lump sum"/>
    <x v="3"/>
    <s v="MHEH, UGC"/>
    <s v="No"/>
  </r>
  <r>
    <s v="P159995"/>
    <s v="Sri Lanka"/>
    <x v="0"/>
    <s v="PforR"/>
    <s v="Tertiary Education"/>
    <x v="2"/>
    <x v="38"/>
    <x v="1"/>
    <s v="DLR 2.5 MHEH and UGC have implemented the HEDS and updated it to cover calendar years 2021–2026."/>
    <x v="1"/>
    <n v="4"/>
    <n v="4"/>
    <n v="0"/>
    <s v="No"/>
    <s v="US$4 million Lump sum"/>
    <x v="3"/>
    <s v="MHEH, UGC"/>
    <s v="No"/>
  </r>
  <r>
    <s v="P159995"/>
    <s v="Sri Lanka"/>
    <x v="0"/>
    <s v="PforR"/>
    <s v="Tertiary Education"/>
    <x v="4"/>
    <x v="17"/>
    <x v="3"/>
    <s v="DLI 3: Faculty-level systems for Enriching Learning, Teaching, and Assessment (ELTA) and English Language Skills Enhancement (ELSE) through competitive grants developed and outcomes achieved for arts, management and science degree programs"/>
    <x v="0"/>
    <n v="24"/>
    <n v="0"/>
    <n v="0.12903225806451613"/>
    <s v="Yes"/>
    <s v="as per DLR formulas below"/>
    <x v="3"/>
    <s v="MHEH, UGC, University"/>
    <s v="No"/>
  </r>
  <r>
    <s v="P159995"/>
    <s v="Sri Lanka"/>
    <x v="0"/>
    <s v="PforR"/>
    <s v="Tertiary Education"/>
    <x v="4"/>
    <x v="17"/>
    <x v="3"/>
    <s v="DLR 3.1: MHEH has awarded the first round of competitive ELTA-ELSE grants to at least ten (10) faculties."/>
    <x v="1"/>
    <n v="4"/>
    <n v="4"/>
    <n v="0"/>
    <s v="Yes"/>
    <s v="US$4 million scalable as follows: US$ 3 million upon achievement of target, and US$ 500,000 per additional Faculty thereafter up to a maximum of two additional Faculties"/>
    <x v="3"/>
    <s v="MHEH, UGC, University"/>
    <s v="No"/>
  </r>
  <r>
    <s v="P159995"/>
    <s v="Sri Lanka"/>
    <x v="0"/>
    <s v="PforR"/>
    <s v="Tertiary Education"/>
    <x v="4"/>
    <x v="17"/>
    <x v="3"/>
    <s v="DLR 3.2: At least ten (10) faculties awarded ELTA-ELSE grants under the first round have achieved fifty percent (50%) of their outcome targets related to the promotion of academic learning combined with interactions between university students and the world of work. "/>
    <x v="1"/>
    <n v="4"/>
    <n v="4"/>
    <n v="0"/>
    <s v="Yes"/>
    <s v="US$4 million Lump sum"/>
    <x v="3"/>
    <s v="MHEH, UGC, University"/>
    <s v="No"/>
  </r>
  <r>
    <s v="P159995"/>
    <s v="Sri Lanka"/>
    <x v="0"/>
    <s v="PforR"/>
    <s v="Tertiary Education"/>
    <x v="4"/>
    <x v="17"/>
    <x v="3"/>
    <s v="DLR 3.3: MHEH has awarded the second round of competitive ELTA-ELSE grants to at least ten (10) faculties"/>
    <x v="1"/>
    <n v="5"/>
    <n v="5"/>
    <n v="0"/>
    <s v="Yes"/>
    <s v="US$5 million scalableas follows: US$ 4 million upon achievement of target, and US$ 500,000 per additional Faculty thereafter up to a maximum of two additional Faculties."/>
    <x v="3"/>
    <s v="MHEH, UGC, University"/>
    <s v="No"/>
  </r>
  <r>
    <s v="P159995"/>
    <s v="Sri Lanka"/>
    <x v="0"/>
    <s v="PforR"/>
    <s v="Tertiary Education"/>
    <x v="4"/>
    <x v="17"/>
    <x v="3"/>
    <s v="DLR 3.4: At least ten (10) faculties awarded ELTA-ELSE grants under the first round have achieved fifty percent (50%) of their outcome targets related to the promotion of academic learning combined with interactions between university students and the world of work. "/>
    <x v="1"/>
    <n v="5"/>
    <n v="5"/>
    <n v="0"/>
    <s v="Yes"/>
    <s v="US$5 million Lump sum"/>
    <x v="3"/>
    <s v="MHEH, UGC, University"/>
    <s v="No"/>
  </r>
  <r>
    <s v="P159995"/>
    <s v="Sri Lanka"/>
    <x v="0"/>
    <s v="PforR"/>
    <s v="Tertiary Education"/>
    <x v="4"/>
    <x v="17"/>
    <x v="3"/>
    <s v="DLR 3.5: At least ten (20) faculties awarded ELTA-ELSE grants under the first round have achieved fifty percent (80%) of their outcome targets related to the promotion of academic learning combined with interactions between university students and the world of work. "/>
    <x v="1"/>
    <n v="6"/>
    <n v="6"/>
    <n v="0"/>
    <m/>
    <s v="US$6 million Lump sum"/>
    <x v="3"/>
    <s v="MHEH, UGC, University"/>
    <s v="No"/>
  </r>
  <r>
    <s v="P159995"/>
    <s v="Sri Lanka"/>
    <x v="0"/>
    <s v="PforR"/>
    <s v="Tertiary Education"/>
    <x v="4"/>
    <x v="17"/>
    <x v="1"/>
    <s v="DLI 4: Department-level systems for Enriching Learning, Teaching, and Assessment (ELTA) and English Language Skills Enhancement (ELSE) through competitive grants developed and outcomes achieved for arts, management, and science degree programs"/>
    <x v="0"/>
    <n v="11"/>
    <n v="0"/>
    <n v="5.9139784946236562E-2"/>
    <s v="No"/>
    <s v="as per DLR formulas below"/>
    <x v="3"/>
    <s v="MHEH, UGC, University"/>
    <s v="No"/>
  </r>
  <r>
    <s v="P159995"/>
    <s v="Sri Lanka"/>
    <x v="0"/>
    <s v="PforR"/>
    <s v="Tertiary Education"/>
    <x v="4"/>
    <x v="17"/>
    <x v="1"/>
    <s v="DLR 4.1: MHEH has awarded the first round of competitive ELTA-ELSE grants to at least twelve (12) departments."/>
    <x v="1"/>
    <n v="2"/>
    <n v="2"/>
    <n v="0"/>
    <s v="No"/>
    <s v="US$2 million Lump sum"/>
    <x v="3"/>
    <s v="MHEH, UGC, University"/>
    <s v="No"/>
  </r>
  <r>
    <s v="P159995"/>
    <s v="Sri Lanka"/>
    <x v="0"/>
    <s v="PforR"/>
    <s v="Tertiary Education"/>
    <x v="4"/>
    <x v="17"/>
    <x v="1"/>
    <s v="DLR 4.2: At least twelve (12) departments awarded ELTAELSE grants under the first round have achieved fifty percent (50%) of their outcome targets related to the promotion of academic learning combined with interactions between university students and the world of work"/>
    <x v="1"/>
    <n v="2"/>
    <n v="2"/>
    <n v="0"/>
    <s v="No"/>
    <s v="US$2 million Lump sum"/>
    <x v="3"/>
    <s v="MHEH, UGC, University"/>
    <s v="No"/>
  </r>
  <r>
    <s v="P159995"/>
    <s v="Sri Lanka"/>
    <x v="0"/>
    <s v="PforR"/>
    <s v="Tertiary Education"/>
    <x v="4"/>
    <x v="17"/>
    <x v="1"/>
    <s v="DLR 4.3: MHEH has awarded the second round of competitive ELTA-ELSE grants to at least twelve (12) departments."/>
    <x v="1"/>
    <n v="2"/>
    <n v="2"/>
    <n v="0"/>
    <s v="No"/>
    <s v="US$2 million Lump sum"/>
    <x v="3"/>
    <s v="MHEH, UGC, University"/>
    <s v="No"/>
  </r>
  <r>
    <s v="P159995"/>
    <s v="Sri Lanka"/>
    <x v="0"/>
    <s v="PforR"/>
    <s v="Tertiary Education"/>
    <x v="4"/>
    <x v="17"/>
    <x v="1"/>
    <s v="DLR 4.4: At least twelve (12) departments awarded ELTAELSE grants under the second round have achieved fifty percent (50%) of their outcome targets related to the promotion of academic learning combined with interactions between university students and the world of work."/>
    <x v="1"/>
    <n v="2"/>
    <n v="2"/>
    <n v="0"/>
    <s v="No"/>
    <s v="US$2 million Lump sum"/>
    <x v="3"/>
    <s v="MHEH, UGC, University"/>
    <s v="No"/>
  </r>
  <r>
    <s v="P159995"/>
    <s v="Sri Lanka"/>
    <x v="0"/>
    <s v="PforR"/>
    <s v="Tertiary Education"/>
    <x v="4"/>
    <x v="17"/>
    <x v="1"/>
    <s v="DLR 4.5: At least twenty four (24) departments awarded ELTAELSE grants have achieved eighty percent (80%) of their outcome targets related to the promotion of academic learning combined with interactions between university students and the world of work."/>
    <x v="1"/>
    <n v="3"/>
    <n v="3"/>
    <n v="0"/>
    <s v="No"/>
    <s v="US$3 million Lump sum"/>
    <x v="3"/>
    <s v="MHEH, UGC, University"/>
    <s v="No"/>
  </r>
  <r>
    <s v="P159995"/>
    <s v="Sri Lanka"/>
    <x v="0"/>
    <s v="PforR"/>
    <s v="Tertiary Education"/>
    <x v="5"/>
    <x v="7"/>
    <x v="1"/>
    <s v="DLI 5: PhD and master’s degrees and professional doctorates completed by university, non-state HEIs, and SLIATE academic staff"/>
    <x v="0"/>
    <n v="12"/>
    <n v="0"/>
    <n v="6.4516129032258063E-2"/>
    <s v="No"/>
    <s v="as per DLR formulas below"/>
    <x v="3"/>
    <s v="Foreign (host) universities and Sri Lanka universities and nonstate HEIs"/>
    <s v="No"/>
  </r>
  <r>
    <s v="P159995"/>
    <s v="Sri Lanka"/>
    <x v="0"/>
    <s v="PforR"/>
    <s v="Tertiary Education"/>
    <x v="5"/>
    <x v="7"/>
    <x v="1"/>
    <s v="DLR 5.3: At least 200 academics who were awarded the MHEH/UGC scholarships are pursuing postgraduate degree programs for the attainment of PhD and Master’s degrees or professional doctorates."/>
    <x v="1"/>
    <n v="4"/>
    <n v="4"/>
    <n v="0"/>
    <s v="No"/>
    <s v="US$4 million Lump sum"/>
    <x v="3"/>
    <s v="Foreign (host) universities and Sri Lanka universities and nonstate HEIs"/>
    <s v="No"/>
  </r>
  <r>
    <s v="P159995"/>
    <s v="Sri Lanka"/>
    <x v="0"/>
    <s v="PforR"/>
    <s v="Tertiary Education"/>
    <x v="5"/>
    <x v="7"/>
    <x v="1"/>
    <s v="DLR 5.4: At least 100 academics who were awarded the MHEH/UGC scholarships have made satisfactory progress in their PhD or professional doctorates programs and/or have completed their master’s degrees."/>
    <x v="1"/>
    <n v="4"/>
    <n v="4"/>
    <n v="0"/>
    <s v="No"/>
    <s v="US$4 million Lump sum"/>
    <x v="3"/>
    <s v="Foreign (host) universities and Sri Lanka universities and nonstate HEIs"/>
    <s v="No"/>
  </r>
  <r>
    <s v="P159995"/>
    <s v="Sri Lanka"/>
    <x v="0"/>
    <s v="PforR"/>
    <s v="Tertiary Education"/>
    <x v="5"/>
    <x v="7"/>
    <x v="1"/>
    <s v="DLR 5.5: At least 200 academics who were awarded the MHEH/UGC scholarships have completed their PhD or Master’s degrees or professional doctorates."/>
    <x v="1"/>
    <n v="4"/>
    <n v="4"/>
    <n v="0"/>
    <s v="No"/>
    <s v="US$4 million Lump sum"/>
    <x v="3"/>
    <s v="Foreign (host) universities and Sri Lanka universities and nonstate HEIs"/>
    <s v="No"/>
  </r>
  <r>
    <s v="P159995"/>
    <s v="Sri Lanka"/>
    <x v="0"/>
    <s v="PforR"/>
    <s v="Tertiary Education"/>
    <x v="4"/>
    <x v="17"/>
    <x v="3"/>
    <s v="DLI 6: University-level systems for Research and Development, Innovation, and Commercialization (RDIC) programs developed and outcomes achieved"/>
    <x v="0"/>
    <n v="16"/>
    <n v="0"/>
    <n v="8.6021505376344093E-2"/>
    <s v="Yes"/>
    <s v="as per DLR formulas below"/>
    <x v="3"/>
    <s v="MHEH, UGC"/>
    <s v="No"/>
  </r>
  <r>
    <s v="P159995"/>
    <s v="Sri Lanka"/>
    <x v="0"/>
    <s v="PforR"/>
    <s v="Tertiary Education"/>
    <x v="4"/>
    <x v="17"/>
    <x v="3"/>
    <s v="DLR 6.1: MHEH has awarded at least twenty four (24) DOR grants, RIC grants, or ICE grants under the first round of the call for proposals under the RDIC program."/>
    <x v="1"/>
    <n v="3"/>
    <n v="3"/>
    <n v="0"/>
    <s v="Yes"/>
    <s v="US$3 million scalable as follows: US$2 million upon achievement of target, and US$ 200,000 per additional DOR Grant, RIC Grant or ICE Grant awarded up to a maximum of five (5) additional grants "/>
    <x v="3"/>
    <s v="MHEH, UGC"/>
    <s v="No"/>
  </r>
  <r>
    <s v="P159995"/>
    <s v="Sri Lanka"/>
    <x v="0"/>
    <s v="PforR"/>
    <s v="Tertiary Education"/>
    <x v="4"/>
    <x v="17"/>
    <x v="3"/>
    <s v="DLR 6.2: At least twenty four (24) DOR grants, RIC grants, or ICE grants under the first round of call for proposals under the RDIC program have achieved fifty percent (50%) of their outcome targets."/>
    <x v="1"/>
    <n v="3"/>
    <n v="3"/>
    <n v="0"/>
    <s v="Yes"/>
    <s v="US$3 million; Lump sum"/>
    <x v="3"/>
    <s v="MHEH, UGC"/>
    <s v="No"/>
  </r>
  <r>
    <s v="P159995"/>
    <s v="Sri Lanka"/>
    <x v="0"/>
    <s v="PforR"/>
    <s v="Tertiary Education"/>
    <x v="4"/>
    <x v="17"/>
    <x v="3"/>
    <s v="DLR 6.3: MHEH has awarded at least twenty four (24) DOR grants or RIC grants under the second round of call for proposals under the RDIC program."/>
    <x v="1"/>
    <n v="3"/>
    <n v="3"/>
    <n v="0"/>
    <s v="Yes"/>
    <s v="US$3 million scalable as follows: US$2 million upon achievement of target, and US$ 200,000 per additional DOR Grant, RIC Grant or ICE Grant awarded up to a maximum of five (5) additional grants "/>
    <x v="3"/>
    <s v="MHEH, UGC"/>
    <s v="No"/>
  </r>
  <r>
    <s v="P159995"/>
    <s v="Sri Lanka"/>
    <x v="0"/>
    <s v="PforR"/>
    <s v="Tertiary Education"/>
    <x v="4"/>
    <x v="17"/>
    <x v="3"/>
    <s v="DLR 6.4: At least twenty four (24) DOR grants or RIC grants under the second round of call for proposals under the RDIC program have achieved fifty percent (50%) of their outcome targets."/>
    <x v="1"/>
    <n v="3"/>
    <n v="3"/>
    <n v="0"/>
    <s v="Yes"/>
    <s v="US$4 million Lump sum"/>
    <x v="3"/>
    <s v="MHEH, UGC"/>
    <s v="No"/>
  </r>
  <r>
    <s v="P159995"/>
    <s v="Sri Lanka"/>
    <x v="0"/>
    <s v="PforR"/>
    <s v="Tertiary Education"/>
    <x v="4"/>
    <x v="17"/>
    <x v="3"/>
    <s v="DLR 6.5: At least forty eight (48) DOR grants, RIC grants, or ICE grants under the first and second rounds of calls for proposals under the RDIC program have achieved eighty percent (80%) of their outcome targets"/>
    <x v="1"/>
    <n v="4"/>
    <n v="4"/>
    <n v="0"/>
    <s v="Yes"/>
    <s v="US$3 million Lump sum"/>
    <x v="3"/>
    <s v="MHEH, UGC"/>
    <s v="No"/>
  </r>
  <r>
    <s v="P163714"/>
    <s v="Sri Lanka"/>
    <x v="0"/>
    <s v="IPF/DLIs"/>
    <s v="Primary and Secondary Education"/>
    <x v="6"/>
    <x v="10"/>
    <x v="3"/>
    <s v="DLI 1: Improved English language learning outcomes"/>
    <x v="0"/>
    <n v="12"/>
    <n v="0"/>
    <n v="6.6666666666666666E-2"/>
    <s v="Yes"/>
    <s v="n/a"/>
    <x v="3"/>
    <s v="MoE, and agency responsible for the testing (NEREC, or OPEN university or NIE)"/>
    <s v="No"/>
  </r>
  <r>
    <s v="P163714"/>
    <s v="Sri Lanka"/>
    <x v="0"/>
    <s v="IPF/DLIs"/>
    <s v="Primary and Secondary Education"/>
    <x v="6"/>
    <x v="10"/>
    <x v="3"/>
    <s v="DLR 1.1: ELLE program commenced in at least 50 schools (Year 0)"/>
    <x v="1"/>
    <n v="2"/>
    <n v="2"/>
    <n v="0"/>
    <s v="Yes"/>
    <s v="n/a"/>
    <x v="3"/>
    <s v="MoE, and agency responsible for the testing (NEREC, or OPEN university or NIE)"/>
    <s v="No"/>
  </r>
  <r>
    <s v="P163714"/>
    <s v="Sri Lanka"/>
    <x v="0"/>
    <s v="IPF/DLIs"/>
    <s v="Primary and Secondary Education"/>
    <x v="6"/>
    <x v="10"/>
    <x v="3"/>
    <s v="DLR 1.2: Students in at least 100 schools benefit from direct interventions under the ELLE program to improve English language learning outcomes  (Year 1)"/>
    <x v="1"/>
    <n v="3"/>
    <n v="3"/>
    <n v="0"/>
    <s v="Yes"/>
    <s v="n/a"/>
    <x v="3"/>
    <s v="MoE, and agency responsible for the testing (NEREC, or OPEN university or NIE)"/>
    <s v="No"/>
  </r>
  <r>
    <s v="P163714"/>
    <s v="Sri Lanka"/>
    <x v="0"/>
    <s v="IPF/DLIs"/>
    <s v="Primary and Secondary Education"/>
    <x v="6"/>
    <x v="10"/>
    <x v="3"/>
    <s v="DLR 1.3: English language learning outcomes of at least 40 percent of students in the 250 target schools improved"/>
    <x v="1"/>
    <n v="2"/>
    <n v="2"/>
    <n v="0"/>
    <s v="Yes"/>
    <s v="n/a"/>
    <x v="3"/>
    <s v="MoE, and agency responsible for the testing (NEREC, or OPEN university or NIE)"/>
    <s v="No"/>
  </r>
  <r>
    <s v="P163714"/>
    <s v="Sri Lanka"/>
    <x v="0"/>
    <s v="IPF/DLIs"/>
    <s v="Primary and Secondary Education"/>
    <x v="6"/>
    <x v="10"/>
    <x v="3"/>
    <s v="DLR 1.4: Students in at least 500 schools benefit from direct interventions under the ELLE program to improve English language"/>
    <x v="1"/>
    <n v="2"/>
    <n v="2"/>
    <n v="0"/>
    <s v="Yes"/>
    <s v="n/a"/>
    <x v="3"/>
    <s v="MoE, and agency responsible for the testing (NEREC, or OPEN university or NIE)"/>
    <s v="No"/>
  </r>
  <r>
    <s v="P163714"/>
    <s v="Sri Lanka"/>
    <x v="0"/>
    <s v="IPF/DLIs"/>
    <s v="Primary and Secondary Education"/>
    <x v="6"/>
    <x v="10"/>
    <x v="3"/>
    <s v="DLR 1.5: English language learning outcomes of at least 80 percent of students in the 500 target schools improved"/>
    <x v="1"/>
    <n v="3"/>
    <n v="3"/>
    <n v="0"/>
    <s v="Yes"/>
    <s v="n/a"/>
    <x v="3"/>
    <s v="MoE, and agency responsible for the testing (NEREC, or OPEN university or NIE)"/>
    <s v="No"/>
  </r>
  <r>
    <s v="P163714"/>
    <s v="Sri Lanka"/>
    <x v="0"/>
    <s v="IPF/DLIs"/>
    <s v="Primary and Secondary Education"/>
    <x v="6"/>
    <x v="10"/>
    <x v="3"/>
    <s v="DLI 2: Improved mathematics learning outcomes"/>
    <x v="0"/>
    <n v="12"/>
    <n v="0"/>
    <n v="6.6666666666666666E-2"/>
    <s v="Yes"/>
    <s v="n/a"/>
    <x v="3"/>
    <s v="MoE, and agency responsible for the testing (NEREC, or OPEN university or NIE)"/>
    <s v="No"/>
  </r>
  <r>
    <s v="P163714"/>
    <s v="Sri Lanka"/>
    <x v="0"/>
    <s v="IPF/DLIs"/>
    <s v="Primary and Secondary Education"/>
    <x v="6"/>
    <x v="10"/>
    <x v="3"/>
    <s v="DLR 2.1: Mathematics learning enhancement (MLE) program commenced in at least 50 schools  (Year 0)"/>
    <x v="1"/>
    <n v="2"/>
    <n v="2"/>
    <n v="0"/>
    <s v="Yes"/>
    <s v="n/a"/>
    <x v="3"/>
    <s v="MoE, and agency responsible for the testing (NEREC, or OPEN university or NIE)"/>
    <s v="No"/>
  </r>
  <r>
    <s v="P163714"/>
    <s v="Sri Lanka"/>
    <x v="0"/>
    <s v="IPF/DLIs"/>
    <s v="Primary and Secondary Education"/>
    <x v="6"/>
    <x v="10"/>
    <x v="3"/>
    <s v="DLR 2.2: Students in at least 100 schools benefit from direct interventions under the MLE program to improve mathematics learning outcomes (Year 1)"/>
    <x v="1"/>
    <n v="3"/>
    <n v="3"/>
    <n v="0"/>
    <s v="Yes"/>
    <s v="n/a"/>
    <x v="3"/>
    <s v="MoE, and agency responsible for the testing (NEREC, or OPEN university or NIE)"/>
    <s v="No"/>
  </r>
  <r>
    <s v="P163714"/>
    <s v="Sri Lanka"/>
    <x v="0"/>
    <s v="IPF/DLIs"/>
    <s v="Primary and Secondary Education"/>
    <x v="6"/>
    <x v="10"/>
    <x v="3"/>
    <s v="DLR 2.3: Mathematics learning outcomes of at least 40 percent of students in the 250 target schools improved Students in at least 500 schools benefit from direct interventions under the MLE program to improve mathematics learning outcomes  (Year 3)"/>
    <x v="1"/>
    <n v="4"/>
    <n v="4"/>
    <n v="0"/>
    <s v="Yes"/>
    <s v="n/a"/>
    <x v="3"/>
    <s v="MoE, and agency responsible for the testing (NEREC, or OPEN university or NIE)"/>
    <s v="No"/>
  </r>
  <r>
    <s v="P163714"/>
    <s v="Sri Lanka"/>
    <x v="0"/>
    <s v="IPF/DLIs"/>
    <s v="Primary and Secondary Education"/>
    <x v="6"/>
    <x v="10"/>
    <x v="3"/>
    <s v="DLR 2.4: Mathematics learning outcomes of at least 80 percent of students in the 500 target schools improved (Year 3)"/>
    <x v="1"/>
    <n v="3"/>
    <n v="3"/>
    <n v="0"/>
    <s v="Yes"/>
    <s v="n/a"/>
    <x v="3"/>
    <s v="MoE, and agency responsible for the testing (NEREC, or OPEN university or NIE)"/>
    <s v="No"/>
  </r>
  <r>
    <s v="P163714"/>
    <s v="Sri Lanka"/>
    <x v="0"/>
    <s v="IPF/DLIs"/>
    <s v="Primary and Secondary Education"/>
    <x v="1"/>
    <x v="49"/>
    <x v="0"/>
    <s v="DLI 3: Promotion of digitally enabled books for English language and mathematics learning"/>
    <x v="0"/>
    <n v="9"/>
    <n v="0"/>
    <n v="0.05"/>
    <s v="Yes"/>
    <s v="n/a"/>
    <x v="3"/>
    <s v="MoE, and agency responsible for the testing (NEREC, or OPEN university or NIE)"/>
    <s v="No"/>
  </r>
  <r>
    <s v="P163714"/>
    <s v="Sri Lanka"/>
    <x v="0"/>
    <s v="IPF/DLIs"/>
    <s v="Primary and Secondary Education"/>
    <x v="1"/>
    <x v="49"/>
    <x v="0"/>
    <s v="DLR 3.1: English language digitally enabled books for grade 6 and mathematics digitally enabled books for grades 6 and 10 made available to schools "/>
    <x v="1"/>
    <n v="3"/>
    <n v="3"/>
    <n v="0"/>
    <s v="Yes"/>
    <s v="n/a"/>
    <x v="3"/>
    <s v="MoE, and agency responsible for the testing (NEREC, or OPEN university or NIE)"/>
    <s v="No"/>
  </r>
  <r>
    <s v="P163714"/>
    <s v="Sri Lanka"/>
    <x v="0"/>
    <s v="IPF/DLIs"/>
    <s v="Primary and Secondary Education"/>
    <x v="1"/>
    <x v="49"/>
    <x v="0"/>
    <s v="DLR 3.2: English language digitally enabled books for grade 7 and mathematics digitally enabled books for grades 7 and 11 made available to schools"/>
    <x v="1"/>
    <n v="3"/>
    <n v="3"/>
    <n v="0"/>
    <s v="Yes"/>
    <s v="n/a"/>
    <x v="3"/>
    <s v="MoE, and agency responsible for the testing (NEREC, or OPEN university or NIE)"/>
    <s v="No"/>
  </r>
  <r>
    <s v="P163714"/>
    <s v="Sri Lanka"/>
    <x v="0"/>
    <s v="IPF/DLIs"/>
    <s v="Primary and Secondary Education"/>
    <x v="1"/>
    <x v="49"/>
    <x v="0"/>
    <s v="DLR 3.3: English language digitally enabled books for grades 10- 11, and mathematics digitally enabled books for grades 2 and 3 made available to schools"/>
    <x v="1"/>
    <n v="3"/>
    <n v="3"/>
    <n v="0"/>
    <s v="Yes"/>
    <s v="n/a"/>
    <x v="3"/>
    <s v="EPD, TPVA"/>
    <s v="No"/>
  </r>
  <r>
    <s v="P163714"/>
    <s v="Sri Lanka"/>
    <x v="0"/>
    <s v="IPF/DLIs"/>
    <s v="Primary and Secondary Education"/>
    <x v="0"/>
    <x v="22"/>
    <x v="3"/>
    <s v="DLI 4: School-based professional Teachers development (SBPTD) programs results achieved"/>
    <x v="0"/>
    <n v="11"/>
    <n v="0"/>
    <n v="6.1111111111111109E-2"/>
    <s v="Yes"/>
    <s v="n/a"/>
    <x v="3"/>
    <s v="EPD, TPVA"/>
    <s v="No"/>
  </r>
  <r>
    <s v="P163714"/>
    <s v="Sri Lanka"/>
    <x v="0"/>
    <s v="IPF/DLIs"/>
    <s v="Primary and Secondary Education"/>
    <x v="0"/>
    <x v="22"/>
    <x v="3"/>
    <s v="DLR 4.1: SBPTD program commenced in at least 15 percent of zones (Year 0)"/>
    <x v="1"/>
    <n v="3"/>
    <n v="3"/>
    <n v="0"/>
    <s v="Yes"/>
    <s v="n/a"/>
    <x v="3"/>
    <s v="EPD, TPVA"/>
    <s v="No"/>
  </r>
  <r>
    <s v="P163714"/>
    <s v="Sri Lanka"/>
    <x v="0"/>
    <s v="IPF/DLIs"/>
    <s v="Primary and Secondary Education"/>
    <x v="0"/>
    <x v="22"/>
    <x v="3"/>
    <s v="DLR 4.2: Schools in at least 30 percent of zones achieve the SBPTD results"/>
    <x v="1"/>
    <n v="2"/>
    <n v="2"/>
    <n v="0"/>
    <s v="Yes"/>
    <s v="n/a"/>
    <x v="3"/>
    <s v="EPD, TPVA"/>
    <s v="No"/>
  </r>
  <r>
    <s v="P163714"/>
    <s v="Sri Lanka"/>
    <x v="0"/>
    <s v="IPF/DLIs"/>
    <s v="Primary and Secondary Education"/>
    <x v="0"/>
    <x v="22"/>
    <x v="3"/>
    <s v="DLR 4.3: Schools in at least 60 percent of zones achieve the SBPTD results"/>
    <x v="1"/>
    <n v="3"/>
    <n v="3"/>
    <n v="0"/>
    <s v="Yes"/>
    <s v="n/a"/>
    <x v="3"/>
    <s v="EPD, TPVA"/>
    <s v="No"/>
  </r>
  <r>
    <s v="P163714"/>
    <s v="Sri Lanka"/>
    <x v="0"/>
    <s v="IPF/DLIs"/>
    <s v="Primary and Secondary Education"/>
    <x v="0"/>
    <x v="22"/>
    <x v="3"/>
    <s v="DLR 4.4: Schools in at least 75 percent of zones achieve the SBPTD results"/>
    <x v="1"/>
    <n v="3"/>
    <n v="3"/>
    <n v="0"/>
    <s v="Yes"/>
    <s v="n/a"/>
    <x v="3"/>
    <s v="EPD, TPVA"/>
    <s v="No"/>
  </r>
  <r>
    <s v="P163714"/>
    <s v="Sri Lanka"/>
    <x v="0"/>
    <s v="IPF/DLIs"/>
    <s v="Primary and Secondary Education"/>
    <x v="0"/>
    <x v="39"/>
    <x v="0"/>
    <s v="DLI 5: Increase in the quantity of new professionally qualified Teachers"/>
    <x v="0"/>
    <n v="9"/>
    <n v="0"/>
    <n v="0.05"/>
    <s v="Yes"/>
    <s v="n/a"/>
    <x v="3"/>
    <s v="MoE and provinces"/>
    <s v="No"/>
  </r>
  <r>
    <s v="P163714"/>
    <s v="Sri Lanka"/>
    <x v="0"/>
    <s v="IPF/DLIs"/>
    <s v="Primary and Secondary Education"/>
    <x v="0"/>
    <x v="39"/>
    <x v="0"/>
    <s v="DLR 5.1: 8,000 additional professionally qualified Teachers (at least 50% of those are female)"/>
    <x v="1"/>
    <n v="3"/>
    <n v="3"/>
    <n v="0"/>
    <s v="Yes"/>
    <s v="n/a"/>
    <x v="3"/>
    <s v="MoE and provinces"/>
    <s v="No"/>
  </r>
  <r>
    <s v="P163714"/>
    <s v="Sri Lanka"/>
    <x v="0"/>
    <s v="IPF/DLIs"/>
    <s v="Primary and Secondary Education"/>
    <x v="0"/>
    <x v="39"/>
    <x v="0"/>
    <s v="DLR 5.2: 12,000 additional professionally qualified Teachers (at least 50% of those are female)"/>
    <x v="1"/>
    <n v="3"/>
    <n v="3"/>
    <n v="0"/>
    <s v="Yes"/>
    <s v="n/a"/>
    <x v="3"/>
    <s v="MoE and provinces"/>
    <s v="No"/>
  </r>
  <r>
    <s v="P163714"/>
    <s v="Sri Lanka"/>
    <x v="0"/>
    <s v="IPF/DLIs"/>
    <s v="Primary and Secondary Education"/>
    <x v="0"/>
    <x v="39"/>
    <x v="0"/>
    <s v="DLR 5.3: 20,000 additional professionally qualified Teachers (at least 50% of those are female)"/>
    <x v="1"/>
    <n v="3"/>
    <n v="3"/>
    <n v="0"/>
    <s v="Yes"/>
    <s v="n/a"/>
    <x v="3"/>
    <s v="MoE and provinces"/>
    <s v="No"/>
  </r>
  <r>
    <s v="P163714"/>
    <s v="Sri Lanka"/>
    <x v="0"/>
    <s v="IPF/DLIs"/>
    <s v="Primary and Secondary Education"/>
    <x v="2"/>
    <x v="31"/>
    <x v="0"/>
    <s v="DLI 6: National system for school quality assurance established"/>
    <x v="0"/>
    <n v="9"/>
    <n v="0"/>
    <n v="0.05"/>
    <s v="Yes"/>
    <s v="n/a"/>
    <x v="3"/>
    <s v="MoE and provinces"/>
    <s v="No"/>
  </r>
  <r>
    <s v="P163714"/>
    <s v="Sri Lanka"/>
    <x v="0"/>
    <s v="IPF/DLIs"/>
    <s v="Primary and Secondary Education"/>
    <x v="2"/>
    <x v="31"/>
    <x v="0"/>
    <s v="DLR 6.1: Quality assurance new protocols and guidelines pilot tested in a sample of 100 schools (Year 0)"/>
    <x v="1"/>
    <n v="2"/>
    <n v="2"/>
    <n v="0"/>
    <s v="Yes"/>
    <s v="n/a"/>
    <x v="3"/>
    <s v="MoE and provinces"/>
    <s v="No"/>
  </r>
  <r>
    <s v="P163714"/>
    <s v="Sri Lanka"/>
    <x v="0"/>
    <s v="IPF/DLIs"/>
    <s v="Primary and Secondary Education"/>
    <x v="2"/>
    <x v="31"/>
    <x v="0"/>
    <s v="DLR 6.2: School community-based quality assurance selfreviews and external reviews completed and publicly reported in at least 2,000 schools "/>
    <x v="1"/>
    <n v="3"/>
    <n v="3"/>
    <n v="0"/>
    <s v="Yes"/>
    <s v="n/a"/>
    <x v="3"/>
    <s v="MoE and provinces"/>
    <s v="No"/>
  </r>
  <r>
    <s v="P163714"/>
    <s v="Sri Lanka"/>
    <x v="0"/>
    <s v="IPF/DLIs"/>
    <s v="Primary and Secondary Education"/>
    <x v="2"/>
    <x v="31"/>
    <x v="0"/>
    <s v="DLR 6.3: School community-based quality assurance selfreviews and external reviews completed and publicly reported in at least 3,000 schools "/>
    <x v="1"/>
    <n v="2"/>
    <n v="2"/>
    <n v="0"/>
    <s v="Yes"/>
    <s v="n/a"/>
    <x v="3"/>
    <s v="MoE and provinces"/>
    <s v="No"/>
  </r>
  <r>
    <s v="P163714"/>
    <s v="Sri Lanka"/>
    <x v="0"/>
    <s v="IPF/DLIs"/>
    <s v="Primary and Secondary Education"/>
    <x v="2"/>
    <x v="31"/>
    <x v="0"/>
    <s v="DLR 6.4: School community-based quality assurance selfreviews and external reviews completed and publicly reported in at least 4,000 schools "/>
    <x v="1"/>
    <n v="2"/>
    <n v="2"/>
    <n v="0"/>
    <s v="Yes"/>
    <s v="n/a"/>
    <x v="3"/>
    <s v="MoE and provinces"/>
    <s v="No"/>
  </r>
  <r>
    <s v="P163714"/>
    <s v="Sri Lanka"/>
    <x v="0"/>
    <s v="IPF/DLIs"/>
    <s v="Primary and Secondary Education"/>
    <x v="2"/>
    <x v="40"/>
    <x v="3"/>
    <s v="DLI 7: Enhanced Program for School Improvement (EPSI) results achieved"/>
    <x v="0"/>
    <n v="11"/>
    <n v="0"/>
    <n v="6.1111111111111109E-2"/>
    <s v="Yes"/>
    <s v="n/a"/>
    <x v="3"/>
    <s v="MoE"/>
    <s v="No"/>
  </r>
  <r>
    <s v="P163714"/>
    <s v="Sri Lanka"/>
    <x v="0"/>
    <s v="IPF/DLIs"/>
    <s v="Primary and Secondary Education"/>
    <x v="2"/>
    <x v="40"/>
    <x v="3"/>
    <s v="DLR 7.1: Schools in at least 15 percent of zones achieve the EPSI results"/>
    <x v="1"/>
    <n v="3"/>
    <n v="3"/>
    <n v="0"/>
    <s v="Yes"/>
    <s v="n/a"/>
    <x v="3"/>
    <s v="MoE"/>
    <s v="No"/>
  </r>
  <r>
    <s v="P163714"/>
    <s v="Sri Lanka"/>
    <x v="0"/>
    <s v="IPF/DLIs"/>
    <s v="Primary and Secondary Education"/>
    <x v="2"/>
    <x v="40"/>
    <x v="3"/>
    <s v="DLR 7.2: Schools in at least 30 percent of zones achieve the EPSI results"/>
    <x v="1"/>
    <n v="2"/>
    <n v="2"/>
    <n v="0"/>
    <s v="Yes"/>
    <s v="n/a"/>
    <x v="3"/>
    <s v="MoE"/>
    <s v="No"/>
  </r>
  <r>
    <s v="P163714"/>
    <s v="Sri Lanka"/>
    <x v="0"/>
    <s v="IPF/DLIs"/>
    <s v="Primary and Secondary Education"/>
    <x v="2"/>
    <x v="40"/>
    <x v="3"/>
    <s v="DLR 7.3: Schools in at least 60 percent of zones achieve the EPSI results"/>
    <x v="1"/>
    <n v="3"/>
    <n v="3"/>
    <n v="0"/>
    <s v="Yes"/>
    <s v="n/a"/>
    <x v="3"/>
    <s v="MoE"/>
    <s v="No"/>
  </r>
  <r>
    <s v="P163714"/>
    <s v="Sri Lanka"/>
    <x v="0"/>
    <s v="IPF/DLIs"/>
    <s v="Primary and Secondary Education"/>
    <x v="2"/>
    <x v="40"/>
    <x v="3"/>
    <s v="DLR 7.4: Schools in at least 75 percent of zones achieve the EPSI results"/>
    <x v="1"/>
    <n v="3"/>
    <n v="3"/>
    <n v="0"/>
    <s v="Yes"/>
    <s v="n/a"/>
    <x v="3"/>
    <s v="MoE"/>
    <s v="No"/>
  </r>
  <r>
    <s v="P163714"/>
    <s v="Sri Lanka"/>
    <x v="0"/>
    <s v="IPF/DLIs"/>
    <s v="Primary and Secondary Education"/>
    <x v="2"/>
    <x v="4"/>
    <x v="0"/>
    <s v="DLI 8: Human resource development of education academic and administrative service staff"/>
    <x v="0"/>
    <n v="9"/>
    <n v="0"/>
    <n v="0.05"/>
    <s v="Yes"/>
    <s v="n/a"/>
    <x v="3"/>
    <s v="MoE"/>
    <s v="No"/>
  </r>
  <r>
    <s v="P163714"/>
    <s v="Sri Lanka"/>
    <x v="0"/>
    <s v="IPF/DLIs"/>
    <s v="Primary and Secondary Education"/>
    <x v="2"/>
    <x v="4"/>
    <x v="0"/>
    <s v="DLR 8.1: HRD for Teachers educators, curriculum developers, and education administrators developed and professionally notified (Year 0)"/>
    <x v="1"/>
    <n v="3"/>
    <n v="3"/>
    <n v="0"/>
    <s v="Yes"/>
    <s v="n/a"/>
    <x v="3"/>
    <s v="MoE/TPVA"/>
    <s v="No"/>
  </r>
  <r>
    <s v="P163714"/>
    <s v="Sri Lanka"/>
    <x v="0"/>
    <s v="IPF/DLIs"/>
    <s v="Primary and Secondary Education"/>
    <x v="2"/>
    <x v="4"/>
    <x v="0"/>
    <s v="DLR 8.2: 300 master’s degree enrollments awarded for Teachers educators, curriculum developers, and education administrators (at least 50% of those are female)"/>
    <x v="1"/>
    <n v="2"/>
    <n v="2"/>
    <n v="0"/>
    <s v="Yes"/>
    <s v="n/a"/>
    <x v="3"/>
    <s v="MoE/TPVA"/>
    <s v="No"/>
  </r>
  <r>
    <s v="P163714"/>
    <s v="Sri Lanka"/>
    <x v="0"/>
    <s v="IPF/DLIs"/>
    <s v="Primary and Secondary Education"/>
    <x v="2"/>
    <x v="4"/>
    <x v="0"/>
    <s v="DLR 8.3: At least 100 master’s degrees completed by Teachers educators, curriculum developers, and education administrators (at least 50% of those are female)"/>
    <x v="1"/>
    <n v="2"/>
    <n v="2"/>
    <n v="0"/>
    <s v="Yes"/>
    <s v="n/a"/>
    <x v="3"/>
    <s v="MoE/TPVA"/>
    <s v="No"/>
  </r>
  <r>
    <s v="P163714"/>
    <s v="Sri Lanka"/>
    <x v="0"/>
    <s v="IPF/DLIs"/>
    <s v="Primary and Secondary Education"/>
    <x v="2"/>
    <x v="4"/>
    <x v="0"/>
    <s v="DLR 8.4: At least 200 master’s degrees completed by Teachers educators, curriculum developers, and education administrators (at least 50% of those are female)"/>
    <x v="1"/>
    <n v="2"/>
    <n v="2"/>
    <n v="0"/>
    <s v="Yes"/>
    <s v="n/a"/>
    <x v="3"/>
    <s v="MoE/TPVA"/>
    <s v="No"/>
  </r>
  <r>
    <s v="P163714"/>
    <s v="Sri Lanka"/>
    <x v="0"/>
    <s v="IPF/DLIs"/>
    <s v="Primary and Secondary Education"/>
    <x v="2"/>
    <x v="4"/>
    <x v="0"/>
    <s v="DLI 9: Expanded school health and nutrition program developed and implemented"/>
    <x v="0"/>
    <n v="8"/>
    <n v="0"/>
    <n v="4.4444444444444446E-2"/>
    <s v="Yes"/>
    <s v="n/a"/>
    <x v="3"/>
    <s v="MoE/TPVA"/>
    <s v="No"/>
  </r>
  <r>
    <s v="P163714"/>
    <s v="Sri Lanka"/>
    <x v="0"/>
    <s v="IPF/DLIs"/>
    <s v="Primary and Secondary Education"/>
    <x v="2"/>
    <x v="4"/>
    <x v="0"/>
    <s v="DLR 9.1: Expanded school health and nutrition program developed and officially notified (Year 0)"/>
    <x v="1"/>
    <n v="3"/>
    <n v="3"/>
    <n v="0"/>
    <s v="Yes"/>
    <s v="n/a"/>
    <x v="3"/>
    <s v="MoE/TPVA"/>
    <s v="No"/>
  </r>
  <r>
    <s v="P163714"/>
    <s v="Sri Lanka"/>
    <x v="0"/>
    <s v="IPF/DLIs"/>
    <s v="Primary and Secondary Education"/>
    <x v="2"/>
    <x v="4"/>
    <x v="0"/>
    <s v="DLR 9.2: Expanded school health and nutrition program implemented and results achieved in at least 100 schools"/>
    <x v="1"/>
    <n v="3"/>
    <n v="3"/>
    <n v="0"/>
    <s v="Yes"/>
    <s v="n/a"/>
    <x v="3"/>
    <s v="MoE/TPVA"/>
    <s v="No"/>
  </r>
  <r>
    <s v="P163714"/>
    <s v="Sri Lanka"/>
    <x v="0"/>
    <s v="IPF/DLIs"/>
    <s v="Primary and Secondary Education"/>
    <x v="2"/>
    <x v="4"/>
    <x v="0"/>
    <s v="DLR 9.3: Expanded school health and nutrition program implemented and results achieved in at least 750 schools"/>
    <x v="1"/>
    <n v="2"/>
    <n v="2"/>
    <n v="0"/>
    <s v="Yes"/>
    <s v="n/a"/>
    <x v="3"/>
    <s v="MoE/TPVA"/>
    <s v="No"/>
  </r>
  <r>
    <s v="P162470"/>
    <s v="Tanzania"/>
    <x v="2"/>
    <s v="PforR"/>
    <s v="Primary and Secondary Education"/>
    <x v="2"/>
    <x v="27"/>
    <x v="2"/>
    <s v="DLI 1: Foundational Activities"/>
    <x v="0"/>
    <n v="12"/>
    <n v="0"/>
    <n v="7.4999999999999997E-2"/>
    <s v="No"/>
    <s v="n/a"/>
    <x v="0"/>
    <s v="Operations manual from MoEST School Quality Assurance Division, signed by PS MoEST; report of consultations with relevant stakeholders and technical experts"/>
    <s v="Yes, DLI modified"/>
  </r>
  <r>
    <s v="P162470"/>
    <s v="Tanzania"/>
    <x v="2"/>
    <s v="PforR"/>
    <s v="Primary and Secondary Education"/>
    <x v="2"/>
    <x v="27"/>
    <x v="2"/>
    <s v="DLR 1.1: The Recipient has approved a School Quality Assurance (QA) operations manual"/>
    <x v="1"/>
    <n v="3"/>
    <n v="3"/>
    <n v="0"/>
    <s v="No"/>
    <s v="n/a"/>
    <x v="0"/>
    <s v="Strategy signed by PS MoEST and PS PORALG; report of consultations with relevant stakeholders and technical experts"/>
    <s v="Yes, DLR intact "/>
  </r>
  <r>
    <s v="P162470"/>
    <s v="Tanzania"/>
    <x v="2"/>
    <s v="PforR"/>
    <s v="Primary and Secondary Education"/>
    <x v="2"/>
    <x v="27"/>
    <x v="2"/>
    <s v="DLR 1.2: The Recipient has approved an updated National Teachers Deployment Strategy that includes agreed formula for deployment of new Teachers across LGAs"/>
    <x v="1"/>
    <n v="3"/>
    <n v="3"/>
    <n v="0"/>
    <s v="No"/>
    <s v="n/a"/>
    <x v="0"/>
    <s v="Strategy signed by PS MoEST; report of consultations with relevant stakeholders"/>
    <s v="Yes, DLR intact "/>
  </r>
  <r>
    <s v="P162470"/>
    <s v="Tanzania"/>
    <x v="2"/>
    <s v="PforR"/>
    <s v="Primary and Secondary Education"/>
    <x v="2"/>
    <x v="27"/>
    <x v="2"/>
    <s v="DLR 1.3: The Recipient has approved a Strategy for primary and secondary students with special needs"/>
    <x v="1"/>
    <n v="3"/>
    <n v="3"/>
    <n v="0"/>
    <s v="No"/>
    <s v="n/a"/>
    <x v="0"/>
    <s v="School Construction Strategy from MoEST, signed by PS MoEST and PS PORALG"/>
    <s v="Yes, DLR intact "/>
  </r>
  <r>
    <s v="P162470"/>
    <s v="Tanzania"/>
    <x v="2"/>
    <s v="PforR"/>
    <s v="Primary and Secondary Education"/>
    <x v="2"/>
    <x v="27"/>
    <x v="2"/>
    <s v="DLR 1.4: The Recipient has approved a School Construction Strategy"/>
    <x v="1"/>
    <n v="3"/>
    <n v="3"/>
    <n v="0"/>
    <s v="No"/>
    <s v="n/a"/>
    <x v="0"/>
    <s v="School Construction Strategy from MoEST, signed by PS MoEST and PS PORALG"/>
    <s v="Yes, DLR modified"/>
  </r>
  <r>
    <s v="P162470"/>
    <s v="Tanzania"/>
    <x v="2"/>
    <s v="PforR"/>
    <s v="Primary and Secondary Education"/>
    <x v="4"/>
    <x v="20"/>
    <x v="2"/>
    <s v="DLI 2: Timely and Adequate Resource Flows"/>
    <x v="0"/>
    <n v="18"/>
    <n v="0"/>
    <n v="0.1125"/>
    <s v="Yes"/>
    <s v="as per DLR formulas below"/>
    <x v="0"/>
    <s v="(i) Integrated Financial Management Report (IFMR) prepared by Ministries of Finance; Education and PO RALG, and Tanzania Education Authority (ii) Approved EPforR Budget Framework; (iii) other certified accounting systems generated reports signed by the respective accounting officers"/>
    <s v="Yes, DLI modified"/>
  </r>
  <r>
    <s v="P162470"/>
    <s v="Tanzania"/>
    <x v="2"/>
    <s v="PforR"/>
    <s v="Primary and Secondary Education"/>
    <x v="4"/>
    <x v="20"/>
    <x v="2"/>
    <s v="DLR 2.1: Released biannually total level of funds per agreed EPforR Budget Framework"/>
    <x v="1"/>
    <n v="6"/>
    <n v="6"/>
    <n v="0"/>
    <s v="Yes"/>
    <s v="The amount allocated is prorated to percentage of funds released according to agreed EPforR Budget Framework. Framework agreed on annual basis. Per MTR, funds from external sources (for example, DPs) are not eligible. Maximum of 120 percent of agreed budget for Teachers motivation eligible towards target (see POM)"/>
    <x v="0"/>
    <s v="School-level list from all LGAs identifying the amount of CGs received by all schools by pupil, by month; World Bank statements of sampled schools "/>
    <s v="Yes, DLR modified"/>
  </r>
  <r>
    <s v="P162470"/>
    <s v="Tanzania"/>
    <x v="2"/>
    <s v="PforR"/>
    <s v="Primary and Secondary Education"/>
    <x v="4"/>
    <x v="26"/>
    <x v="2"/>
    <s v="DLR 2.2: Released monthly full amount of capitation grants agreed for each year to all schools within each LGA"/>
    <x v="1"/>
    <n v="6"/>
    <n v="6"/>
    <n v="0"/>
    <s v="Yes"/>
    <s v="The amount allocated is prorated proportional to percentage of funds released according to agreed Framework. Framework agreed on annual basis"/>
    <x v="0"/>
    <s v="Receipts signed by school staff for delivery of textbooks or alternative method pre-approved by DPs"/>
    <s v="Yes, DLR modified"/>
  </r>
  <r>
    <s v="P162470"/>
    <s v="Tanzania"/>
    <x v="2"/>
    <s v="PforR"/>
    <s v="Primary and Secondary Education"/>
    <x v="4"/>
    <x v="20"/>
    <x v="1"/>
    <s v="DLR 2.3: Percentage of primary schools providing evidence of receipt of textbooks showing subject and grade level"/>
    <x v="1"/>
    <n v="6"/>
    <n v="6"/>
    <n v="0"/>
    <s v="Yes"/>
    <s v="The amount allocated is prorated proportional to percentage of public primary schools providing evidence of receipt of textbooks."/>
    <x v="0"/>
    <s v="Receipts signed by school staff for delivery of textbooks or alternative method pre-approved by DPs"/>
    <s v="Yes, DLR modified"/>
  </r>
  <r>
    <s v="P162470"/>
    <s v="Tanzania"/>
    <x v="2"/>
    <s v="PforR"/>
    <s v="Primary and Secondary Education"/>
    <x v="2"/>
    <x v="2"/>
    <x v="1"/>
    <s v="DLI 3: Data Management"/>
    <x v="0"/>
    <n v="4"/>
    <n v="0"/>
    <n v="2.5000000000000001E-2"/>
    <s v="Yes"/>
    <s v="as per DLR formulas below"/>
    <x v="0"/>
    <s v="ASEPR report from PO-RALG; analysis of online school level data from MoEST"/>
    <s v="Yes, DLI modified"/>
  </r>
  <r>
    <s v="P162470"/>
    <s v="Tanzania"/>
    <x v="2"/>
    <s v="PforR"/>
    <s v="Primary and Secondary Education"/>
    <x v="2"/>
    <x v="2"/>
    <x v="1"/>
    <s v="DLR 3.1: Released an Annual Summary Education Performance Report (ASEPR) in acceptable format"/>
    <x v="1"/>
    <n v="2"/>
    <n v="2"/>
    <n v="0"/>
    <s v="Yes"/>
    <s v="The amount allocated is prorated proportional to percentage of LGAs with complete information in acceptable format."/>
    <x v="0"/>
    <s v="Information uploaded on Open Data Portal by PO-RALG EMIS unit; analysis of online school level data by MoEST"/>
    <s v="Yes, DLR intact "/>
  </r>
  <r>
    <s v="P162470"/>
    <s v="Tanzania"/>
    <x v="2"/>
    <s v="PforR"/>
    <s v="Primary and Secondary Education"/>
    <x v="2"/>
    <x v="2"/>
    <x v="1"/>
    <s v="DLR 3.2: Made available online annual school-level EMIS data with unique school identifiers"/>
    <x v="1"/>
    <n v="2"/>
    <n v="2"/>
    <n v="0"/>
    <s v="Yes"/>
    <s v="The amount allocated is prorated proportional to the percentage of Tanzanian public primary and secondary schools with complete data in online_x000a_portal."/>
    <x v="0"/>
    <s v="Information uploaded on Open Data Portal by PO-RALG EMIS unit; analysis of online school level data by MoEST"/>
    <s v="Yes, DLR modified"/>
  </r>
  <r>
    <s v="P162470"/>
    <s v="Tanzania"/>
    <x v="2"/>
    <s v="PforR"/>
    <s v="Primary and Secondary Education"/>
    <x v="0"/>
    <x v="3"/>
    <x v="1"/>
    <s v="DLI 4: More Efficient Teachers Allocation"/>
    <x v="0"/>
    <n v="5"/>
    <n v="0"/>
    <n v="3.125E-2"/>
    <s v="Yes"/>
    <s v="as per DLR formulas below"/>
    <x v="0"/>
    <s v="(i) Acceptable PTR range as stipulated in POM; 81 (ii) Report on aggregate Primary PTR for each LGA (based on EMIS/Annual School Census (ASC) data from March every year)"/>
    <s v="Yes, DLI intact "/>
  </r>
  <r>
    <s v="P162470"/>
    <s v="Tanzania"/>
    <x v="2"/>
    <s v="PforR"/>
    <s v="Primary and Secondary Education"/>
    <x v="0"/>
    <x v="3"/>
    <x v="1"/>
    <s v="DLR 4.1: Percentage of LGAs achieving the acceptable range for primary PTRs"/>
    <x v="1"/>
    <n v="2"/>
    <n v="2"/>
    <n v="0"/>
    <s v="Yes"/>
    <s v="The amount of disbursements in Years 4 and 5 is contingent on revisions made to the Teachers deployment framework under Foundational DLR 1.2 as deemed acceptable to the Association."/>
    <x v="0"/>
    <s v="(i) Acceptable PTR range as stipulated in POM; (ii) EMIS/ASC school-level data from March every year"/>
    <s v="Yes, DLR intact "/>
  </r>
  <r>
    <s v="P162470"/>
    <s v="Tanzania"/>
    <x v="2"/>
    <s v="PforR"/>
    <s v="Primary and Secondary Education"/>
    <x v="0"/>
    <x v="3"/>
    <x v="0"/>
    <s v="DLR 4.2: Number of primary schools achieving the acceptable range of primary PTRs in each LGA"/>
    <x v="1"/>
    <n v="3"/>
    <n v="3"/>
    <n v="0"/>
    <s v="Yes"/>
    <s v="The amount of disbursements in Years 4 and 5 is contingent on revisions made to the Teachers deployment framework under Foundational DLR 1.2 as deemed acceptable to the Association."/>
    <x v="0"/>
    <s v="(i) Acceptable PTR range as stipulated in POM; (ii) EMIS/ASC school-level data from March every year"/>
    <s v="Yes, DLR intact "/>
  </r>
  <r>
    <s v="P162470"/>
    <s v="Tanzania"/>
    <x v="2"/>
    <s v="PforR"/>
    <s v="Primary and Secondary Education"/>
    <x v="4"/>
    <x v="17"/>
    <x v="0"/>
    <s v="DLI 5: School Incentives"/>
    <x v="0"/>
    <n v="4"/>
    <n v="0"/>
    <n v="2.5000000000000001E-2"/>
    <s v="Yes"/>
    <s v="as per DLR formulas below"/>
    <x v="0"/>
    <s v="Accounting systemgenerated report of all schools receiving SIG with corresponding amounts provided by MoEST; Gender-disaggregated examination performance by school; School bank account statements for at least 10 percent of schools receiving SIG obtained by MoEST"/>
    <s v="Yes, DLI modified"/>
  </r>
  <r>
    <s v="P162470"/>
    <s v="Tanzania"/>
    <x v="2"/>
    <s v="PforR"/>
    <s v="Primary and Secondary Education"/>
    <x v="4"/>
    <x v="17"/>
    <x v="0"/>
    <s v="DLR 5.2: Number of primary and secondary schools that have received monetary School Incentive Grants (SIG) based on performance"/>
    <x v="1"/>
    <n v="4"/>
    <n v="4"/>
    <n v="0"/>
    <s v="Yes"/>
    <s v="The amount allocated is prorated in terms of number of schools receiving SIG per annum as compared to target"/>
    <x v="0"/>
    <s v="Accounting systemgenerated report of all schools receiving SIG with corresponding amounts provided by MoEST; Gender-disaggregated examination performance by school; School bank account statements for at least 10 percent of schools receiving SIG obtained by MoEST"/>
    <s v="Yes, DLR modified"/>
  </r>
  <r>
    <s v="P162470"/>
    <s v="Tanzania"/>
    <x v="2"/>
    <s v="PforR"/>
    <s v="Primary and Secondary Education"/>
    <x v="6"/>
    <x v="10"/>
    <x v="3"/>
    <s v="DLI 6: Student Learning Outcomes"/>
    <x v="0"/>
    <n v="8"/>
    <n v="0"/>
    <n v="0.05"/>
    <s v="Yes"/>
    <s v="as per DLR formulas below"/>
    <x v="0"/>
    <s v="Report on 3R assessment by NECTA"/>
    <s v="Yes, DLI modified"/>
  </r>
  <r>
    <s v="P162470"/>
    <s v="Tanzania"/>
    <x v="2"/>
    <s v="PforR"/>
    <s v="Primary and Secondary Education"/>
    <x v="6"/>
    <x v="10"/>
    <x v="3"/>
    <s v="DLR 6.2: National average for reading correct words per minute (wpm) in Oral Reading Fluency (ORF) submodule of 3R assessment among Grade 2 students"/>
    <x v="1"/>
    <n v="2"/>
    <n v="2"/>
    <n v="0"/>
    <s v="Yes"/>
    <s v="The amount allocated is prorated proportional to percentage achievement of improvement from baseline to target, e.g. Improvement (target-baseline) Assessment in nationally representative sample of at least 5 percent of schools, utilizing EGRA Methodology"/>
    <x v="0"/>
    <s v="Report on 3R assessment by NECTA"/>
    <s v="Yes, DLR dropped "/>
  </r>
  <r>
    <s v="P162470"/>
    <s v="Tanzania"/>
    <x v="2"/>
    <s v="PforR"/>
    <s v="Primary and Secondary Education"/>
    <x v="6"/>
    <x v="10"/>
    <x v="3"/>
    <s v="DLR 6.3: National average on Level 2 Addition and Subtraction submodule of 3R assessment among Grade 2 students"/>
    <x v="1"/>
    <n v="6"/>
    <n v="6"/>
    <n v="0"/>
    <s v="Yes"/>
    <s v="The amount allocated is prorated proportional to percentage achievement of improvement from baseline to target, e.g. Improvement (target-baseline) Assessment in nationally representative sample of schools, utilizing EGMA Methodology"/>
    <x v="0"/>
    <s v="Report on 3R assessment by NECTA"/>
    <s v="Yes, DLR dropped "/>
  </r>
  <r>
    <s v="P162470"/>
    <s v="Tanzania"/>
    <x v="2"/>
    <s v="PforR"/>
    <s v="Primary and Secondary Education"/>
    <x v="5"/>
    <x v="18"/>
    <x v="3"/>
    <s v="DLI 7: Student Survival and Transition Outcomes"/>
    <x v="0"/>
    <n v="12"/>
    <n v="0"/>
    <n v="7.4999999999999997E-2"/>
    <s v="Yes"/>
    <s v="as per DLR formulas below"/>
    <x v="0"/>
    <s v="School-level EMIS data with disaggregated survival rate data by gender, by LGAs, and by regions."/>
    <s v="Yes, New DLI"/>
  </r>
  <r>
    <s v="P162470"/>
    <s v="Tanzania"/>
    <x v="2"/>
    <s v="PforR"/>
    <s v="Primary and Secondary Education"/>
    <x v="5"/>
    <x v="18"/>
    <x v="3"/>
    <s v="DLR 7.1: Percentage of LGAs/regions i achieving year-on-year increase in aggregate primary and lower secondary survival rates"/>
    <x v="1"/>
    <n v="6"/>
    <n v="6"/>
    <n v="0"/>
    <s v="Yes"/>
    <s v="50 percent of amount allocated will be prorated according to the proportion of the target percentage of LGAs achieving an improvement in performance for primary survival rate. 50 percent of amount allocated will be prorated according to the proportion of the target percentage of Regions achieving an improvement in performance for lower secondary survival rate. Disbursed funds divided between LGAs/regions according to achievement (see the POM)"/>
    <x v="0"/>
    <s v="EMIS data with disaggregated transition rates by gender and by region"/>
    <s v="Yes, New DLR"/>
  </r>
  <r>
    <s v="P162470"/>
    <s v="Tanzania"/>
    <x v="2"/>
    <s v="PforR"/>
    <s v="Primary and Secondary Education"/>
    <x v="5"/>
    <x v="19"/>
    <x v="3"/>
    <s v="DLR 7.2: Percentage of regions achieving year-on-year increase in girls’ transition rate from primary Standard 7 to secondary Form I."/>
    <x v="1"/>
    <n v="6"/>
    <n v="6"/>
    <n v="0"/>
    <s v="Yes"/>
    <s v="The amount allocated will be prorated according to the proportion of the target percentage of Regions achieving an improvement in performance. Disbursed funds divided between LGAs/Regions according to achievement (see POM)."/>
    <x v="0"/>
    <s v="EMIS data with disaggregated transition rates by gender and by region"/>
    <s v="Yes, New DLR"/>
  </r>
  <r>
    <s v="P162470"/>
    <s v="Tanzania"/>
    <x v="2"/>
    <s v="PforR"/>
    <s v="Primary and Secondary Education"/>
    <x v="2"/>
    <x v="31"/>
    <x v="0"/>
    <s v="DLI 8: School Quality Assurance System"/>
    <x v="0"/>
    <n v="15"/>
    <n v="0"/>
    <n v="9.375E-2"/>
    <s v="Yes"/>
    <s v="as per DLR formulas below"/>
    <x v="0"/>
    <s v="Directorate of Quality Assurance database of school inspections and WEO records on inspected schools and School Report Card availability"/>
    <s v="Yes, New DLI"/>
  </r>
  <r>
    <s v="P162470"/>
    <s v="Tanzania"/>
    <x v="2"/>
    <s v="PforR"/>
    <s v="Primary and Secondary Education"/>
    <x v="2"/>
    <x v="31"/>
    <x v="0"/>
    <s v="DLR 8.1: Percentage of public primary and secondary schools displaying School Report Cards based on Whole School Inspection (25%; 50%-cumulative)"/>
    <x v="1"/>
    <n v="10"/>
    <n v="10"/>
    <n v="0"/>
    <s v="Yes"/>
    <s v="Disbursement will be made according to the proportion of schools displaying Cards on school premises three to six months after inspection, up to a maximum of the target percentage of schools for 100 percent disbursement. A list of inspected schools will be provided along with reports from WEOs confirming the presence of Cards on grounds. Full disbursement will depend on Government attaining the target of inspecting 50 percent of schools for the fourth and fifth year cumulatively. "/>
    <x v="0"/>
    <s v="School Quality Assurance reports from School Quality Assurance Division"/>
    <s v="Yes, New DLR"/>
  </r>
  <r>
    <s v="P162470"/>
    <s v="Tanzania"/>
    <x v="2"/>
    <s v="PforR"/>
    <s v="Primary and Secondary Education"/>
    <x v="2"/>
    <x v="31"/>
    <x v="0"/>
    <s v="DLR 8.2: Increase in School Quality Score for selected schools to be inspected twice in consecutive years"/>
    <x v="1"/>
    <n v="5"/>
    <n v="5"/>
    <n v="0"/>
    <s v="Yes"/>
    <s v="The DLR will be disbursed in Year 5 only. Disbursement will be made proportional to the percentage of the selected sample of around 800 schools who achieve the minimum increase in Overall School Quality Score. A minimum increase to qualify towards disbursement will be agreed as part of DLR 1.1."/>
    <x v="0"/>
    <s v="School Quality Assurance reports from School Quality Assurance Division"/>
    <s v="Yes, New DLR"/>
  </r>
  <r>
    <s v="P162470"/>
    <s v="Tanzania"/>
    <x v="2"/>
    <s v="PforR"/>
    <s v="Primary and Secondary Education"/>
    <x v="2"/>
    <x v="27"/>
    <x v="2"/>
    <s v="DLI 9: Policy, Planning and Innovation Capacity"/>
    <x v="0"/>
    <n v="2"/>
    <n v="0"/>
    <n v="1.2500000000000001E-2"/>
    <s v="Yes"/>
    <s v="as per DLR formulas below"/>
    <x v="0"/>
    <s v="Copies of calls for proposals, Terms of Reference (ToR), and signed contracts/ completed awards from MoEST"/>
    <s v="Yes, New DLI"/>
  </r>
  <r>
    <s v="P162470"/>
    <s v="Tanzania"/>
    <x v="2"/>
    <s v="PforR"/>
    <s v="Primary and Secondary Education"/>
    <x v="2"/>
    <x v="27"/>
    <x v="2"/>
    <s v="DLR 9.1: Number of new commissions granted to support policy, planning and innovation"/>
    <x v="1"/>
    <n v="2"/>
    <n v="2"/>
    <n v="0"/>
    <s v="Yes"/>
    <s v="The amount allocated will be pro-rated proportional to total value of commissions granted. Maximum of US$500,000 per year if one activity is commissioned"/>
    <x v="0"/>
    <s v="Copies of calls for proposals, Terms of Reference (ToR), and signed contracts/ completed awards from MoEST"/>
    <s v="Yes, New DLR"/>
  </r>
  <r>
    <s v="P158570"/>
    <s v="Zambia"/>
    <x v="2"/>
    <s v="IPF/DLIs"/>
    <s v="Primary and Secondary Education"/>
    <x v="8"/>
    <x v="14"/>
    <x v="3"/>
    <s v="DLI 1: Improved Teachers compentencies and skills in teaching mathematics and science in Targeted Schools"/>
    <x v="0"/>
    <n v="20"/>
    <n v="0"/>
    <n v="0.19607843137254902"/>
    <s v="N/A"/>
    <m/>
    <x v="0"/>
    <s v="Varies by DLR"/>
    <s v="No"/>
  </r>
  <r>
    <s v="P158570"/>
    <s v="Zambia"/>
    <x v="2"/>
    <s v="IPF/DLIs"/>
    <s v="Primary and Secondary Education"/>
    <x v="8"/>
    <x v="14"/>
    <x v="3"/>
    <s v="DLR 1.1: Identification of 300 schools and 764 Teachers using the agreed criteria for the pilot under 1(a) of the Project"/>
    <x v="1"/>
    <n v="2"/>
    <n v="2"/>
    <n v="0"/>
    <s v="N/A"/>
    <s v="n/a"/>
    <x v="0"/>
    <s v="Reports/TESS"/>
    <s v="No"/>
  </r>
  <r>
    <s v="P158570"/>
    <s v="Zambia"/>
    <x v="2"/>
    <s v="IPF/DLIs"/>
    <s v="Primary and Secondary Education"/>
    <x v="8"/>
    <x v="14"/>
    <x v="3"/>
    <s v="DLR 1.2: First-round diagnostic of Teachers training needs in mathematics and science subject areas completed"/>
    <x v="1"/>
    <n v="1"/>
    <n v="1"/>
    <n v="0"/>
    <s v="N/A"/>
    <s v="n/a"/>
    <x v="0"/>
    <s v="National Assessment Survey for Teachers, National Assessment of Learning Achievement Survey, Lesson Observation Form/ECZ, S&amp;C, TESS"/>
    <s v="No"/>
  </r>
  <r>
    <s v="P158570"/>
    <s v="Zambia"/>
    <x v="2"/>
    <s v="IPF/DLIs"/>
    <s v="Primary and Secondary Education"/>
    <x v="0"/>
    <x v="0"/>
    <x v="3"/>
    <s v="DLR 1.3: Baseline survey completed which measures the prescriobed curriculum comptencies and pedagogical skills of Teachers teaching mathematics and sceince in Grade 5 and 9 in targeted schools"/>
    <x v="1"/>
    <n v="2"/>
    <n v="2"/>
    <n v="0"/>
    <s v="N/A"/>
    <s v="n/a"/>
    <x v="0"/>
    <s v="Report/TESS"/>
    <s v="No"/>
  </r>
  <r>
    <s v="P158570"/>
    <s v="Zambia"/>
    <x v="2"/>
    <s v="IPF/DLIs"/>
    <s v="Primary and Secondary Education"/>
    <x v="0"/>
    <x v="36"/>
    <x v="3"/>
    <s v="DLR 1.4: At least 650 identified Teachers in pilot schools trained in the first-round of training based on the outcome of the first-round diagnostic"/>
    <x v="1"/>
    <n v="4"/>
    <n v="4"/>
    <n v="0"/>
    <s v="N/A"/>
    <s v="n/a"/>
    <x v="0"/>
    <s v="Report/TESS"/>
    <s v="No"/>
  </r>
  <r>
    <s v="P158570"/>
    <s v="Zambia"/>
    <x v="2"/>
    <s v="IPF/DLIs"/>
    <s v="Primary and Secondary Education"/>
    <x v="0"/>
    <x v="70"/>
    <x v="3"/>
    <s v="DLR 1.5: Second-round diagnostic of Teachers training needs in mathematics and science subject areas completed"/>
    <x v="1"/>
    <n v="3"/>
    <n v="3"/>
    <n v="0"/>
    <s v="N/A"/>
    <s v="n/a"/>
    <x v="0"/>
    <s v="National Assessment Survey for Teachers, National Assessment of Learning Achievement Survey, Lesson Observation Form/ECZ, S&amp;C, TESS"/>
    <s v="No"/>
  </r>
  <r>
    <s v="P158570"/>
    <s v="Zambia"/>
    <x v="2"/>
    <s v="IPF/DLIs"/>
    <s v="Primary and Secondary Education"/>
    <x v="0"/>
    <x v="36"/>
    <x v="3"/>
    <s v="DLR 1.6: At least 90% of Teachers trained in first-round receive second-round training based on the second round diagnoses"/>
    <x v="1"/>
    <n v="2"/>
    <n v="2"/>
    <n v="0"/>
    <s v="N/A"/>
    <s v="n/a"/>
    <x v="0"/>
    <s v="Report/TESS"/>
    <s v="No"/>
  </r>
  <r>
    <s v="P158570"/>
    <s v="Zambia"/>
    <x v="2"/>
    <s v="IPF/DLIs"/>
    <s v="Primary and Secondary Education"/>
    <x v="0"/>
    <x v="36"/>
    <x v="3"/>
    <s v="DLR 1.7: At least 5% increase from the baseline in proportion of Teachers (teaching Grades 5 and 9) who meet the prescribed curriculum comptencies and pedagogical skills in mathematics and science from Grades 5 and 9, respectively, in targeted schools"/>
    <x v="1"/>
    <n v="6"/>
    <n v="6"/>
    <n v="0"/>
    <s v="N/A"/>
    <s v="US$1.2 million for every 1 percent increase from the baseline, with allocation capped at US$6.0 million"/>
    <x v="0"/>
    <s v="National Assessment Survey for Teachers/ECZ, S&amp;C, TESS"/>
    <s v="No"/>
  </r>
  <r>
    <s v="P158570"/>
    <s v="Zambia"/>
    <x v="2"/>
    <s v="IPF/DLIs"/>
    <s v="Primary and Secondary Education"/>
    <x v="1"/>
    <x v="1"/>
    <x v="0"/>
    <s v="DLI 2A: Improved textbook management system"/>
    <x v="0"/>
    <n v="5"/>
    <n v="0"/>
    <n v="4.9019607843137254E-2"/>
    <s v="N/A"/>
    <s v="n/a"/>
    <x v="0"/>
    <s v="Varies by DLR"/>
    <s v="No"/>
  </r>
  <r>
    <s v="P158570"/>
    <s v="Zambia"/>
    <x v="2"/>
    <s v="IPF/DLIs"/>
    <s v="Primary and Secondary Education"/>
    <x v="1"/>
    <x v="1"/>
    <x v="0"/>
    <s v="DLR 2A.1: Textbook management system improvement plan completed by the MoGE"/>
    <x v="1"/>
    <n v="1"/>
    <n v="1"/>
    <n v="0"/>
    <s v="N/A"/>
    <s v="n/a"/>
    <x v="0"/>
    <s v="‘Green Book’/PSU, CDC"/>
    <s v="No"/>
  </r>
  <r>
    <s v="P158570"/>
    <s v="Zambia"/>
    <x v="2"/>
    <s v="IPF/DLIs"/>
    <s v="Primary and Secondary Education"/>
    <x v="1"/>
    <x v="1"/>
    <x v="0"/>
    <s v="DLR 2A.2: The improved textbook management system and guidelines are piloted and revised (as needed) and adopted by the MoGE"/>
    <x v="1"/>
    <n v="3"/>
    <n v="3"/>
    <n v="0"/>
    <s v="N/A"/>
    <s v="n/a"/>
    <x v="0"/>
    <s v="Reports/PSU, S&amp;C, CDC"/>
    <s v="No"/>
  </r>
  <r>
    <s v="P158570"/>
    <s v="Zambia"/>
    <x v="2"/>
    <s v="IPF/DLIs"/>
    <s v="Primary and Secondary Education"/>
    <x v="1"/>
    <x v="1"/>
    <x v="0"/>
    <s v="DLR 2A.3: Training of respresentatives from at least 60% of all public schools in each district by the Provincial Education offices in advanced textbook delivery verification"/>
    <x v="1"/>
    <n v="1"/>
    <n v="1"/>
    <n v="0"/>
    <s v="N/A"/>
    <s v="n/a"/>
    <x v="0"/>
    <s v="Reports/public schools, PEOs, DEBS, CDC"/>
    <s v="No"/>
  </r>
  <r>
    <s v="P158570"/>
    <s v="Zambia"/>
    <x v="2"/>
    <s v="IPF/DLIs"/>
    <s v="Primary and Secondary Education"/>
    <x v="1"/>
    <x v="1"/>
    <x v="0"/>
    <s v="DLI 2B: Textbooks procured and delivered to targeted schools"/>
    <x v="0"/>
    <n v="5"/>
    <n v="0"/>
    <n v="4.9019607843137254E-2"/>
    <s v="N/A"/>
    <s v="n/a"/>
    <x v="0"/>
    <s v="Varies by DLR"/>
    <s v="No"/>
  </r>
  <r>
    <s v="P158570"/>
    <s v="Zambia"/>
    <x v="2"/>
    <s v="IPF/DLIs"/>
    <s v="Primary and Secondary Education"/>
    <x v="1"/>
    <x v="1"/>
    <x v="0"/>
    <s v="DLR 2B.1: Biddding documents prepared according to the international bidding protocols outlined in the Government's PPA and Regulation for procuring textbooks on predefined subjects and grade levels for the targeted schools "/>
    <x v="1"/>
    <n v="2"/>
    <n v="2"/>
    <n v="0"/>
    <s v="N/A"/>
    <s v="n/a"/>
    <x v="4"/>
    <s v="Reports/PSU"/>
    <s v="No"/>
  </r>
  <r>
    <s v="P158570"/>
    <s v="Zambia"/>
    <x v="2"/>
    <s v="IPF/DLIs"/>
    <s v="Primary and Secondary Education"/>
    <x v="1"/>
    <x v="1"/>
    <x v="0"/>
    <s v="DLR 2B.2: Textbooks procured through the bidding process according to the MoGE's improved textbook procurement guidelines are delivered to at least 80% of the targeted schools on time"/>
    <x v="1"/>
    <n v="3"/>
    <n v="3"/>
    <n v="0"/>
    <s v="N/A"/>
    <s v="n/a"/>
    <x v="0"/>
    <s v="Reports/targeted schools, DEBS, CDC, PSU"/>
    <s v="No"/>
  </r>
  <r>
    <s v="P158570"/>
    <s v="Zambia"/>
    <x v="2"/>
    <s v="IPF/DLIs"/>
    <s v="Primary and Secondary Education"/>
    <x v="7"/>
    <x v="24"/>
    <x v="1"/>
    <s v="DLI 3: Classrooms constructed and utilized in selected expansion schools"/>
    <x v="0"/>
    <n v="21"/>
    <n v="0"/>
    <n v="0.20588235294117646"/>
    <s v="N/A"/>
    <s v="n/a"/>
    <x v="0"/>
    <s v="Varies by DLR"/>
    <s v="No"/>
  </r>
  <r>
    <s v="P158570"/>
    <s v="Zambia"/>
    <x v="2"/>
    <s v="IPF/DLIs"/>
    <s v="Primary and Secondary Education"/>
    <x v="7"/>
    <x v="24"/>
    <x v="1"/>
    <s v="DLR 3.1: Beneficiary schools (funded under the project for their expansion) identified and selected using criteria agreed with the Association"/>
    <x v="1"/>
    <n v="1.5"/>
    <n v="1.5"/>
    <n v="0"/>
    <s v="N/A"/>
    <s v="n/a"/>
    <x v="0"/>
    <s v="Reports/ZEPIU"/>
    <s v="No"/>
  </r>
  <r>
    <s v="P158570"/>
    <s v="Zambia"/>
    <x v="2"/>
    <s v="IPF/DLIs"/>
    <s v="Primary and Secondary Education"/>
    <x v="7"/>
    <x v="24"/>
    <x v="1"/>
    <s v="DLR 3.2: Action plan for preconstruction activities completed"/>
    <x v="1"/>
    <n v="1.5"/>
    <n v="1.5"/>
    <n v="0"/>
    <s v="N/A"/>
    <s v="n/a"/>
    <x v="0"/>
    <s v="Reports/ZEPIU"/>
    <s v="No"/>
  </r>
  <r>
    <s v="P158570"/>
    <s v="Zambia"/>
    <x v="2"/>
    <s v="IPF/DLIs"/>
    <s v="Primary and Secondary Education"/>
    <x v="7"/>
    <x v="24"/>
    <x v="1"/>
    <s v="DLR 3.3: Classrooms under Phase 1 Construction are constructed up to wall plate level in at least 50% of the selected expansion schools"/>
    <x v="1"/>
    <n v="4"/>
    <n v="4"/>
    <n v="0"/>
    <s v="N/A"/>
    <s v="n/a"/>
    <x v="0"/>
    <s v="Construction progress reports; technical audit report by a third party"/>
    <s v="No"/>
  </r>
  <r>
    <s v="P158570"/>
    <s v="Zambia"/>
    <x v="2"/>
    <s v="IPF/DLIs"/>
    <s v="Primary and Secondary Education"/>
    <x v="7"/>
    <x v="58"/>
    <x v="1"/>
    <s v="DLR 3.4: Students are enrolled and use the classrooms constructed under Phase 1 Construction in the selected expansion schools "/>
    <x v="1"/>
    <n v="6"/>
    <n v="6"/>
    <n v="0"/>
    <s v="N/A"/>
    <s v="n/a"/>
    <x v="0"/>
    <s v="School registers the MoGE enrollment reports"/>
    <s v="No"/>
  </r>
  <r>
    <s v="P158570"/>
    <s v="Zambia"/>
    <x v="2"/>
    <s v="IPF/DLIs"/>
    <s v="Primary and Secondary Education"/>
    <x v="7"/>
    <x v="24"/>
    <x v="1"/>
    <s v="DLR 3.5: Classrooms under Phase 2 Construction are constructed up to wall plate level in at least 50% of the selected expansion schools "/>
    <x v="1"/>
    <n v="3"/>
    <n v="3"/>
    <n v="0"/>
    <s v="N/A"/>
    <s v="n/a"/>
    <x v="0"/>
    <s v="Construction progress monitoring reports; technical audit report by a third party"/>
    <s v="No"/>
  </r>
  <r>
    <s v="P158570"/>
    <s v="Zambia"/>
    <x v="2"/>
    <s v="IPF/DLIs"/>
    <s v="Primary and Secondary Education"/>
    <x v="7"/>
    <x v="58"/>
    <x v="1"/>
    <s v="DLR 3.6: Students are enrolled and use the classrooms constructed under Phase 2 in the selected expansion schools"/>
    <x v="1"/>
    <n v="5"/>
    <n v="5"/>
    <n v="0"/>
    <s v="N/A"/>
    <s v="n/a"/>
    <x v="0"/>
    <s v="School registers the MoGE enrollment reports"/>
    <s v="No"/>
  </r>
  <r>
    <s v="P157858"/>
    <s v="Cambodia"/>
    <x v="4"/>
    <s v="IPF/DLIs"/>
    <s v="Primary and Secondary Education"/>
    <x v="2"/>
    <x v="38"/>
    <x v="0"/>
    <s v="DLI 1: SIF Manual: MoEYS has adopted a SIF Manual"/>
    <x v="0"/>
    <n v="1.5"/>
    <n v="1.5"/>
    <n v="3.2967032967032968E-2"/>
    <s v="N/A"/>
    <s v="n/a"/>
    <x v="1"/>
    <s v="SIF Manual and formal adoption letter signed by MoEYS"/>
    <s v="No"/>
  </r>
  <r>
    <s v="P157858"/>
    <s v="Cambodia"/>
    <x v="4"/>
    <s v="IPF/DLIs"/>
    <s v="Primary and Secondary Education"/>
    <x v="2"/>
    <x v="4"/>
    <x v="0"/>
    <s v="DLI 2: Training Plans: MoEYS has adopted a training plan for target POEs, DOEs and lower secondary schools"/>
    <x v="0"/>
    <n v="1"/>
    <n v="1"/>
    <n v="2.197802197802198E-2"/>
    <s v="N/A"/>
    <s v="n/a"/>
    <x v="1"/>
    <s v="Training plans at each level and adoption letter signed by MoEYS"/>
    <s v="No"/>
  </r>
  <r>
    <s v="P157858"/>
    <s v="Cambodia"/>
    <x v="4"/>
    <s v="IPF/DLIs"/>
    <s v="Primary and Secondary Education"/>
    <x v="2"/>
    <x v="4"/>
    <x v="0"/>
    <s v="DLI 3: Training Strategy and Manual: MoEYS has adopted a strategy for upgrading the qualifications of lower secondary school Teachers, together with a corresponding implementation plan and operational manual"/>
    <x v="0"/>
    <n v="0.6"/>
    <n v="0.6"/>
    <n v="1.3186813186813187E-2"/>
    <s v="N/A"/>
    <s v="n/a"/>
    <x v="1"/>
    <s v="MoEYS approved Teachers upgrading strategy, implementation plan, and operation manual."/>
    <s v="No"/>
  </r>
  <r>
    <s v="P157858"/>
    <s v="Cambodia"/>
    <x v="4"/>
    <s v="IPF/DLIs"/>
    <s v="Primary and Secondary Education"/>
    <x v="2"/>
    <x v="40"/>
    <x v="0"/>
    <s v="DLI 4: Improved SBM: At least 40 target lower secondary schools have publicly displayed their school development plan based on the SIF Manual"/>
    <x v="0"/>
    <n v="3"/>
    <n v="3"/>
    <n v="6.5934065934065936E-2"/>
    <s v="N/A"/>
    <s v="n/a"/>
    <x v="1"/>
    <s v="Annual status report on the SIF program prepared by MoEYS."/>
    <s v="No"/>
  </r>
  <r>
    <s v="P157858"/>
    <s v="Cambodia"/>
    <x v="4"/>
    <s v="IPF/DLIs"/>
    <s v="Primary and Secondary Education"/>
    <x v="2"/>
    <x v="2"/>
    <x v="0"/>
    <s v="DLI 5: Program Monitoring: MoEYS has submitted its first annual status report on the SIF program that provides updates on all progress indicators defined in the SIF Manual"/>
    <x v="0"/>
    <n v="0.5"/>
    <n v="0.5"/>
    <n v="1.098901098901099E-2"/>
    <s v="N/A"/>
    <s v="n/a"/>
    <x v="1"/>
    <s v="SIF Report from MoEYS"/>
    <s v="No"/>
  </r>
  <r>
    <s v="P157858"/>
    <s v="Cambodia"/>
    <x v="4"/>
    <s v="IPF/DLIs"/>
    <s v="Primary and Secondary Education"/>
    <x v="0"/>
    <x v="36"/>
    <x v="0"/>
    <s v="DLI 6: Upgrade Training: At least 120 lower secondary school Teachers have been enrolled in the upgrading program"/>
    <x v="0"/>
    <n v="1.2"/>
    <n v="1.2"/>
    <n v="2.6373626373626374E-2"/>
    <s v="N/A"/>
    <s v="n/a"/>
    <x v="1"/>
    <s v="Summary report on TUP prepared by MoEYS. Enrollment statistics from universities"/>
    <s v="No"/>
  </r>
  <r>
    <s v="P157858"/>
    <s v="Cambodia"/>
    <x v="4"/>
    <s v="IPF/DLIs"/>
    <s v="Primary and Secondary Education"/>
    <x v="2"/>
    <x v="4"/>
    <x v="0"/>
    <s v="DLI 7: Training Strategy and Manual: MoEYS has adopted a strategy for upgrading the qualifications of lower secondary school directors and deputy directors, together with a corresponding implementation plan and operational manual"/>
    <x v="0"/>
    <n v="0.3"/>
    <n v="0.3"/>
    <n v="6.5934065934065934E-3"/>
    <s v="N/A"/>
    <s v="n/a"/>
    <x v="1"/>
    <s v="MoEYS approved leadership upgrading strategy, implementation plan, and operation manual."/>
    <s v="No"/>
  </r>
  <r>
    <s v="P157858"/>
    <s v="Cambodia"/>
    <x v="4"/>
    <s v="IPF/DLIs"/>
    <s v="Primary and Secondary Education"/>
    <x v="2"/>
    <x v="40"/>
    <x v="0"/>
    <s v="DLI 8: Improved SBM: At least 60 target lower secondary schools have publicly displayed their school development plan based on the SIF Manual"/>
    <x v="0"/>
    <n v="2.7"/>
    <n v="2.7"/>
    <n v="5.9340659340659345E-2"/>
    <s v="N/A"/>
    <s v="n/a"/>
    <x v="1"/>
    <s v="Annual status report on the SIF program prepared by MoEYS."/>
    <s v="No"/>
  </r>
  <r>
    <s v="P157858"/>
    <s v="Cambodia"/>
    <x v="4"/>
    <s v="IPF/DLIs"/>
    <s v="Primary and Secondary Education"/>
    <x v="2"/>
    <x v="2"/>
    <x v="0"/>
    <s v="DLI 9: Program monitoring: MoEYS has submitted its second annual status report on the SIF program that provides updates on all progress indicators defined in the SIF Manual"/>
    <x v="0"/>
    <n v="0.5"/>
    <n v="0.5"/>
    <n v="1.098901098901099E-2"/>
    <s v="N/A"/>
    <s v="n/a"/>
    <x v="1"/>
    <s v="SIF Report from MoEYS"/>
    <s v="No"/>
  </r>
  <r>
    <s v="P157858"/>
    <s v="Cambodia"/>
    <x v="4"/>
    <s v="IPF/DLIs"/>
    <s v="Primary and Secondary Education"/>
    <x v="0"/>
    <x v="36"/>
    <x v="0"/>
    <s v="DLI 10: Upgrade Training: At least 550 lower secondary school Teachers have been enrolled in the upgrading program"/>
    <x v="0"/>
    <n v="2.7"/>
    <n v="2.7"/>
    <n v="5.9340659340659345E-2"/>
    <s v="N/A"/>
    <s v="n/a"/>
    <x v="1"/>
    <s v="Summary report on TUP prepared by MoEYS. Enrollment statistics from universities"/>
    <s v="No"/>
  </r>
  <r>
    <s v="P157858"/>
    <s v="Cambodia"/>
    <x v="4"/>
    <s v="IPF/DLIs"/>
    <s v="Primary and Secondary Education"/>
    <x v="2"/>
    <x v="28"/>
    <x v="0"/>
    <s v="DLI 11: Upgrade Training: At least 150 lower secondary school directors and/or deputy directors have been enrolled in the upgrading program"/>
    <x v="0"/>
    <n v="0.3"/>
    <n v="0.3"/>
    <n v="6.5934065934065934E-3"/>
    <s v="N/A"/>
    <s v="n/a"/>
    <x v="1"/>
    <s v="Summary report on LUP prepared by Enrollment statistics from universities"/>
    <s v="No"/>
  </r>
  <r>
    <s v="P157858"/>
    <s v="Cambodia"/>
    <x v="4"/>
    <s v="IPF/DLIs"/>
    <s v="Primary and Secondary Education"/>
    <x v="2"/>
    <x v="11"/>
    <x v="0"/>
    <s v="DLI 12: Improved SBM: At least 20 target lower secondary schools have achieved the minimum standards defined in the LSSES"/>
    <x v="0"/>
    <n v="1.2"/>
    <n v="1.2"/>
    <n v="2.6373626373626374E-2"/>
    <s v="N/A"/>
    <s v="n/a"/>
    <x v="1"/>
    <s v="Summary report on LSSES prepared by MoEYS. Achievement of minimum standard in LSSES is defined as schools that achieve a score of 65 out of 100"/>
    <s v="No"/>
  </r>
  <r>
    <s v="P157858"/>
    <s v="Cambodia"/>
    <x v="4"/>
    <s v="IPF/DLIs"/>
    <s v="Primary and Secondary Education"/>
    <x v="2"/>
    <x v="2"/>
    <x v="0"/>
    <s v="DLI 13: Program monitoring: MoEYS has submitted its second annual status report on the SIF program that provides updates on all progress indicators defined in the SIF Manual"/>
    <x v="0"/>
    <n v="0.5"/>
    <n v="0.5"/>
    <n v="1.098901098901099E-2"/>
    <s v="N/A"/>
    <s v="n/a"/>
    <x v="1"/>
    <s v="SIF Report from MoEYS"/>
    <s v="No"/>
  </r>
  <r>
    <s v="P157858"/>
    <s v="Cambodia"/>
    <x v="4"/>
    <s v="IPF/DLIs"/>
    <s v="Primary and Secondary Education"/>
    <x v="0"/>
    <x v="36"/>
    <x v="3"/>
    <s v="DLI 14: Upgrade Training: At least 500 lower secondary school Teachers have graduated from the upgrading program"/>
    <x v="0"/>
    <n v="2.5"/>
    <n v="2.5"/>
    <n v="5.4945054945054944E-2"/>
    <s v="N/A"/>
    <s v="n/a"/>
    <x v="1"/>
    <s v="Summary report on TUP prepared by MoEYS. Graduation statistics from universities."/>
    <s v="No"/>
  </r>
  <r>
    <s v="P157858"/>
    <s v="Cambodia"/>
    <x v="4"/>
    <s v="IPF/DLIs"/>
    <s v="Primary and Secondary Education"/>
    <x v="2"/>
    <x v="28"/>
    <x v="0"/>
    <s v="DLI 15: Upgrade Training: At least 310 lower secondary school directors and/or deputy directors have been enrolled in the upgrading program"/>
    <x v="0"/>
    <n v="0.3"/>
    <n v="0.3"/>
    <n v="6.5934065934065934E-3"/>
    <s v="N/A"/>
    <s v="n/a"/>
    <x v="1"/>
    <s v="Summary report on LUP prepared by MoEYS. Enrollment statistics from universities"/>
    <s v="No"/>
  </r>
  <r>
    <s v="P157858"/>
    <s v="Cambodia"/>
    <x v="4"/>
    <s v="IPF/DLIs"/>
    <s v="Primary and Secondary Education"/>
    <x v="2"/>
    <x v="11"/>
    <x v="3"/>
    <s v="DLI 16: Improved SBM: At least 40 target lower secondary schools have achieved the minimum standards defined in the LSSES"/>
    <x v="0"/>
    <n v="1.2"/>
    <n v="1.2"/>
    <n v="2.6373626373626374E-2"/>
    <s v="N/A"/>
    <s v="n/a"/>
    <x v="1"/>
    <s v="Summary report on LSSES prepared by MoEYS. Achievement of minimum standard in LSSES is defined as schools that achieve a score of 65 out of 100."/>
    <s v="No"/>
  </r>
  <r>
    <s v="P157858"/>
    <s v="Cambodia"/>
    <x v="4"/>
    <s v="IPF/DLIs"/>
    <s v="Primary and Secondary Education"/>
    <x v="0"/>
    <x v="36"/>
    <x v="3"/>
    <s v="DLI 17: Upgrade Training: At least 1,200 lower secondary school Teachers have graduated from the upgrading program"/>
    <x v="0"/>
    <n v="0.5"/>
    <n v="0.5"/>
    <n v="1.098901098901099E-2"/>
    <s v="N/A"/>
    <s v="n/a"/>
    <x v="1"/>
    <s v="Summary report on TUP prepared by MoEYS. Graduation statistics from universities."/>
    <s v="No"/>
  </r>
  <r>
    <s v="P157858"/>
    <s v="Cambodia"/>
    <x v="4"/>
    <s v="IPF/DLIs"/>
    <s v="Primary and Secondary Education"/>
    <x v="2"/>
    <x v="28"/>
    <x v="0"/>
    <s v="DLI 18: Upgrade Training: At least 310 lower secondary school directors and/or deputy directors have graduated the upgrading program"/>
    <x v="0"/>
    <n v="0.3"/>
    <n v="0.3"/>
    <n v="6.5934065934065934E-3"/>
    <s v="N/A"/>
    <s v="n/a"/>
    <x v="1"/>
    <s v="Summary report on LUP prepared by MoEYS. Graduation statistics from universities"/>
    <s v="No"/>
  </r>
  <r>
    <s v="P157858"/>
    <s v="Cambodia"/>
    <x v="4"/>
    <s v="IPF/DLIs"/>
    <s v="Primary and Secondary Education"/>
    <x v="2"/>
    <x v="11"/>
    <x v="3"/>
    <s v="DLI 19: Improved SBM: At least 70 target lower secondary schools have achieved the minimum standards defined in the LSSES"/>
    <x v="0"/>
    <n v="1"/>
    <n v="1"/>
    <n v="2.197802197802198E-2"/>
    <s v="N/A"/>
    <s v="n/a"/>
    <x v="1"/>
    <s v="Summary report on LSSES prepared by MoEYS. Achievement of minimum standard in LSSES is defined as schools that achieve a score of 65 out of 100."/>
    <s v="No"/>
  </r>
  <r>
    <s v="P157858"/>
    <s v="Cambodia"/>
    <x v="4"/>
    <s v="IPF/DLIs"/>
    <s v="Primary and Secondary Education"/>
    <x v="2"/>
    <x v="2"/>
    <x v="0"/>
    <s v="DLI 20: Program monitoring: The results of an independent SIF program impact evaluation have been discussed at a policy meeting with MoEYS, the Ministry of Economy and Finance, the Ministry of Public Works and relevant DPs"/>
    <x v="0"/>
    <n v="0.45"/>
    <n v="0.45"/>
    <n v="9.8901098901098897E-3"/>
    <s v="N/A"/>
    <s v="n/a"/>
    <x v="1"/>
    <s v="Impact evaluation report, and documentation of policy level discussions/papers on topics related to TUP."/>
    <s v="No"/>
  </r>
  <r>
    <s v="P157858"/>
    <s v="Cambodia"/>
    <x v="4"/>
    <s v="IPF/DLIs"/>
    <s v="Primary and Secondary Education"/>
    <x v="0"/>
    <x v="36"/>
    <x v="0"/>
    <s v="DLI 21: Upgrade Training: At least 2,000 lower secondary school Teachers have graduated from the upgrading program"/>
    <x v="0"/>
    <n v="0.5"/>
    <n v="0.5"/>
    <n v="1.098901098901099E-2"/>
    <s v="N/A"/>
    <s v="n/a"/>
    <x v="1"/>
    <s v="Summary report on TUP prepared by MoEYS. Graduation statistics from universities."/>
    <s v="No"/>
  </r>
  <r>
    <s v="P156867"/>
    <s v="India"/>
    <x v="0"/>
    <s v="IPF/DLIs"/>
    <s v="Vocational Education and Training"/>
    <x v="4"/>
    <x v="17"/>
    <x v="3"/>
    <s v="DLI 1: Increase in the number of graduates from it is that have signed PB Grant Agreements "/>
    <x v="0"/>
    <n v="19"/>
    <n v="0"/>
    <n v="7.9166666666666663E-2"/>
    <s v="Varies by DLR"/>
    <s v="as per DLR formulas below"/>
    <x v="0"/>
    <s v="Annual progress report on STRIVE to be prepared by the MSDE"/>
    <s v="No"/>
  </r>
  <r>
    <s v="P156867"/>
    <s v="India"/>
    <x v="0"/>
    <s v="IPF/DLIs"/>
    <s v="Vocational Education and Training"/>
    <x v="4"/>
    <x v="17"/>
    <x v="3"/>
    <s v="DLR 1.1: At least 200 ITIs have signed PB Grant Agreements with MSDE"/>
    <x v="1"/>
    <n v="3"/>
    <n v="3"/>
    <n v="0"/>
    <s v="Yes"/>
    <s v="USD 2,000,000 upon achievement of threshold, plus USD 500,000 for each batch of 50 ITIs thereafter "/>
    <x v="0"/>
    <s v="Annual progress report on STRIVE to be prepared by the MSDE"/>
    <s v="No"/>
  </r>
  <r>
    <s v="P156867"/>
    <s v="India"/>
    <x v="0"/>
    <s v="IPF/DLIs"/>
    <s v="Vocational Education and Training"/>
    <x v="4"/>
    <x v="17"/>
    <x v="3"/>
    <s v="DLR 1.2: The number of graduates in the academic year for it is that have signed PB Grant Agreements has increased by 5% compared with graduates in academic year 2015/16"/>
    <x v="1"/>
    <n v="4"/>
    <n v="4"/>
    <n v="0"/>
    <s v="No"/>
    <s v="n/a"/>
    <x v="0"/>
    <s v="Annual progress report on STRIVE to be prepared by the MSDE"/>
    <s v="No"/>
  </r>
  <r>
    <s v="P156867"/>
    <s v="India"/>
    <x v="0"/>
    <s v="IPF/DLIs"/>
    <s v="Vocational Education and Training"/>
    <x v="4"/>
    <x v="17"/>
    <x v="3"/>
    <s v="DLR 1.3: The number of graduates in the academic year for ITIs that have signed PB Grant Agreements has increased by 10% compared with graduates in academic year 2015/16"/>
    <x v="1"/>
    <n v="4"/>
    <n v="4"/>
    <n v="0"/>
    <s v="No"/>
    <s v="n/a"/>
    <x v="0"/>
    <s v="Annual progress report on STRIVE to be prepared by the MSDE"/>
    <s v="No"/>
  </r>
  <r>
    <s v="P156867"/>
    <s v="India"/>
    <x v="0"/>
    <s v="IPF/DLIs"/>
    <s v="Vocational Education and Training"/>
    <x v="4"/>
    <x v="17"/>
    <x v="3"/>
    <s v="DLR 1.4: The number of graduates in the academic year for ITIs that have signed PB Grant Agreements has increased by 15% compared with graduates in academic year 2015/16"/>
    <x v="1"/>
    <n v="4"/>
    <n v="4"/>
    <n v="0"/>
    <s v="No"/>
    <s v="n/a"/>
    <x v="0"/>
    <s v="Annual progress report on STRIVE to be prepared by the MSDE"/>
    <s v="No"/>
  </r>
  <r>
    <s v="P156867"/>
    <s v="India"/>
    <x v="0"/>
    <s v="IPF/DLIs"/>
    <s v="Vocational Education and Training"/>
    <x v="4"/>
    <x v="17"/>
    <x v="3"/>
    <s v="DLR 1.5: The number of graduates in the academic year for ITIs that have signed PB Grant Agreements has increased by 20% compared with graduates in academic year 2015/16"/>
    <x v="1"/>
    <n v="4"/>
    <n v="4"/>
    <n v="0"/>
    <s v="No"/>
    <s v="n/a"/>
    <x v="0"/>
    <s v="Annual progress report on STRIVE to be prepared by the MSDE"/>
    <s v="No"/>
  </r>
  <r>
    <s v="P156867"/>
    <s v="India"/>
    <x v="0"/>
    <s v="IPF/DLIs"/>
    <s v="Vocational Education and Training"/>
    <x v="4"/>
    <x v="17"/>
    <x v="0"/>
    <s v="DLI 2: Improvement in industrial training and employment outcomes for trainees and graduates of ITIs that have signed PB Grant Agreement"/>
    <x v="0"/>
    <n v="21"/>
    <n v="0"/>
    <n v="8.7499999999999994E-2"/>
    <s v="No"/>
    <s v="n/a"/>
    <x v="0"/>
    <s v="Year 2 to Year 4: Annual progress report on STRIVE to be prepared by the MSDE Year 5: Tracer study conducted by MSDE"/>
    <s v="No"/>
  </r>
  <r>
    <s v="P156867"/>
    <s v="India"/>
    <x v="0"/>
    <s v="IPF/DLIs"/>
    <s v="Vocational Education and Training"/>
    <x v="4"/>
    <x v="17"/>
    <x v="0"/>
    <s v="DLR 2.1: At least 5% of trainees enrolled in academic year 2018/19 across ITIs that have signed PB Grant Agreements have undergone OJT"/>
    <x v="1"/>
    <n v="3"/>
    <n v="3"/>
    <n v="0"/>
    <s v="No"/>
    <s v="n/a"/>
    <x v="0"/>
    <s v="Year 2 to Year 4: Annual progress report on STRIVE to be prepared by the MSDE Year 5: Tracer study conducted by MSDE"/>
    <s v="No"/>
  </r>
  <r>
    <s v="P156867"/>
    <s v="India"/>
    <x v="0"/>
    <s v="IPF/DLIs"/>
    <s v="Vocational Education and Training"/>
    <x v="4"/>
    <x v="17"/>
    <x v="0"/>
    <s v="DLR 2.2: At least 10% of trainees enrolled in academic year 2019/20 across it is that have signed PB Grant Agreements have undergone OJT"/>
    <x v="1"/>
    <n v="4"/>
    <n v="4"/>
    <n v="0"/>
    <s v="No"/>
    <s v="n/a"/>
    <x v="0"/>
    <s v="Year 2 to Year 4: Annual progress report on STRIVE to be prepared by the MSDE Year 5: Tracer study conducted by MSDE"/>
    <s v="No"/>
  </r>
  <r>
    <s v="P156867"/>
    <s v="India"/>
    <x v="0"/>
    <s v="IPF/DLIs"/>
    <s v="Vocational Education and Training"/>
    <x v="4"/>
    <x v="17"/>
    <x v="0"/>
    <s v="DLR 2.3: At least 15% of trainees enrolled in academic year 2020/21 across it is that have signed PB Grant Agreements have undergone OJT"/>
    <x v="1"/>
    <n v="4"/>
    <n v="4"/>
    <n v="0"/>
    <s v="No"/>
    <s v="n/a"/>
    <x v="0"/>
    <s v="Year 2 to Year 4: Annual progress report on STRIVE to be prepared by the MSDE Year 5: Tracer study conducted by MSDE"/>
    <s v="No"/>
  </r>
  <r>
    <s v="P156867"/>
    <s v="India"/>
    <x v="0"/>
    <s v="IPF/DLIs"/>
    <s v="Vocational Education and Training"/>
    <x v="4"/>
    <x v="17"/>
    <x v="0"/>
    <s v="DLR 2.4: At least 65% of trainees graduated in academic year 2019/20 from it is that have signed PB Grant Agreements are in gainful employment one year after graduation"/>
    <x v="1"/>
    <n v="10"/>
    <n v="10"/>
    <n v="0"/>
    <s v="No"/>
    <s v="n/a"/>
    <x v="0"/>
    <s v="Year 2 to Year 4: Annual progress report on STRIVE to be prepared by the MSDE Year 5: Tracer study conducted by MSDE"/>
    <s v="No"/>
  </r>
  <r>
    <s v="P156867"/>
    <s v="India"/>
    <x v="0"/>
    <s v="IPF/DLIs"/>
    <s v="Vocational Education and Training"/>
    <x v="0"/>
    <x v="35"/>
    <x v="3"/>
    <s v="DLI 3: Reduction in ITIs’ trainer vacancies and improvements in training of trainers"/>
    <x v="0"/>
    <n v="20.5"/>
    <n v="0"/>
    <n v="8.5416666666666669E-2"/>
    <s v="Varies by DLR"/>
    <s v="as per DLR formulas below"/>
    <x v="0"/>
    <s v="Varies by DLR"/>
    <s v="No"/>
  </r>
  <r>
    <s v="P156867"/>
    <s v="India"/>
    <x v="0"/>
    <s v="IPF/DLIs"/>
    <s v="Vocational Education and Training"/>
    <x v="0"/>
    <x v="35"/>
    <x v="3"/>
    <s v="DLR 3.1: MSDE has developed a sustainability plan for the recruitment, training and career progression for it is trainers"/>
    <x v="1"/>
    <n v="2.5"/>
    <n v="2.5"/>
    <n v="0"/>
    <s v="No"/>
    <s v="n/a"/>
    <x v="0"/>
    <s v="Sustainability plan document"/>
    <s v="No"/>
  </r>
  <r>
    <s v="P156867"/>
    <s v="India"/>
    <x v="0"/>
    <s v="IPF/DLIs"/>
    <s v="Vocational Education and Training"/>
    <x v="0"/>
    <x v="35"/>
    <x v="3"/>
    <s v="DLR 3.2: At least 3 Participating States have reduced the vacancies of sanctioned trainers’ posts by at least 20% in government it is compared with vacancy numbers in academic year 2015/16"/>
    <x v="1"/>
    <n v="1.8"/>
    <n v="1.8"/>
    <n v="0"/>
    <s v="No"/>
    <s v="n/a"/>
    <x v="0"/>
    <s v="Annual progress report on STRIVE prepared by states"/>
    <s v="No"/>
  </r>
  <r>
    <s v="P156867"/>
    <s v="India"/>
    <x v="0"/>
    <s v="IPF/DLIs"/>
    <s v="Vocational Education and Training"/>
    <x v="0"/>
    <x v="35"/>
    <x v="3"/>
    <s v="DLR 3.3: (i) At least 5 Participating States have reduced the vacancies of sanctioned trainers’ posts by at least 20% in government it is compared with vacancy numbers in academic year 2015/16"/>
    <x v="1"/>
    <n v="1.2"/>
    <n v="1.2"/>
    <n v="0"/>
    <s v="Yes"/>
    <s v="USD 1,200,000 for DLR (i)"/>
    <x v="0"/>
    <s v="Annual progress report on STRIVE prepared by states"/>
    <s v="No"/>
  </r>
  <r>
    <s v="P156867"/>
    <s v="India"/>
    <x v="0"/>
    <s v="IPF/DLIs"/>
    <s v="Vocational Education and Training"/>
    <x v="0"/>
    <x v="35"/>
    <x v="3"/>
    <s v="DLR 3.3: (ii) NIMI has upgraded at least 2 CITS trades and NCVT has rolled them out"/>
    <x v="1"/>
    <n v="5"/>
    <n v="5"/>
    <n v="0"/>
    <s v="Yes"/>
    <s v="USD 5,000,000 for DLR (ii)"/>
    <x v="0"/>
    <s v="Annual progress report on STRIVE to be prepared by the MSDE"/>
    <s v="No"/>
  </r>
  <r>
    <s v="P156867"/>
    <s v="India"/>
    <x v="0"/>
    <s v="IPF/DLIs"/>
    <s v="Vocational Education and Training"/>
    <x v="0"/>
    <x v="35"/>
    <x v="3"/>
    <s v="DLR 3.4: At least 7 Participating States have reduced the vacancies of sanctioned trainers’ posts by at least 20% in government it is compared with vacancy numbers in academic year 2015/16"/>
    <x v="1"/>
    <n v="1.2"/>
    <n v="1.2"/>
    <n v="0"/>
    <s v="Yes"/>
    <s v="n/a"/>
    <x v="0"/>
    <s v="Annual progress report on STRIVE prepared by states"/>
    <s v="No"/>
  </r>
  <r>
    <s v="P156867"/>
    <s v="India"/>
    <x v="0"/>
    <s v="IPF/DLIs"/>
    <s v="Vocational Education and Training"/>
    <x v="0"/>
    <x v="35"/>
    <x v="3"/>
    <s v="DLR 3.5: (i) At least 10 Participating States have reduced the vacancies of sanctioned trainers’ posts by at least 20% in government it is compared with vacancy numbers in academic year 2015/17"/>
    <x v="1"/>
    <n v="3.8"/>
    <n v="3.8"/>
    <n v="0"/>
    <s v="Yes"/>
    <s v="USD 1,800,000 upon achievement of threshold of DLR (i) above; plus USD 200,000 for each additional Participating State thereafter"/>
    <x v="0"/>
    <s v="Annual progress report on STRIVE to be prepared by the MSDE"/>
    <s v="No"/>
  </r>
  <r>
    <s v="P156867"/>
    <s v="India"/>
    <x v="0"/>
    <s v="IPF/DLIs"/>
    <s v="Vocational Education and Training"/>
    <x v="0"/>
    <x v="35"/>
    <x v="3"/>
    <s v="DLR 3.5: (ii) NIMI has upgraded at least 4 CITS trades and NCVT has rolled them out"/>
    <x v="1"/>
    <n v="5"/>
    <n v="5"/>
    <n v="0"/>
    <s v="Yes"/>
    <s v="n/a"/>
    <x v="0"/>
    <s v="Annual progress report on STRIVE to be prepared by the MSDE"/>
    <s v="No"/>
  </r>
  <r>
    <s v="P156867"/>
    <s v="India"/>
    <x v="0"/>
    <s v="IPF/DLIs"/>
    <s v="Vocational Education and Training"/>
    <x v="9"/>
    <x v="46"/>
    <x v="3"/>
    <s v="DLI 4: Number of Participating States that have conducted tracer studies"/>
    <x v="0"/>
    <n v="18"/>
    <n v="0"/>
    <n v="7.4999999999999997E-2"/>
    <s v="Varies by DLR"/>
    <s v="as per DLR formulas below"/>
    <x v="0"/>
    <s v="Tracer study reports by states; Annual progress reports for STRIVE prepared by the MSDE"/>
    <s v="No"/>
  </r>
  <r>
    <s v="P156867"/>
    <s v="India"/>
    <x v="0"/>
    <s v="IPF/DLIs"/>
    <s v="Vocational Education and Training"/>
    <x v="9"/>
    <x v="46"/>
    <x v="3"/>
    <s v="DLR 4.1: At least 4 Participating States have conducted tracer studies and published their results"/>
    <x v="1"/>
    <n v="3.6"/>
    <n v="3.6"/>
    <n v="0"/>
    <s v="No"/>
    <s v="n/a"/>
    <x v="0"/>
    <s v="Tracer study reports by states; Annual progress reports for STRIVE prepared by the MSDE"/>
    <s v="No"/>
  </r>
  <r>
    <s v="P156867"/>
    <s v="India"/>
    <x v="0"/>
    <s v="IPF/DLIs"/>
    <s v="Vocational Education and Training"/>
    <x v="9"/>
    <x v="46"/>
    <x v="3"/>
    <s v="DLR 4.2: At least 7 Participating States have conducted tracer studies and published their results"/>
    <x v="1"/>
    <n v="2.7"/>
    <n v="2.7"/>
    <n v="0"/>
    <s v="No"/>
    <s v="n/a"/>
    <x v="0"/>
    <s v="Tracer study reports by states; Annual progress reports for STRIVE prepared by the MSDE"/>
    <s v="No"/>
  </r>
  <r>
    <s v="P156867"/>
    <s v="India"/>
    <x v="0"/>
    <s v="IPF/DLIs"/>
    <s v="Vocational Education and Training"/>
    <x v="9"/>
    <x v="46"/>
    <x v="3"/>
    <s v="DLR 4.3: At least 10 Participating States have conducted tracer studies and published their results"/>
    <x v="1"/>
    <n v="11.7"/>
    <n v="11.7"/>
    <n v="0"/>
    <s v="Yes"/>
    <s v="USD 2,700,000 upon achievement of threshold; plus USD 900,000 for each additional Participating State thereafter"/>
    <x v="0"/>
    <s v="Tracer study reports by states; Annual progress reports for STRIVE prepared by the MSDE"/>
    <s v="No"/>
  </r>
  <r>
    <s v="P156867"/>
    <s v="India"/>
    <x v="0"/>
    <s v="IPF/DLIs"/>
    <s v="Vocational Education and Training"/>
    <x v="9"/>
    <x v="63"/>
    <x v="3"/>
    <s v="DLI 5: Number of ICs that have introduced at least 2 different apprenticeship programs within their participating (member) industries"/>
    <x v="0"/>
    <n v="22.5"/>
    <n v="0"/>
    <n v="9.375E-2"/>
    <s v="Yes"/>
    <s v="as per DLR formulas below"/>
    <x v="0"/>
    <s v="Varies by DLR"/>
    <s v="No"/>
  </r>
  <r>
    <s v="P156867"/>
    <s v="India"/>
    <x v="0"/>
    <s v="IPF/DLIs"/>
    <s v="Vocational Education and Training"/>
    <x v="9"/>
    <x v="63"/>
    <x v="3"/>
    <s v="DLR 5.1: (i) MSDE has developed and approved/adopted the Operations Manual for the IAI Grant mechanism"/>
    <x v="1"/>
    <n v="1.5"/>
    <n v="1.5"/>
    <n v="0"/>
    <s v="Yes"/>
    <s v="USD 1,500,000 upon achievement of DLR (i)"/>
    <x v="0"/>
    <s v="(i) Guideline document and STRIVE Operation Manual"/>
    <s v="No"/>
  </r>
  <r>
    <s v="P156867"/>
    <s v="India"/>
    <x v="0"/>
    <s v="IPF/DLIs"/>
    <s v="Vocational Education and Training"/>
    <x v="9"/>
    <x v="63"/>
    <x v="3"/>
    <s v="DLR 5.1: (ii) At least 8 ICs, that have enrolled apprentices under the IAI Grant mechanism, have each introduced at least 2 apprenticeship programs within their participating (member) industries*"/>
    <x v="1"/>
    <n v="21"/>
    <n v="21"/>
    <n v="0"/>
    <s v="Yes"/>
    <s v="USD 2.800,000 upon achievement of threshold for DLR (ii) above, plus USD 350,000 for every additional ICs meeting the requirements"/>
    <x v="0"/>
    <s v="(ii) Enrollment lists; apprenticeship portal; annual progress report on STRIVE to be prepared by the MSDE"/>
    <s v="No"/>
  </r>
  <r>
    <s v="P156867"/>
    <s v="India"/>
    <x v="0"/>
    <s v="IPF/DLIs"/>
    <s v="Vocational Education and Training"/>
    <x v="4"/>
    <x v="17"/>
    <x v="3"/>
    <s v="DLI 6: Increase in female enrollment rate in ITIs with PB Grant Agreements and Ics receiving IAI Grants"/>
    <x v="0"/>
    <n v="19"/>
    <n v="0"/>
    <n v="7.9166666666666663E-2"/>
    <s v="Varies by DLR"/>
    <s v="as per DLR formulas below"/>
    <x v="0"/>
    <s v="Varies by DLR"/>
    <s v="No"/>
  </r>
  <r>
    <s v="P156867"/>
    <s v="India"/>
    <x v="0"/>
    <s v="IPF/DLIs"/>
    <s v="Vocational Education and Training"/>
    <x v="4"/>
    <x v="17"/>
    <x v="3"/>
    <s v="DLR 6.1: (i) Female enrollment across ITIs with signed PB Grant Agreements during academic year 2018/19 has reached 11% of all enrollees"/>
    <x v="1"/>
    <n v="2.5"/>
    <n v="2.5"/>
    <n v="0"/>
    <s v="No"/>
    <s v="USD 2,500,000 upon achievement of DLR (i)"/>
    <x v="0"/>
    <s v="(i) Annual progress report on STRIVE to be prepared by the MSDE"/>
    <s v="No"/>
  </r>
  <r>
    <s v="P156867"/>
    <s v="India"/>
    <x v="0"/>
    <s v="IPF/DLIs"/>
    <s v="Vocational Education and Training"/>
    <x v="4"/>
    <x v="17"/>
    <x v="3"/>
    <s v="DLR 6.1: (ii) A minimum of 5 ICs receiving IAI Grants have reached a female enrollment of 20% in their respective apprenticeship programs "/>
    <x v="1"/>
    <n v="9"/>
    <n v="9"/>
    <n v="0"/>
    <s v="Yes"/>
    <s v="USD 2,250,000 upon achievement of threshold of DLR (ii) above; plus USD 450,000 for each additional ICs reaching a female enrollment of 20% thereafter"/>
    <x v="0"/>
    <s v="(ii) Enrollment lists; apprenticeship portal; annual progress report on STRIVE to be prepared by the MSDE"/>
    <s v="No"/>
  </r>
  <r>
    <s v="P156867"/>
    <s v="India"/>
    <x v="0"/>
    <s v="IPF/DLIs"/>
    <s v="Vocational Education and Training"/>
    <x v="4"/>
    <x v="17"/>
    <x v="3"/>
    <s v="DLR 6.2: Female enrollment across ITIs with signed PB Grant Agreements during academic year 2019/20 has reached 12.5% of all enrollees"/>
    <x v="1"/>
    <n v="2.5"/>
    <n v="2.5"/>
    <n v="0"/>
    <s v="No"/>
    <s v="USD 2,500,000"/>
    <x v="0"/>
    <s v="(ii) Enrollment lists; apprenticeship portal; annual progress report on STRIVE to be prepared by the MSDE"/>
    <s v="No"/>
  </r>
  <r>
    <s v="P156867"/>
    <s v="India"/>
    <x v="0"/>
    <s v="IPF/DLIs"/>
    <s v="Vocational Education and Training"/>
    <x v="4"/>
    <x v="17"/>
    <x v="3"/>
    <s v="DLR 6.3: Female enrollment across ITIs with signed PB Grant Agreements during academic year 2020/21 has reached 14% of all enrollees"/>
    <x v="1"/>
    <n v="2.5"/>
    <n v="2.5"/>
    <n v="0"/>
    <s v="No"/>
    <s v="USD 2,500,000"/>
    <x v="0"/>
    <s v="(ii) Enrollment lists; apprenticeship portal; annual progress report on STRIVE to be prepared by the MSDE"/>
    <s v="No"/>
  </r>
  <r>
    <s v="P156867"/>
    <s v="India"/>
    <x v="0"/>
    <s v="IPF/DLIs"/>
    <s v="Vocational Education and Training"/>
    <x v="4"/>
    <x v="17"/>
    <x v="3"/>
    <s v="DLR 6.4: Female enrollment across ITIs with signed PB Grant Agreements during academic year 2021/22 has reached 15% of all enrollees"/>
    <x v="1"/>
    <n v="2.5"/>
    <n v="2.5"/>
    <n v="0"/>
    <s v="No"/>
    <s v="USD 2,500,000"/>
    <x v="0"/>
    <s v="(ii) Enrollment lists; apprenticeship portal; annual progress report on STRIVE to be prepared by the MSDE"/>
    <s v="No"/>
  </r>
  <r>
    <s v="P154577"/>
    <s v="Bangladesh"/>
    <x v="0"/>
    <s v="IPF/DLIs"/>
    <s v="Tertiary Education"/>
    <x v="2"/>
    <x v="4"/>
    <x v="1"/>
    <s v="DLI 1: Development of college sub-Sector strategic plan"/>
    <x v="0"/>
    <n v="18"/>
    <n v="0"/>
    <n v="0.1"/>
    <s v="No"/>
    <s v="as per DLR formulas below"/>
    <x v="1"/>
    <s v="MoE"/>
    <s v="Yes, DLI modified"/>
  </r>
  <r>
    <s v="P154577"/>
    <s v="Bangladesh"/>
    <x v="0"/>
    <s v="IPF/DLIs"/>
    <s v="Tertiary Education"/>
    <x v="2"/>
    <x v="4"/>
    <x v="1"/>
    <s v="DLR 1.1: MOE has established a national strategic planning committee and six expert groups under the terms of reference acceptable to the Association"/>
    <x v="1"/>
    <n v="2"/>
    <n v="2"/>
    <n v="0"/>
    <s v="No"/>
    <s v="n/a"/>
    <x v="1"/>
    <s v="MoE"/>
    <s v="Yes, DLR modified"/>
  </r>
  <r>
    <s v="P154577"/>
    <s v="Bangladesh"/>
    <x v="0"/>
    <s v="IPF/DLIs"/>
    <s v="Tertiary Education"/>
    <x v="2"/>
    <x v="4"/>
    <x v="1"/>
    <s v="DLR 1.2: The six expert groups have drafted background studies"/>
    <x v="1"/>
    <n v="2"/>
    <n v="2"/>
    <n v="0"/>
    <s v="No"/>
    <s v="n/a"/>
    <x v="1"/>
    <s v="MoE"/>
    <s v="Yes, DLR modified"/>
  </r>
  <r>
    <s v="P154577"/>
    <s v="Bangladesh"/>
    <x v="0"/>
    <s v="IPF/DLIs"/>
    <s v="Tertiary Education"/>
    <x v="2"/>
    <x v="4"/>
    <x v="1"/>
    <s v="DLR 1.3: MOE has finalized a draft college sub-sector strategic plan, disclosed on the MoE website for public comments, and carried out consultation workshops"/>
    <x v="1"/>
    <n v="4"/>
    <n v="4"/>
    <n v="0"/>
    <s v="No"/>
    <s v="n/a"/>
    <x v="1"/>
    <s v="MoE"/>
    <s v="Yes, DLR modified"/>
  </r>
  <r>
    <s v="P154577"/>
    <s v="Bangladesh"/>
    <x v="0"/>
    <s v="IPF/DLIs"/>
    <s v="Tertiary Education"/>
    <x v="2"/>
    <x v="4"/>
    <x v="1"/>
    <s v="DLR 1.4: MOE has: (a) approved the college sub-sector strategic plan; and (b) drafted at least one Development Project Proposal (DPP) in line with the approved college sub-sector strategic plan"/>
    <x v="1"/>
    <n v="4"/>
    <n v="4"/>
    <n v="0"/>
    <s v="No"/>
    <s v="(a) US$2 million; (b) US$2 million"/>
    <x v="1"/>
    <s v="MoE"/>
    <s v="Yes, DLR modified"/>
  </r>
  <r>
    <s v="P154577"/>
    <s v="Bangladesh"/>
    <x v="0"/>
    <s v="IPF/DLIs"/>
    <s v="Tertiary Education"/>
    <x v="2"/>
    <x v="4"/>
    <x v="1"/>
    <s v="DLR 1.5: ECNEC has approved MOE’s DPP"/>
    <x v="1"/>
    <n v="4"/>
    <n v="4"/>
    <n v="0"/>
    <s v="No"/>
    <s v="n/a"/>
    <x v="1"/>
    <s v="MoE"/>
    <s v="Yes, DLR modified"/>
  </r>
  <r>
    <s v="P154577"/>
    <s v="Bangladesh"/>
    <x v="0"/>
    <s v="IPF/DLIs"/>
    <s v="Tertiary Education"/>
    <x v="2"/>
    <x v="4"/>
    <x v="1"/>
    <s v="DLR 1.6: MOE has implemented the first year activities of the DPP"/>
    <x v="1"/>
    <n v="2"/>
    <n v="2"/>
    <n v="0"/>
    <s v="No"/>
    <s v="n/a"/>
    <x v="1"/>
    <s v="MoE"/>
    <s v="Yes, DLR modified"/>
  </r>
  <r>
    <s v="P154577"/>
    <s v="Bangladesh"/>
    <x v="0"/>
    <s v="IPF/DLIs"/>
    <s v="Tertiary Education"/>
    <x v="0"/>
    <x v="3"/>
    <x v="1"/>
    <s v="DLI 2: The number of government college Teachers vacancies filled"/>
    <x v="0"/>
    <n v="18"/>
    <n v="0"/>
    <n v="0.1"/>
    <s v="Varies by DLR"/>
    <s v="as per DLR formulas below"/>
    <x v="1"/>
    <s v="MOE/PMU"/>
    <s v="Yes, DLI intact "/>
  </r>
  <r>
    <s v="P154577"/>
    <s v="Bangladesh"/>
    <x v="0"/>
    <s v="IPF/DLIs"/>
    <s v="Tertiary Education"/>
    <x v="0"/>
    <x v="3"/>
    <x v="1"/>
    <s v="DLR 2.1: (a) MoE has submitted requisition of at least 2,700 government college Teachers positions to the Public Service Commission; and (b) MOE has filled 900 government college Teachers vacancies"/>
    <x v="1"/>
    <n v="8"/>
    <n v="8"/>
    <n v="0"/>
    <s v="No"/>
    <s v="(a) US$4 million; (b) US$4 million"/>
    <x v="1"/>
    <s v="MOE/PMU"/>
    <s v="Yes, DLR intact "/>
  </r>
  <r>
    <s v="P154577"/>
    <s v="Bangladesh"/>
    <x v="0"/>
    <s v="IPF/DLIs"/>
    <s v="Tertiary Education"/>
    <x v="0"/>
    <x v="3"/>
    <x v="1"/>
    <s v="DLR 2.2: MOE has filled, cumulatively, 1500 government college Teachers vacancies."/>
    <x v="1"/>
    <n v="4"/>
    <n v="4"/>
    <n v="0"/>
    <s v="No"/>
    <s v="n/a"/>
    <x v="1"/>
    <s v="MOE/PMU"/>
    <s v="Yes, DLR intact "/>
  </r>
  <r>
    <s v="P154577"/>
    <s v="Bangladesh"/>
    <x v="0"/>
    <s v="IPF/DLIs"/>
    <s v="Tertiary Education"/>
    <x v="0"/>
    <x v="3"/>
    <x v="1"/>
    <s v="DLR 2.3: MOE has filled, cumulatively, 2700 government college Teachers vacancies."/>
    <x v="1"/>
    <n v="4"/>
    <n v="4"/>
    <n v="0"/>
    <s v="Yes"/>
    <s v="US$2 million for 600"/>
    <x v="1"/>
    <s v="MOE/PMU"/>
    <s v="Yes, DLR intact "/>
  </r>
  <r>
    <s v="P154577"/>
    <s v="Bangladesh"/>
    <x v="0"/>
    <s v="IPF/DLIs"/>
    <s v="Tertiary Education"/>
    <x v="0"/>
    <x v="3"/>
    <x v="1"/>
    <s v="DLR 2.4: MOE has completed a needs assessment for new Teachers posts."/>
    <x v="1"/>
    <n v="2"/>
    <n v="2"/>
    <n v="0"/>
    <s v="No"/>
    <s v="n/a"/>
    <x v="1"/>
    <s v="MOE/PMU"/>
    <s v="Yes, DLR intact "/>
  </r>
  <r>
    <s v="P154577"/>
    <s v="Bangladesh"/>
    <x v="0"/>
    <s v="IPF/DLIs"/>
    <s v="Tertiary Education"/>
    <x v="10"/>
    <x v="71"/>
    <x v="1"/>
    <s v="DLI 3: Improvement of Teachers system for nongovernment colleges"/>
    <x v="0"/>
    <n v="12"/>
    <n v="0"/>
    <n v="6.6666666666666666E-2"/>
    <s v="No"/>
    <s v="as per DLR formulas below"/>
    <x v="1"/>
    <s v="MOE/NU"/>
    <s v="Yes, DLR intact "/>
  </r>
  <r>
    <s v="P154577"/>
    <s v="Bangladesh"/>
    <x v="0"/>
    <s v="IPF/DLIs"/>
    <s v="Tertiary Education"/>
    <x v="10"/>
    <x v="71"/>
    <x v="1"/>
    <s v="DLR 3.1: The government has issued a gazette to amend rules of Non-Government Teachers Registration and Certification Authority (NTRCA)"/>
    <x v="1"/>
    <n v="4"/>
    <n v="4"/>
    <n v="0"/>
    <s v="No"/>
    <s v="n/a"/>
    <x v="1"/>
    <s v="MOE/NU"/>
    <s v="Yes, DLR intact "/>
  </r>
  <r>
    <s v="P154577"/>
    <s v="Bangladesh"/>
    <x v="0"/>
    <s v="IPF/DLIs"/>
    <s v="Tertiary Education"/>
    <x v="10"/>
    <x v="71"/>
    <x v="1"/>
    <s v="DLR 3.2: The government has initiated drafting of Nongovernment Teachers Selection Commission (NTSC) Act"/>
    <x v="1"/>
    <n v="2"/>
    <n v="2"/>
    <n v="0"/>
    <s v="No"/>
    <s v="n/a"/>
    <x v="1"/>
    <s v="MOE/NU"/>
    <s v="Yes, DLR intact "/>
  </r>
  <r>
    <s v="P154577"/>
    <s v="Bangladesh"/>
    <x v="0"/>
    <s v="IPF/DLIs"/>
    <s v="Tertiary Education"/>
    <x v="10"/>
    <x v="71"/>
    <x v="1"/>
    <s v="DLR 3.3: The Cabinet of Ministers has approved NTSC Act"/>
    <x v="1"/>
    <n v="3"/>
    <n v="3"/>
    <n v="0"/>
    <s v="No"/>
    <s v="n/a"/>
    <x v="1"/>
    <s v="MOE/NU"/>
    <s v="Yes, DLR intact "/>
  </r>
  <r>
    <s v="P154577"/>
    <s v="Bangladesh"/>
    <x v="0"/>
    <s v="IPF/DLIs"/>
    <s v="Tertiary Education"/>
    <x v="10"/>
    <x v="71"/>
    <x v="1"/>
    <s v="DLR 3.4: The government has established the NonGovernment Teachers Selection Commission"/>
    <x v="1"/>
    <n v="3"/>
    <n v="3"/>
    <n v="0"/>
    <s v="No"/>
    <s v="n/a"/>
    <x v="1"/>
    <s v="MOE/NU"/>
    <s v="Yes, DLR intact "/>
  </r>
  <r>
    <s v="P154577"/>
    <s v="Bangladesh"/>
    <x v="0"/>
    <s v="IPF/DLIs"/>
    <s v="Tertiary Education"/>
    <x v="4"/>
    <x v="17"/>
    <x v="1"/>
    <s v="DLI 4: Improved teaching and learning environment in selected government and non-government colleges"/>
    <x v="0"/>
    <n v="22"/>
    <n v="0"/>
    <n v="0.12222222222222222"/>
    <s v="Varies by DLR"/>
    <s v="as per DLR formulas below"/>
    <x v="3"/>
    <s v="MOE/PMU"/>
    <s v="Yes, DLI modified"/>
  </r>
  <r>
    <s v="P154577"/>
    <s v="Bangladesh"/>
    <x v="0"/>
    <s v="IPF/DLIs"/>
    <s v="Tertiary Education"/>
    <x v="4"/>
    <x v="17"/>
    <x v="1"/>
    <s v="DLR 4.1: MOE has issued an operation manual for the colleges’ competitive funding program"/>
    <x v="1"/>
    <n v="2"/>
    <n v="2"/>
    <n v="0"/>
    <s v="No"/>
    <s v="n/a"/>
    <x v="1"/>
    <s v="MOE/PMU"/>
    <s v="Yes, DLR modified"/>
  </r>
  <r>
    <s v="P154577"/>
    <s v="Bangladesh"/>
    <x v="0"/>
    <s v="IPF/DLIs"/>
    <s v="Tertiary Education"/>
    <x v="4"/>
    <x v="17"/>
    <x v="1"/>
    <s v="DLR 4.2: MOE has signed Performance contracts with the selected colleges for competitive funding in accordance with the operation manual"/>
    <x v="1"/>
    <n v="4"/>
    <n v="4"/>
    <n v="0"/>
    <s v="No"/>
    <s v="n/a"/>
    <x v="1"/>
    <s v="MOE/PMU"/>
    <s v="Yes, DLR modified"/>
  </r>
  <r>
    <s v="P154577"/>
    <s v="Bangladesh"/>
    <x v="0"/>
    <s v="IPF/DLIs"/>
    <s v="Tertiary Education"/>
    <x v="4"/>
    <x v="17"/>
    <x v="1"/>
    <s v="DLR 4.3: On average 20% of the allocated budget of the competitive funding is utilized in accordance with the operation manual"/>
    <x v="1"/>
    <n v="4"/>
    <n v="4"/>
    <n v="0"/>
    <s v="No"/>
    <s v="n/a"/>
    <x v="0"/>
    <s v="MOE/PMU"/>
    <s v="Yes, DLR modified"/>
  </r>
  <r>
    <s v="P154577"/>
    <s v="Bangladesh"/>
    <x v="0"/>
    <s v="IPF/DLIs"/>
    <s v="Tertiary Education"/>
    <x v="4"/>
    <x v="17"/>
    <x v="1"/>
    <s v="DLR 4.4: On average 40% of the total allocated budget of the competitive funding is utilized in accordance with the operation manual"/>
    <x v="1"/>
    <n v="4"/>
    <n v="4"/>
    <n v="0"/>
    <s v="Yes"/>
    <s v="US$2 million for 30% utilization"/>
    <x v="0"/>
    <s v="MOE/PMU"/>
    <s v="Yes, DLR modified"/>
  </r>
  <r>
    <s v="P154577"/>
    <s v="Bangladesh"/>
    <x v="0"/>
    <s v="IPF/DLIs"/>
    <s v="Tertiary Education"/>
    <x v="4"/>
    <x v="17"/>
    <x v="1"/>
    <s v="DLR 4.5: On average 75% of the total allocated budget of the competitive funding is utilized in accordance with the operation manual"/>
    <x v="1"/>
    <n v="4"/>
    <n v="4"/>
    <n v="0"/>
    <s v="Yes"/>
    <s v="US$2 million for 55% utilization"/>
    <x v="0"/>
    <s v="MOE/PMU"/>
    <s v="Yes, DLR modified"/>
  </r>
  <r>
    <s v="P154577"/>
    <s v="Bangladesh"/>
    <x v="0"/>
    <s v="IPF/DLIs"/>
    <s v="Tertiary Education"/>
    <x v="4"/>
    <x v="17"/>
    <x v="1"/>
    <s v="DLR 4.6: On average 90% of the total allocated budget of the competitive funding is utilized in accordance with the operation manual"/>
    <x v="1"/>
    <n v="4"/>
    <n v="4"/>
    <n v="0"/>
    <s v="Yes"/>
    <s v="US$2 million for 82% utilization"/>
    <x v="0"/>
    <s v="MOE/PMU"/>
    <s v="Yes, DLR modified"/>
  </r>
  <r>
    <s v="P154577"/>
    <s v="Bangladesh"/>
    <x v="0"/>
    <s v="IPF/DLIs"/>
    <s v="Tertiary Education"/>
    <x v="0"/>
    <x v="52"/>
    <x v="1"/>
    <s v="DLI 5: Number of Teachers and managers in Honours and Masters colleges trained in subject and pedagogical training under the Project"/>
    <x v="0"/>
    <n v="20"/>
    <n v="0"/>
    <n v="0.1111111111111111"/>
    <s v="Varies by DLR"/>
    <s v="as per DLR formulas below"/>
    <x v="3"/>
    <s v="MOE/PMU"/>
    <s v="Yes, DLI modified"/>
  </r>
  <r>
    <s v="P154577"/>
    <s v="Bangladesh"/>
    <x v="0"/>
    <s v="IPF/DLIs"/>
    <s v="Tertiary Education"/>
    <x v="0"/>
    <x v="52"/>
    <x v="1"/>
    <s v="DLR 5.1: (a) MOE has signed international partnership agreement with partners for the provision of Teachers and manager training; and (b) MOE has completed a need assessment for Teachers and managers training"/>
    <x v="1"/>
    <n v="4"/>
    <n v="4"/>
    <n v="0"/>
    <s v="No"/>
    <s v="(a) US$2 million; (b) US$2 million"/>
    <x v="1"/>
    <s v="MOE/PMU"/>
    <s v="Yes, DLR modified"/>
  </r>
  <r>
    <s v="P154577"/>
    <s v="Bangladesh"/>
    <x v="0"/>
    <s v="IPF/DLIs"/>
    <s v="Tertiary Education"/>
    <x v="0"/>
    <x v="52"/>
    <x v="1"/>
    <s v="DLR 5.2: Cumulatively 800 Teachers and managers are trained under the partnership"/>
    <x v="1"/>
    <n v="4"/>
    <n v="4"/>
    <n v="0"/>
    <s v="Yes"/>
    <s v="US$2 million for 400 Teachers and managers"/>
    <x v="1"/>
    <s v="MOE/PMU"/>
    <s v="Yes, DLR modified"/>
  </r>
  <r>
    <s v="P154577"/>
    <s v="Bangladesh"/>
    <x v="0"/>
    <s v="IPF/DLIs"/>
    <s v="Tertiary Education"/>
    <x v="0"/>
    <x v="52"/>
    <x v="1"/>
    <s v="DLR 5.3: Cumulatively 2,000 Teachers and managers are trained under the partnership."/>
    <x v="1"/>
    <n v="4"/>
    <n v="4"/>
    <n v="0"/>
    <s v="Yes"/>
    <s v="US$2 million for 1,400 Teachers and managers trained"/>
    <x v="1"/>
    <s v="MOE/PMU"/>
    <s v="Yes, DLR modified"/>
  </r>
  <r>
    <s v="P154577"/>
    <s v="Bangladesh"/>
    <x v="0"/>
    <s v="IPF/DLIs"/>
    <s v="Tertiary Education"/>
    <x v="0"/>
    <x v="52"/>
    <x v="1"/>
    <s v="DLR 5.4: Cumulatively 5,000 Teachers and managers are trained under the partnership"/>
    <x v="1"/>
    <n v="4"/>
    <n v="4"/>
    <n v="0"/>
    <s v="Yes"/>
    <s v="US$2 million for 3,500 Teachers and managers trained"/>
    <x v="0"/>
    <s v="MOE/PMU"/>
    <s v="Yes, DLR modified"/>
  </r>
  <r>
    <s v="P154577"/>
    <s v="Bangladesh"/>
    <x v="0"/>
    <s v="IPF/DLIs"/>
    <s v="Tertiary Education"/>
    <x v="0"/>
    <x v="52"/>
    <x v="1"/>
    <s v="DLR 5.5: Cumulatively 8,000 college Teachers and managers are trained under the partnership"/>
    <x v="1"/>
    <n v="4"/>
    <n v="4"/>
    <n v="0"/>
    <s v="Yes"/>
    <s v="US$2 million for 6,500 Teachers and managers trained"/>
    <x v="1"/>
    <s v="MOE/PMU"/>
    <s v="Yes, DLR modified"/>
  </r>
  <r>
    <s v="P151847"/>
    <s v="Eastern Africa"/>
    <x v="2"/>
    <s v="IPF/DLIs"/>
    <s v="Tertiary Education"/>
    <x v="3"/>
    <x v="72"/>
    <x v="5"/>
    <s v="DLI 1: Institutional readiness"/>
    <x v="0"/>
    <n v="26.4"/>
    <n v="0"/>
    <n v="9.4285714285714278E-2"/>
    <s v="No"/>
    <s v="Country specific targets are specified in the respective Financing Agreements"/>
    <x v="5"/>
    <m/>
    <s v="No"/>
  </r>
  <r>
    <s v="P151847"/>
    <s v="Eastern Africa"/>
    <x v="2"/>
    <s v="IPF/DLIs"/>
    <s v="Tertiary Education"/>
    <x v="3"/>
    <x v="32"/>
    <x v="5"/>
    <s v="DLR 1.1: Completion of Effectiveness Conditions"/>
    <x v="1"/>
    <n v="14.4"/>
    <n v="14.4"/>
    <n v="0"/>
    <s v="No"/>
    <s v="n/a"/>
    <x v="2"/>
    <s v="The ACE will submit the report to IUCEA for verification regarding the achievement of institutional readiness for implementation."/>
    <s v="No"/>
  </r>
  <r>
    <s v="P151847"/>
    <s v="Eastern Africa"/>
    <x v="2"/>
    <s v="IPF/DLIs"/>
    <s v="Tertiary Education"/>
    <x v="3"/>
    <x v="32"/>
    <x v="5"/>
    <s v="DLR 1.2: Development of the Project Implementation Plan"/>
    <x v="1"/>
    <n v="12"/>
    <n v="12"/>
    <n v="0"/>
    <s v="No"/>
    <s v="n/a"/>
    <x v="2"/>
    <s v="The ACE will submit the report to IUCEA for verification regarding the achievement of institutional readiness for implementation."/>
    <s v="No"/>
  </r>
  <r>
    <s v="P151847"/>
    <s v="Eastern Africa"/>
    <x v="2"/>
    <s v="IPF/DLIs"/>
    <s v="Tertiary Education"/>
    <x v="8"/>
    <x v="41"/>
    <x v="3"/>
    <s v="DLI 2: Excellence in education and research capacity and development impact"/>
    <x v="0"/>
    <n v="100.4"/>
    <n v="0"/>
    <n v="0.3585714285714286"/>
    <s v="Varies by DLR"/>
    <s v="Country specific targets are specified in the respective Financing Agreements"/>
    <x v="3"/>
    <s v="ACE report to NSC  IUCEA and the Bank; Independent verficiation by IUCEA"/>
    <s v="No"/>
  </r>
  <r>
    <s v="P151847"/>
    <s v="Eastern Africa"/>
    <x v="2"/>
    <s v="IPF/DLIs"/>
    <s v="Tertiary Education"/>
    <x v="8"/>
    <x v="41"/>
    <x v="3"/>
    <s v="DLR 2.1: Timely annual implementation of the plans"/>
    <x v="1"/>
    <n v="11.67"/>
    <n v="11.67"/>
    <n v="0"/>
    <s v="Yes"/>
    <s v="US$100,000 per year: at least 50% and scalable up to 85% of implementation targets in any given year. Achievement rates beyond 85% in any given year triggers a 100% disbursement of that year. "/>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8"/>
    <x v="41"/>
    <x v="3"/>
    <s v="DLR 2.2: Newly enrolled students in the ACE of which at least 20% must be regional (African) students"/>
    <x v="1"/>
    <n v="28.01"/>
    <n v="28.01"/>
    <n v="0"/>
    <s v="Yes"/>
    <s v="Short-Term Courses: Disbursement occurs when any course leading to qualification (certificate/diploma /degree) counts as a short-term course: 400 per male national student 500 per female national student 800 per male regional student, 1,000 per female regional student; Master’s: Disbursement occurs when Master’s students have successfully completed at least one semester: 2,500 per male national student 3,000 per female national student 4,500 per male regional student 5,500 per female regional student. PhD: Disbursement occurs when PhD students enroll: 12,000 per male national student 15,000 per female national student 25,000 per male regional student 30,000 per female regional student"/>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8"/>
    <x v="41"/>
    <x v="3"/>
    <s v="DLR 2.3: Accreditation of quality of education programs"/>
    <x v="1"/>
    <n v="14"/>
    <n v="14"/>
    <n v="0"/>
    <s v="Yes"/>
    <s v="Disbursement occurs when a Master or PhD program is accredited by international or regional or national body (satisfactory to IUCEA and the World Bank): 300,000 per program internationally accredited 150,000 per program regionally accredited 75,000 per program nationally accredited 75,000 per program for self-evaluation (satisfactory executed according to internationally recognized standard). Self-evaluation and national accreditation, totaling for not more than 300,000"/>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8"/>
    <x v="41"/>
    <x v="3"/>
    <s v="DLR 2.4: Partnerships for collaboration in applied research and training"/>
    <x v="1"/>
    <n v="4.68"/>
    <n v="4.68"/>
    <n v="0"/>
    <s v="Yes"/>
    <s v="Disbursement occurs when MoUs are signed and accompanied by signed proposals that outline at least a two-year collaboration and partnership workprogram: 30,000 per MoU with public institutions/civil society 40,000 per MoU with private sector/ industry"/>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8"/>
    <x v="41"/>
    <x v="0"/>
    <s v="DLR 2.5: Peer-reviewed journal papers or peer-reviewed conference papers prepared collaboratively with national, regional or international co-authors"/>
    <x v="1"/>
    <n v="7.01"/>
    <n v="7.01"/>
    <n v="0"/>
    <s v="Yes"/>
    <s v="Disbursement occurs when a paper is accepted by a peer-review journal or is an accepted peer-reviewed conference paper: 10,000 per paper accepted by a peer-reviewed journal with national author (s) 30,000 per paper accepted by a peer-reviewed journal with regional author (s) 25,000 per paper accepted by a peer-reviewed journal with international author (s) 8,000 per paper accepted by a peer-reviewed conference paper with national author (s) 25,000 per accepted peer-reviewed conference paper with regional author (s) 20,000 per accepted peer-reviewed conference paper with international author (s)"/>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8"/>
    <x v="41"/>
    <x v="0"/>
    <s v="DLR 2.6: Faculty and PhD student exchanges to promote regional research and teaching collaborations"/>
    <x v="1"/>
    <n v="11.67"/>
    <n v="11.67"/>
    <n v="0"/>
    <s v="Yes"/>
    <s v="This DLR is awarded to the ACE when it hosts faculty/PhD students from other institutions or when it sends its faculty/PhD students to other institutions locally, in the region or internationally for a “period” of minimum two weeks (for teaching/research collaboration):5,000 per “period” within the country 10,000 per “period” outside the country but within the region 8,000 per “period” for international, outside the region. "/>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8"/>
    <x v="41"/>
    <x v="0"/>
    <s v="DLR 2.7: External revenue generation"/>
    <x v="1"/>
    <n v="21.01"/>
    <n v="21.01"/>
    <n v="0"/>
    <s v="Yes"/>
    <s v="US$1 per externally generated US$1 from national sources, and US$2 per externally generated US$1 from regional and international sources."/>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8"/>
    <x v="41"/>
    <x v="0"/>
    <s v="DLR 2.8: Institution participating in benchmarking exercise"/>
    <x v="1"/>
    <n v="2.35"/>
    <n v="2.35"/>
    <n v="0"/>
    <s v="No"/>
    <s v="The DLR will be disbursed if the ACE hosting university participate in the Partnership of Applied Sciences, Engineering and Technology (PASET) benchmarking exercise."/>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4"/>
    <x v="20"/>
    <x v="5"/>
    <s v="DLI 3: Timely, transparent and institutionally reviewed Financial Management"/>
    <x v="0"/>
    <n v="6.6"/>
    <n v="0"/>
    <n v="2.357142857142857E-2"/>
    <s v="Yes"/>
    <s v="Country specific targets are specified in the respective Financing Agreements"/>
    <x v="3"/>
    <s v="ACE report to NSC  IUCEA and the Bank; Independent verficiation by IUCEA"/>
    <s v="No"/>
  </r>
  <r>
    <s v="P151847"/>
    <s v="Eastern Africa"/>
    <x v="2"/>
    <s v="IPF/DLIs"/>
    <s v="Tertiary Education"/>
    <x v="4"/>
    <x v="20"/>
    <x v="5"/>
    <s v="DLR 3.1: Timely Withdrawal applications supported by interim unaudited financial reports for each ACE"/>
    <x v="1"/>
    <n v="1.65"/>
    <n v="1.65"/>
    <n v="0"/>
    <s v="Yes"/>
    <s v="15,000 per year: The DLR will be disbursed if the ACE submits timely withdrawal applications supported by interim unaudited financial reports showing how funds have been utilized."/>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4"/>
    <x v="20"/>
    <x v="5"/>
    <s v="DLR 3.2: Functioning audit committee under each Eastern and Southern African Higher Education Institutions"/>
    <x v="1"/>
    <n v="1.65"/>
    <n v="1.65"/>
    <n v="0"/>
    <s v="Yes"/>
    <s v="15,000 per year: The DLR will be disbursed if the university under the university council has a functioning audit committee that will amongst other assignments follow up audit issues related to the ACE"/>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4"/>
    <x v="20"/>
    <x v="5"/>
    <s v="DLR 3.3: Functioning internal audit unit for each Eastern and Southern African Higher Education Institution"/>
    <x v="1"/>
    <n v="1.65"/>
    <n v="1.65"/>
    <n v="0"/>
    <s v="Yes"/>
    <s v="15,000 per year: The DLR will be disbursed if a functional internal audit department conducts audits on the project based on a risk based approach"/>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4"/>
    <x v="20"/>
    <x v="5"/>
    <s v="DLR 3.4: Transparency of financial management (audit reports, interim unaudited financial reports, budgets and Annual Work Programs are all web accessible)"/>
    <x v="1"/>
    <n v="1.65"/>
    <n v="1.65"/>
    <n v="0"/>
    <s v="Yes"/>
    <s v="15,000 per year: The DLR will be disbursed if all FM related reports (audit, IFRs, budgets, work programs) are published on ACE websites to promote transparency and accountability"/>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4"/>
    <x v="20"/>
    <x v="5"/>
    <s v="DLI 4: Timely and audited Procurement"/>
    <x v="0"/>
    <n v="6.6"/>
    <n v="0"/>
    <n v="2.357142857142857E-2"/>
    <s v="Yes"/>
    <s v="Country specific targets are specified in the respective Financing Agreements"/>
    <x v="3"/>
    <s v="ACE report to NSC  IUCEA and the Bank; Independent verficiation by IUCEA"/>
    <s v="No"/>
  </r>
  <r>
    <s v="P151847"/>
    <s v="Eastern Africa"/>
    <x v="2"/>
    <s v="IPF/DLIs"/>
    <s v="Tertiary Education"/>
    <x v="4"/>
    <x v="20"/>
    <x v="5"/>
    <s v="DLR 4.1 Timely procurement audit report for each ACE"/>
    <x v="1"/>
    <n v="3.3"/>
    <n v="3.3"/>
    <n v="0"/>
    <s v="Yes"/>
    <s v="30,000 per year: The DLR will be disbursed if the ACE submits a timely procurement audit report detailing procurement practices"/>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4"/>
    <x v="20"/>
    <x v="5"/>
    <s v="DLR 4.2: Timely and satisfactory procurement progress report for each ACE"/>
    <x v="1"/>
    <n v="3.3"/>
    <n v="3.3"/>
    <n v="0"/>
    <s v="Yes"/>
    <s v="30,000 per year: The DLR will be disbursed based on the timely and satisfactory progress report on the ACE’s procurement practices."/>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4523"/>
    <s v="India"/>
    <x v="0"/>
    <s v="IPF/DLIs"/>
    <s v="Vocational Education and Training"/>
    <x v="2"/>
    <x v="31"/>
    <x v="3"/>
    <s v="DLI 1a: Percentage of Undergraduate (UG) programs offered in participating institutes in focus states that are NBA accredited or for which NBA accreditation has been applied"/>
    <x v="0"/>
    <n v="25"/>
    <n v="0"/>
    <n v="7.8616352201257858E-2"/>
    <s v="Yes"/>
    <s v="n/a"/>
    <x v="2"/>
    <s v="Project MIS. For the program(s) for which accreditation has been applied for, the institute uploads, to the MIS (a) a copy of the receipt for payment of accreditation fees to the NBA. (b) a copy of the eSAR submitted to the NBA. For the program(s) that have been accredited: The institute will upload, to the MIS, a copy of the notification from the NBA on the accreditation status of the program(s)"/>
    <s v="Yes, DLI intact "/>
  </r>
  <r>
    <s v="P154523"/>
    <s v="India"/>
    <x v="0"/>
    <s v="IPF/DLIs"/>
    <s v="Vocational Education and Training"/>
    <x v="2"/>
    <x v="31"/>
    <x v="3"/>
    <s v="DLR 1a.1: 5 percentage point increase over baseline"/>
    <x v="1"/>
    <n v="8"/>
    <n v="8"/>
    <n v="0"/>
    <s v="Yes"/>
    <s v="n/a"/>
    <x v="2"/>
    <s v="Project MIS. For the program(s) for which accreditation has been applied for, the institute uploads, to the MIS (a) a copy of the receipt for payment of accreditation fees to the NBA. (b) a copy of the eSAR submitted to the NBA. For the program(s) that have been accredited: The institute will upload, to the MIS, a copy of the notification from the NBA on the accreditation status of the program(s)"/>
    <s v="Yes, DLR intact "/>
  </r>
  <r>
    <s v="P154523"/>
    <s v="India"/>
    <x v="0"/>
    <s v="IPF/DLIs"/>
    <s v="Vocational Education and Training"/>
    <x v="2"/>
    <x v="31"/>
    <x v="3"/>
    <s v="DLR 1a.2: 15 percentage point increase over baseline"/>
    <x v="1"/>
    <n v="10"/>
    <n v="10"/>
    <n v="0"/>
    <s v="Yes"/>
    <s v="n/a"/>
    <x v="2"/>
    <s v="Project MIS. For the program(s) for which accreditation has been applied for, the institute uploads, to the MIS (a) a copy of the receipt for payment of accreditation fees to the NBA. (b) a copy of the eSAR submitted to the NBA. For the program(s) that have been accredited: The institute will upload, to the MIS, a copy of the notification from the NBA on the accreditation status of the program(s)"/>
    <s v="Yes, DLR intact "/>
  </r>
  <r>
    <s v="P154523"/>
    <s v="India"/>
    <x v="0"/>
    <s v="IPF/DLIs"/>
    <s v="Vocational Education and Training"/>
    <x v="2"/>
    <x v="31"/>
    <x v="3"/>
    <s v="DLR 1a.3: 20 percentage point increase over baseline"/>
    <x v="1"/>
    <n v="7"/>
    <n v="7"/>
    <n v="0"/>
    <s v="Yes"/>
    <s v="n/a"/>
    <x v="2"/>
    <s v="Project MIS. For the program(s) for which accreditation has been applied for, the institute uploads, to the MIS (a) a copy of the receipt for payment of accreditation fees to the NBA. (b) a copy of the eSAR submitted to the NBA. For the program(s) that have been accredited: The institute will upload, to the MIS, a copy of the notification from the NBA on the accreditation status of the program(s)"/>
    <s v="Yes, DLR intact "/>
  </r>
  <r>
    <s v="P154523"/>
    <s v="India"/>
    <x v="0"/>
    <s v="IPF/DLIs"/>
    <s v="Vocational Education and Training"/>
    <x v="2"/>
    <x v="34"/>
    <x v="3"/>
    <s v="DLI 1b: Number of participating Affiliated Technical Universities (ATUs) in focus states that publicly declare final semester examination results before the start of the next academic year"/>
    <x v="0"/>
    <n v="24"/>
    <n v="0"/>
    <n v="7.5471698113207544E-2"/>
    <s v="Yes"/>
    <s v="n/a"/>
    <x v="0"/>
    <s v="ATU website. The NPIU will send the Bank a list of the ATUs with a link to the results on the respective websites. Third-party verification report.The verification agency will check, for consistency, a sample of evaluated answer scripts against a marking scheme provided by the ATU. The indicator will be considered met if the sample average score determined by the verification agency is within 10% of the sample average scores awarded by the ATU"/>
    <s v="Yes, DLI intact "/>
  </r>
  <r>
    <s v="P154523"/>
    <s v="India"/>
    <x v="0"/>
    <s v="IPF/DLIs"/>
    <s v="Vocational Education and Training"/>
    <x v="2"/>
    <x v="34"/>
    <x v="3"/>
    <s v="DLR 1b.2: 1 participating ATUs in focus states that publicly declare final semester examination results before the start of the next academic year"/>
    <x v="1"/>
    <n v="4"/>
    <n v="4"/>
    <n v="0"/>
    <s v="Yes"/>
    <s v="n/a"/>
    <x v="0"/>
    <s v="ATU website. The NPIU will send the Bank a list of the ATUs with a link to the results on the respective websites. Third-party verification report."/>
    <s v="Yes, DLR intact "/>
  </r>
  <r>
    <s v="P154523"/>
    <s v="India"/>
    <x v="0"/>
    <s v="IPF/DLIs"/>
    <s v="Vocational Education and Training"/>
    <x v="2"/>
    <x v="34"/>
    <x v="3"/>
    <s v="DLR 1b.1: 2 participating ATUs in focus states that publicly declare final semester examination results before the start of the next academic year"/>
    <x v="1"/>
    <n v="10"/>
    <n v="10"/>
    <n v="0"/>
    <s v="Yes"/>
    <s v="n/a"/>
    <x v="0"/>
    <s v="ATU website. The NPIU will send the Bank a list of the ATUs with a link to the results on the respective websites. Third-party verification report."/>
    <s v="Yes, DLR intact "/>
  </r>
  <r>
    <s v="P154523"/>
    <s v="India"/>
    <x v="0"/>
    <s v="IPF/DLIs"/>
    <s v="Vocational Education and Training"/>
    <x v="2"/>
    <x v="34"/>
    <x v="3"/>
    <s v="DLR 1b.3: 3 participating ATUs in focus states that publicly declare final semester examination results before the start of the next academic year"/>
    <x v="1"/>
    <n v="10"/>
    <n v="10"/>
    <n v="0"/>
    <s v="Yes"/>
    <s v="n/a"/>
    <x v="0"/>
    <s v="ATU website. The NPIU will send the Bank a list of the ATUs with a link to the results on the respective websites. Third-party verification report."/>
    <s v="Yes, DLR intact "/>
  </r>
  <r>
    <s v="P154523"/>
    <s v="India"/>
    <x v="0"/>
    <s v="IPF/DLIs"/>
    <s v="Vocational Education and Training"/>
    <x v="2"/>
    <x v="33"/>
    <x v="0"/>
    <s v="DLI 1c: Number of engineering education institutes in focus states that meet the enabling mechanisms for participation in the project"/>
    <x v="0"/>
    <n v="20"/>
    <n v="0"/>
    <n v="6.2893081761006289E-2"/>
    <s v="Yes"/>
    <s v="n/a"/>
    <x v="0"/>
    <s v="The NPIU will prepare a consolidated table, which provides information against each mechanism for all institutes, as collected by the SPTs. The list should include all institutes in each state, regardless of whether an institute has been deemed to have met all eight mechanisms previously; institutes must continue to meet the mechanism at each date of reporting. There will be independent verification of the information provided by the NPIU."/>
    <s v="Yes, DLI intact "/>
  </r>
  <r>
    <s v="P154523"/>
    <s v="India"/>
    <x v="0"/>
    <s v="IPF/DLIs"/>
    <s v="Vocational Education and Training"/>
    <x v="2"/>
    <x v="33"/>
    <x v="0"/>
    <s v="DLR 1c.1: 55  engineering education institutes in focus states that meet the enabling mechanisms for participation in the project"/>
    <x v="1"/>
    <n v="10"/>
    <n v="10"/>
    <n v="0"/>
    <s v="Yes"/>
    <s v="n/a"/>
    <x v="0"/>
    <s v="The NPIU will prepare a consolidated table, which provides information against each mechanism for all institutes, as collected by the SPTs. The list should include all institutes in each state, regardless of whether an institute has been deemed to have met all eight mechanisms previously; institutes must continue to meet the mechanism at each date of reporting. There will be independent verification of the information provided by the NPIU."/>
    <s v="Yes, DLR intact "/>
  </r>
  <r>
    <s v="P154523"/>
    <s v="India"/>
    <x v="0"/>
    <s v="IPF/DLIs"/>
    <s v="Vocational Education and Training"/>
    <x v="2"/>
    <x v="33"/>
    <x v="0"/>
    <s v="DLR 1c.2: 87  engineering education institutes in focus states that meet the enabling mechanisms for participation in the projec"/>
    <x v="1"/>
    <n v="10"/>
    <n v="10"/>
    <n v="0"/>
    <s v="Yes"/>
    <s v="n/a"/>
    <x v="0"/>
    <s v="The NPIU will prepare a consolidated table, which provides information against each mechanism for all institutes, as collected by the SPTs. The list should include all institutes in each state, regardless of whether an institute has been deemed to have met all eight mechanisms previously; institutes must continue to meet the mechanism at each date of reporting. There will be independent verification of the information provided by the NPIU."/>
    <s v="Yes, DLR intact "/>
  </r>
  <r>
    <s v="P154523"/>
    <s v="India"/>
    <x v="0"/>
    <s v="IPF/DLIs"/>
    <s v="Vocational Education and Training"/>
    <x v="0"/>
    <x v="3"/>
    <x v="0"/>
    <s v="DLI 1d: Percentage of sanctioned faculty positions filled in participating institutes in LIS"/>
    <x v="0"/>
    <n v="30"/>
    <n v="0"/>
    <n v="9.4339622641509441E-2"/>
    <s v="Yes"/>
    <s v="as per DLR formulas below"/>
    <x v="0"/>
    <s v="The verification agency will assess the percentage of faculty positions filled in compliance with the contractual norms agreed in the action plan for each stat"/>
    <s v="Yes, DLI intact "/>
  </r>
  <r>
    <s v="P154523"/>
    <s v="India"/>
    <x v="0"/>
    <s v="IPF/DLIs"/>
    <s v="Vocational Education and Training"/>
    <x v="0"/>
    <x v="3"/>
    <x v="0"/>
    <s v="DLR 1d.1: Faculty Recruitment Plan for LIS approved by the respective state governments"/>
    <x v="1"/>
    <n v="12"/>
    <n v="12"/>
    <n v="0"/>
    <s v="Yes"/>
    <s v="US$ 2 million per Low Income State for which a Faculty Recruitment Plan is approved, up to a cumulative maximum total of US$ 12 million"/>
    <x v="0"/>
    <s v="The verification agency will assess the percentage of faculty positions filled in compliance with the contractual norms agreed in the action plan for each state."/>
    <s v="Yes, DLR intact "/>
  </r>
  <r>
    <s v="P154523"/>
    <s v="India"/>
    <x v="0"/>
    <s v="IPF/DLIs"/>
    <s v="Vocational Education and Training"/>
    <x v="0"/>
    <x v="3"/>
    <x v="0"/>
    <s v="DLR 1d.2: Faculty recruitment targets met in accordance with approved Faculty Recruitment Plans for LIS"/>
    <x v="1"/>
    <n v="18"/>
    <n v="18"/>
    <n v="0"/>
    <s v="Yes"/>
    <s v="US$ 3 million per Low Income State for which faculty recruitment targets are met, up to a cumulative maximum total of US$ 18 million"/>
    <x v="0"/>
    <s v="The verification agency will assess the percentage of faculty positions filled in compliance with the contractual norms agreed in the action plan for each state."/>
    <s v="Yes, DLR intact "/>
  </r>
  <r>
    <s v="P154523"/>
    <s v="India"/>
    <x v="0"/>
    <s v="IPF/DLIs"/>
    <s v="Vocational Education and Training"/>
    <x v="2"/>
    <x v="11"/>
    <x v="0"/>
    <s v="DLI 2a: Percentage of participating institutes in focus states with a BoG, a Department Management Committee or equivalent that meets at least 4 times every calendar year and which publicly discloses the minutes of all meetings"/>
    <x v="0"/>
    <n v="18"/>
    <n v="0"/>
    <n v="5.6603773584905662E-2"/>
    <s v="Yes"/>
    <s v="as per DLR formulas below"/>
    <x v="2"/>
    <s v="Institutes’ websites and a consolidated report prepared by NPIU"/>
    <s v="Yes, DLI intact "/>
  </r>
  <r>
    <s v="P154523"/>
    <s v="India"/>
    <x v="0"/>
    <s v="IPF/DLIs"/>
    <s v="Vocational Education and Training"/>
    <x v="2"/>
    <x v="11"/>
    <x v="0"/>
    <s v="DLR 2a.1: Percentage of participating institutes in focus states with a BoG, a Department Management Committee or equivalent that meets at least 4 times every calendar year and which publicly discloses the minutes of all meetings - 60%"/>
    <x v="1"/>
    <n v="8"/>
    <n v="8"/>
    <n v="0"/>
    <s v="Yes"/>
    <s v="US$ 6 million for achieving 50% of participating institutes; and thereafter an additional US$ 2 million for achieving 60% of participating institutes"/>
    <x v="2"/>
    <s v="Institutes’ websites and a consolidated report prepared by NPIU"/>
    <s v="Yes, DLR intact "/>
  </r>
  <r>
    <s v="P154523"/>
    <s v="India"/>
    <x v="0"/>
    <s v="IPF/DLIs"/>
    <s v="Vocational Education and Training"/>
    <x v="2"/>
    <x v="11"/>
    <x v="0"/>
    <s v="DLR 2a.2: Percentage of participating institutes in focus states with a BoG, a Department Management Committee or equivalent that meets at least 4 times every calendar year and which publicly discloses the minutes of all meetings - 95%"/>
    <x v="1"/>
    <n v="10"/>
    <n v="10"/>
    <n v="0"/>
    <s v="Yes"/>
    <s v="US$ 6 million for achieving 80% of participating institutes; and thereafter an additional US$ 2 million for achieving 90% of participating institutes; and thereafter an  additional US$ 2 million for achieving 95% of participating institutes"/>
    <x v="2"/>
    <s v="Institutes’ websites and a consolidated report prepared by NPIU"/>
    <s v="Yes, DLR intact "/>
  </r>
  <r>
    <s v="P154523"/>
    <s v="India"/>
    <x v="0"/>
    <s v="IPF/DLIs"/>
    <s v="Vocational Education and Training"/>
    <x v="2"/>
    <x v="2"/>
    <x v="0"/>
    <s v="DLI 2b: Percentage of participating institutes that produce and publish an annual report in the prescribed format in accordance with the requirements set out in the PIP"/>
    <x v="0"/>
    <n v="24"/>
    <n v="0"/>
    <n v="7.5471698113207544E-2"/>
    <s v="Yes"/>
    <s v="n/a"/>
    <x v="3"/>
    <s v="Institutes’ website. The NPIU will compile a list of institutes that have published a report in the required format, including data on all prescribed indicators, in the last 12 months. Additionally, there will be third party verification of a sample of reports drawn from institute’s websites"/>
    <s v="Yes, DLI intact "/>
  </r>
  <r>
    <s v="P154523"/>
    <s v="India"/>
    <x v="0"/>
    <s v="IPF/DLIs"/>
    <s v="Vocational Education and Training"/>
    <x v="2"/>
    <x v="2"/>
    <x v="0"/>
    <s v="DLR 2b.1: Percentage of participating institutes that produce and publish an annual report in the prescribed format in accordance with the requirements set out in the PIPb- 60%"/>
    <x v="1"/>
    <n v="10"/>
    <n v="10"/>
    <n v="0"/>
    <s v="Yes"/>
    <s v="n/a"/>
    <x v="3"/>
    <s v="Institutes’ website. The NPIU will compile a list of institutes that have published a report in the required format, including data on all prescribed indicators, in the last 12 months. Additionally, there will be third party verification of a sample of reports drawn from institute’s websites"/>
    <s v="Yes, DLR intact "/>
  </r>
  <r>
    <s v="P154523"/>
    <s v="India"/>
    <x v="0"/>
    <s v="IPF/DLIs"/>
    <s v="Vocational Education and Training"/>
    <x v="2"/>
    <x v="2"/>
    <x v="0"/>
    <s v="DLR 2b.2: Percentage of participating institutes that produce and publish an annual report in the prescribed format in accordance with the requirements set out in the PIP - 75%"/>
    <x v="1"/>
    <n v="8"/>
    <n v="8"/>
    <n v="0"/>
    <s v="Yes"/>
    <s v="n/a"/>
    <x v="3"/>
    <s v="Institutes’ website. The NPIU will compile a list of institutes that have published a report in the required format, including data on all prescribed indicators, in the last 12 months. Additionally, there will be third party verification of a sample of reports drawn from institute’s websites"/>
    <s v="Yes, DLR intact "/>
  </r>
  <r>
    <s v="P154523"/>
    <s v="India"/>
    <x v="0"/>
    <s v="IPF/DLIs"/>
    <s v="Vocational Education and Training"/>
    <x v="2"/>
    <x v="2"/>
    <x v="0"/>
    <s v="DLR 2b.3: Percentage of participating institutes that produce and publish an annual report in the prescribed format in accordance with the requirements set out in the PIP -  85%"/>
    <x v="1"/>
    <n v="6"/>
    <n v="6"/>
    <n v="0"/>
    <s v="Yes"/>
    <s v="n/a"/>
    <x v="3"/>
    <s v="Institutes’ website. The NPIU will compile a list of institutes that have published a report in the required format, including data on all prescribed indicators, in the last 12 months. Additionally, there will be third party verification of a sample of reports drawn from institute’s websites"/>
    <s v="Yes, DLR intact "/>
  </r>
  <r>
    <s v="P154523"/>
    <s v="India"/>
    <x v="0"/>
    <s v="IPF/DLIs"/>
    <s v="Vocational Education and Training"/>
    <x v="4"/>
    <x v="20"/>
    <x v="0"/>
    <s v="DLI 2c: Percentage of eligible transactions in the previous six (6) months against which funds are released in full to participating institutes by the MHRD within ten (10) calendar days of the date on which the participating institute requests the payment"/>
    <x v="0"/>
    <n v="18"/>
    <n v="0"/>
    <n v="5.6603773584905662E-2"/>
    <s v="No"/>
    <s v="n/a"/>
    <x v="1"/>
    <s v="The NPIU will submit to the Bank a list of payments against eligible transactions, indicating the following for each payment: (a) the institute to which it was released; (b) the date the payment request was entered by the institute; (c) the date funds were released by the MHRD against the payment request; and (d) the number of calendar days between (b) and (c). Copies of the sanctions for release will be attached."/>
    <s v="Yes, DLI intact "/>
  </r>
  <r>
    <s v="P154523"/>
    <s v="India"/>
    <x v="0"/>
    <s v="IPF/DLIs"/>
    <s v="Vocational Education and Training"/>
    <x v="4"/>
    <x v="20"/>
    <x v="0"/>
    <s v="DLR 2c.1: Percentage of eligible transactions in the previous six (6) months against which funds are released in full to participating institutes by the MHRD within ten (10) calendar days of the date on which the participating institute requests the payment - 60%"/>
    <x v="1"/>
    <n v="4"/>
    <n v="4"/>
    <n v="0"/>
    <s v="No"/>
    <s v="n/a"/>
    <x v="1"/>
    <s v="The NPIU will submit to the Bank a list of payments against eligible transactions, indicating the following for each payment: (a) the institute to which it was released; (b) the date the payment request was entered by the institute; (c) the date funds were released by the MHRD against the payment request; and (d) the number of calendar days between (b) and (c). Copies of the sanctions for release will be attached."/>
    <s v="Yes, DLR intact "/>
  </r>
  <r>
    <s v="P154523"/>
    <s v="India"/>
    <x v="0"/>
    <s v="IPF/DLIs"/>
    <s v="Vocational Education and Training"/>
    <x v="4"/>
    <x v="20"/>
    <x v="0"/>
    <s v="DLR 2c.2: Percentage of eligible transactions in the previous six (6) months against which funds are released in full to participating institutes by the MHRD within ten (10) calendar days of the date on which the participating institute requests the payment - 95%"/>
    <x v="1"/>
    <n v="7"/>
    <n v="7"/>
    <n v="0"/>
    <s v="No"/>
    <s v="n/a"/>
    <x v="1"/>
    <s v="The NPIU will submit to the Bank a list of payments against eligible transactions, indicating the following for each payment: (a) the institute to which it was released; (b) the date the payment request was entered by the institute; (c) the date funds were released by the MHRD against the payment request; and (d) the number of calendar days between (b) and (c). Copies of the sanctions for release will be attached."/>
    <s v="Yes, DLR intact "/>
  </r>
  <r>
    <s v="P154523"/>
    <s v="India"/>
    <x v="0"/>
    <s v="IPF/DLIs"/>
    <s v="Vocational Education and Training"/>
    <x v="4"/>
    <x v="20"/>
    <x v="0"/>
    <s v="DLR 2c.3: Percentage of eligible transactions in the previous six (6) months against which funds are released in full to participating institutes by the MHRD within ten (10) calendar days of the date on which the participating institute requests the payment - 95%"/>
    <x v="1"/>
    <n v="7"/>
    <n v="7"/>
    <n v="0"/>
    <s v="No"/>
    <s v="n/a"/>
    <x v="1"/>
    <s v="The NPIU will submit to the Bank a list of payments against eligible transactions, indicating the following for each payment: (a) the institute to which it was released; (b) the date the payment request was entered by the institute; (c) the date funds were released by the MHRD against the payment request; and (d) the number of calendar days between (b) and (c). Copies of the sanctions for release will be attached."/>
    <s v="Yes, DLR intact "/>
  </r>
  <r>
    <s v="P159470"/>
    <s v="Lebanon"/>
    <x v="3"/>
    <s v="IPF/DLIs"/>
    <s v="Primary and Secondary Education"/>
    <x v="5"/>
    <x v="25"/>
    <x v="0"/>
    <s v="DLI 1: Number of school aged (3-18) children enrolled in formal education in participating schools"/>
    <x v="0"/>
    <n v="25"/>
    <n v="0"/>
    <n v="8.2236842105263164E-2"/>
    <s v="Yes"/>
    <s v="as per DLR formula below"/>
    <x v="0"/>
    <s v="Enrollment lists from MEHE"/>
    <s v="Yes, DLI intact "/>
  </r>
  <r>
    <s v="P159470"/>
    <s v="Lebanon"/>
    <x v="3"/>
    <s v="IPF/DLIs"/>
    <s v="Primary and Secondary Education"/>
    <x v="5"/>
    <x v="25"/>
    <x v="0"/>
    <s v="DLR 1.1: 500,000 children by completion of the Program"/>
    <x v="1"/>
    <n v="25"/>
    <n v="25"/>
    <n v="0"/>
    <s v="Yes"/>
    <s v="For every additional 500 students (rounded to the closest 500th) from the baseline (of 400,000 children in academic year 2015-2016), US$475,000 is disbursed (US$325,000 from the IDA credit and US$150,000 from the LSCTF grant). For subsequent years, the number of students enrolled in the previous years against which IDA disbursed is subtracted. A maximum of US$30,000,000 (US$20,500,000 from the IDA credit and US$9,500,000 from the LSCTF grant) can be disbursed each year."/>
    <x v="0"/>
    <s v="Enrollment lists from MEHE"/>
    <s v="Yes, DLR intact "/>
  </r>
  <r>
    <s v="P159470"/>
    <s v="Lebanon"/>
    <x v="3"/>
    <s v="IPF/DLIs"/>
    <s v="Primary and Secondary Education"/>
    <x v="5"/>
    <x v="18"/>
    <x v="0"/>
    <s v="DLI 2: Proportion of students transitioning grades"/>
    <x v="0"/>
    <n v="22.5"/>
    <n v="0"/>
    <n v="7.4013157894736836E-2"/>
    <s v="Yes"/>
    <s v="as per DLR formulas below"/>
    <x v="0"/>
    <s v="Enrollment lists from MEHE"/>
    <s v="Yes, DLI intact "/>
  </r>
  <r>
    <s v="P159470"/>
    <s v="Lebanon"/>
    <x v="3"/>
    <s v="IPF/DLIs"/>
    <s v="Primary and Secondary Education"/>
    <x v="5"/>
    <x v="18"/>
    <x v="0"/>
    <s v="DLR 2.1: 4 percentage points increase from the Baseline (to be determined in Y1) in student transition rate of Grade 4 transition to Grade 5"/>
    <x v="1"/>
    <n v="7.5"/>
    <n v="7.5"/>
    <n v="0"/>
    <s v="Yes"/>
    <s v="For every 1 percentage point increase from the baseline in each grade transition (to be determined in Y1), US$2,250,000 is disbursed. For subsequent years, the percentage points increase against which the Association disbursed in previous years is subtracted. A maximum of US$4,500,000 can be disbursed each year per DLR"/>
    <x v="0"/>
    <s v="Enrollment lists from MEHE"/>
    <s v="Yes, DLR intact "/>
  </r>
  <r>
    <s v="P159470"/>
    <s v="Lebanon"/>
    <x v="3"/>
    <s v="IPF/DLIs"/>
    <s v="Primary and Secondary Education"/>
    <x v="5"/>
    <x v="18"/>
    <x v="0"/>
    <s v="DLR 2.2: 4 percentage points increase from the Baseline (to be determined in Y1) in student transition rate of Grade 7 transition to Grade 8."/>
    <x v="1"/>
    <n v="7.5"/>
    <n v="7.5"/>
    <n v="0"/>
    <s v="Yes"/>
    <s v="For every 1 percentage point increase from the baseline in each grade transition (to be determined in Y1), US$2,250,000 is disbursed. For subsequent years, the percentage points increase against which the Association disbursed in previous years is subtracted. A maximum of US$4,500,000 can be disbursed each year per DLR"/>
    <x v="0"/>
    <s v="Enrollment lists from MEHE"/>
    <s v="Yes, DLR intact "/>
  </r>
  <r>
    <s v="P159470"/>
    <s v="Lebanon"/>
    <x v="3"/>
    <s v="IPF/DLIs"/>
    <s v="Primary and Secondary Education"/>
    <x v="5"/>
    <x v="18"/>
    <x v="0"/>
    <s v="DLR 2.3: 4 percentage points increase from the baseline (determined in Y1) in student transition rate of Grade 10 transition to Grade 11."/>
    <x v="1"/>
    <n v="7.5"/>
    <n v="7.5"/>
    <n v="0"/>
    <s v="Yes"/>
    <s v="For every 1 percentage point increase from the baseline in each grade transition (to be determined in Y1), US$2,250,000 is disbursed. For subsequent years, the percentage points increase against which the Association disbursed in previous years is subtracted. A maximum of US$4,500,000 can be disbursed each year per DLR"/>
    <x v="0"/>
    <s v="Enrollment lists from MEHE"/>
    <s v="Yes, DLR intact "/>
  </r>
  <r>
    <s v="P159470"/>
    <s v="Lebanon"/>
    <x v="3"/>
    <s v="IPF/DLIs"/>
    <s v="Primary and Secondary Education"/>
    <x v="0"/>
    <x v="0"/>
    <x v="1"/>
    <s v="DLI 3: Teachers performance measured and evaluated"/>
    <x v="0"/>
    <n v="0"/>
    <n v="0"/>
    <n v="0"/>
    <s v="No"/>
    <s v="n/a"/>
    <x v="0"/>
    <s v="Classroom observation records and Teachers training records"/>
    <s v="Yes, DLI intact "/>
  </r>
  <r>
    <s v="P159470"/>
    <s v="Lebanon"/>
    <x v="3"/>
    <s v="IPF/DLIs"/>
    <s v="Primary and Secondary Education"/>
    <x v="0"/>
    <x v="0"/>
    <x v="1"/>
    <s v="DLR 3.1: First Impact Evaluation Study (IES) conducted and findings of the IES disseminated to relevant education sector policy makers."/>
    <x v="1"/>
    <n v="0"/>
    <n v="0"/>
    <n v="0"/>
    <s v="No"/>
    <s v="n/a"/>
    <x v="0"/>
    <s v="Classroom observation records and Teachers training records"/>
    <s v="Yes, DLR intact "/>
  </r>
  <r>
    <s v="P159470"/>
    <s v="Lebanon"/>
    <x v="3"/>
    <s v="IPF/DLIs"/>
    <s v="Primary and Secondary Education"/>
    <x v="0"/>
    <x v="0"/>
    <x v="1"/>
    <s v="DLR 3.2: Second IES conducted and findings of the IES disseminated to relevant education sector policy makers."/>
    <x v="1"/>
    <n v="0"/>
    <n v="0"/>
    <n v="0"/>
    <s v="No"/>
    <s v="n/a"/>
    <x v="0"/>
    <s v="Classroom observation records and Teachers training records"/>
    <s v="Yes, DLR intact "/>
  </r>
  <r>
    <s v="P159470"/>
    <s v="Lebanon"/>
    <x v="3"/>
    <s v="IPF/DLIs"/>
    <s v="Primary and Secondary Education"/>
    <x v="6"/>
    <x v="10"/>
    <x v="0"/>
    <s v="DLI 4: Number of participating schools that implement formative and summative assessments for students in Grade 3 in reading and math."/>
    <x v="0"/>
    <n v="14.95"/>
    <n v="0"/>
    <n v="4.9177631578947369E-2"/>
    <s v="Yes"/>
    <s v="as per DLR formula below"/>
    <x v="0"/>
    <s v="School records of assessments"/>
    <s v="Yes, DLI intact "/>
  </r>
  <r>
    <s v="P159470"/>
    <s v="Lebanon"/>
    <x v="3"/>
    <s v="IPF/DLIs"/>
    <s v="Primary and Secondary Education"/>
    <x v="6"/>
    <x v="10"/>
    <x v="1"/>
    <s v="DLR 4.1: 50 participating schools that implement formative and summative assessments for students in Grade 3 in reading and math in Year 2"/>
    <x v="1"/>
    <n v="3.25"/>
    <n v="3.25"/>
    <n v="0"/>
    <s v="Yes"/>
    <s v="For every school in Year 2, 65,000 is disbursed up to a maximum of 50 schools"/>
    <x v="0"/>
    <s v="School records of assessments"/>
    <s v="Yes, DLR intact "/>
  </r>
  <r>
    <s v="P159470"/>
    <s v="Lebanon"/>
    <x v="3"/>
    <s v="IPF/DLIs"/>
    <s v="Primary and Secondary Education"/>
    <x v="6"/>
    <x v="10"/>
    <x v="1"/>
    <s v="DLR 4.2: 180 participating schools that implement formative and summative assessments for students in Grade 3 in reading and math in Year 4"/>
    <x v="1"/>
    <n v="11.7"/>
    <n v="11.7"/>
    <n v="0"/>
    <s v="Yes"/>
    <s v="For every school in Year 3, 97,500 is disbursed up to a maximum of 120 schools"/>
    <x v="0"/>
    <s v="School records of assessments"/>
    <s v="Yes, DLR intact "/>
  </r>
  <r>
    <s v="P159470"/>
    <s v="Lebanon"/>
    <x v="3"/>
    <s v="IPF/DLIs"/>
    <s v="Primary and Secondary Education"/>
    <x v="2"/>
    <x v="73"/>
    <x v="0"/>
    <s v="DLI 5: Proportion of participating schools with active community partnerships."/>
    <x v="0"/>
    <n v="13"/>
    <n v="0"/>
    <n v="4.2763157894736843E-2"/>
    <s v="Yes"/>
    <s v="as per DLR formulas below"/>
    <x v="0"/>
    <s v="School records"/>
    <s v="Yes, DLI intact "/>
  </r>
  <r>
    <s v="P159470"/>
    <s v="Lebanon"/>
    <x v="3"/>
    <s v="IPF/DLIs"/>
    <s v="Primary and Secondary Education"/>
    <x v="2"/>
    <x v="73"/>
    <x v="1"/>
    <s v="DLR 5.1: Second-shift schools with active community partnerships "/>
    <x v="1"/>
    <n v="13"/>
    <n v="13"/>
    <n v="0"/>
    <s v="Yes"/>
    <s v="For every 10 second-shift schools that had active community partnerships, US$500,000 is disbursed up to a maximum of 260  second-shift schools (which is equivalent to 83% at the baseline in Year 1)"/>
    <x v="0"/>
    <s v="School records"/>
    <s v="Yes, DLR intact "/>
  </r>
  <r>
    <s v="P159470"/>
    <s v="Lebanon"/>
    <x v="3"/>
    <s v="IPF/DLIs"/>
    <s v="Primary and Secondary Education"/>
    <x v="2"/>
    <x v="2"/>
    <x v="0"/>
    <s v="DLI 6: Timely and robust data available for evidence informed policy making and planning"/>
    <x v="0"/>
    <n v="12.5"/>
    <n v="0"/>
    <n v="4.1118421052631582E-2"/>
    <s v="Varies by DLR"/>
    <s v="as per DLR formulas below"/>
    <x v="0"/>
    <s v="Varies by DLR"/>
    <s v="Yes, DLI intact "/>
  </r>
  <r>
    <s v="P159470"/>
    <s v="Lebanon"/>
    <x v="3"/>
    <s v="IPF/DLIs"/>
    <s v="Primary and Secondary Education"/>
    <x v="2"/>
    <x v="2"/>
    <x v="1"/>
    <s v="DLR 6.1: A data and information management framework developed and adopted by MEHE and CERD"/>
    <x v="1"/>
    <n v="2.5"/>
    <n v="2.5"/>
    <n v="0"/>
    <s v="No"/>
    <s v="n/a"/>
    <x v="0"/>
    <s v="Framework document approved and signed by Minister"/>
    <s v="Yes, DLR intact "/>
  </r>
  <r>
    <s v="P159470"/>
    <s v="Lebanon"/>
    <x v="3"/>
    <s v="IPF/DLIs"/>
    <s v="Primary and Secondary Education"/>
    <x v="2"/>
    <x v="2"/>
    <x v="0"/>
    <s v="DLR 6.2: Annual data available from participating schools on disaggregated data on student enrollment by March 1 in each year and Annual data available from participating schools on disaggregated data on student grade passing rates by August 31st each year for current academic year"/>
    <x v="1"/>
    <n v="10"/>
    <n v="10"/>
    <n v="0"/>
    <s v="Yes"/>
    <s v="US$2,500,000 disbursed in full for achievement by the March 1 deadline in each Annual Year (AY). For every 1-month delay in meeting said deadline, annual disbursement is decreased by 10%."/>
    <x v="0"/>
    <s v="CERD website"/>
    <s v="Yes, DLR intact "/>
  </r>
  <r>
    <s v="P159470"/>
    <s v="Lebanon"/>
    <x v="3"/>
    <s v="IPF/DLIs"/>
    <s v="Primary and Secondary Education"/>
    <x v="1"/>
    <x v="13"/>
    <x v="0"/>
    <s v="DLI 7: Curriculum revised to improve quality of learning."/>
    <x v="0"/>
    <n v="7.6"/>
    <n v="0"/>
    <n v="2.4999999999999998E-2"/>
    <s v="No"/>
    <s v="n/a"/>
    <x v="0"/>
    <s v="Varies by DLR"/>
    <s v="Yes, DLI intact "/>
  </r>
  <r>
    <s v="P159470"/>
    <s v="Lebanon"/>
    <x v="3"/>
    <s v="IPF/DLIs"/>
    <s v="Primary and Secondary Education"/>
    <x v="1"/>
    <x v="13"/>
    <x v="2"/>
    <s v="DLR 7.1: Curricula Higher Committee approved a work plan and standard operating procedures for developing the Curriculum"/>
    <x v="1"/>
    <n v="7.6"/>
    <n v="7.6"/>
    <n v="0"/>
    <s v="No"/>
    <s v="n/a"/>
    <x v="0"/>
    <s v="CERD website (http://www.crd p.org/en)"/>
    <s v="Yes, DLR intact "/>
  </r>
  <r>
    <s v="P159470"/>
    <s v="Lebanon"/>
    <x v="3"/>
    <s v="IPF/DLIs"/>
    <s v="Primary and Secondary Education"/>
    <x v="1"/>
    <x v="13"/>
    <x v="1"/>
    <s v="DLR 7.2: Curricula team rectruited and trained "/>
    <x v="1"/>
    <n v="0"/>
    <n v="0"/>
    <n v="0"/>
    <s v="No"/>
    <s v="funded by TF"/>
    <x v="0"/>
    <s v="n/a"/>
    <s v="Yes, DLR intact "/>
  </r>
  <r>
    <s v="P159470"/>
    <s v="Lebanon"/>
    <x v="3"/>
    <s v="IPF/DLIs"/>
    <s v="Primary and Secondary Education"/>
    <x v="1"/>
    <x v="13"/>
    <x v="1"/>
    <s v="DLR 7.2: Curriculum design completed"/>
    <x v="1"/>
    <n v="0"/>
    <n v="0"/>
    <n v="0"/>
    <s v="No"/>
    <s v="funded by TF"/>
    <x v="0"/>
    <s v="n/a"/>
    <s v="Yes, DLR intact "/>
  </r>
  <r>
    <s v="P159470"/>
    <s v="Lebanon"/>
    <x v="3"/>
    <s v="IPF/DLIs"/>
    <s v="Primary and Secondary Education"/>
    <x v="2"/>
    <x v="27"/>
    <x v="0"/>
    <s v="DLI 8: Foundational Framework and Policies are developed and adopted to support teaching and learning."/>
    <x v="0"/>
    <n v="1.95"/>
    <n v="0"/>
    <n v="6.4144736842105263E-3"/>
    <s v="No"/>
    <s v="n/a"/>
    <x v="0"/>
    <s v="Varies by DLR"/>
    <s v="Yes, DLI intact "/>
  </r>
  <r>
    <s v="P159470"/>
    <s v="Lebanon"/>
    <x v="3"/>
    <s v="IPF/DLIs"/>
    <s v="Primary and Secondary Education"/>
    <x v="2"/>
    <x v="27"/>
    <x v="1"/>
    <s v="DLR 8.1: MEHE and CERD developed and endorsed new Teachers performance standards, Teachers performance observation tools and procedures to implement said standards and tools"/>
    <x v="1"/>
    <n v="1.95"/>
    <n v="1.95"/>
    <n v="0"/>
    <s v="No"/>
    <s v="n/a"/>
    <x v="0"/>
    <s v="Signed effective Teachers standards, observation tools, and SOPs"/>
    <s v="Yes, DLR intact "/>
  </r>
  <r>
    <s v="P159470"/>
    <s v="Lebanon"/>
    <x v="3"/>
    <s v="IPF/DLIs"/>
    <s v="Primary and Secondary Education"/>
    <x v="2"/>
    <x v="27"/>
    <x v="1"/>
    <s v="DLR 8.2: CERD developed and endorsed a framework for Teachers professional development and performance management"/>
    <x v="1"/>
    <n v="0"/>
    <n v="0"/>
    <n v="0"/>
    <s v="No"/>
    <s v="funded by TF"/>
    <x v="0"/>
    <s v="Framework document approved and signed by Minister"/>
    <s v="Yes, DLR intact "/>
  </r>
  <r>
    <s v="P159470"/>
    <s v="Lebanon"/>
    <x v="3"/>
    <s v="IPF/DLIs"/>
    <s v="Primary and Secondary Education"/>
    <x v="2"/>
    <x v="27"/>
    <x v="1"/>
    <s v="DLR 8.3: MEHE and CERD designed a comprehensive learning assessment strategy"/>
    <x v="1"/>
    <n v="0"/>
    <n v="0"/>
    <n v="0"/>
    <s v="No"/>
    <s v="funded by TF"/>
    <x v="0"/>
    <s v="MEHE and CERD website"/>
    <s v="Yes, DLR intact "/>
  </r>
  <r>
    <s v="P159470"/>
    <s v="Lebanon"/>
    <x v="3"/>
    <s v="IPF/DLIs"/>
    <s v="Primary and Secondary Education"/>
    <x v="2"/>
    <x v="27"/>
    <x v="0"/>
    <s v="DLR 8.4: MEHE and CERD implemented the abovementioned comprehensive learning assessment strategy."/>
    <x v="1"/>
    <n v="0"/>
    <n v="0"/>
    <n v="0"/>
    <s v="No"/>
    <s v="funded by TF"/>
    <x v="0"/>
    <s v="Official document detailing assessment results (e.g. OECD document for PISA)"/>
    <s v="Yes, DLR intact "/>
  </r>
  <r>
    <s v="P159470"/>
    <s v="Lebanon"/>
    <x v="3"/>
    <s v="IPF/DLIs"/>
    <s v="Primary and Secondary Education"/>
    <x v="2"/>
    <x v="33"/>
    <x v="1"/>
    <s v="DLI 9: MEHE and CERD’s improved capacity to implement the Program"/>
    <x v="0"/>
    <n v="2.5"/>
    <n v="2.5"/>
    <n v="8.2236842105263153E-3"/>
    <s v="No"/>
    <s v="US$1,200,000 disbursed for two internal audit reports and an annual opinion letter produced per year for a max of two years"/>
    <x v="0"/>
    <s v="Internal Audit Reports"/>
    <s v="Yes, DLI intact "/>
  </r>
  <r>
    <s v="P154524"/>
    <s v="Pakistan"/>
    <x v="0"/>
    <s v="IPF/DLIs"/>
    <s v="Primary and Secondary Education"/>
    <x v="10"/>
    <x v="74"/>
    <x v="3"/>
    <s v="DLI 1: Private school vouchers: Strengthening program design to expand coverage of tuition-replacement vouchers to children from disadvantaged households"/>
    <x v="0"/>
    <n v="32.21"/>
    <n v="0"/>
    <n v="5.5555555555555559E-2"/>
    <s v="Yes"/>
    <s v="as per DLR formula below"/>
    <x v="2"/>
    <s v="Database, periodic monitoring reports, TPV reports, QAT results, official evidence of approval"/>
    <s v="Yes, DLI intact "/>
  </r>
  <r>
    <s v="P154524"/>
    <s v="Pakistan"/>
    <x v="0"/>
    <s v="IPF/DLIs"/>
    <s v="Primary and Secondary Education"/>
    <x v="10"/>
    <x v="74"/>
    <x v="3"/>
    <s v="DLR 1.1: Revised EVS system in place; and PEF initiates pilot for EV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a) Database of registered voucher recipients (with unique identifiers) (b) database of partner schools (with unique identifiers) (c) expenditures under the vouchers program, in agreed format. 2) QAT and monitoring database of schools and beneficiaries with unique identifiers. 3) Approval by the PEF’s board of directors will be evidenced with official board minutes."/>
    <s v="Yes, DLR intact "/>
  </r>
  <r>
    <s v="P154524"/>
    <s v="Pakistan"/>
    <x v="0"/>
    <s v="IPF/DLIs"/>
    <s v="Primary and Secondary Education"/>
    <x v="10"/>
    <x v="74"/>
    <x v="3"/>
    <s v="DLR 1.2: 10,000 Eligible Children received vouchers to attend private schools; and EF’s Board of Directors approved the Revised System for EV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a) Database of registered voucher recipients (with unique identifiers) (b) database of partner schools (with unique identifiers) (c) expenditures under the vouchers program, in agreed format. 2) QAT and monitoring database of schools and beneficiaries with unique identifiers. 3) Approval by the PEF’s board of directors will be evidenced with official board minutes."/>
    <s v="Yes, DLR intact "/>
  </r>
  <r>
    <s v="P154524"/>
    <s v="Pakistan"/>
    <x v="0"/>
    <s v="IPF/DLIs"/>
    <s v="Primary and Secondary Education"/>
    <x v="10"/>
    <x v="74"/>
    <x v="3"/>
    <s v="DLR 1.3: 130,000 Eligible Children received vouchers to attend private school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a) Database of registered voucher recipients (with unique identifiers) (b) database of partner schools (with unique identifiers) (c) expenditures under the vouchers program, in agreed format. 2) QAT and monitoring database of schools and beneficiaries with unique identifiers. 3) Approval by the PEF’s board of directors will be evidenced with official board minutes."/>
    <s v="Yes, DLR intact "/>
  </r>
  <r>
    <s v="P154524"/>
    <s v="Pakistan"/>
    <x v="0"/>
    <s v="IPF/DLIs"/>
    <s v="Primary and Secondary Education"/>
    <x v="10"/>
    <x v="74"/>
    <x v="3"/>
    <s v="DLR 1.4: 270,000 Eligible Children received vouchers to attend private schools."/>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1) (a) Database of registered voucher recipients (with unique identifiers) (b) database of partner schools (with unique identifiers) (c) expenditures under the vouchers program, in agreed format. 2) QAT and monitoring database of schools and beneficiaries with unique identifiers. 3) Approval by the PEF’s board of directors will be evidenced with official board minutes."/>
    <s v="Yes, DLR intact "/>
  </r>
  <r>
    <s v="P154524"/>
    <s v="Pakistan"/>
    <x v="0"/>
    <s v="IPF/DLIs"/>
    <s v="Primary and Secondary Education"/>
    <x v="10"/>
    <x v="74"/>
    <x v="3"/>
    <s v="DLR 1.5: 420,000 Eligible Children received vouchers to attend private schools."/>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1) (a) Database of registered voucher recipients (with unique identifiers) (b) database of partner schools (with unique identifiers) (c) expenditures under the vouchers program, in agreed format. 2) QAT and monitoring database of schools and beneficiaries with unique identifiers. 3) Approval by the PEF’s board of directors will be evidenced with official board minutes."/>
    <s v="Yes, DLR intact "/>
  </r>
  <r>
    <s v="P154524"/>
    <s v="Pakistan"/>
    <x v="0"/>
    <s v="IPF/DLIs"/>
    <s v="Primary and Secondary Education"/>
    <x v="4"/>
    <x v="57"/>
    <x v="1"/>
    <s v="DLI 2: Public-private partnerships in education: Leveraging the private sector to support schools to increase enrollment"/>
    <x v="0"/>
    <n v="32.21"/>
    <n v="0"/>
    <n v="5.5555555555555559E-2"/>
    <s v="Yes"/>
    <s v="as per DLR formula below"/>
    <x v="3"/>
    <s v="Database, periodic monitoring reports, TPV reports, QAT results, official evidence of approval, PMU records "/>
    <s v="Yes, DLI intact "/>
  </r>
  <r>
    <s v="P154524"/>
    <s v="Pakistan"/>
    <x v="0"/>
    <s v="IPF/DLIs"/>
    <s v="Primary and Secondary Education"/>
    <x v="4"/>
    <x v="57"/>
    <x v="1"/>
    <s v="DLR 2.1: 180,000 children are enrolled through Public-Private Partnerships under PEF approved programs that have a Strengthened Quality Assurance System."/>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1) Database of beneficiary students, database of partner schools, periodic monitoring reports, TPV reports, and QAT results. 2) Approval of a program by the PEF will be evidenced by official minutes of the PEF Board meetings. 3)Evidence provided by the PEF to the PMIU"/>
    <s v="Yes, DLR intact "/>
  </r>
  <r>
    <s v="P154524"/>
    <s v="Pakistan"/>
    <x v="0"/>
    <s v="IPF/DLIs"/>
    <s v="Primary and Secondary Education"/>
    <x v="4"/>
    <x v="57"/>
    <x v="1"/>
    <s v="DLR 2.2: 360,000 children are enrolled through Public-Private Partnerships under PEF approved programs that have a Strengthened Quality Assurance System."/>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1) Database of beneficiary students, database of partner schools, periodic monitoring reports, TPV reports, and QAT results. 2) Approval of a program by the PEF will be evidenced by official minutes of the PEF Board meetings. 3)Evidence provided by the PEF to the PMIU"/>
    <s v="Yes, DLR intact "/>
  </r>
  <r>
    <s v="P154524"/>
    <s v="Pakistan"/>
    <x v="0"/>
    <s v="IPF/DLIs"/>
    <s v="Primary and Secondary Education"/>
    <x v="4"/>
    <x v="57"/>
    <x v="1"/>
    <s v="DLR 2.3: 540,000 children are enrolled through Public-Private Partnerships under PEF approved programs that have a Strengthened Quality Assurance System."/>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1) Database of beneficiary students, database of partner schools, periodic monitoring reports, TPV reports, and QAT results. 2) Approval of a program by the PEF will be evidenced by official minutes of the PEF Board meetings. 3)Evidence provided by the PEF to the PMIU"/>
    <s v="Yes, DLR intact "/>
  </r>
  <r>
    <s v="P154524"/>
    <s v="Pakistan"/>
    <x v="0"/>
    <s v="IPF/DLIs"/>
    <s v="Primary and Secondary Education"/>
    <x v="4"/>
    <x v="57"/>
    <x v="1"/>
    <s v="DLR 2.4: 720,000 children are enrolled through Public Private Partnerships under PEF approved programs that have a Strengthened Quality Assurance System."/>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3"/>
    <s v="1) Database of beneficiary students, database of partner schools, periodic monitoring reports, TPV reports, and QAT results. 2) Approval of a program by the PEF will be evidenced by official minutes of the PEF Board meetings. 3)Evidence provided by the PEF to the PMIU"/>
    <s v="Yes, DLR intact "/>
  </r>
  <r>
    <s v="P154524"/>
    <s v="Pakistan"/>
    <x v="0"/>
    <s v="IPF/DLIs"/>
    <s v="Primary and Secondary Education"/>
    <x v="4"/>
    <x v="57"/>
    <x v="1"/>
    <s v="DLR 2.5: 900,000 children are enrolled through Public Private Partnerships under PEF approved programs that have a Strengthened Quality Assurance System."/>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3"/>
    <s v="1) Database of beneficiary students, database of partner schools, periodic monitoring reports, TPV reports, and QAT results. 2) Approval of a program by the PEF will be evidenced by official minutes of the PEF Board meetings. 3)Evidence provided by the PEF to the PMIU"/>
    <s v="Yes, DLR intact "/>
  </r>
  <r>
    <s v="P154524"/>
    <s v="Pakistan"/>
    <x v="0"/>
    <s v="IPF/DLIs"/>
    <s v="Primary and Secondary Education"/>
    <x v="5"/>
    <x v="7"/>
    <x v="1"/>
    <s v="DLI 3: Stipends for secondary school girls: Stipends for secondary school girls to increase secondary school participation/retention"/>
    <x v="0"/>
    <n v="32.21"/>
    <n v="0"/>
    <n v="5.5555555555555559E-2"/>
    <s v="Yes"/>
    <s v="as per DLR formula below"/>
    <x v="2"/>
    <s v="Database, status reports"/>
    <s v="Yes, DLI intact "/>
  </r>
  <r>
    <s v="P154524"/>
    <s v="Pakistan"/>
    <x v="0"/>
    <s v="IPF/DLIs"/>
    <s v="Primary and Secondary Education"/>
    <x v="5"/>
    <x v="7"/>
    <x v="1"/>
    <s v="DLR 3.1: SED has strengthened its original program and is implementing it in 16 District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Database of beneficiaries in agreed format; 2) Biannual program implementation status report with beneficiary identification, confirmation, and disbursement data, in agreed format"/>
    <s v="Yes, DLR intact "/>
  </r>
  <r>
    <s v="P154524"/>
    <s v="Pakistan"/>
    <x v="0"/>
    <s v="IPF/DLIs"/>
    <s v="Primary and Secondary Education"/>
    <x v="5"/>
    <x v="7"/>
    <x v="1"/>
    <s v="DLR 3.2: SED continues to implement the strengthened program in 16 District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Database of beneficiaries in agreed format; 2) Biannual program implementation status report with beneficiary identification, confirmation, and disbursement data, in agreed format"/>
    <s v="Yes, DLR intact "/>
  </r>
  <r>
    <s v="P154524"/>
    <s v="Pakistan"/>
    <x v="0"/>
    <s v="IPF/DLIs"/>
    <s v="Primary and Secondary Education"/>
    <x v="5"/>
    <x v="7"/>
    <x v="1"/>
    <s v="DLR 3.3: SED continues to implement the strengthened program in 16 District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Database of beneficiaries in agreed format; 2) Biannual program implementation status report with beneficiary identification, confirmation, and disbursement data, in agreed format"/>
    <s v="Yes, DLR intact "/>
  </r>
  <r>
    <s v="P154524"/>
    <s v="Pakistan"/>
    <x v="0"/>
    <s v="IPF/DLIs"/>
    <s v="Primary and Secondary Education"/>
    <x v="5"/>
    <x v="7"/>
    <x v="1"/>
    <s v="DLR 3.4: SED continues to implement the strengthened program in 16 Districts."/>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1) Database of beneficiaries in agreed format; 2) Biannual program implementation status report with beneficiary identification, confirmation, and disbursement data, in agreed format"/>
    <s v="Yes, DLR intact "/>
  </r>
  <r>
    <s v="P154524"/>
    <s v="Pakistan"/>
    <x v="0"/>
    <s v="IPF/DLIs"/>
    <s v="Primary and Secondary Education"/>
    <x v="5"/>
    <x v="7"/>
    <x v="1"/>
    <s v="DLR 3.5: SED continues to implement the strengthened program in 16 Districts."/>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1) Database of beneficiaries in agreed format; 2) Biannual program implementation status report with beneficiary identification, confirmation, and disbursement data, in agreed format"/>
    <s v="Yes, DLR intact "/>
  </r>
  <r>
    <s v="P154524"/>
    <s v="Pakistan"/>
    <x v="0"/>
    <s v="IPF/DLIs"/>
    <s v="Primary and Secondary Education"/>
    <x v="2"/>
    <x v="27"/>
    <x v="3"/>
    <s v="DLI 4: Early childhood education: Improving quality and expanding access to early childhood education"/>
    <x v="0"/>
    <n v="32.21"/>
    <n v="0"/>
    <n v="5.5555555555555559E-2"/>
    <s v="Yes"/>
    <s v="as per DLR formula below"/>
    <x v="3"/>
    <s v="Random sample, approved policy framework, database results, TPV report "/>
    <s v="Yes, DLI intact "/>
  </r>
  <r>
    <s v="P154524"/>
    <s v="Pakistan"/>
    <x v="0"/>
    <s v="IPF/DLIs"/>
    <s v="Primary and Secondary Education"/>
    <x v="2"/>
    <x v="31"/>
    <x v="3"/>
    <s v="DLR 4.1: SED has approved the ECE Policy Framework, which includes Quality Standards for ECE classroom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1) Random sample of reports from the DTEs on classrooms meeting quality standards. 2) Approved ECE Policy Framework with quality standards signed by relevant authority (Secretary Schools Education Department); 3) Database of schools with ECE classrooms that meet quality standards, in an agreed format; 4) TPV report in an agreed format"/>
    <s v="Yes, DLR intact "/>
  </r>
  <r>
    <s v="P154524"/>
    <s v="Pakistan"/>
    <x v="0"/>
    <s v="IPF/DLIs"/>
    <s v="Primary and Secondary Education"/>
    <x v="2"/>
    <x v="31"/>
    <x v="3"/>
    <s v="DLR 4.2: 1,000 schools have classrooms that meet the Quality Standards prescribed by the ECE Policy Framework."/>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1) Random sample of reports from the DTEs on classrooms meeting quality standards. 2) Approved ECE Policy Framework with quality standards signed by relevant authority (Secretary Schools Education Department); 3) Database of schools with ECE classrooms that meet quality standards, in an agreed format; 4) TPV report in an agreed format"/>
    <s v="Yes, DLR intact "/>
  </r>
  <r>
    <s v="P154524"/>
    <s v="Pakistan"/>
    <x v="0"/>
    <s v="IPF/DLIs"/>
    <s v="Primary and Secondary Education"/>
    <x v="2"/>
    <x v="31"/>
    <x v="3"/>
    <s v="DLR 4.3: 2,500 schools have classrooms that meet the Quality Standards prescribed by the ECE Policy Framework; and 50 schools have started implementation of District health/ nutrition officers pilot."/>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1) Random sample of reports from the DTEs on classrooms meeting quality standards. 2) Approved ECE Policy Framework with quality standards signed by relevant authority (Secretary Schools Education Department); 3) Database of schools with ECE classrooms that meet quality standards, in an agreed format; 4) TPV report in an agreed format"/>
    <s v="Yes, DLR intact "/>
  </r>
  <r>
    <s v="P154524"/>
    <s v="Pakistan"/>
    <x v="0"/>
    <s v="IPF/DLIs"/>
    <s v="Primary and Secondary Education"/>
    <x v="2"/>
    <x v="31"/>
    <x v="3"/>
    <s v="DLR 4.4: 4,500 schools have classrooms that meet the Quality Standards prescribed by the ECE Policy Framework."/>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3"/>
    <s v="1) Random sample of reports from the DTEs on classrooms meeting quality standards. 2) Approved ECE Policy Framework with quality standards signed by relevant authority (Secretary Schools Education Department); 3) Database of schools with ECE classrooms that meet quality standards, in an agreed format; 4) TPV report in an agreed format"/>
    <s v="Yes, DLR intact "/>
  </r>
  <r>
    <s v="P154524"/>
    <s v="Pakistan"/>
    <x v="0"/>
    <s v="IPF/DLIs"/>
    <s v="Primary and Secondary Education"/>
    <x v="2"/>
    <x v="31"/>
    <x v="3"/>
    <s v="DLR 4.5: 7,000 schools have classrooms that meet the Quality Standards prescribed by the ECE Policy Framework."/>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3"/>
    <s v="1) Random sample of reports from the DTEs on classrooms meeting quality standards. 2) Approved ECE Policy Framework with quality standards signed by relevant authority (Secretary Schools Education Department); 3) Database of schools with ECE classrooms that meet quality standards, in an agreed format; 4) TPV report in an agreed format"/>
    <s v="Yes, DLR intact "/>
  </r>
  <r>
    <s v="P154524"/>
    <s v="Pakistan"/>
    <x v="0"/>
    <s v="IPF/DLIs"/>
    <s v="Primary and Secondary Education"/>
    <x v="0"/>
    <x v="3"/>
    <x v="2"/>
    <s v="DLI 5: Human Resources Management: Strengthening HR processes through continuous merit-based recruitment and rationalization of teaching posts"/>
    <x v="0"/>
    <n v="32.21"/>
    <n v="0"/>
    <n v="5.5555555555555559E-2"/>
    <s v="Yes"/>
    <s v="as per DLR formula below"/>
    <x v="1"/>
    <s v="Approved recruitment policy, Teachers-specific test results, and placement information"/>
    <s v="Yes, DLI intact "/>
  </r>
  <r>
    <s v="P154524"/>
    <s v="Pakistan"/>
    <x v="0"/>
    <s v="IPF/DLIs"/>
    <s v="Primary and Secondary Education"/>
    <x v="0"/>
    <x v="3"/>
    <x v="2"/>
    <s v="DLR 5.1: SED has started implementation of its recruitment policy for Merit-Based Recruitment of new Teachers and reallocation of post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1"/>
    <s v="Approved recruitment policy, Teachers-specific test results, and placement information in agreed format. In 2017–18, the SED will submit a revised recruitment and reallocation mechanism acceptable to the Bank."/>
    <s v="Yes, DLR intact "/>
  </r>
  <r>
    <s v="P154524"/>
    <s v="Pakistan"/>
    <x v="0"/>
    <s v="IPF/DLIs"/>
    <s v="Primary and Secondary Education"/>
    <x v="0"/>
    <x v="3"/>
    <x v="2"/>
    <s v="DLR 5.2: SED continues to implement its recruitment policy for Merit-Based Recruitment of new Teachers and reallocation of posts. Third-party validation of the SED’s recruitment policy for MeritBased Recruitment of new Teachers and reallocation of posts completed."/>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5"/>
    <s v="Approved recruitment policy, Teachers-specific test results, and placement information in agreed format. In 2017–18, the SED will submit a revised recruitment and reallocation mechanism acceptable to the Bank."/>
    <s v="Yes, DLR intact "/>
  </r>
  <r>
    <s v="P154524"/>
    <s v="Pakistan"/>
    <x v="0"/>
    <s v="IPF/DLIs"/>
    <s v="Primary and Secondary Education"/>
    <x v="0"/>
    <x v="3"/>
    <x v="2"/>
    <s v="DLR 5.3: SED continues to implement its recruitment policy for Merit-Based Recruitment of new Teachers and reallocation of post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5"/>
    <s v="Approved recruitment policy, Teachers-specific test results, and placement information in agreed format. In 2017–18, the SED will submit a revised recruitment and reallocation mechanism acceptable to the Bank."/>
    <s v="Yes, DLR intact "/>
  </r>
  <r>
    <s v="P154524"/>
    <s v="Pakistan"/>
    <x v="0"/>
    <s v="IPF/DLIs"/>
    <s v="Primary and Secondary Education"/>
    <x v="0"/>
    <x v="3"/>
    <x v="2"/>
    <s v="DLR 5.4: SED continues to implement its recruitment policy for Merit-Based Recruitment of new Teachers and reallocation of posts."/>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5"/>
    <s v="Approved recruitment policy, Teachers-specific test results, and placement information in agreed format. In 2017–18, the SED will submit a revised recruitment and reallocation mechanism acceptable to the Bank."/>
    <s v="Yes, DLR intact "/>
  </r>
  <r>
    <s v="P154524"/>
    <s v="Pakistan"/>
    <x v="0"/>
    <s v="IPF/DLIs"/>
    <s v="Primary and Secondary Education"/>
    <x v="0"/>
    <x v="3"/>
    <x v="2"/>
    <s v="DLR 5.5: SED continues to implement its recruitment policy for Merit-Based Recruitment of new Teachers and reallocation of posts."/>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5"/>
    <s v="Approved recruitment policy, Teachers-specific test results, and placement information in agreed format. In 2017–18, the SED will submit a revised recruitment and reallocation mechanism acceptable to the Bank."/>
    <s v="Yes, DLR intact "/>
  </r>
  <r>
    <s v="P154524"/>
    <s v="Pakistan"/>
    <x v="0"/>
    <s v="IPF/DLIs"/>
    <s v="Primary and Secondary Education"/>
    <x v="0"/>
    <x v="22"/>
    <x v="3"/>
    <s v="DLI 6: Quality in the primary classroom: Strengthening fieldbased Continous Professional Development for improved Teachers performance "/>
    <x v="0"/>
    <n v="32.21"/>
    <n v="0"/>
    <n v="5.5555555555555559E-2"/>
    <s v="Yes"/>
    <s v="as per DLR formula below"/>
    <x v="2"/>
    <s v="PMUI"/>
    <s v="Yes, DLI modified"/>
  </r>
  <r>
    <s v="P154524"/>
    <s v="Pakistan"/>
    <x v="0"/>
    <s v="IPF/DLIs"/>
    <s v="Primary and Secondary Education"/>
    <x v="0"/>
    <x v="22"/>
    <x v="3"/>
    <s v="DLR 6.1: DSD has designed: (a) the elements of the New Mainstream Phase of integrated Continous Professional Development program and piloted its key components; and (b) an innovative Teachers support package and tested its component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to be provided by the PMIU with DSD inputs"/>
    <s v="Yes, DLR modified"/>
  </r>
  <r>
    <s v="P154524"/>
    <s v="Pakistan"/>
    <x v="0"/>
    <s v="IPF/DLIs"/>
    <s v="Primary and Secondary Education"/>
    <x v="0"/>
    <x v="22"/>
    <x v="3"/>
    <s v="DLR 6.2: At least 85% of primary school Teachers in 4 Districts covered by the New Mainstream Phase of integrated Continous Professional Development program; and DSD is implementing the validated innovative Teachers support package in at least 100 schools "/>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to be provided by the PMIU with DSD inputs"/>
    <s v="Yes, DLR modified"/>
  </r>
  <r>
    <s v="P154524"/>
    <s v="Pakistan"/>
    <x v="0"/>
    <s v="IPF/DLIs"/>
    <s v="Primary and Secondary Education"/>
    <x v="0"/>
    <x v="22"/>
    <x v="3"/>
    <s v="DLR 6.3: At least 85% of primary school Teachers in 8 Districts covered by New Mainstream Phase of integrated Continous Professional Development program; and DSD is implementing the validated innovative Teachers support package in at least 100 schools "/>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to be provided by the PMIU with DSD inputs"/>
    <s v="Yes, DLR modified"/>
  </r>
  <r>
    <s v="P154524"/>
    <s v="Pakistan"/>
    <x v="0"/>
    <s v="IPF/DLIs"/>
    <s v="Primary and Secondary Education"/>
    <x v="0"/>
    <x v="22"/>
    <x v="3"/>
    <s v="DLR 6.4: At least 85% of primary school Teachers in 12 Districts covered by New Mainstream Phase of integrated Continous Professional Development program; DSD has analyzed and disseminated: (a) the results of the integrated Continous Professional Development program evaluation and integrated its findings into the Continous Professional Development system; and (b) the results of the innovative Teachers support package evaluation"/>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to be provided by the PMIU with DSD inputs"/>
    <s v="Yes, DLR modified"/>
  </r>
  <r>
    <s v="P154524"/>
    <s v="Pakistan"/>
    <x v="0"/>
    <s v="IPF/DLIs"/>
    <s v="Primary and Secondary Education"/>
    <x v="0"/>
    <x v="22"/>
    <x v="3"/>
    <s v="DLR 6.5: At least 85% of primary school Teachers in 18 Districts covered by New Mainstream Phaseof integrated Continous Professional Development program."/>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to be provided by the PMIU with DSD inputs"/>
    <s v="Yes, DLR modified"/>
  </r>
  <r>
    <s v="P154524"/>
    <s v="Pakistan"/>
    <x v="0"/>
    <s v="IPF/DLIs"/>
    <s v="Primary and Secondary Education"/>
    <x v="6"/>
    <x v="10"/>
    <x v="0"/>
    <s v="DLI 7: Student Assessment: PEC and its instruments strengthened within a revised policy framework"/>
    <x v="0"/>
    <n v="32.21"/>
    <n v="0"/>
    <n v="5.5555555555555559E-2"/>
    <s v="Yes"/>
    <s v="as per DLR formula below"/>
    <x v="2"/>
    <s v="PMUI"/>
    <s v="Yes, DLI intact "/>
  </r>
  <r>
    <s v="P154524"/>
    <s v="Pakistan"/>
    <x v="0"/>
    <s v="IPF/DLIs"/>
    <s v="Primary and Secondary Education"/>
    <x v="6"/>
    <x v="10"/>
    <x v="0"/>
    <s v="DLR 7.1: PEC has developed the its assessment policy framework; and The new PEC Institutional Strengthening Plan has been approved by the commission overseeing PEC."/>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Evidence will be provided by the PMIU with PEC input"/>
    <s v="Yes, DLR intact "/>
  </r>
  <r>
    <s v="P154524"/>
    <s v="Pakistan"/>
    <x v="0"/>
    <s v="IPF/DLIs"/>
    <s v="Primary and Secondary Education"/>
    <x v="6"/>
    <x v="10"/>
    <x v="0"/>
    <s v="DLR 7.2: 80% of ISP targets for 2017-18 are met; and strengthened Grade 5+8 PEC instruments are piloted in at least one subject"/>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Evidence will be provided by the PMIU with PEC input"/>
    <s v="Yes, DLR intact "/>
  </r>
  <r>
    <s v="P154524"/>
    <s v="Pakistan"/>
    <x v="0"/>
    <s v="IPF/DLIs"/>
    <s v="Primary and Secondary Education"/>
    <x v="6"/>
    <x v="10"/>
    <x v="0"/>
    <s v="DLR 7.3: 80% of ISP targets for 2018-19 are met; and strengthened Grade 5+8 PEC instruments are administered throughout the entire Punjab school system"/>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Evidence will be provided by the PMIU with PEC input"/>
    <s v="Yes, DLR intact "/>
  </r>
  <r>
    <s v="P154524"/>
    <s v="Pakistan"/>
    <x v="0"/>
    <s v="IPF/DLIs"/>
    <s v="Primary and Secondary Education"/>
    <x v="6"/>
    <x v="10"/>
    <x v="0"/>
    <s v="DLR 7.4: PEC has analyzed and reported Grade 5+8 PEC results from the previous year of Project implementation in Actionable Form."/>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Evidence will be provided by the PMIU with PEC input"/>
    <s v="Yes, DLR intact "/>
  </r>
  <r>
    <s v="P154524"/>
    <s v="Pakistan"/>
    <x v="0"/>
    <s v="IPF/DLIs"/>
    <s v="Primary and Secondary Education"/>
    <x v="6"/>
    <x v="10"/>
    <x v="0"/>
    <s v="DLR 7.5:PEC has analyzed and reported Grade 5+8 PEC results for the previous year of Project implementation in Actionable Form."/>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Evidence will be provided by the PMIU with PEC input"/>
    <s v="Yes, DLR intact "/>
  </r>
  <r>
    <s v="P154524"/>
    <s v="Pakistan"/>
    <x v="0"/>
    <s v="IPF/DLIs"/>
    <s v="Primary and Secondary Education"/>
    <x v="4"/>
    <x v="20"/>
    <x v="2"/>
    <s v="DLI 8: School specific NSB: Setting and executing school budgets in line with school resourcing needs. "/>
    <x v="0"/>
    <n v="32.21"/>
    <n v="0"/>
    <n v="5.5555555555555559E-2"/>
    <s v="Yes"/>
    <s v="as per DLR formula below"/>
    <x v="3"/>
    <s v="TPV report"/>
    <s v="Yes, DLI intact "/>
  </r>
  <r>
    <s v="P154524"/>
    <s v="Pakistan"/>
    <x v="0"/>
    <s v="IPF/DLIs"/>
    <s v="Primary and Secondary Education"/>
    <x v="4"/>
    <x v="20"/>
    <x v="2"/>
    <s v="DLR 8.1: SED has prepared School-Specific Non-Salary Budgets for FY2016/17 in accordance with agreed funding formula, and submitted for inclusion in FY2017/18 District budgets in 36 Districts for all schools, including high/high secondary; and Punjab’s Finance Department has dispersed SchoolSpecific Non-Salary Budgets bi-annually to schools with establishment of Necessary Support Structure for execution; and SCs reconstituted in required elementary/ primary schools and constituted in all high school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The final report of the TPV will be submitted to the Bank for verification of the evaluation activity."/>
    <s v="Yes, DLR intact "/>
  </r>
  <r>
    <s v="P154524"/>
    <s v="Pakistan"/>
    <x v="0"/>
    <s v="IPF/DLIs"/>
    <s v="Primary and Secondary Education"/>
    <x v="4"/>
    <x v="20"/>
    <x v="2"/>
    <s v="DLR 8.2: SED has prepared School-Specific NonSalary Budgets for FY2017/18 in accordance with agreed funding formula, and submitted for inclusion in FY2018/19 District budgets in 36 Districts for all schools, including high/high secondary; and Punjab’s Finance Department has dispersed SchoolSpecific Non-Salary Budgets bi-annually to schools with establishment of Necessary Support Structure for execution."/>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The final report of the TPV will be submitted to the Bank for verification of the evaluation activity."/>
    <s v="Yes, DLR intact "/>
  </r>
  <r>
    <s v="P154524"/>
    <s v="Pakistan"/>
    <x v="0"/>
    <s v="IPF/DLIs"/>
    <s v="Primary and Secondary Education"/>
    <x v="4"/>
    <x v="20"/>
    <x v="2"/>
    <s v="DLR 8.3: SED has prepared School-Specific NonSalary Budgets for FY2018/19 in accordance with agreed funding formula, and submitted for inclusion in FY2019/20 District budgets in 36 Districts for all schools, including high/high secondary; and Punjab’s Finance Department has dispersed SchoolSpecific Non-Salary Budgets bi-annually to schools with establishment of Necessary Support Structure for execution; and TPV of Year 1 and Year 2 of this DLI completed."/>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The final report of the TPV will be submitted to the Bank for verification of the evaluation activity."/>
    <s v="Yes, DLR intact "/>
  </r>
  <r>
    <s v="P154524"/>
    <s v="Pakistan"/>
    <x v="0"/>
    <s v="IPF/DLIs"/>
    <s v="Primary and Secondary Education"/>
    <x v="4"/>
    <x v="20"/>
    <x v="2"/>
    <s v="DLR 8.4: SED has prepared School-Specific NonSalary Budgets for FY2019/20 in accordance with  agreed funding formula, and submitted for inclusion in FY2020/21 District budgets in 36 Districts for all schools, including high/high secondary; and Punjab’s Finance Department has dispersed SchoolSpecific Non-Salary Budgets bi-annually to schools with establishment of Necessary Support Structure for execution."/>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3"/>
    <s v="The final report of the TPV will be submitted to the Bank for verification of the evaluation activity."/>
    <s v="Yes, DLR intact "/>
  </r>
  <r>
    <s v="P154524"/>
    <s v="Pakistan"/>
    <x v="0"/>
    <s v="IPF/DLIs"/>
    <s v="Primary and Secondary Education"/>
    <x v="4"/>
    <x v="20"/>
    <x v="2"/>
    <s v="DLR 8.5: SED has prepared School-Specific Non-Salary Budgets for FY2020/21 in accordance with agreed funding formula, and submitted for inclusion in FY2020/21 District budgets in 36 Districts for all schools, including high/high secondary; and Punjab’s Finance Department has dispersed SchoolSpecific NonSalary Budgets biannually to schools with establishment of Necessary Support Structure for execution."/>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3"/>
    <s v="The final report of the TPV will be submitted to the Bank for verification of the evaluation activity."/>
    <s v="Yes, DLR intact "/>
  </r>
  <r>
    <s v="P154524"/>
    <s v="Pakistan"/>
    <x v="0"/>
    <s v="IPF/DLIs"/>
    <s v="Primary and Secondary Education"/>
    <x v="2"/>
    <x v="2"/>
    <x v="0"/>
    <s v="DLI 9. Data strengthening and performance management: Strengthening management capacity and evidence-based decision-making"/>
    <x v="0"/>
    <n v="32.21"/>
    <n v="0"/>
    <n v="5.5555555555555559E-2"/>
    <s v="Yes"/>
    <s v="as per DLR formula below"/>
    <x v="2"/>
    <s v="Varies by DLR"/>
    <s v="Yes, DLI intact "/>
  </r>
  <r>
    <s v="P154524"/>
    <s v="Pakistan"/>
    <x v="0"/>
    <s v="IPF/DLIs"/>
    <s v="Primary and Secondary Education"/>
    <x v="2"/>
    <x v="2"/>
    <x v="0"/>
    <s v="DLR 9.1: SED has conducted a private school census; and PMIU has prepared and delivered on a semiannual basis District performance report cards for Year 1 following agreed format and contents, to District Education Administration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Private school census school-wise database with GPS coordinates; 2) Integrated education database in agreed format; 3) District level lists with signatures of relevant officials indicating receipt of cards by district education administrations, in agreed format"/>
    <s v="Yes, DLR intact "/>
  </r>
  <r>
    <s v="P154524"/>
    <s v="Pakistan"/>
    <x v="0"/>
    <s v="IPF/DLIs"/>
    <s v="Primary and Secondary Education"/>
    <x v="2"/>
    <x v="2"/>
    <x v="0"/>
    <s v="DLR 9.2: PMIU has integrated Education sector data (from PEC, PMIU, DSD and PEF); and PMIU provided access and orientation to the integrated database to education departments and District education officials in 3 Districts; PMIU has prepared and delivered on a semiannual basis District performance report cards for Year 2 following agreed format and contents, to District Education Administration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Private school census school-wise database with GPS coordinates; 2) Integrated education database in agreed format; 3) District level lists with signatures of relevant officials indicating receipt of cards by district education administrations, in agreed format"/>
    <s v="Yes, DLR intact "/>
  </r>
  <r>
    <s v="P154524"/>
    <s v="Pakistan"/>
    <x v="0"/>
    <s v="IPF/DLIs"/>
    <s v="Primary and Secondary Education"/>
    <x v="2"/>
    <x v="2"/>
    <x v="0"/>
    <s v="DLR 9.3: PMIU has integrated Education sector data (from PEC, PMIU, DSD, and PEF); and PMIU has provided access and orientation to the integrated database to education departments and District education officials in 12 Districts; PMIU has prepared and delivered on a semiannual basis District performance report cards for Year 3 following agreed format and contents, to District Education Administration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Private school census school-wise database with GPS coordinates; 2) Integrated education database in agreed format; 3) District level lists with signatures of relevant officials indicating receipt of cards by district education administrations, in agreed format"/>
    <s v="Yes, DLR intact "/>
  </r>
  <r>
    <s v="P154524"/>
    <s v="Pakistan"/>
    <x v="0"/>
    <s v="IPF/DLIs"/>
    <s v="Primary and Secondary Education"/>
    <x v="2"/>
    <x v="2"/>
    <x v="0"/>
    <s v="DLR 9.4: PMIU has integrated Education sector data (from PEC, PMIU, DSD, and PEF) ; and PMIU has provided access and orientation to the integrated database to education departments and District education officials in 36 Districts; PMIU has prepared and delivered on a semiannual basis District performance report cards for Year 4 following agreed format and contents, to District Education Administrations"/>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1) Private school census school-wise database with GPS coordinates; 2) Integrated education database in agreed format; 3) District level lists with signatures of relevant officials indicating receipt of cards by district education administrations, in agreed format"/>
    <s v="Yes, DLR intact "/>
  </r>
  <r>
    <s v="P154524"/>
    <s v="Pakistan"/>
    <x v="0"/>
    <s v="IPF/DLIs"/>
    <s v="Primary and Secondary Education"/>
    <x v="2"/>
    <x v="2"/>
    <x v="0"/>
    <s v="DLR 9.5: PMIU has integrated Education sector data (from PEC, PMIU, DSD, and PEF) ; and PMIU has provided access and orientation to the integrated database to education departments and District education officials in 36 Districts; PMIU has prepared and delivered on a semiannual basis District performance report cards for Year 5 following agreed format and contents, to District Education Administrations"/>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1) Private school census school-wise database with GPS coordinates; 2) Integrated education database in agreed format; 3) District level lists with signatures of relevant officials indicating receipt of cards by district education administrations, in agreed format"/>
    <s v="Yes, DLR intact "/>
  </r>
  <r>
    <s v="P152810"/>
    <s v="Tanzania"/>
    <x v="2"/>
    <s v="PforR"/>
    <s v="Vocational Education and Training"/>
    <x v="9"/>
    <x v="66"/>
    <x v="0"/>
    <s v="DLI 1: National Skills Council and NSC Secretariat operational"/>
    <x v="0"/>
    <n v="10"/>
    <n v="10"/>
    <n v="4.1666666666666664E-2"/>
    <s v="No"/>
    <s v="Full amount on completion if completed within the first 24 months upon the Effective Date; 10% reduction on the full amount for each successive FY"/>
    <x v="0"/>
    <s v="MoESTVT"/>
    <s v="No"/>
  </r>
  <r>
    <s v="P152810"/>
    <s v="Tanzania"/>
    <x v="2"/>
    <s v="PforR"/>
    <s v="Vocational Education and Training"/>
    <x v="4"/>
    <x v="67"/>
    <x v="0"/>
    <s v="DLI 2: Skills Development Fund operational"/>
    <x v="0"/>
    <n v="7"/>
    <n v="7"/>
    <n v="2.9166666666666667E-2"/>
    <s v="No"/>
    <s v="Full amount on completion if completed within the first 24 months upon the Effective Date; 20% reduction on the full amount for each successive FY."/>
    <x v="0"/>
    <s v="MoESTVT"/>
    <s v="No"/>
  </r>
  <r>
    <s v="P152810"/>
    <s v="Tanzania"/>
    <x v="2"/>
    <s v="PforR"/>
    <s v="Vocational Education and Training"/>
    <x v="4"/>
    <x v="67"/>
    <x v="0"/>
    <s v="DLI 3: Trainee Voucher Scheme Operational"/>
    <x v="0"/>
    <n v="7"/>
    <n v="7"/>
    <n v="2.9166666666666667E-2"/>
    <s v="No"/>
    <s v="Full amount on completion if completed within the first 24 months upon the Effective Date; 25% reduction on the full amount for each successive FY."/>
    <x v="0"/>
    <s v="MoESTVT"/>
    <s v="No"/>
  </r>
  <r>
    <s v="P152810"/>
    <s v="Tanzania"/>
    <x v="2"/>
    <s v="PforR"/>
    <s v="Vocational Education and Training"/>
    <x v="2"/>
    <x v="33"/>
    <x v="0"/>
    <s v="DLI 4: Completion of annual capacity building activities for program institutions as set forth in the POM"/>
    <x v="0"/>
    <n v="6"/>
    <n v="6"/>
    <n v="2.5000000000000001E-2"/>
    <s v="Yes"/>
    <s v="US$3M in FY2016/17, US$750,000 in each remaining FY; payment pro-rated for proportion of planned capacity building budget spent according to annual Capacity Building Plan"/>
    <x v="0"/>
    <s v="MoESTVT"/>
    <s v="No"/>
  </r>
  <r>
    <s v="P152810"/>
    <s v="Tanzania"/>
    <x v="2"/>
    <s v="PforR"/>
    <s v="Vocational Education and Training"/>
    <x v="4"/>
    <x v="67"/>
    <x v="0"/>
    <s v="DLI 5: Agreed allocations of additional sources of funds, including SDL deposited into Skills Development Fund and/or Treainee Voucher Scheme accounts as set forth in the POM"/>
    <x v="0"/>
    <n v="10"/>
    <n v="10"/>
    <n v="4.1666666666666664E-2"/>
    <s v="Yes"/>
    <s v="US$6M in FY18/19; US$2M annually in FY2019/20, FY2020/21 if agreed amount paid into both or one of the accounts"/>
    <x v="0"/>
    <s v="TEA/HESLB"/>
    <s v="No"/>
  </r>
  <r>
    <s v="P152810"/>
    <s v="Tanzania"/>
    <x v="2"/>
    <s v="PforR"/>
    <s v="Vocational Education and Training"/>
    <x v="9"/>
    <x v="66"/>
    <x v="0"/>
    <s v="DLI 6: Sector Skills Councils established"/>
    <x v="0"/>
    <n v="8"/>
    <n v="8"/>
    <n v="3.3333333333333333E-2"/>
    <s v="Yes"/>
    <s v="US$2M per SSC established in FY2016/17, FY2017/18, FY2018/19; US$1M per SSC established in FY2019-20; FY2020/21. Disbursement for maximum of four SSCs."/>
    <x v="0"/>
    <s v="MoESTVT"/>
    <s v="No"/>
  </r>
  <r>
    <s v="P152810"/>
    <s v="Tanzania"/>
    <x v="2"/>
    <s v="PforR"/>
    <s v="Vocational Education and Training"/>
    <x v="3"/>
    <x v="5"/>
    <x v="0"/>
    <s v="DLI 7: Number of training providers submitting complete data set upon agreed list of variables in POM to TCU, VETA, NACTE and TCU records/SMIS"/>
    <x v="0"/>
    <n v="6"/>
    <n v="6"/>
    <n v="2.5000000000000001E-2"/>
    <s v="Yes"/>
    <s v="US$1.5M maximum per year, payable as % of target reached"/>
    <x v="0"/>
    <s v="National Skills Council"/>
    <s v="No"/>
  </r>
  <r>
    <s v="P152810"/>
    <s v="Tanzania"/>
    <x v="2"/>
    <s v="PforR"/>
    <s v="Vocational Education and Training"/>
    <x v="9"/>
    <x v="63"/>
    <x v="0"/>
    <s v="DLI 8: Number of students benefitting from at least one month internship, apprenticeship or work-based opportunities relevant to their field"/>
    <x v="0"/>
    <n v="10"/>
    <n v="10"/>
    <n v="4.1666666666666664E-2"/>
    <s v="Yes"/>
    <s v="US$1,250 per trainee up to a total maximum amount of US$10M"/>
    <x v="0"/>
    <s v="National Skills Council"/>
    <s v="No"/>
  </r>
  <r>
    <s v="P152810"/>
    <s v="Tanzania"/>
    <x v="2"/>
    <s v="PforR"/>
    <s v="Vocational Education and Training"/>
    <x v="9"/>
    <x v="43"/>
    <x v="0"/>
    <s v="DLI 9: Number of training programs receiving financing from the Skills Development Fund"/>
    <x v="0"/>
    <n v="6"/>
    <n v="6"/>
    <n v="2.5000000000000001E-2"/>
    <s v="Yes"/>
    <s v="US$60,000 per training program up to a total maximum amount of US$6M"/>
    <x v="0"/>
    <s v="TEA"/>
    <s v="No"/>
  </r>
  <r>
    <s v="P152810"/>
    <s v="Tanzania"/>
    <x v="2"/>
    <s v="PforR"/>
    <s v="Vocational Education and Training"/>
    <x v="5"/>
    <x v="18"/>
    <x v="3"/>
    <s v="DLI 10: Number of trainees enrolled in alternative, TVET and university training programs in key economic sectors funded by the Skills Development Fund or the Trainee Voucher Scheme"/>
    <x v="0"/>
    <n v="50"/>
    <n v="50"/>
    <n v="0.20833333333333334"/>
    <s v="Yes"/>
    <s v="US$1,600 per trainee up to a total maximum of US$50M"/>
    <x v="0"/>
    <s v="TEA/ HESLB"/>
    <s v="No"/>
  </r>
  <r>
    <s v="P153277"/>
    <s v="Tanzania"/>
    <x v="2"/>
    <s v="IPF/DLIs"/>
    <s v="Secondary Education"/>
    <x v="0"/>
    <x v="36"/>
    <x v="0"/>
    <s v="DLI 1: Teachers training"/>
    <x v="0"/>
    <n v="4.6000000000000005"/>
    <n v="0"/>
    <n v="0.1277777777777778"/>
    <s v="Yes"/>
    <s v="as per DLR formulas below"/>
    <x v="0"/>
    <s v="MoEVT"/>
    <s v="No"/>
  </r>
  <r>
    <s v="P153277"/>
    <s v="Tanzania"/>
    <x v="2"/>
    <s v="IPF/DLIs"/>
    <s v="Secondary Education"/>
    <x v="0"/>
    <x v="36"/>
    <x v="0"/>
    <s v="DLR 1.1: All Teachers trainers have been trained. Training material is available at all Trining Centers"/>
    <x v="1"/>
    <n v="0.4"/>
    <n v="0.4"/>
    <n v="0"/>
    <s v="Yes"/>
    <s v="n/a"/>
    <x v="0"/>
    <s v="MoEVT; Teachers trainers are the 24 trainers from TCs who will re-train Teachers in Math, Science and English. Verified through formal completion report of Teachers training firm."/>
    <s v="No"/>
  </r>
  <r>
    <s v="P153277"/>
    <s v="Tanzania"/>
    <x v="2"/>
    <s v="IPF/DLIs"/>
    <s v="Secondary Education"/>
    <x v="0"/>
    <x v="39"/>
    <x v="0"/>
    <s v="DLR 1.2: Teachers receiving retraining and/or TESS pass the corresponding proficiency test in math, science, and English (target group: 1500 Teachers)"/>
    <x v="1"/>
    <n v="3.8"/>
    <n v="3.8"/>
    <n v="0"/>
    <s v="Yes"/>
    <s v="Amount allocated for DLR 1.2 is prorated by number of Teachers (US$2,503 per Teachers)"/>
    <x v="0"/>
    <s v="MoEVT; Proficiency tests for English, Math and Science developed by an independent firm and approved by the Bank. Verified by Teachers testing in random subsample of targeted schools"/>
    <s v="No"/>
  </r>
  <r>
    <s v="P153277"/>
    <s v="Tanzania"/>
    <x v="2"/>
    <s v="IPF/DLIs"/>
    <s v="Secondary Education"/>
    <x v="0"/>
    <x v="16"/>
    <x v="0"/>
    <s v="DLR 1.3: Project Implementing Entity (PIE) order on diploma and salary entitlement of retrained Teachers issued"/>
    <x v="1"/>
    <n v="0.4"/>
    <n v="0.4"/>
    <n v="0"/>
    <s v="Yes"/>
    <s v="n/a"/>
    <x v="0"/>
    <s v="Government order issued by the Ministry of Education, Zanzibar and shared with the Bank. Verified by review of Government order."/>
    <s v="No"/>
  </r>
  <r>
    <s v="P153277"/>
    <s v="Tanzania"/>
    <x v="2"/>
    <s v="IPF/DLIs"/>
    <s v="Secondary Education"/>
    <x v="2"/>
    <x v="11"/>
    <x v="0"/>
    <s v="DLI 2: Teachers reforms"/>
    <x v="0"/>
    <n v="4"/>
    <n v="0"/>
    <n v="0.1111111111111111"/>
    <s v="Yes"/>
    <s v="Amounts allocated for DLRs 2.1 and 2.2 are prorated annually in terms of number of schools and districts, respectively."/>
    <x v="0"/>
    <s v="MoEVT"/>
    <s v="No"/>
  </r>
  <r>
    <s v="P153277"/>
    <s v="Tanzania"/>
    <x v="2"/>
    <s v="IPF/DLIs"/>
    <s v="Secondary Education"/>
    <x v="2"/>
    <x v="51"/>
    <x v="0"/>
    <s v="DLR 2.1: Number of targeted schools inspected at least twice a year (FY2016/17–2020/21)"/>
    <x v="1"/>
    <n v="2.5"/>
    <n v="2.5"/>
    <n v="0"/>
    <s v="Yes"/>
    <s v="Amounts allocated for DLRs 2.1 and 2.2 are prorated annually in terms of number of schools and districts, respectively."/>
    <x v="0"/>
    <s v="MoEVT; Verified by (i)  review of visit reports filed by School Inspectors and (ii) SMS-based questions targeted at random subsample of head Teachers, Teachers, and students to verify visit. "/>
    <s v="No"/>
  </r>
  <r>
    <s v="P153277"/>
    <s v="Tanzania"/>
    <x v="2"/>
    <s v="IPF/DLIs"/>
    <s v="Secondary Education"/>
    <x v="2"/>
    <x v="11"/>
    <x v="0"/>
    <s v="DLR 2.2: Number of districts holding the performance-based recognition awards for Teachers"/>
    <x v="1"/>
    <n v="1.5"/>
    <n v="1.5"/>
    <n v="0"/>
    <s v="Yes"/>
    <s v="Amounts allocated for DLRs 2.1 and 2.2 are prorated annually in terms of number of schools and districts, respectively."/>
    <x v="0"/>
    <s v="MoEVT"/>
    <s v="No"/>
  </r>
  <r>
    <s v="P153277"/>
    <s v="Tanzania"/>
    <x v="2"/>
    <s v="IPF/DLIs"/>
    <s v="Secondary Education"/>
    <x v="4"/>
    <x v="26"/>
    <x v="0"/>
    <s v="DLI 3: School Improvement Grants"/>
    <x v="0"/>
    <n v="6"/>
    <n v="0"/>
    <n v="0.16666666666666666"/>
    <s v="Yes"/>
    <s v="Amounts allocated for DLRs 3.1 and 3.2 are prorated in terms of number of schools."/>
    <x v="3"/>
    <s v="MoEVT, MoF. Verified by formal adoption letter of the Government. Dissemination verified by SMS-based questions to random subsample of head Teachers. "/>
    <s v="No"/>
  </r>
  <r>
    <s v="P153277"/>
    <s v="Tanzania"/>
    <x v="2"/>
    <s v="IPF/DLIs"/>
    <s v="Secondary Education"/>
    <x v="4"/>
    <x v="26"/>
    <x v="4"/>
    <s v="DLR 3.1: Manual for administering and monitoring capitation grants has been prepared, adopted by the PIE, and disseminated to all schools"/>
    <x v="1"/>
    <n v="0.4"/>
    <n v="0.4"/>
    <n v="0"/>
    <s v="Yes"/>
    <s v="Amounts allocated for DLRs 3.1 and 3.2 are prorated in terms of number of schools."/>
    <x v="1"/>
    <s v="MoEVT"/>
    <s v="No"/>
  </r>
  <r>
    <s v="P153277"/>
    <s v="Tanzania"/>
    <x v="2"/>
    <s v="IPF/DLIs"/>
    <s v="Secondary Education"/>
    <x v="4"/>
    <x v="26"/>
    <x v="0"/>
    <s v="DLR 3.2: Schools receive SIGs each year (FY2017/18–2020/21)"/>
    <x v="1"/>
    <n v="5.6"/>
    <n v="5.6"/>
    <n v="0"/>
    <s v="Yes"/>
    <s v="Amounts allocated for DLRs 3.1 and 3.2 are prorated in terms of number of schools."/>
    <x v="0"/>
    <s v="Ministry of Finance (MoF); Verified by review of bank records showing transfer of school grants to school bank account with amounts"/>
    <s v="No"/>
  </r>
  <r>
    <s v="P153277"/>
    <s v="Tanzania"/>
    <x v="2"/>
    <s v="IPF/DLIs"/>
    <s v="Secondary Education"/>
    <x v="6"/>
    <x v="53"/>
    <x v="0"/>
    <s v="DLI 4: Examination and data reform"/>
    <x v="0"/>
    <n v="3.4"/>
    <n v="0"/>
    <n v="9.4444444444444442E-2"/>
    <s v="Yes"/>
    <s v="Amounts allocated calculated as follows: total amount first divided equally across each of the 10 districts. Amount per district prorated by number of schools for which data is available or information is disseminated, respectively."/>
    <x v="0"/>
    <s v="Examination body"/>
    <s v="No"/>
  </r>
  <r>
    <s v="P153277"/>
    <s v="Tanzania"/>
    <x v="2"/>
    <s v="IPF/DLIs"/>
    <s v="Secondary Education"/>
    <x v="6"/>
    <x v="53"/>
    <x v="0"/>
    <s v="DLR 4.1: Information disseminated to lower secondary schools on student-level Standard 6 and Form 2 exam data (disaggregated by subjects) each year (FY2016/17–2020/21)"/>
    <x v="1"/>
    <n v="3.4"/>
    <n v="3.4"/>
    <n v="0"/>
    <s v="Yes"/>
    <s v="Amounts allocated calculated as follows: total amount first divided equally across each of the 10 districts. Amount per district prorated by number of schools for which data is available or information is disseminated, respectively."/>
    <x v="0"/>
    <s v="Examination body; School level reports prepared by the examination body with student scores for Standard 6 and Form 2 disaggregated by subject. Verified by review of reports and SMS-based questions targeted at random subsample of head Teachers"/>
    <s v="No"/>
  </r>
  <r>
    <s v="P159771"/>
    <s v="Uruguay"/>
    <x v="1"/>
    <s v="IPF/DLIs"/>
    <s v="Early Child Development"/>
    <x v="2"/>
    <x v="2"/>
    <x v="2"/>
    <s v="DLI 1: ECD assessment results integrated into GURI's database"/>
    <x v="0"/>
    <n v="0.5"/>
    <n v="0.5"/>
    <n v="8.3333333333333329E-2"/>
    <s v="No"/>
    <s v="n/a"/>
    <x v="1"/>
    <s v="SEA Report/GURI records"/>
    <s v="No"/>
  </r>
  <r>
    <s v="P159771"/>
    <s v="Uruguay"/>
    <x v="1"/>
    <s v="IPF/DLIs"/>
    <s v="Early Child Development"/>
    <x v="2"/>
    <x v="38"/>
    <x v="1"/>
    <s v="DLI 2: Guidelines for ECD teaching practices are revised and published by the Project Implementing Entity"/>
    <x v="0"/>
    <n v="0.5"/>
    <n v="0.5"/>
    <n v="8.3333333333333329E-2"/>
    <s v="No"/>
    <s v="n/a"/>
    <x v="1"/>
    <s v="Project reports based on training sessions' testing registries."/>
    <s v="No"/>
  </r>
  <r>
    <s v="P159771"/>
    <s v="Uruguay"/>
    <x v="1"/>
    <s v="IPF/DLIs"/>
    <s v="Early Child Development"/>
    <x v="1"/>
    <x v="21"/>
    <x v="0"/>
    <s v="DLI 3: 60% of ECD Teachers (from a baseline of 30 ECD Teachers) of FTS which have installed a mobile library use mobile libraries at least once a week during 10 consecutive months prior to January 1, 2019"/>
    <x v="0"/>
    <n v="0.4"/>
    <n v="0.4"/>
    <n v="6.6666666666666666E-2"/>
    <s v="No"/>
    <s v="n/a"/>
    <x v="3"/>
    <s v="Supervisor visit reports"/>
    <s v="No"/>
  </r>
  <r>
    <s v="P159771"/>
    <s v="Uruguay"/>
    <x v="1"/>
    <s v="IPF/DLIs"/>
    <s v="Early Child Development"/>
    <x v="5"/>
    <x v="8"/>
    <x v="0"/>
    <s v="DLI 4: 60% of ECD Teachers of all FTS (operating as of January 1, 2019) apply protocols for at-risk students"/>
    <x v="0"/>
    <n v="0.4"/>
    <n v="0.4"/>
    <n v="6.6666666666666666E-2"/>
    <s v="No"/>
    <s v="n/a"/>
    <x v="3"/>
    <s v="Supervisor visit reports"/>
    <s v="No"/>
  </r>
  <r>
    <s v="P159771"/>
    <s v="Uruguay"/>
    <x v="1"/>
    <s v="IPF/DLIs"/>
    <s v="Early Child Development"/>
    <x v="6"/>
    <x v="23"/>
    <x v="2"/>
    <s v="DLI 5: 60% of first grade Teachers of all FTS (operating as of January 1, 2020) have digital access to students' ECD assessment results"/>
    <x v="0"/>
    <n v="0.6"/>
    <n v="0.6"/>
    <n v="9.9999999999999992E-2"/>
    <s v="No"/>
    <s v="n/a"/>
    <x v="3"/>
    <s v="SEA Report/GURI records"/>
    <s v="No"/>
  </r>
  <r>
    <s v="P159771"/>
    <s v="Uruguay"/>
    <x v="1"/>
    <s v="IPF/DLIs"/>
    <s v="Early Child Development"/>
    <x v="6"/>
    <x v="10"/>
    <x v="1"/>
    <s v="DLI 6: Local ECD assessment is developed and approved by the Project Implementing Entity"/>
    <x v="0"/>
    <n v="0.6"/>
    <n v="0.6"/>
    <n v="9.9999999999999992E-2"/>
    <s v="No"/>
    <s v="n/a"/>
    <x v="1"/>
    <s v="SEA Report/GURI records"/>
    <s v="No"/>
  </r>
  <r>
    <s v="P150060"/>
    <s v="Vietnam"/>
    <x v="4"/>
    <s v="PforR"/>
    <s v="Primary and Secondary Education"/>
    <x v="0"/>
    <x v="35"/>
    <x v="4"/>
    <s v="DLI 1: Institutional capacity of Lead Teacher Training Universities to support the new Continuous Professional Development system for Teachers and principals enhanced"/>
    <x v="0"/>
    <n v="27"/>
    <n v="0"/>
    <n v="0.14210526315789473"/>
    <s v="Varies by DLR"/>
    <s v="as per DLR formula below"/>
    <x v="0"/>
    <s v="Varies by DLR"/>
    <s v="No"/>
  </r>
  <r>
    <s v="P150060"/>
    <s v="Vietnam"/>
    <x v="4"/>
    <s v="PforR"/>
    <s v="Primary and Secondary Education"/>
    <x v="0"/>
    <x v="35"/>
    <x v="4"/>
    <s v="DLR 1.1: A total of eight (8) LTTUs have conducted TEIDI baseline assessment and signed Performance Agreements with MOET."/>
    <x v="1"/>
    <n v="9"/>
    <n v="9"/>
    <n v="0"/>
    <s v="Yes"/>
    <s v="Each of a total of eight (8) PAs is priced at $1,125,000 to be signed in Periods 1-2. However, a minimum number of 4 signed PAs is required before disbursements commence. Any undisbursed allocation from Periods 1 and 2 will be withheld until corresponding Performance Agreements are signed. "/>
    <x v="0"/>
    <s v="Performance Agreements signed between each LTTU and the MOET"/>
    <s v="No"/>
  </r>
  <r>
    <s v="P150060"/>
    <s v="Vietnam"/>
    <x v="4"/>
    <s v="PforR"/>
    <s v="Primary and Secondary Education"/>
    <x v="0"/>
    <x v="35"/>
    <x v="4"/>
    <s v="DLR 1.2: Each LTTU conducts an annual TEIDI assessment and MOET publishes the TEIDI scores on its website."/>
    <x v="1"/>
    <n v="6"/>
    <n v="6"/>
    <n v="0"/>
    <s v="No"/>
    <s v="Each of the total of eight (8) LTTU annual TEIDI assessments published on the MOET website is priced at $750,000. Any undisbursed  allocation will be reallocated or cancelled. "/>
    <x v="0"/>
    <s v="Annual TEIDI Reports for each LTTU MOET website"/>
    <s v="No"/>
  </r>
  <r>
    <s v="P150060"/>
    <s v="Vietnam"/>
    <x v="4"/>
    <s v="PforR"/>
    <s v="Primary and Secondary Education"/>
    <x v="0"/>
    <x v="35"/>
    <x v="4"/>
    <s v="DLR 1.3: Each LTTU conducts an annual TEIDI assessment and MOET publishes the TEIDI scores on its website."/>
    <x v="1"/>
    <n v="6"/>
    <n v="6"/>
    <n v="0"/>
    <s v="No"/>
    <s v="Each of the total of eight (8) LTTU annual TEIDI assessments published on the MOET website is priced at $750,000. Any undisbursed  allocation will be reallocated or cancelled. "/>
    <x v="0"/>
    <s v="Annual TEIDI Reports for each LTTU MOET website"/>
    <s v="No"/>
  </r>
  <r>
    <s v="P150060"/>
    <s v="Vietnam"/>
    <x v="4"/>
    <s v="PforR"/>
    <s v="Primary and Secondary Education"/>
    <x v="0"/>
    <x v="35"/>
    <x v="4"/>
    <s v="DLR 1.4: Each LTTU conducts an annual TEIDI assessment and MOET publishes the TEIDI scores on its website."/>
    <x v="1"/>
    <n v="6"/>
    <n v="6"/>
    <n v="0"/>
    <s v="No"/>
    <s v="Each of the total of eight (8) LTTU annual TEIDI assessments published on the MOET website is priced at $750,000. Any undisbursed  allocation will be reallocated or cancelled. "/>
    <x v="0"/>
    <s v="Annual TEIDI Reports for each LTTU MOET website"/>
    <s v="No"/>
  </r>
  <r>
    <s v="P150060"/>
    <s v="Vietnam"/>
    <x v="4"/>
    <s v="PforR"/>
    <s v="Primary and Secondary Education"/>
    <x v="2"/>
    <x v="11"/>
    <x v="4"/>
    <s v="DLI 2: Systems are in place to: (i) measure whether Teachers and principals meet new professional standards; (ii) track and record evaluations of CPD programs; and (iii) record assessments of CPD needs of Teachers and principals."/>
    <x v="0"/>
    <n v="18"/>
    <n v="0"/>
    <n v="9.4736842105263161E-2"/>
    <s v="Varies by DLR"/>
    <s v="as per DLR fomulas below"/>
    <x v="0"/>
    <s v="MOET website/report"/>
    <s v="No"/>
  </r>
  <r>
    <s v="P150060"/>
    <s v="Vietnam"/>
    <x v="4"/>
    <s v="PforR"/>
    <s v="Primary and Secondary Education"/>
    <x v="2"/>
    <x v="38"/>
    <x v="4"/>
    <s v="DLR 2.1: MOET issues a circular describing guidelines and procedures to assess Teachers and principals against new professional standards."/>
    <x v="1"/>
    <n v="2"/>
    <n v="2"/>
    <n v="0"/>
    <s v="No"/>
    <s v="Undisbursed allocation will be reallocated or cancelled"/>
    <x v="0"/>
    <s v="MOET website"/>
    <s v="No"/>
  </r>
  <r>
    <s v="P150060"/>
    <s v="Vietnam"/>
    <x v="4"/>
    <s v="PforR"/>
    <s v="Primary and Secondary Education"/>
    <x v="2"/>
    <x v="11"/>
    <x v="4"/>
    <s v="DLR 2.2: MOET establishes a Teachers Education Management Information System (TEMIS) that: (i) tracks Teachers and principal professional standards rating; (ii) records beneficiary evaluations of CPD programs and interventions; and (iii) records Teachers and principal CPD needs."/>
    <x v="1"/>
    <n v="4"/>
    <n v="4"/>
    <n v="0"/>
    <s v="No"/>
    <s v="Each TEMIS generated Annual Report for any given DOET is priced at US$ 133,333 for an annual total of up to fifteen (15) Annual Reports. "/>
    <x v="0"/>
    <s v="MOET website"/>
    <s v="No"/>
  </r>
  <r>
    <s v="P150060"/>
    <s v="Vietnam"/>
    <x v="4"/>
    <s v="PforR"/>
    <s v="Primary and Secondary Education"/>
    <x v="2"/>
    <x v="11"/>
    <x v="4"/>
    <s v="DLR 2.3: Up to Fifeen (15) DOETs publish a TEMIS-generated CPD Annual Report for its respective province. The Annual Report present trends on professional standards, beneficiary assessments of CPD programs and assessments of CPD needs of Teachers and principals."/>
    <x v="1"/>
    <n v="2"/>
    <n v="2"/>
    <n v="0"/>
    <s v="Yes"/>
    <s v="Each TEMIS generated Annual Report for any given DOET is priced at US$ 133,333 for an annual total of up to fifteen (15) Annual Reports. Any remaining allocation from this Year or Period may be carried over to subsequent Periods"/>
    <x v="0"/>
    <s v="MOET report"/>
    <s v="No"/>
  </r>
  <r>
    <s v="P150060"/>
    <s v="Vietnam"/>
    <x v="4"/>
    <s v="PforR"/>
    <s v="Primary and Secondary Education"/>
    <x v="2"/>
    <x v="11"/>
    <x v="4"/>
    <s v="DLR 2.4: Up to Thirty (30) DOESTs publish a TEMIS-generated CPD Annual Report for its respective province. The Annual Report present trends on professional standards, beneficiary assessments of CPD programs and assessments of CPD needs of Teachers and principals."/>
    <x v="1"/>
    <n v="4"/>
    <n v="4"/>
    <n v="0"/>
    <s v="Yes"/>
    <s v="Each TEMI Sgenerated Annual Report for any given DOES is priced at US$ 133,333 for an annual total of up to thirty (30) Annual Reports. Remaining allocation from Year or Period 3 is available for disbursements at $133,333 per Annual Report in excess of target number of Reports for Period 4."/>
    <x v="0"/>
    <s v="MOET report"/>
    <s v="No"/>
  </r>
  <r>
    <s v="P150060"/>
    <s v="Vietnam"/>
    <x v="4"/>
    <s v="PforR"/>
    <s v="Primary and Secondary Education"/>
    <x v="2"/>
    <x v="11"/>
    <x v="4"/>
    <s v="DLR 2.5: Up to Forty-Five (45) DOETs publish a TEMIS- generated CPD Annual Report for its respective province. The Annual Report present trends on professional standards, beneficiary assessments of CPD programs and assessments of CPD needs of Teachers and principals."/>
    <x v="1"/>
    <n v="6"/>
    <n v="6"/>
    <n v="0"/>
    <s v="Yes"/>
    <s v="Each TEMIS generated Annual Report for any given DOES is priced at US$ 133,333 for a total of up to forty-five (45) Annual Reports. Remaining allocation from Years or Periods 3 and 4 is available for disbursements at $133,333 per Annual Report in excess of target number of Reports for Year or Period 5."/>
    <x v="0"/>
    <s v="MOET report"/>
    <s v="No"/>
  </r>
  <r>
    <s v="P150060"/>
    <s v="Vietnam"/>
    <x v="4"/>
    <s v="PforR"/>
    <s v="Primary and Secondary Education"/>
    <x v="0"/>
    <x v="50"/>
    <x v="4"/>
    <s v="DLI 3: Number of Core Teachers and Principals Advisors selected and trained to provide systematic face-to-face school-based continuous professional development to Teachers and principals."/>
    <x v="0"/>
    <n v="22"/>
    <n v="0"/>
    <n v="0.11578947368421053"/>
    <s v="Varies by DLR"/>
    <s v="as per DLR fomulas below"/>
    <x v="0"/>
    <s v="MOET"/>
    <s v="No"/>
  </r>
  <r>
    <s v="P150060"/>
    <s v="Vietnam"/>
    <x v="4"/>
    <s v="PforR"/>
    <s v="Primary and Secondary Education"/>
    <x v="0"/>
    <x v="50"/>
    <x v="4"/>
    <s v="DLR 3.1: MOET issues a Circular that defines the rules and regulations for the selection, roles, responsibilities and working conditions of Core Teachers and Principal Advisors."/>
    <x v="1"/>
    <n v="2"/>
    <n v="2"/>
    <n v="0"/>
    <s v="No"/>
    <s v="US$ 2,000,000 will be disbursed when MOET issues a circular that defines the rules and regulations for the selection, roles, responsibilities and working conditions of Core Teachers and Principals Advisors"/>
    <x v="0"/>
    <s v="MOET; LTTUs"/>
    <s v="No"/>
  </r>
  <r>
    <s v="P150060"/>
    <s v="Vietnam"/>
    <x v="4"/>
    <s v="PforR"/>
    <s v="Primary and Secondary Education"/>
    <x v="0"/>
    <x v="50"/>
    <x v="4"/>
    <s v="DLR 3.2: LTTUs provide basic training to 25,000 Core Teachers and 3,600 Principal Advisors (Years 2-5)"/>
    <x v="1"/>
    <n v="20"/>
    <n v="20"/>
    <n v="0"/>
    <s v="Yes"/>
    <s v="For every two of the six modules of the basic training completed by a Core Teachers (up to 25,000 Core Teachers) or a Principal Advisor (up to 3,600 Principal Advisors), US$ 233 will be disbursed. Every Core Teachers and Principal Advisor is expected to complete six modules to be fully certified Consequently, a total of three disbursements can be made per Core Teachers or Principal Advisor over the life of the Program."/>
    <x v="0"/>
    <s v="TEMIS LTTUs"/>
    <s v="No"/>
  </r>
  <r>
    <s v="P150060"/>
    <s v="Vietnam"/>
    <x v="4"/>
    <s v="PforR"/>
    <s v="Primary and Secondary Education"/>
    <x v="0"/>
    <x v="36"/>
    <x v="4"/>
    <s v="DLI 4: Number of Core Teachers and Principal Advisors providing school-based continuous professional development to Teachers and principals."/>
    <x v="0"/>
    <n v="14"/>
    <n v="0"/>
    <n v="7.3684210526315783E-2"/>
    <s v="Yes"/>
    <s v="as per DLR fomulas below"/>
    <x v="0"/>
    <s v="MOET report based on the TEMIS data"/>
    <s v="No"/>
  </r>
  <r>
    <s v="P150060"/>
    <s v="Vietnam"/>
    <x v="4"/>
    <s v="PforR"/>
    <s v="Primary and Secondary Education"/>
    <x v="0"/>
    <x v="36"/>
    <x v="4"/>
    <s v="DLR 4.1: Up to 6,000 Core Teachers and 900 Principal Advisors provide school-based continuous professional development to Teachers and principals during Period 2, as per their individual annual plan."/>
    <x v="1"/>
    <n v="1.38"/>
    <n v="1.38"/>
    <n v="0"/>
    <s v="Yes"/>
    <s v="Each Core Teachers and Principal Advisor having provided school based CPD is price at US$200 for an annual total target of up to 6,000 Core Teachers and 900 Principal Advisors. Any remaining allocation from this Period may be carried over to subsequent Periods."/>
    <x v="0"/>
    <s v="MOET report based on the TEMIS data"/>
    <s v="No"/>
  </r>
  <r>
    <s v="P150060"/>
    <s v="Vietnam"/>
    <x v="4"/>
    <s v="PforR"/>
    <s v="Primary and Secondary Education"/>
    <x v="0"/>
    <x v="36"/>
    <x v="4"/>
    <s v="DLR 4.2: Up to 12,000 Core Teachers and 1,800 Principal Advisors provide school-based continuous professional development to Teachers and principals during Period 3, as per their individual annual plan."/>
    <x v="1"/>
    <n v="2.76"/>
    <n v="2.76"/>
    <n v="0"/>
    <s v="Yes"/>
    <s v="Each Core Teachers and Principal Advisor having provided school based CPD is priced at US$ 200 for an annual total target of up to 12,000 Core Teachers and 1,800 Principal Advisors. Remaining allocation from Period 2 is available for disbursements at $200 for each Core Teachers and Principal Advisors in excess of the targets for Period 3."/>
    <x v="0"/>
    <s v="MOET report based on the TEMIS data"/>
    <s v="No"/>
  </r>
  <r>
    <s v="P150060"/>
    <s v="Vietnam"/>
    <x v="4"/>
    <s v="PforR"/>
    <s v="Primary and Secondary Education"/>
    <x v="0"/>
    <x v="36"/>
    <x v="4"/>
    <s v="DLR 4.3: Up to 18,000 Core Teachers and 2,700 Principal Advisors provide school-based continuous professional development to Teachers and principals during Period 4, as per their individual annual plan."/>
    <x v="1"/>
    <n v="4.1399999999999997"/>
    <n v="4.1399999999999997"/>
    <n v="0"/>
    <s v="Yes"/>
    <s v="Each Core Teachers and Principal Advisor having provided school based CPD is priced at US$ 200 for an annual total target of up to 18,000 Core Teachers and 2,700 Principal Advisors. Remaining allocations from Periods 2 and 3 are available for disbursements at $200 for each Core Teachers and Principal Advisors in excess of the targets for Period 4."/>
    <x v="0"/>
    <s v="MOET report based on the TEMIS data"/>
    <s v="No"/>
  </r>
  <r>
    <s v="P150060"/>
    <s v="Vietnam"/>
    <x v="4"/>
    <s v="PforR"/>
    <s v="Primary and Secondary Education"/>
    <x v="0"/>
    <x v="36"/>
    <x v="4"/>
    <s v="DLR 4.4: Up to 25,000 Core Teachers and 3,600 Principal Advisors provide school-based continuous professional development to Teachers and principals during Period 5, as per their individual annual plan."/>
    <x v="1"/>
    <n v="5.72"/>
    <n v="5.72"/>
    <n v="0"/>
    <s v="Yes"/>
    <s v="Each Core Teachers and Principal Advisor having provided school based CPD is priced at $200 for an annual total target of up to 25,000 Core Teachers and 3,600 Principal Advisors. Remaining allocations from Periods 2, 3 and 4 are available for disbursements at $200 for each Core Teachers and Principal Advisors in excess of the targets for the Period 5"/>
    <x v="0"/>
    <s v="MOET report based on the TEMIS data"/>
    <s v="No"/>
  </r>
  <r>
    <s v="P150060"/>
    <s v="Vietnam"/>
    <x v="4"/>
    <s v="PforR"/>
    <s v="Primary and Secondary Education"/>
    <x v="8"/>
    <x v="30"/>
    <x v="4"/>
    <s v="DLI 5: Number of Teachers and principals who are satisfied with ICT-based interactive CPD services provided under the Program"/>
    <x v="0"/>
    <n v="14"/>
    <n v="0"/>
    <n v="7.3684210526315783E-2"/>
    <s v="Varies by DLR"/>
    <s v="as per DLR fomulas below"/>
    <x v="0"/>
    <s v="MOET report based on the TEMIS data"/>
    <s v="No"/>
  </r>
  <r>
    <s v="P150060"/>
    <s v="Vietnam"/>
    <x v="4"/>
    <s v="PforR"/>
    <s v="Primary and Secondary Education"/>
    <x v="8"/>
    <x v="30"/>
    <x v="4"/>
    <s v="DLR 5.1: MOET establishes a Learning Management System (LMS) that provides ICT-based interactive CPD services."/>
    <x v="1"/>
    <n v="2"/>
    <n v="2"/>
    <n v="0"/>
    <s v="No"/>
    <s v="US$ 2,000,000 will be disbursed in Year 2 when the LMS is established."/>
    <x v="0"/>
    <s v="MOET report"/>
    <s v="No"/>
  </r>
  <r>
    <s v="P150060"/>
    <s v="Vietnam"/>
    <x v="4"/>
    <s v="PforR"/>
    <s v="Primary and Secondary Education"/>
    <x v="8"/>
    <x v="30"/>
    <x v="4"/>
    <s v="DLR 5.2: Up to 160,000 Teachers and principals are satisfied with ICT-based interactive CPD services."/>
    <x v="1"/>
    <n v="2"/>
    <n v="2"/>
    <n v="0"/>
    <s v="Yes"/>
    <s v="Each Teachers or principal satisfied with interactive ICT-based CPD services is priced at $12.50 for an annual total target of up to 160,000 for Period 3. Remaining allocation from this Period is available for disbursement in subsequent Periods."/>
    <x v="0"/>
    <s v="MOET report based on the TEMIS data"/>
    <s v="No"/>
  </r>
  <r>
    <s v="P150060"/>
    <s v="Vietnam"/>
    <x v="4"/>
    <s v="PforR"/>
    <s v="Primary and Secondary Education"/>
    <x v="8"/>
    <x v="30"/>
    <x v="4"/>
    <s v="DLR 5.3: Up to 320,000 Teachers and principals (additionally Years or Periods Two and Three) are satisfied with ICT-based interactive CPD services. "/>
    <x v="1"/>
    <n v="4"/>
    <n v="4"/>
    <n v="0"/>
    <s v="Yes"/>
    <s v="incipal satisfied with interactive ICT-based CPD services is priced at $12.50 for an annual total target of up to 320,000 for Period 4. Remaining allocation from Period 3 is available for disbursements at $12.50 for each Teachers or principal in excess of the target for Period 4. Remaining allocation from Periods 3 and 4 is available for disbursements in subsequent Period."/>
    <x v="0"/>
    <s v="MOET report based on the TEMIS data"/>
    <s v="No"/>
  </r>
  <r>
    <s v="P150060"/>
    <s v="Vietnam"/>
    <x v="4"/>
    <s v="PforR"/>
    <s v="Primary and Secondary Education"/>
    <x v="8"/>
    <x v="30"/>
    <x v="4"/>
    <s v="DLR 5.4: Up to 480,000 Teachers and principals are satisfied with ICT-based interactive CPD services."/>
    <x v="1"/>
    <n v="6"/>
    <n v="6"/>
    <n v="0"/>
    <s v="Yes"/>
    <s v="Each Teachers or Principal satisfied with interactive ICTbased CPD services is priced at $12.50 for an annual total target of up to 480,000 for Period 5. Remaining allocation from Years or Periods 3 ad 4 is available for disbursements at $12.50 for each Teachers or principal in excess of the target for Period 5. Remaining undisbursed allocation from Periods 3, 4 and 5 will be reallocated or cancelled after Period 5."/>
    <x v="0"/>
    <s v="MOET report based on the TEMIS data"/>
    <s v="No"/>
  </r>
  <r>
    <s v="P154185"/>
    <s v="Malawi"/>
    <x v="2"/>
    <s v="IPF/DLIs"/>
    <s v="Primary Education"/>
    <x v="0"/>
    <x v="3"/>
    <x v="3"/>
    <s v="DLI 1: Reduction in PqTR in Grades 1 and 2 in 8 most disadvantaged districts."/>
    <x v="0"/>
    <n v="4.49"/>
    <n v="0"/>
    <n v="0.33333333333333331"/>
    <s v="No"/>
    <s v="as per DLR fomulas below"/>
    <x v="0"/>
    <s v="Varies by DLR"/>
    <s v="Yes, DLI intact "/>
  </r>
  <r>
    <s v="P154185"/>
    <s v="Malawi"/>
    <x v="2"/>
    <s v="IPF/DLIs"/>
    <s v="Primary Education"/>
    <x v="0"/>
    <x v="3"/>
    <x v="2"/>
    <s v="DLR 1.1: Endorsement of a comprehensive strategy and action plan for improving the distribution of Teachers"/>
    <x v="1"/>
    <n v="2"/>
    <n v="2"/>
    <n v="0"/>
    <s v="No"/>
    <s v="US$2,000,000"/>
    <x v="0"/>
    <s v="For Year 2, a copy of the Strategy and Action Plan duly endorsed by elected district councils, district managers, Teachers union representatives, and LEG."/>
    <s v="Yes, DLI intact "/>
  </r>
  <r>
    <s v="P154185"/>
    <s v="Malawi"/>
    <x v="2"/>
    <s v="IPF/DLIs"/>
    <s v="Primary Education"/>
    <x v="0"/>
    <x v="3"/>
    <x v="3"/>
    <s v="DLR 1.2: 20% reduction in PQTR in Grades 1 and 2 in 8 most disadvantaged districts"/>
    <x v="1"/>
    <n v="2.4900000000000002"/>
    <n v="2.4900000000000002"/>
    <n v="0"/>
    <s v="No"/>
    <s v="US$2,490,000 (US$1,245,000 upon achievement of at least 10% reduction in PqTR and an additional US$1,245,000 upon achievement of total 20% reduction in PqTR)"/>
    <x v="0"/>
    <s v="For Year 3, Baseline survey reports; and third party verification on a sample basis. The verification will be carried out in July 2020 (after end of academic year)"/>
    <s v="Yes, DLI intact "/>
  </r>
  <r>
    <s v="P154185"/>
    <s v="Malawi"/>
    <x v="2"/>
    <s v="IPF/DLIs"/>
    <s v="Primary Education"/>
    <x v="5"/>
    <x v="19"/>
    <x v="3"/>
    <s v="DLI 2: Increase in Female to Male Teachers Ratio in Grades 6-8 in 8 most disadvantaged districts"/>
    <x v="0"/>
    <n v="4.49"/>
    <n v="0"/>
    <n v="0.33333333333333331"/>
    <s v="No"/>
    <s v="as per DLR fomulas below"/>
    <x v="0"/>
    <s v="Varies by DLR"/>
    <s v="Yes, DLI intact "/>
  </r>
  <r>
    <s v="P154185"/>
    <s v="Malawi"/>
    <x v="2"/>
    <s v="IPF/DLIs"/>
    <s v="Primary Education"/>
    <x v="5"/>
    <x v="19"/>
    <x v="2"/>
    <s v="DLR 2.1: Endorsement of a comprehensive strategy and action plan for improving Female to Male Teachers Ratio."/>
    <x v="1"/>
    <n v="2"/>
    <n v="2"/>
    <n v="0"/>
    <s v="No"/>
    <s v="DLR 2.1: US$2,000,000"/>
    <x v="0"/>
    <s v="For Year 2, a copy of the Strategy and Action Plan duly endorsed by elected district councils, district managers, Teachers union representatives, and LEG"/>
    <s v="Yes, DLI intact "/>
  </r>
  <r>
    <s v="P154185"/>
    <s v="Malawi"/>
    <x v="2"/>
    <s v="IPF/DLIs"/>
    <s v="Primary Education"/>
    <x v="5"/>
    <x v="19"/>
    <x v="3"/>
    <s v="DLR 2.2: 10% increase in Female to Male Teachers Ratio in Grades 6-8 in 8 most disadvantaged districts."/>
    <x v="1"/>
    <n v="2.4900000000000002"/>
    <n v="2.4900000000000002"/>
    <n v="0"/>
    <s v="No"/>
    <s v="US$2,490,000 (US$1,245,000 upon achievement of at least 5% increase in Female to Male Teachers Ratio and an additional US$1,245,000 upon achievement of total 10% increase in Female to Male Teachers Ratio)"/>
    <x v="0"/>
    <s v="For Year 3, Baseline survey reports; and third party verification on a sample basis. The verification will be carried out in July 2020 (after end of academic year)"/>
    <s v="Yes, DLI intact "/>
  </r>
  <r>
    <s v="P154185"/>
    <s v="Malawi"/>
    <x v="2"/>
    <s v="IPF/DLIs"/>
    <s v="Primary Education"/>
    <x v="5"/>
    <x v="18"/>
    <x v="3"/>
    <s v="DLI 3: Reduction in Repetition Rate in Grades 1-4 in 8 most-disadvantaged district"/>
    <x v="0"/>
    <n v="4.49"/>
    <n v="0"/>
    <n v="0.33333333333333331"/>
    <s v="No"/>
    <s v="as per DLR fomulas below"/>
    <x v="0"/>
    <s v="Varies by DLR"/>
    <s v="Yes, DLI intact "/>
  </r>
  <r>
    <s v="P154185"/>
    <s v="Malawi"/>
    <x v="2"/>
    <s v="IPF/DLIs"/>
    <s v="Primary Education"/>
    <x v="5"/>
    <x v="18"/>
    <x v="2"/>
    <s v="DLR 3.1: Endorsement of a national implementation strategy and action plan for promoting efficiency measures at the school level to reduce repetitions in lower primary school"/>
    <x v="1"/>
    <n v="2"/>
    <n v="2"/>
    <n v="0"/>
    <s v="No"/>
    <s v="DLR 2.1: US$2,000,000"/>
    <x v="0"/>
    <s v="For Year 2, a copy of the Action Plan duly endorsed by elected district councils, district managers, Teachers union representatives, and LEG. The verification will be carried out by March 2018"/>
    <s v="Yes, DLI intact "/>
  </r>
  <r>
    <s v="P154185"/>
    <s v="Malawi"/>
    <x v="2"/>
    <s v="IPF/DLIs"/>
    <s v="Primary Education"/>
    <x v="5"/>
    <x v="18"/>
    <x v="3"/>
    <s v="DLR 3.2: 10% reduction in repetition rate in Grades 1-4 in 8 most disadvantaged districts"/>
    <x v="1"/>
    <n v="2.4900000000000002"/>
    <n v="2.4900000000000002"/>
    <n v="0"/>
    <s v="No"/>
    <s v="US$2,490,000 (US$1,245,000 upon achievement of at least 5% increase in Female to Male Teachers Ratio and an additional US$1,245,000 upon achievement of total 10% increase in Female to Male Teachers Ratio)"/>
    <x v="0"/>
    <s v="For Year 3, Baseline survey reports; and third party verification on a sample basis. The verification will be carried out in July 2020 (after end of academic year)"/>
    <s v="Yes, DLI intact "/>
  </r>
  <r>
    <s v="P164294"/>
    <s v="Cabo Verde"/>
    <x v="2"/>
    <s v="IPF/DLIs"/>
    <s v="Primary and Secondary Education"/>
    <x v="1"/>
    <x v="21"/>
    <x v="0"/>
    <s v="DLI 1: Teaching materials for grades 1-8 in Math, Portuguese, Science and Teaching materials for Foreign Languages for grades 5-8 developed and distributed, as per the new curriculum and the PIM"/>
    <x v="0"/>
    <n v="2.4"/>
    <n v="0"/>
    <n v="0.18749999999999997"/>
    <s v="Yes"/>
    <s v="as per DLR fomulas below"/>
    <x v="0"/>
    <s v="Varies by DLR"/>
    <s v="No"/>
  </r>
  <r>
    <s v="P164294"/>
    <s v="Cabo Verde"/>
    <x v="2"/>
    <s v="IPF/DLIs"/>
    <s v="Primary and Secondary Education"/>
    <x v="1"/>
    <x v="21"/>
    <x v="0"/>
    <s v="DLR 1.1: Materials for grades 2 and 6 available in 22 delegations"/>
    <x v="1"/>
    <n v="1"/>
    <n v="1"/>
    <n v="0"/>
    <s v="Yes"/>
    <s v="US$45,000 per delegation disbursed upon availability in each one of the first 21 delegations of all newly developed materials for Grades 2 and 6 to all basic education schools in Cabo Verde.US$55,000 disbursed upon availability of such material in the 22nd delegation"/>
    <x v="0"/>
    <s v="UGPE. The IVA will verify with the MoE that all 22 delegations have received the new curriculum documents for Grades 3 and 7. "/>
    <s v="No"/>
  </r>
  <r>
    <s v="P164294"/>
    <s v="Cabo Verde"/>
    <x v="2"/>
    <s v="IPF/DLIs"/>
    <s v="Primary and Secondary Education"/>
    <x v="1"/>
    <x v="21"/>
    <x v="0"/>
    <s v="DLR 1.2: Materials for Grades 3 and 7 available in all 22 delegations"/>
    <x v="1"/>
    <n v="0.7"/>
    <n v="0.7"/>
    <n v="0"/>
    <s v="Yes"/>
    <s v="US$31,500 per delegation disbursed upon availability in each one of the first 21 delegations of all newly developed materials for Grades 3 and 7 to all basic education schools in Cabo Verde.US$38,500 disbursed upon availability of such material in the 22nd delegation"/>
    <x v="0"/>
    <s v="UGPE. The IVA will verify with the MoE that all 22 delegations have received the new curriculum documents for Grades 4 and 8."/>
    <s v="No"/>
  </r>
  <r>
    <s v="P164294"/>
    <s v="Cabo Verde"/>
    <x v="2"/>
    <s v="IPF/DLIs"/>
    <s v="Primary and Secondary Education"/>
    <x v="1"/>
    <x v="21"/>
    <x v="0"/>
    <s v="DLR 1.3: Materials for Grades 4 and 8 available in all 22 delegations"/>
    <x v="1"/>
    <n v="0.7"/>
    <n v="0.7"/>
    <n v="0"/>
    <s v="Yes"/>
    <s v="US$31,500 per delegation disbursed upon availability in each one of the first 21 delegations of all newly developed materials for Grades 4 and 8 to all basic education schools in Cabo Verde. US$38,500 disbursed upon availability of such material in the 22nd delegation."/>
    <x v="0"/>
    <s v="UGPE. The IVA will verify with the MoE that all 22 delegations have received the new curriculum documents for Grades 2 and 6."/>
    <s v="No"/>
  </r>
  <r>
    <s v="P164294"/>
    <s v="Cabo Verde"/>
    <x v="2"/>
    <s v="IPF/DLIs"/>
    <s v="Primary and Secondary Education"/>
    <x v="6"/>
    <x v="10"/>
    <x v="0"/>
    <s v="DLI 2: National Standardized Learning Assessment Conducted in Basic Education Schools, as defined in the PIM"/>
    <x v="0"/>
    <n v="1.5"/>
    <n v="0"/>
    <n v="0.1171875"/>
    <s v="No"/>
    <s v="as per DLR fomulas below"/>
    <x v="0"/>
    <s v="Varies by DLR"/>
    <s v="No"/>
  </r>
  <r>
    <s v="P164294"/>
    <s v="Cabo Verde"/>
    <x v="2"/>
    <s v="IPF/DLIs"/>
    <s v="Primary and Secondary Education"/>
    <x v="6"/>
    <x v="10"/>
    <x v="0"/>
    <s v="DLR 2.1: Operationalization of student assessment unit in the Ministry of Education, with an organigram, terms of reference, budget, work program and staff in place. "/>
    <x v="1"/>
    <n v="0.5"/>
    <n v="0.5"/>
    <n v="0"/>
    <s v="No"/>
    <s v="US$0.5 million disbursed upon establishment and operationalization of student assessment unit within the MoE"/>
    <x v="0"/>
    <s v="UGPE. The IVA will verify that (a) the revised legal texts related to the MoE organigram include the establishment of the evaluation unit, (b) ToRs for the evaluation unit and work program have been adopted by the MoE and validated by the World Bank, (c) a budget has been allocated to the evaluation unit for 2019, and (d) key staff of the evaluation unit have been appointed."/>
    <s v="No"/>
  </r>
  <r>
    <s v="P164294"/>
    <s v="Cabo Verde"/>
    <x v="2"/>
    <s v="IPF/DLIs"/>
    <s v="Primary and Secondary Education"/>
    <x v="6"/>
    <x v="10"/>
    <x v="0"/>
    <s v="DLR 2.2: Disaggregated results of learning assessment by school, and guidelines to improve teaching and learning communicated to all schools."/>
    <x v="1"/>
    <n v="1"/>
    <n v="1"/>
    <n v="0"/>
    <s v="No"/>
    <s v="US$1 million disbursed upon the dissemination of results to schools."/>
    <x v="0"/>
    <s v="UGPE. The IVA will review the results report containing the analysis of the results. The IVA will also verify with the MoE, and through spot checks in a sample of schools (as agreed with MoE and the World Bank), that results are disseminated to all basic education schools and that schools have received guidelines on the use of the assessment results to improve teaching and learning."/>
    <s v="No"/>
  </r>
  <r>
    <s v="P164294"/>
    <s v="Cabo Verde"/>
    <x v="2"/>
    <s v="IPF/DLIs"/>
    <s v="Primary and Secondary Education"/>
    <x v="0"/>
    <x v="36"/>
    <x v="0"/>
    <s v="DLI 3: Number of Teachers trained in new curriculum, as defined in the PIM"/>
    <x v="0"/>
    <n v="1.5"/>
    <n v="0"/>
    <n v="0.1171875"/>
    <s v="No"/>
    <s v="as per DLR fomulas below"/>
    <x v="0"/>
    <s v="Varies by DLR"/>
    <s v="No"/>
  </r>
  <r>
    <s v="P164294"/>
    <s v="Cabo Verde"/>
    <x v="2"/>
    <s v="IPF/DLIs"/>
    <s v="Primary and Secondary Education"/>
    <x v="0"/>
    <x v="36"/>
    <x v="0"/>
    <s v="DLR 3.1: 450 Grades 1 and 5 primary Teachers trained "/>
    <x v="1"/>
    <n v="0.3"/>
    <n v="0.3"/>
    <n v="0"/>
    <s v="Yes"/>
    <s v="Amount disbursed in US$ million = (Number of Grades 1 and 5 Teachers trained/450)*0.3 Up to a maximum of US$0.3 million"/>
    <x v="0"/>
    <s v="UGPE. The IVA will review the professional development program for the new curriculum and ensure that it clearly identifies the scope, content, delivery methods, and outcomes. The IVA will verify the number of Teachers trained on the new curriculum through the evaluation reports prepared by the trainers at the end of training sessions and consolidated by the DNE. The IVA will also verify with the MoE and through spot checks in a sample of schools (as agreed with the MoE and the World Bank) that Teachers of Grades 1 and 5 in all basic education schools have been trained in the new curriculum"/>
    <s v="No"/>
  </r>
  <r>
    <s v="P164294"/>
    <s v="Cabo Verde"/>
    <x v="2"/>
    <s v="IPF/DLIs"/>
    <s v="Primary and Secondary Education"/>
    <x v="0"/>
    <x v="36"/>
    <x v="0"/>
    <s v="DLR 3.2: 900 Grades 2 and 6 primary Teachers trained"/>
    <x v="1"/>
    <n v="0.4"/>
    <n v="0.4"/>
    <n v="0"/>
    <s v="Yes"/>
    <s v="Amount disbursed in US$ million = (Number of Grades 2 and 6 Teachers trained/900)*0.4. Up to a maximum of US$0.4 million "/>
    <x v="0"/>
    <s v="UGPE. The IVA will review the professional development program for the new curriculum and ensure that it clearly identifies the scope, content, delivery methods, and outcomes. The IVA will verify the number of Teachers trained on the new curriculum through the evaluation reports prepared by the trainers. The IVA will also verify with the MoE and through spot checks in a sample of schools (as agreed with the MoE and the World Bank) that Teachers of Grades 3 and 7 in all basic education schools have been trained in the new curriculum"/>
    <s v="No"/>
  </r>
  <r>
    <s v="P164294"/>
    <s v="Cabo Verde"/>
    <x v="2"/>
    <s v="IPF/DLIs"/>
    <s v="Primary and Secondary Education"/>
    <x v="0"/>
    <x v="36"/>
    <x v="0"/>
    <s v="DLR 3.3: 900 Grades 3 and 7 primary Teachers trained"/>
    <x v="1"/>
    <n v="0.4"/>
    <n v="0.4"/>
    <n v="0"/>
    <s v="Yes"/>
    <s v="Amount disbursed in US$ million = (Number of Grades 3 and 7 Teachers trained/900)*0.4 Up to a maximum of US$0.4 million"/>
    <x v="0"/>
    <s v="UGPE. The IVA will review the professional development program for the new curriculum and ensure that it clearly identifies the scope, content, delivery methods, and outcomes. The IVA will verify the number of Teachers trained on the new curriculum through the evaluation reports prepared by the trainers. The IVA will also verify with the MoE and through spot checks in a sample of schools (as agreed with the MoE and the World Bank) that Teachers of Grades 4 and 8 in all basic education schools have been trained in the new curriculum"/>
    <s v="No"/>
  </r>
  <r>
    <s v="P164294"/>
    <s v="Cabo Verde"/>
    <x v="2"/>
    <s v="IPF/DLIs"/>
    <s v="Primary and Secondary Education"/>
    <x v="0"/>
    <x v="36"/>
    <x v="0"/>
    <s v="DLR 3.4: 900 Grades 4 and 8 primary Teachers trained"/>
    <x v="1"/>
    <n v="0.4"/>
    <n v="0.4"/>
    <n v="0"/>
    <s v="Yes"/>
    <s v="Amount disbursed in US$ million = (Number of Grades 4 and 8 Teachers trained/900)*0.4 Up to a maximum of US$0.4 million"/>
    <x v="0"/>
    <s v="UGPE. The IVA will review the professional development program for the new curriculum and ensure that it clearly identifies the scope, content, delivery methods, and outcomes. The IVA will verify the number of Teachers trained on the new curriculum through the evaluation reports prepared by the trainers. The IVA will also verify with the MoE and through spot checks in a sample of schools (as agreed with the MoE and the World Bank) that Teachers of Grades 2 and 6 in all basic education schools have been trained in the new curriculum"/>
    <s v="No"/>
  </r>
  <r>
    <s v="P164294"/>
    <s v="Cabo Verde"/>
    <x v="2"/>
    <s v="IPF/DLIs"/>
    <s v="Primary and Secondary Education"/>
    <x v="2"/>
    <x v="11"/>
    <x v="0"/>
    <s v="DLI 4: Results-based management system piloted in four pilot delegations and identified schools, as defined in the PIM"/>
    <x v="0"/>
    <n v="1"/>
    <n v="0"/>
    <n v="7.8125E-2"/>
    <s v="No"/>
    <s v="as per DLR fomulas below"/>
    <x v="0"/>
    <s v="Varies by DLR"/>
    <s v="No"/>
  </r>
  <r>
    <s v="P164294"/>
    <s v="Cabo Verde"/>
    <x v="2"/>
    <s v="IPF/DLIs"/>
    <s v="Primary and Secondary Education"/>
    <x v="2"/>
    <x v="11"/>
    <x v="0"/>
    <s v="DLR 4.1: Design of implementation ready instruments for a results-based management pilot, including manual, template performance contracts and identified schools for piloting "/>
    <x v="1"/>
    <n v="0.25"/>
    <n v="0.25"/>
    <n v="0"/>
    <s v="No"/>
    <s v="US$0.25 million disbursed upon the design of the instruments and implementation of training for the piloting of the RBM system."/>
    <x v="0"/>
    <s v="UGPE. The IVA will verify that (a) performance contracts and school performance plans have been signed and (b) corresponding budget has been allocated to the four pilots delegations and related schools"/>
    <s v="No"/>
  </r>
  <r>
    <s v="P164294"/>
    <s v="Cabo Verde"/>
    <x v="2"/>
    <s v="IPF/DLIs"/>
    <s v="Primary and Secondary Education"/>
    <x v="2"/>
    <x v="11"/>
    <x v="0"/>
    <s v="DLR 4.2: Allocation of budget based on pilot design, with signed performance contracts and budget allocated to identified schools "/>
    <x v="1"/>
    <n v="0.5"/>
    <n v="0.5"/>
    <n v="0"/>
    <s v="No"/>
    <s v="US$0.5 million disbursed upon the signature of performance contracts and allocation of the budget in the four pilot delegations."/>
    <x v="0"/>
    <s v="UGPE. The IVA will verify that the RBM pilot has been designed and is ready to be implemented: (a) a report, including description of the pilot, implementation plan, and related costs have been produced; (b) instruments for pilot implementation, including an operational manual, template for performance contracts with delegations and school development plans have been produced; and (c) the four delegations and related schools have been identified and their relevant staff trained"/>
    <s v="No"/>
  </r>
  <r>
    <s v="P164294"/>
    <s v="Cabo Verde"/>
    <x v="2"/>
    <s v="IPF/DLIs"/>
    <s v="Primary and Secondary Education"/>
    <x v="2"/>
    <x v="11"/>
    <x v="0"/>
    <s v="DLR 4.3: Sharing of evaluation of pilot report and review by independent verification agent "/>
    <x v="1"/>
    <n v="0.25"/>
    <n v="0.25"/>
    <n v="0"/>
    <s v="No"/>
    <s v="US$0.25 million disbursed upon the dissemination of the report of the pilot."/>
    <x v="0"/>
    <s v="UGPE. The IVA will verify that an evaluation of the RBM has been conducted by the MoE and will review the related report."/>
    <s v="No"/>
  </r>
  <r>
    <s v="P163608"/>
    <s v="Ethiopia"/>
    <x v="2"/>
    <s v="IPF/DLIs"/>
    <s v="Primary Education"/>
    <x v="2"/>
    <x v="51"/>
    <x v="0"/>
    <s v="DLI 1: Reducing the proportion of low performing primary schools (Level 1 in inspection standards) in Afar region"/>
    <x v="0"/>
    <n v="5"/>
    <n v="0"/>
    <n v="0.16666666666666666"/>
    <s v="Yes"/>
    <s v="as per DLR fomulas below"/>
    <x v="3"/>
    <s v="The MoE report; Independent verification"/>
    <s v="No"/>
  </r>
  <r>
    <s v="P163608"/>
    <s v="Ethiopia"/>
    <x v="2"/>
    <s v="IPF/DLIs"/>
    <s v="Primary Education"/>
    <x v="2"/>
    <x v="51"/>
    <x v="0"/>
    <s v="DLR 1.1: 40 primary schools upgraded from Level 1 to Level 2 so that the share of Level 1 schools is reduced to 37.1%"/>
    <x v="1"/>
    <n v="2.5"/>
    <n v="2.5"/>
    <n v="0"/>
    <s v="Yes"/>
    <s v="Disbursement will be made after the Ministry of Education verifies and confirms the re-inspection results of Afar region in terms of number of schools upgraded. Disbursement will be pro-rated based on the results achieved."/>
    <x v="3"/>
    <s v="The MoE report; Independent verification"/>
    <s v="No"/>
  </r>
  <r>
    <s v="P163608"/>
    <s v="Ethiopia"/>
    <x v="2"/>
    <s v="IPF/DLIs"/>
    <s v="Primary Education"/>
    <x v="2"/>
    <x v="51"/>
    <x v="0"/>
    <s v="DLR 1.2: 40 primary schools upgraded additionally from Level 1 to Level 2 to reach the cumulative number of 80 schools upgraded to Level 2 over the 2-year period to reach 25.7% of Level 1 school in the region"/>
    <x v="1"/>
    <n v="2.5"/>
    <n v="2.5"/>
    <n v="0"/>
    <s v="Yes"/>
    <s v="Disbursement will be pro-rated based on the number of upgraded schools (62,500 per school)"/>
    <x v="3"/>
    <s v="The MoE report; Independent verification"/>
    <s v="No"/>
  </r>
  <r>
    <s v="P163608"/>
    <s v="Ethiopia"/>
    <x v="2"/>
    <s v="IPF/DLIs"/>
    <s v="Primary Education"/>
    <x v="0"/>
    <x v="36"/>
    <x v="3"/>
    <s v="DLI 2: Improving the learning environment of O-classes (preprimary class) in two emerging regions by increasing the capacity of O-class facilitators to deliver an early childhood education curriculum package"/>
    <x v="0"/>
    <n v="5"/>
    <n v="0"/>
    <n v="0.16666666666666666"/>
    <s v="Yes"/>
    <s v="as per DLR fomulas below"/>
    <x v="3"/>
    <s v="The MoE report; Independent verification"/>
    <s v="No"/>
  </r>
  <r>
    <s v="P163608"/>
    <s v="Ethiopia"/>
    <x v="2"/>
    <s v="IPF/DLIs"/>
    <s v="Primary Education"/>
    <x v="0"/>
    <x v="36"/>
    <x v="3"/>
    <s v="DLR 2.1: More than 90% of O-class Teachers (at least 448) in the Benishangul-Gumuz region completed training package; O-class national minimum teaching and learning material package defined and made available for the Benishangul-Gumuz and Gambella regions"/>
    <x v="1"/>
    <n v="4"/>
    <n v="4"/>
    <n v="0"/>
    <s v="Yes"/>
    <s v="Disbursement will be pro-rated based on the number of trained Teachers (8,929 per Teachers trained)"/>
    <x v="3"/>
    <s v="The MoE report; Independent verification"/>
    <s v="No"/>
  </r>
  <r>
    <s v="P163608"/>
    <s v="Ethiopia"/>
    <x v="2"/>
    <s v="IPF/DLIs"/>
    <s v="Primary Education"/>
    <x v="0"/>
    <x v="36"/>
    <x v="3"/>
    <s v="DLR 2.2: More than 90% of O-class Teachers (at least 161) in the Gambella region complete the training package; more than 90% of the O-classes have implemented the newly developed O-class curriculum package"/>
    <x v="1"/>
    <n v="1"/>
    <n v="1"/>
    <n v="0"/>
    <s v="Yes"/>
    <s v="Disbursement will be pro-rated based on the number of trained Teachers (6,212 per Teachers trained)"/>
    <x v="3"/>
    <s v="The MoE report; Independent verification"/>
    <s v="No"/>
  </r>
  <r>
    <s v="P163608"/>
    <s v="Ethiopia"/>
    <x v="2"/>
    <s v="IPF/DLIs"/>
    <s v="Primary Education"/>
    <x v="5"/>
    <x v="19"/>
    <x v="3"/>
    <s v="DLI 3: Addressing the gender balance in school leadership by increasing the number of trained female primary school principals"/>
    <x v="0"/>
    <n v="5"/>
    <n v="0"/>
    <n v="0.16666666666666666"/>
    <s v="Yes"/>
    <s v="as per DLR fomulas below"/>
    <x v="3"/>
    <s v="The MoE report; Independent verification"/>
    <s v="No"/>
  </r>
  <r>
    <s v="P163608"/>
    <s v="Ethiopia"/>
    <x v="2"/>
    <s v="IPF/DLIs"/>
    <s v="Primary Education"/>
    <x v="5"/>
    <x v="19"/>
    <x v="3"/>
    <s v="DLR 3.1: 1,020 trained female primary school principals additionally appointed to reach 4,170 female principals target"/>
    <x v="1"/>
    <n v="1.5"/>
    <n v="1.5"/>
    <n v="0"/>
    <s v="Yes"/>
    <s v="Disbursement will be pro-rated based on the number of additionally appointed female primary school principals (1,471 per female principal)"/>
    <x v="3"/>
    <s v="The MoE report; Independent verification"/>
    <s v="No"/>
  </r>
  <r>
    <s v="P163608"/>
    <s v="Ethiopia"/>
    <x v="2"/>
    <s v="IPF/DLIs"/>
    <s v="Primary Education"/>
    <x v="5"/>
    <x v="19"/>
    <x v="3"/>
    <s v="DLR 3.2: 2,040 trained female primary school principals additionally appointed to reach 6,210 female principals target"/>
    <x v="1"/>
    <n v="3.5"/>
    <n v="3.5"/>
    <n v="0"/>
    <s v="Yes"/>
    <s v="Disbursement will be pro-rated based on the number of additionally appointed female primary school principals (1,716 per female principal)"/>
    <x v="3"/>
    <s v="The MoE report; Independent verification"/>
    <s v="No"/>
  </r>
  <r>
    <s v="P163608"/>
    <s v="Ethiopia"/>
    <x v="2"/>
    <s v="IPF/DLIs"/>
    <s v="Primary Education"/>
    <x v="5"/>
    <x v="75"/>
    <x v="3"/>
    <s v="DLI 4: Encouraging more inclusive learning environments by increasing the School Grant allocation to support special needs"/>
    <x v="0"/>
    <n v="5"/>
    <n v="0"/>
    <n v="0.16666666666666666"/>
    <s v="No"/>
    <s v="Disbursement will be made as a lump sum once the result is achieved"/>
    <x v="3"/>
    <s v="The MoE report; Independent verification"/>
    <s v="No"/>
  </r>
  <r>
    <s v="P163608"/>
    <s v="Ethiopia"/>
    <x v="2"/>
    <s v="IPF/DLIs"/>
    <s v="Primary Education"/>
    <x v="5"/>
    <x v="75"/>
    <x v="3"/>
    <s v="DLR 4.1: 2% top-up to regional school grant allocation received and utilized by each region to specifically support special needs"/>
    <x v="1"/>
    <n v="1.5"/>
    <n v="1.5"/>
    <n v="0"/>
    <s v="No"/>
    <s v="Disbursement will be made as a lump sum once the result is achieved"/>
    <x v="3"/>
    <s v="The MoE report; Independent verification"/>
    <s v="No"/>
  </r>
  <r>
    <s v="P163608"/>
    <s v="Ethiopia"/>
    <x v="2"/>
    <s v="IPF/DLIs"/>
    <s v="Primary Education"/>
    <x v="5"/>
    <x v="75"/>
    <x v="3"/>
    <s v="DLR 4.2: 4% top-up to regional school grant allocation received and utilized by each region to specifically support special needs"/>
    <x v="1"/>
    <n v="3.5"/>
    <n v="3.5"/>
    <n v="0"/>
    <s v="No"/>
    <s v="Disbursement will be made as a lump sum once the result is achieved"/>
    <x v="3"/>
    <s v="The MoE report; Independent verification"/>
    <s v="No"/>
  </r>
  <r>
    <s v="P163608"/>
    <s v="Ethiopia"/>
    <x v="2"/>
    <s v="IPF/DLIs"/>
    <s v="Primary Education"/>
    <x v="5"/>
    <x v="18"/>
    <x v="3"/>
    <s v="DLI 5: Reducing Grade 1 dropout rates in the SNNP region"/>
    <x v="0"/>
    <n v="10"/>
    <n v="0"/>
    <n v="0.33333333333333331"/>
    <s v="Yes"/>
    <s v="as per DLR fomulas below"/>
    <x v="3"/>
    <s v="A survey of sample schools; Independent verification"/>
    <s v="No"/>
  </r>
  <r>
    <s v="P163608"/>
    <s v="Ethiopia"/>
    <x v="2"/>
    <s v="IPF/DLIs"/>
    <s v="Primary Education"/>
    <x v="5"/>
    <x v="18"/>
    <x v="3"/>
    <s v="DLR 5.1: Grade 1 dropout rate reduced from 25.2% to 17% at the end of 2016/17 (8.2 percentage points reduction)"/>
    <x v="1"/>
    <n v="5"/>
    <n v="5"/>
    <n v="0"/>
    <s v="Yes"/>
    <s v="Disbursement will be pro-rated based on the result achieved (609,757 per 1 percentage point reduction in dropouts)"/>
    <x v="3"/>
    <s v="A survey of sample schools; Independent verification"/>
    <s v="No"/>
  </r>
  <r>
    <s v="P163608"/>
    <s v="Ethiopia"/>
    <x v="2"/>
    <s v="IPF/DLIs"/>
    <s v="Primary Education"/>
    <x v="5"/>
    <x v="18"/>
    <x v="3"/>
    <s v="DLR 5.2: Grade 1 dropout rate reduced from 17% to 13% at the end of 2017/18 (4 percentage points reduction)"/>
    <x v="1"/>
    <n v="5"/>
    <n v="5"/>
    <n v="0"/>
    <s v="Yes"/>
    <s v="Disbursement will be pro-rated based on the result achieved (1,250,000 per 1 percentage point reduction in dropouts)"/>
    <x v="3"/>
    <s v="A survey of sample schools; Independent verification"/>
    <s v="No"/>
  </r>
  <r>
    <s v="P167432"/>
    <s v="Benin"/>
    <x v="2"/>
    <s v="IPF/DLIs"/>
    <s v="Primary and Secondary Education"/>
    <x v="5"/>
    <x v="18"/>
    <x v="0"/>
    <s v="DLI 1: Increase in the national average of students' Promotion Rate in public primary schools"/>
    <x v="0"/>
    <n v="2.5"/>
    <n v="2.5"/>
    <n v="0.31969309462915602"/>
    <s v="Yes"/>
    <s v="Total allocated amount*(value achieved - baseline value)/(end target in year 3 - baseline value) – total amount already paid for the DLI."/>
    <x v="0"/>
    <s v="The report of the national learning assessment carried out under the supervision of the new Division is available and the results shared through a workshop which includes, among others, inspectors and pedagogical advisers in each of the 12 regions of the country"/>
    <s v="No"/>
  </r>
  <r>
    <s v="P167432"/>
    <s v="Benin"/>
    <x v="2"/>
    <s v="IPF/DLIs"/>
    <s v="Primary and Secondary Education"/>
    <x v="6"/>
    <x v="23"/>
    <x v="0"/>
    <s v="DLI 2: Improving teaching and system for learning assessment at the primary level is operational"/>
    <x v="0"/>
    <n v="2"/>
    <n v="2"/>
    <n v="0.25575447570332482"/>
    <s v="Yes"/>
    <s v="Lump sum each year of implementation: Y1-0.4 mln; Y2-0.4mln; Y3-1.0 mln; Y4-0.2mln"/>
    <x v="0"/>
    <s v="Report of the INFRE"/>
    <s v="No"/>
  </r>
  <r>
    <s v="P167432"/>
    <s v="Benin"/>
    <x v="2"/>
    <s v="IPF/DLIs"/>
    <s v="Primary and Secondary Education"/>
    <x v="1"/>
    <x v="13"/>
    <x v="0"/>
    <s v="DLI 2.1: Implement at least 80% of newly revised CI and CP curricula in public schools"/>
    <x v="0"/>
    <n v="0.8"/>
    <n v="0.8"/>
    <n v="0.10230179028132992"/>
    <s v="No"/>
    <s v="Lum sum equally disbursed in Y1 and Y2"/>
    <x v="0"/>
    <s v="Report of the INFRE"/>
    <s v="No"/>
  </r>
  <r>
    <s v="P167432"/>
    <s v="Benin"/>
    <x v="2"/>
    <s v="IPF/DLIs"/>
    <s v="Primary and Secondary Education"/>
    <x v="6"/>
    <x v="10"/>
    <x v="0"/>
    <s v="DLI 2.2: Conduct the first national learning assessment for CP and CM1 under the newly established division"/>
    <x v="0"/>
    <n v="1"/>
    <n v="1"/>
    <n v="0.12787723785166241"/>
    <s v="No"/>
    <s v="Lump sum disbursed in Y3"/>
    <x v="0"/>
    <s v="Report (including methodology and sample of the test) confirming National Learning Assessment conducted for Grades 2 and 5 sent to the World Bank."/>
    <s v="No"/>
  </r>
  <r>
    <s v="P167432"/>
    <s v="Benin"/>
    <x v="2"/>
    <s v="IPF/DLIs"/>
    <s v="Primary and Secondary Education"/>
    <x v="2"/>
    <x v="2"/>
    <x v="3"/>
    <s v="DLI 2.3: Publish results of the national assessment for CP and CM1 at the national level, and disseminate them in all the regions of the country"/>
    <x v="0"/>
    <n v="0.2"/>
    <n v="0.2"/>
    <n v="2.557544757033248E-2"/>
    <s v="No"/>
    <s v="Lump sum disbursed in Y4"/>
    <x v="0"/>
    <s v="Report of the first learning assessment results available on the INFRE website"/>
    <s v="No"/>
  </r>
  <r>
    <s v="P167432"/>
    <s v="Benin"/>
    <x v="2"/>
    <s v="IPF/DLIs"/>
    <s v="Primary and Secondary Education"/>
    <x v="0"/>
    <x v="3"/>
    <x v="0"/>
    <s v="DLI 3: Reduce the difference between the highest students Teachers ratio (STR) by district and national average"/>
    <x v="0"/>
    <n v="1.32"/>
    <n v="1.32"/>
    <n v="0.16879795396419436"/>
    <s v="Yes"/>
    <s v="The variable part is paid in pro-rata to the progress achieved from the baseline to the target. For each year, the formula is: total allocated amount*(value achieved -baseline value)/ (end target in year 3- baseline value) – total amount already paid for the DLI"/>
    <x v="0"/>
    <s v="Annual statistical yearbook including a spreadsheet on the calculation of the student Teachers ratio per district along with the school-year database and verification by the Independent verification Agent"/>
    <s v="No"/>
  </r>
  <r>
    <s v="P153111"/>
    <s v="Western Africa: Cote d'Ivoire"/>
    <x v="2"/>
    <s v="IPF/DLIs"/>
    <s v="Tertiary Education"/>
    <x v="3"/>
    <x v="32"/>
    <x v="5"/>
    <s v="DLI 1: Regional specialization endorsed and institutional readiness "/>
    <x v="0"/>
    <n v="1.298"/>
    <n v="0"/>
    <n v="4.9982640851698047E-2"/>
    <s v="No"/>
    <s v="as per DLR fomulas below"/>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3"/>
    <x v="32"/>
    <x v="5"/>
    <s v="DLR 1.1: The national representative in the Regional Steering Committee has endorsed a resolution to promote regional specialization among Participating Universities and conditions for Effectiveness under Section 5.01 of the Agreement have been met."/>
    <x v="1"/>
    <n v="1.298"/>
    <n v="1.298"/>
    <n v="0"/>
    <s v="No"/>
    <s v="Each ACE receives between 300,00 to 500,000 upon achievement"/>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5"/>
    <x v="18"/>
    <x v="5"/>
    <s v="DLI 2: Excellence in education and research capacity and development impact"/>
    <x v="0"/>
    <n v="10.388999999999999"/>
    <n v="0"/>
    <n v="0.40005366395091752"/>
    <s v="Varies by DLR"/>
    <s v="as per DLR fomulas below"/>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5"/>
    <x v="18"/>
    <x v="5"/>
    <s v="DLR 2.1: New short term students in ACE courses of which at least 30% must be regional students. "/>
    <x v="1"/>
    <n v="0.65"/>
    <n v="0.65"/>
    <n v="0"/>
    <s v="Yes"/>
    <s v="Amounts: 400 per national student, 500 per female student, 800 per regional student, and 1000 per female regional student"/>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5"/>
    <x v="18"/>
    <x v="5"/>
    <s v="DLR 2.2: New Master students in ACE courses of which at least 30% must be regional students "/>
    <x v="1"/>
    <n v="0.65"/>
    <n v="0.65"/>
    <n v="0"/>
    <s v="Yes"/>
    <s v="Amounts: 2,000 per national student, 2,500 per female student, 4,000 per regional student and 5,000 per regional female student"/>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5"/>
    <x v="18"/>
    <x v="5"/>
    <s v="DLR 2.3: New PhD students in ACE courses of which at least 30% must be regional students. "/>
    <x v="1"/>
    <n v="0.65"/>
    <n v="0.65"/>
    <n v="0"/>
    <s v="Yes"/>
    <s v="Amounts: 10,000 per national student, 12,500 per female student, 20,000 per regional student, and 25,000 per female regional student"/>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8"/>
    <x v="76"/>
    <x v="5"/>
    <s v="DLR 2.4: N# of outreach “periods” for faculty, master and PhD students"/>
    <x v="1"/>
    <n v="1.298"/>
    <n v="1.298"/>
    <n v="0"/>
    <s v="Yes"/>
    <s v="Amounts: 2,000 per outreach period within the country and 4,000 per outreach period within the region"/>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2"/>
    <x v="31"/>
    <x v="5"/>
    <s v="DLR 2.5: International evaluation and accreditation of quality of education programs"/>
    <x v="1"/>
    <n v="1.298"/>
    <n v="1.298"/>
    <n v="0"/>
    <s v="Yes"/>
    <s v="600,000 per program internationally accredited; 100,000 per program nationally or regionally accrediated; 100,000 per program per gap-assessment certfied or undertaken by an international quality assurance agency; 100,000 per program for self-evaluation a satisfactory international standard; 100,000 per program description meeting international standard"/>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8"/>
    <x v="41"/>
    <x v="5"/>
    <s v="DLR 2.6 Published articles in internationally recognized and peer reviewed journals"/>
    <x v="1"/>
    <n v="1.298"/>
    <n v="1.298"/>
    <n v="0"/>
    <s v="Yes"/>
    <s v="15,000 per article and 30,000 per article with a regional co-author."/>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17"/>
    <x v="5"/>
    <s v="DLR 2.7: Externally revenue generation"/>
    <x v="1"/>
    <n v="1.948"/>
    <n v="1.948"/>
    <n v="0"/>
    <s v="Yes"/>
    <s v="US$ 1 per externally generated revenue, and US$ 2 per externally generated revenue from the region"/>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2"/>
    <x v="11"/>
    <x v="5"/>
    <s v="DLR 2.8: Meeting milestones for improved learning and research environment specified in the Performance and Funding contracts. "/>
    <x v="1"/>
    <n v="2.597"/>
    <n v="2.597"/>
    <n v="0"/>
    <s v="No"/>
    <s v="Amount per milestone: 200,000"/>
    <x v="0"/>
    <s v="Disbursement to Côte d’Ivoire under this AF will be Result 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20"/>
    <x v="5"/>
    <s v="DLI 3: Timely, transparent and institutionally reviewed Financial Management"/>
    <x v="0"/>
    <n v="0.64950799999999997"/>
    <n v="0"/>
    <n v="2.5010882199002073E-2"/>
    <s v="Yes"/>
    <s v="as per DLR fomulas below"/>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20"/>
    <x v="5"/>
    <s v="DLR 3.1: Timely withdrawal application supported by financial reporting for the ACE account for the period"/>
    <x v="1"/>
    <n v="0.16237699999999999"/>
    <n v="0.16237699999999999"/>
    <n v="0"/>
    <s v="Yes"/>
    <s v="Amount per milestone: between 9,400 - 15,609 per year"/>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20"/>
    <x v="5"/>
    <s v="DLR 3.2: Functioning Audit Committee under the university council"/>
    <x v="1"/>
    <n v="0.16237699999999999"/>
    <n v="0.16237699999999999"/>
    <n v="0"/>
    <s v="Yes"/>
    <s v="Amount per milestone: between 9,400 - 15,609 per year"/>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20"/>
    <x v="5"/>
    <s v="DLR 3.3: Functioning internal audit unit for the university"/>
    <x v="1"/>
    <n v="0.16237699999999999"/>
    <n v="0.16237699999999999"/>
    <n v="0"/>
    <s v="Yes"/>
    <s v="Amount per milestone: between 9,400 - 15,609 per year"/>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20"/>
    <x v="5"/>
    <s v="DLR 3.4: Web Transparency on Financial management (web-access to audit reports, interim financial reports, budgets and annual workplan)"/>
    <x v="1"/>
    <n v="0.16237699999999999"/>
    <n v="0.16237699999999999"/>
    <n v="0"/>
    <s v="Yes"/>
    <s v="Amount per milestone: between 9,400 - 15,609 per year"/>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20"/>
    <x v="5"/>
    <s v="DLI 4: Timely and audited Procurement"/>
    <x v="0"/>
    <n v="0.64800000000000002"/>
    <n v="0"/>
    <n v="2.4952812998382385E-2"/>
    <s v="No"/>
    <s v="as per DLR fomulas below"/>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20"/>
    <x v="5"/>
    <s v="DLR 4.1 Timely procurement audit"/>
    <x v="1"/>
    <n v="0.32400000000000001"/>
    <n v="0.32400000000000001"/>
    <n v="0"/>
    <s v="No"/>
    <s v="Amount per milestone: between 18,731 - 31,218 per year"/>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20"/>
    <x v="5"/>
    <s v="DLR 4.2: Timely and Satisfactory Procurement Progress"/>
    <x v="1"/>
    <n v="0.32400000000000001"/>
    <n v="0.32400000000000001"/>
    <n v="0"/>
    <s v="No"/>
    <s v="Amount per milestone: between 18,731 - 31,218 per year"/>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29342"/>
    <s v="Brazil"/>
    <x v="1"/>
    <s v="IPF/DLIs"/>
    <s v="Secondary Education"/>
    <x v="5"/>
    <x v="18"/>
    <x v="0"/>
    <s v="DLI 1: Students enrolled in the Youth Savings Program who pass to the next grade"/>
    <x v="0"/>
    <n v="9.7159999999999993"/>
    <n v="9.7159999999999993"/>
    <n v="8.3333333333333329E-2"/>
    <s v="Yes"/>
    <s v="If the Bank has not received evidence of full compliance with: (i) quantitative DLIs (DLIs 1, 3, 4, 5, 7, 8, 9, 10, 11, 12, 13, 14 and 15), then the Bank shall disburse the amount allocated to the corresponding DLI in proportion to the degree of achievement;"/>
    <x v="0"/>
    <s v="Number of students registered in the program successfully completing the school year (noncumulative)"/>
    <s v="No"/>
  </r>
  <r>
    <s v="P129342"/>
    <s v="Brazil"/>
    <x v="1"/>
    <s v="IPF/DLIs"/>
    <s v="Secondary Education"/>
    <x v="5"/>
    <x v="18"/>
    <x v="0"/>
    <s v="DLI 2: Tutoring activities for and monitoring of attendance of secondary education students enrolled in the Youth Savings Program"/>
    <x v="0"/>
    <n v="9.7159999999999993"/>
    <n v="9.7159999999999993"/>
    <n v="8.3333333333333329E-2"/>
    <s v="No"/>
    <s v="n/a"/>
    <x v="0"/>
    <s v="SEDUC will carry out qualitative survey on a small set of SE schools (no less than 5) to report on types of intervention carried out by the schools and regional education departments aimed at supporting retention and passing rate of students enrolled in YSP"/>
    <s v="No"/>
  </r>
  <r>
    <s v="P129342"/>
    <s v="Brazil"/>
    <x v="1"/>
    <s v="IPF/DLIs"/>
    <s v="Secondary Education"/>
    <x v="2"/>
    <x v="31"/>
    <x v="0"/>
    <s v="DLI 3: Number of secondary full time schools certified"/>
    <x v="0"/>
    <n v="9.7159999999999993"/>
    <n v="9.7159999999999993"/>
    <n v="8.3333333333333329E-2"/>
    <s v="Yes"/>
    <s v="If the Bank has not received evidence of full compliance with: (i) quantitative DLIs (DLIs 1, 3, 4, 5, 7, 8, 9, 10, 11, 12, 13, 14 and 15), then the Bank shall disburse the amount allocated to the corresponding DLI in proportion to the degree of achievement;"/>
    <x v="0"/>
    <s v="Schools meeting all the conditions to operate as FTS according to the state council for education"/>
    <s v="No"/>
  </r>
  <r>
    <s v="P129342"/>
    <s v="Brazil"/>
    <x v="1"/>
    <s v="IPF/DLIs"/>
    <s v="Secondary Education"/>
    <x v="5"/>
    <x v="18"/>
    <x v="0"/>
    <s v="DLI 4: Number of students enrolled in secondary technical education (STE) (integrated and concomitant)"/>
    <x v="0"/>
    <n v="9.7159999999999993"/>
    <n v="9.7159999999999993"/>
    <n v="8.3333333333333329E-2"/>
    <s v="Yes"/>
    <s v="If the Bank has not received evidence of full compliance with: (i) quantitative DLIs (DLIs 1, 3, 4, 5, ), then the Bank shall disburse the amount allocated to the corresponding DLI in proportion to the degree of achievement;"/>
    <x v="0"/>
    <s v="Students enrolled in STE schools, excluding enrollment in e-Tec (federal program providing technical education through distance learning) and ETI (general SE)"/>
    <s v="No"/>
  </r>
  <r>
    <s v="P129342"/>
    <s v="Brazil"/>
    <x v="1"/>
    <s v="IPF/DLIs"/>
    <s v="Secondary Education"/>
    <x v="5"/>
    <x v="18"/>
    <x v="0"/>
    <s v="DLI 5: Number of students enrolled in ETI (Education with Technological Intermediation)"/>
    <x v="0"/>
    <n v="9.7159999999999993"/>
    <n v="9.7159999999999993"/>
    <n v="8.3333333333333329E-2"/>
    <s v="Yes"/>
    <s v="If the Bank has not received evidence of full compliance with: (i) quantitative DLIs (DLIs 1, 3, 4, 5, 7, 8, 9, 10, 11, 12, 13, 14 and 15), then the Bank shall disburse the amount allocated to the corresponding DLI in proportion to the degree of achievement;"/>
    <x v="0"/>
    <s v="Number comprises SE students studying entirely through ETI and students who will only have ETI classes for specific subject matters. Figure provided by the Piauí Educational Management System (SISGEPI) three months after the beginning of the school year"/>
    <s v="No"/>
  </r>
  <r>
    <s v="P129342"/>
    <s v="Brazil"/>
    <x v="1"/>
    <s v="IPF/DLIs"/>
    <s v="Secondary Education"/>
    <x v="6"/>
    <x v="10"/>
    <x v="0"/>
    <s v="DLI 6: Learning assessment tests carried out in public secondary education and results disseminated at the school level"/>
    <x v="0"/>
    <n v="9.7159999999999993"/>
    <n v="9.7159999999999993"/>
    <n v="8.3333333333333329E-2"/>
    <s v="No"/>
    <s v="n/a"/>
    <x v="0"/>
    <s v="SEDUC will carry the state assessment test for at least 2 subject matters and in at least one grade in SE on a census basis."/>
    <s v="No"/>
  </r>
  <r>
    <s v="P146831"/>
    <s v="Dominican Republic"/>
    <x v="1"/>
    <s v="IPF/DLIs"/>
    <s v="Primary and Secondary Education"/>
    <x v="7"/>
    <x v="12"/>
    <x v="2"/>
    <s v="DLI 1: ISFODOSU's revised standardized entrance examination is applied to all Teachers applicants"/>
    <x v="0"/>
    <n v="2.5"/>
    <n v="2.5"/>
    <n v="2.5062656641604009E-2"/>
    <s v="No"/>
    <s v="n/a"/>
    <x v="1"/>
    <s v="i) ISFODOSU documents, including a sample of old and revised instruments; ii) MINERD documents."/>
    <s v="Yes, DLI intact "/>
  </r>
  <r>
    <s v="P146831"/>
    <s v="Dominican Republic"/>
    <x v="1"/>
    <s v="IPF/DLIs"/>
    <s v="Primary and Secondary Education"/>
    <x v="0"/>
    <x v="70"/>
    <x v="2"/>
    <s v="DLI 2: Ministry of Education administers competitive entrance exam to hire Teachers"/>
    <x v="0"/>
    <n v="2.5"/>
    <n v="2.5"/>
    <n v="2.5062656641604009E-2"/>
    <s v="No"/>
    <s v="n/a"/>
    <x v="1"/>
    <s v="i) MINERD documents; ii) competitive exam databases; iii) human resources databases; iv) analysis of reports"/>
    <s v="Yes, DLI intact "/>
  </r>
  <r>
    <s v="P146831"/>
    <s v="Dominican Republic"/>
    <x v="1"/>
    <s v="IPF/DLIs"/>
    <s v="Primary and Secondary Education"/>
    <x v="6"/>
    <x v="37"/>
    <x v="3"/>
    <s v="DLI 3: PISA 2015 applied by MINERD"/>
    <x v="0"/>
    <n v="3"/>
    <n v="3"/>
    <n v="3.007518796992481E-2"/>
    <s v="No"/>
    <s v="n/a"/>
    <x v="1"/>
    <s v="i) MINERD documents; ii) OECD-PISA documents"/>
    <s v="Yes, DLI intact "/>
  </r>
  <r>
    <s v="P146831"/>
    <s v="Dominican Republic"/>
    <x v="1"/>
    <s v="IPF/DLIs"/>
    <s v="Primary and Secondary Education"/>
    <x v="2"/>
    <x v="11"/>
    <x v="3"/>
    <s v="DLI 4: 250 additional School Management Committees receive Transfers to SMC"/>
    <x v="0"/>
    <n v="2"/>
    <n v="2"/>
    <n v="2.0050125313283207E-2"/>
    <s v="Yes"/>
    <s v="US$8,000 for each of the new SMC up to 250 that this DLI refers to"/>
    <x v="1"/>
    <s v="i) MINERD documents showing legalization of SMCs; ii) Bank account opening statements; iii) SMC centralized database with names and contact information; iv) independent agent verification (e.g. phone survey)."/>
    <s v="Yes, DLI intact "/>
  </r>
  <r>
    <s v="P146831"/>
    <s v="Dominican Republic"/>
    <x v="1"/>
    <s v="IPF/DLIs"/>
    <s v="Primary and Secondary Education"/>
    <x v="0"/>
    <x v="70"/>
    <x v="3"/>
    <s v="DLI 5: Dissemination of professional standards for Teachers started"/>
    <x v="0"/>
    <n v="2.5"/>
    <n v="2.5"/>
    <n v="2.5062656641604009E-2"/>
    <s v="No"/>
    <s v="n/a"/>
    <x v="1"/>
    <s v="i) MINERD documents; ii) Vice-Ministry for Certification documents."/>
    <s v="Yes, DLI intact "/>
  </r>
  <r>
    <s v="P146831"/>
    <s v="Dominican Republic"/>
    <x v="1"/>
    <s v="IPF/DLIs"/>
    <s v="Primary and Secondary Education"/>
    <x v="0"/>
    <x v="70"/>
    <x v="3"/>
    <s v="DLI 6: MINERD aligns entrance exam (Concurso de Oposición) with professional standards for Teachers"/>
    <x v="0"/>
    <n v="2.5"/>
    <n v="2.5"/>
    <n v="2.5062656641604009E-2"/>
    <s v="No"/>
    <s v="n/a"/>
    <x v="1"/>
    <s v="i) MINERD documents; ii) competitive exam databases; iii) human resources databases; iv) the office of the ViceMinistry for Certification provides an assessment of the alignment of the Concurso with Standards."/>
    <s v="Yes, DLI intact "/>
  </r>
  <r>
    <s v="P146831"/>
    <s v="Dominican Republic"/>
    <x v="1"/>
    <s v="IPF/DLIs"/>
    <s v="Primary and Secondary Education"/>
    <x v="6"/>
    <x v="10"/>
    <x v="3"/>
    <s v="DLI 7: The implementation of Student assessment strategy has started"/>
    <x v="0"/>
    <n v="2.5"/>
    <n v="2.5"/>
    <n v="2.5062656641604009E-2"/>
    <s v="No"/>
    <s v="n/a"/>
    <x v="1"/>
    <s v="i) MINERD documents (eg. Changes to regulations, etc.); ii) Document of strategy, and others."/>
    <s v="Yes, DLI intact "/>
  </r>
  <r>
    <s v="P146831"/>
    <s v="Dominican Republic"/>
    <x v="1"/>
    <s v="IPF/DLIs"/>
    <s v="Primary and Secondary Education"/>
    <x v="0"/>
    <x v="52"/>
    <x v="3"/>
    <s v="DLI 8: ISFODOSU offers two new degrees for training secondary-level Teachers."/>
    <x v="0"/>
    <n v="2.5"/>
    <n v="2.5"/>
    <n v="2.5062656641604009E-2"/>
    <s v="Yes"/>
    <s v="US$1.25 M for each of the new two degrees that the DLI refers to."/>
    <x v="1"/>
    <s v="Documents showing ISFODOSU activities undertaken during the implementation of the degrees; ii) databases of students and ISFODOSU courses taken."/>
    <s v="Yes, DLI intact "/>
  </r>
  <r>
    <s v="P146831"/>
    <s v="Dominican Republic"/>
    <x v="1"/>
    <s v="IPF/DLIs"/>
    <s v="Primary and Secondary Education"/>
    <x v="0"/>
    <x v="77"/>
    <x v="3"/>
    <s v="DLI 9: Teaching career and evaluation system (based on standards) has been adopted by MINERD"/>
    <x v="0"/>
    <n v="2.5"/>
    <n v="2.5"/>
    <n v="2.5062656641604009E-2"/>
    <s v="No"/>
    <s v="n/a"/>
    <x v="1"/>
    <s v="i) MINERD documents; ii) Vice-Ministry for Certification documents."/>
    <s v="Yes, DLI modified"/>
  </r>
  <r>
    <s v="P146831"/>
    <s v="Dominican Republic"/>
    <x v="1"/>
    <s v="IPF/DLIs"/>
    <s v="Primary and Secondary Education"/>
    <x v="6"/>
    <x v="23"/>
    <x v="3"/>
    <s v="DLI 10: MINERD pilots, and based upon the results of the pilot, revises the dissemination component of the Student assessment strategy"/>
    <x v="0"/>
    <n v="2.5"/>
    <n v="2.5"/>
    <n v="2.5062656641604009E-2"/>
    <s v="No"/>
    <s v="n/a"/>
    <x v="1"/>
    <s v="MINERD documents, action plans, pilot documents, and description of the strategy"/>
    <s v="Yes, DLI intact "/>
  </r>
  <r>
    <s v="P146831"/>
    <s v="Dominican Republic"/>
    <x v="1"/>
    <s v="IPF/DLIs"/>
    <s v="Primary and Secondary Education"/>
    <x v="2"/>
    <x v="38"/>
    <x v="3"/>
    <s v="DLI 11: New functional spending guidelines for School Management Committees (Juntas de Centro) adopted by MINERD"/>
    <x v="0"/>
    <n v="2"/>
    <n v="2"/>
    <n v="2.0050125313283207E-2"/>
    <s v="No"/>
    <s v="n/a"/>
    <x v="1"/>
    <s v="i) MINERD documents; ii) MINERD websites."/>
    <s v="Yes, DLI intact "/>
  </r>
  <r>
    <s v="P146831"/>
    <s v="Dominican Republic"/>
    <x v="1"/>
    <s v="IPF/DLIs"/>
    <s v="Primary and Secondary Education"/>
    <x v="4"/>
    <x v="20"/>
    <x v="3"/>
    <s v="DLI 12: INAFOCAM and ISFODOSU’s annual financial reports are prepared using SIGEF"/>
    <x v="0"/>
    <n v="3"/>
    <n v="3"/>
    <n v="3.007518796992481E-2"/>
    <s v="Yes"/>
    <s v="US$1.5M for each institution that has submitted annual financial reports through SIGEF"/>
    <x v="1"/>
    <s v="i) MINERD, INAFOCAM, ISFODOSU documents, ii) SIGEF generated reports"/>
    <s v="Yes, DLI intact "/>
  </r>
  <r>
    <s v="P146831"/>
    <s v="Dominican Republic"/>
    <x v="1"/>
    <s v="IPF/DLIs"/>
    <s v="Primary and Secondary Education"/>
    <x v="0"/>
    <x v="0"/>
    <x v="3"/>
    <s v="DLI 13: 20% of public school Teachers have been evaluated using the Teachers career and evaluation system"/>
    <x v="0"/>
    <n v="2.5"/>
    <n v="2.5"/>
    <n v="2.5062656641604009E-2"/>
    <s v="No"/>
    <s v="n/a"/>
    <x v="1"/>
    <s v="i) Teachers evaluation instruments; ii) centralized database with results of Teachers who participated in the evaluation; iii) individual, school, district-level, regional and national reports iv) documents provided by MINERD."/>
    <s v="Yes, DLI intact "/>
  </r>
  <r>
    <s v="P146831"/>
    <s v="Dominican Republic"/>
    <x v="1"/>
    <s v="IPF/DLIs"/>
    <s v="Primary and Secondary Education"/>
    <x v="6"/>
    <x v="10"/>
    <x v="3"/>
    <s v="DLI 14: MINERD administers a student assessment for the first cycle of primary education"/>
    <x v="0"/>
    <n v="2.5"/>
    <n v="2.5"/>
    <n v="2.5062656641604009E-2"/>
    <s v="No"/>
    <s v="n/a"/>
    <x v="1"/>
    <s v="i) Completed mathematics and Spanish assessments; ii) centralized database; iii) other documents prepared for the test by MINERD."/>
    <s v="Yes, DLI intact "/>
  </r>
  <r>
    <s v="P146831"/>
    <s v="Dominican Republic"/>
    <x v="1"/>
    <s v="IPF/DLIs"/>
    <s v="Primary and Secondary Education"/>
    <x v="2"/>
    <x v="31"/>
    <x v="3"/>
    <s v="DLI 15: Pilot assessment for Public Early Childhood Development Centers carried out"/>
    <x v="0"/>
    <n v="2.5"/>
    <n v="2.5"/>
    <n v="2.5062656641604009E-2"/>
    <s v="No"/>
    <s v="n/a"/>
    <x v="1"/>
    <s v="i) INAIPI, MINERD, INAIPI, CONANI documents."/>
    <s v="Yes, DLI intact "/>
  </r>
  <r>
    <s v="P146831"/>
    <s v="Dominican Republic"/>
    <x v="1"/>
    <s v="IPF/DLIs"/>
    <s v="Primary and Secondary Education"/>
    <x v="2"/>
    <x v="33"/>
    <x v="3"/>
    <s v="DLI 16: 1,750 School Management Committees (Juntas de Centro) are fully functional"/>
    <x v="0"/>
    <n v="2.5"/>
    <n v="2.5"/>
    <n v="2.5062656641604009E-2"/>
    <s v="Yes"/>
    <s v="US$0,0 for the first 250 SMC, as they were already counted towards the 2015 DLI, and US$1,428 for every SMC after that, and up to 1,750 SMCs."/>
    <x v="1"/>
    <s v="i) MINERD documents showing legalization of SMCs; ii) Bank account opening statements; iii) SMC centralized database with names and contact information; iv) external audit of SMC expenditures covering at least 300 SMCs and compared with the school improvement plan."/>
    <s v="Yes, DLI intact "/>
  </r>
  <r>
    <s v="P146831"/>
    <s v="Dominican Republic"/>
    <x v="1"/>
    <s v="IPF/DLIs"/>
    <s v="Primary and Secondary Education"/>
    <x v="0"/>
    <x v="50"/>
    <x v="0"/>
    <s v="DLI 17: ISFODOSU has started the implementation of its own professional development plan for its educators"/>
    <x v="0"/>
    <n v="2.375"/>
    <n v="2.375"/>
    <n v="2.3809523809523808E-2"/>
    <s v="No"/>
    <s v="n/a"/>
    <x v="1"/>
    <s v="i) Academic regulations of ISFODOSU; ii) decisions of the ISFODOSU board related to the academic career within ISFODOSU; iii) documents provided by MINERD; iv) databases of the educator assessment and analysis."/>
    <s v="Yes, DLI intact "/>
  </r>
  <r>
    <s v="P146831"/>
    <s v="Dominican Republic"/>
    <x v="1"/>
    <s v="IPF/DLIs"/>
    <s v="Primary and Secondary Education"/>
    <x v="0"/>
    <x v="36"/>
    <x v="3"/>
    <s v="DLI 18: INAFOCAM adjusts in-service training programs based on results from assessments and/or impact evaluations"/>
    <x v="0"/>
    <n v="2.5"/>
    <n v="2.5"/>
    <n v="2.5062656641604009E-2"/>
    <s v="No"/>
    <s v="n/a"/>
    <x v="1"/>
    <s v="i) MINERD student assessment databases; ii) international tests; iii) diagnostic tests, iv) Teachers evaluation; v) Teachers certification; vi) INAFOCAM documents."/>
    <s v="Yes, DLI intact "/>
  </r>
  <r>
    <s v="P146831"/>
    <s v="Dominican Republic"/>
    <x v="1"/>
    <s v="IPF/DLIs"/>
    <s v="Primary and Secondary Education"/>
    <x v="6"/>
    <x v="23"/>
    <x v="0"/>
    <s v="DLI 19: MINERD’s Student Assessment Directorate staff have received training on sampling, item design, database management, and statistical software."/>
    <x v="0"/>
    <n v="2.5"/>
    <n v="2.5"/>
    <n v="2.5062656641604009E-2"/>
    <s v="No"/>
    <s v="n/a"/>
    <x v="1"/>
    <s v="i) Completed mathematics and Spanish assessments; ii) centralized database; iii) other documents prepared for the test by MINERD"/>
    <s v="Yes, DLI intact "/>
  </r>
  <r>
    <s v="P146831"/>
    <s v="Dominican Republic"/>
    <x v="1"/>
    <s v="IPF/DLIs"/>
    <s v="Primary and Secondary Education"/>
    <x v="2"/>
    <x v="31"/>
    <x v="3"/>
    <s v="DLI 20: 50% of functioning Public Early Childhood Development Centers are assessed for quality standards"/>
    <x v="0"/>
    <n v="2.5"/>
    <n v="2.5"/>
    <n v="2.5062656641604009E-2"/>
    <s v="Yes"/>
    <s v="US$50,000 for each percentage point up to the 50% that this DLI refers to"/>
    <x v="3"/>
    <s v="i) MINERD/ INAIPI/ DIGEPEP documents; ECD center documents (if needed); ii) Independent verification by another institution of the Government (for example, CONANI) or a private firm"/>
    <s v="Yes, DLI intact "/>
  </r>
  <r>
    <s v="P156363"/>
    <s v="India"/>
    <x v="0"/>
    <s v="IPF/DLIs"/>
    <s v="Lifelong Learning"/>
    <x v="5"/>
    <x v="8"/>
    <x v="0"/>
    <s v="DLI 1: Number of student enrolments"/>
    <x v="0"/>
    <n v="7.5"/>
    <n v="0"/>
    <n v="9.2592592592592587E-2"/>
    <s v="Yes"/>
    <s v="as per DLR fomulas below"/>
    <x v="0"/>
    <s v="Enrolment confirmation provided by NIOS / relevant open school will be submitted by the PIA and validated by the PMU. Independent third party validation undertaken on data shared by PMU"/>
    <s v="Yes, DLI intact "/>
  </r>
  <r>
    <s v="P156363"/>
    <s v="India"/>
    <x v="0"/>
    <s v="IPF/DLIs"/>
    <s v="Lifelong Learning"/>
    <x v="5"/>
    <x v="8"/>
    <x v="0"/>
    <s v="DLR 1.1: At least 15,000 Targeted Youth have enrolled in Grades 8 and/or 10 classes offered by PIAs since October 1, 2015"/>
    <x v="1"/>
    <n v="4.5"/>
    <n v="4.5"/>
    <n v="0"/>
    <s v="Yes"/>
    <s v="USD 3 million upon achievement, plus USD 0.5 million for any additional batch of 1,000 Targeted Youth enrolled in same proportion above the target, up to an overall amount of USD 4.5 million."/>
    <x v="0"/>
    <s v="Enrolment confirmation provided by NIOS / relevant open school will be submitted by the PIA and validated by the PMU. Independent third party validation undertaken on data shared by PMU"/>
    <s v="Yes, DLI intact "/>
  </r>
  <r>
    <s v="P156363"/>
    <s v="India"/>
    <x v="0"/>
    <s v="IPF/DLIs"/>
    <s v="Lifelong Learning"/>
    <x v="5"/>
    <x v="8"/>
    <x v="0"/>
    <s v="DLR 2.1: At least 43,000 Targeted Youth have enrolled in Grades 8 and/or 10 classes offered by PIAs since October 1, 2015"/>
    <x v="1"/>
    <n v="3"/>
    <n v="3"/>
    <n v="0"/>
    <s v="Yes"/>
    <s v="USD 3 million upon achievement, plus USD 0.5 million for any additional batch of 5,000 Targeted Youth enrolled in same proportion above the target."/>
    <x v="0"/>
    <s v="Enrolment confirmation provided by NIOS / relevant open school will be submitted by the PIA and validated by the PMU. Independent third party validation undertaken on data shared by PMU"/>
    <s v="Yes, DLI intact "/>
  </r>
  <r>
    <s v="P156363"/>
    <s v="India"/>
    <x v="0"/>
    <s v="IPF/DLIs"/>
    <s v="Lifelong Learning"/>
    <x v="5"/>
    <x v="18"/>
    <x v="3"/>
    <s v="DLI 2: Number of students successfully completing the education component"/>
    <x v="0"/>
    <n v="7.5"/>
    <n v="0"/>
    <n v="9.2592592592592587E-2"/>
    <s v="Yes"/>
    <s v="as per DLR fomulas below"/>
    <x v="0"/>
    <s v="Copy of the certificate / marksheet provided by NIOS / relevant open school will be submitted by the PIA and validated by the PMU. Independent third party validation undertaken on data shared by PMU"/>
    <s v="Yes, DLI intact "/>
  </r>
  <r>
    <s v="P156363"/>
    <s v="India"/>
    <x v="0"/>
    <s v="IPF/DLIs"/>
    <s v="Lifelong Learning"/>
    <x v="5"/>
    <x v="18"/>
    <x v="3"/>
    <s v="DLR 2.1: At least 15,500 Targeted Youth have received Grades 8 and/or 10 certification since October 1, 2015."/>
    <x v="1"/>
    <n v="4.5"/>
    <n v="4.5"/>
    <n v="0"/>
    <s v="Yes"/>
    <s v="USD 3 million upon achievement, plus USD 0.5 million for any additional batch of 1,000 Targeted Youth certified above the target, up to an overall amount of USD 4.5 million"/>
    <x v="0"/>
    <s v="Copy of the certificate / marksheet provided by NIOS / relevant open school will be submitted by the PIA and validated by the PMU. Independent third party validation undertaken on data shared by PMU"/>
    <s v="Yes, DLI intact "/>
  </r>
  <r>
    <s v="P156363"/>
    <s v="India"/>
    <x v="0"/>
    <s v="IPF/DLIs"/>
    <s v="Lifelong Learning"/>
    <x v="5"/>
    <x v="18"/>
    <x v="3"/>
    <s v="DLR 2.2: At least 32,500 Targeted Youth have received Grades 8 and/or 10 certification since October 1, 2015"/>
    <x v="1"/>
    <n v="3"/>
    <n v="3"/>
    <n v="0"/>
    <s v="Yes"/>
    <s v="USD 3 million upon achievement, plus USD 0.5 million for any additional batch of 2,500 Targeted Youth certified above the target"/>
    <x v="0"/>
    <s v="Copy of the certificate / marksheet provided by NIOS / relevant open school will be submitted by the PIA and validated by the PMU. Independent third party validation undertaken on data shared by PMU"/>
    <s v="Yes, DLI intact "/>
  </r>
  <r>
    <s v="P156363"/>
    <s v="India"/>
    <x v="0"/>
    <s v="IPF/DLIs"/>
    <s v="Lifelong Learning"/>
    <x v="6"/>
    <x v="9"/>
    <x v="3"/>
    <s v="DLI 3: Number of students successfully completing the skill component"/>
    <x v="0"/>
    <n v="7.5"/>
    <n v="0"/>
    <n v="9.2592592592592587E-2"/>
    <s v="Yes"/>
    <s v="as per DLR fomulas below"/>
    <x v="0"/>
    <s v="Copy of successful completion certificate provided by the assessment agency will be submitted by the PIA and validated by the PMU. Independent third party validation undertaken on data shared by PMU"/>
    <s v="Yes, DLI intact "/>
  </r>
  <r>
    <s v="P156363"/>
    <s v="India"/>
    <x v="0"/>
    <s v="IPF/DLIs"/>
    <s v="Lifelong Learning"/>
    <x v="6"/>
    <x v="9"/>
    <x v="3"/>
    <s v="DLR 3.1: At least 6,500 Targeted Youth have obtained Recognized Skills Certification since October 1, 2015."/>
    <x v="1"/>
    <n v="4.5"/>
    <n v="4.5"/>
    <n v="0"/>
    <s v="Yes"/>
    <s v="USD 3 million upon achievement, plus USD 0.5 million for any additional batch of 1,000 Targeted Youth certified above the target, up to an overall amount of USD 4.5 million"/>
    <x v="0"/>
    <s v="Copy of successful completion certificate provided by the assessment agency will be submitted by the PIA and validated by the PMU. Independent third party validation undertaken on data shared by PMU"/>
    <s v="Yes, DLI intact "/>
  </r>
  <r>
    <s v="P156363"/>
    <s v="India"/>
    <x v="0"/>
    <s v="IPF/DLIs"/>
    <s v="Lifelong Learning"/>
    <x v="6"/>
    <x v="9"/>
    <x v="3"/>
    <s v="DLR 3.2: At least 35,000 Targeted Youth have obtained Recognized Skills Certification since October 1, 2015"/>
    <x v="1"/>
    <n v="3"/>
    <n v="3"/>
    <n v="0"/>
    <s v="Yes"/>
    <s v="USD 3 million upon achievement, plus USD 0.5 million for any additional batch of 5,000 Targeted Youth certified above the target"/>
    <x v="0"/>
    <s v="Copy of successful completion certificate provided by the assessment agency will be submitted by the PIA and validated by the PMU. Independent third party validation undertaken on data shared by PMU"/>
    <s v="Yes, DLI intact "/>
  </r>
  <r>
    <s v="P156363"/>
    <s v="India"/>
    <x v="0"/>
    <s v="IPF/DLIs"/>
    <s v="Lifelong Learning"/>
    <x v="6"/>
    <x v="9"/>
    <x v="0"/>
    <s v="DLI 4: Diversity of content offered by the PIAs and their reach in the most under-served geographic pockets"/>
    <x v="0"/>
    <n v="9"/>
    <n v="0"/>
    <n v="0.1111111111111111"/>
    <s v="Yes"/>
    <s v="as per DLR fomulas below"/>
    <x v="0"/>
    <s v="Each PIA will submit a report describing category-wise, NSQF level wise, and area wise breakup of skill trainings consisting all the information required to meet this DLI. The Program Management Unit (PMU) will validate this data. Independent third party validation undertaken on data shared by PMU"/>
    <s v="Yes, DLI intact "/>
  </r>
  <r>
    <s v="P156363"/>
    <s v="India"/>
    <x v="0"/>
    <s v="IPF/DLIs"/>
    <s v="Lifelong Learning"/>
    <x v="6"/>
    <x v="9"/>
    <x v="0"/>
    <s v="DLR 4.1: At least 20% of the cumulative number of Targeted Youth awarded skills certifications since October 1, 2015 have been certified in Category I Trades/Sectors"/>
    <x v="1"/>
    <n v="3"/>
    <n v="3"/>
    <n v="0"/>
    <s v="Yes"/>
    <s v="USD 2.5 million upon achievement, plus USD 0.1 million for every additional 1% above the target, up to an overall amount of USD 3 million"/>
    <x v="0"/>
    <s v="Each PIA will submit a report describing category-wise, NSQF level wise, and area wise breakup of skill trainings consisting all the information required to meet this DLI. The Program Management Unit (PMU) will validate this data. Independent third party validation undertaken on data shared by PMU"/>
    <s v="Yes, DLI intact "/>
  </r>
  <r>
    <s v="P156363"/>
    <s v="India"/>
    <x v="0"/>
    <s v="IPF/DLIs"/>
    <s v="Lifelong Learning"/>
    <x v="6"/>
    <x v="9"/>
    <x v="0"/>
    <s v="DLR 4.2: At least 40% of the cumulative number of Targeted Youth awarded skills certifications October 1, 2015 have been certified at NSQF Level 3 or above"/>
    <x v="1"/>
    <n v="3"/>
    <n v="3"/>
    <n v="0"/>
    <s v="Yes"/>
    <s v="USD 2 million upon achievement, plus USD 0.1 million for every additional 1% above the target, up to an overall amount of USD 3 million"/>
    <x v="0"/>
    <s v="Each PIA will submit a report describing category-wise, NSQF level wise, and area wise breakup of skill trainings consisting all the information required to meet this DLI. The Program Management Unit (PMU) will validate this data. Independent third party validation undertaken on data shared by PMU"/>
    <s v="Yes, DLI intact "/>
  </r>
  <r>
    <s v="P156363"/>
    <s v="India"/>
    <x v="0"/>
    <s v="IPF/DLIs"/>
    <s v="Lifelong Learning"/>
    <x v="6"/>
    <x v="9"/>
    <x v="0"/>
    <s v="DLR 4.3: At least 25% of the cumulative number of Targeted Youth enrolled for skills certifications since October 1, 2015 have enrolled at a Category “A” Minority Concentrated Block"/>
    <x v="1"/>
    <n v="3"/>
    <n v="3"/>
    <n v="0"/>
    <s v="Yes"/>
    <s v="USD 2.5 million upon achievement, plus USD 0.1 million for every additional 1% above the target, up to an overall amount of USD 3 million"/>
    <x v="0"/>
    <s v="Each PIA will submit a report describing category-wise, NSQF level wise, and area wise breakup of skill trainings consisting all the information required to meet this DLI. The Program Management Unit (PMU) will validate this data. Independent third party validation undertaken on data shared by PMU"/>
    <s v="Yes, DLI modified"/>
  </r>
  <r>
    <s v="P156363"/>
    <s v="India"/>
    <x v="0"/>
    <s v="IPF/DLIs"/>
    <s v="Lifelong Learning"/>
    <x v="3"/>
    <x v="32"/>
    <x v="1"/>
    <s v="DLI 5: Effective Implementation of Nai Manzil Scheme"/>
    <x v="0"/>
    <n v="9"/>
    <n v="0"/>
    <n v="0.1111111111111111"/>
    <s v="No"/>
    <s v="Upon achievement of results"/>
    <x v="3"/>
    <s v="1) Copy of the signed contract with the Technical Support Agency; 2) Bank supervision team will validate the achievements."/>
    <s v="Yes, DLI intact "/>
  </r>
  <r>
    <s v="P156363"/>
    <s v="India"/>
    <x v="0"/>
    <s v="IPF/DLIs"/>
    <s v="Lifelong Learning"/>
    <x v="3"/>
    <x v="32"/>
    <x v="1"/>
    <s v="DLR 5.1: MoMA has: (i) selected and hired the Technical Support Agency; (ii) set up the Steering Committee; and (iii) approved the Project Implementation Guidelines"/>
    <x v="1"/>
    <n v="4"/>
    <n v="4"/>
    <n v="0"/>
    <s v="No"/>
    <s v="USD 4 million"/>
    <x v="1"/>
    <s v="1) Copy of the signed contract with the Technical Support Agency; 2) Bank supervision team will validate the achievements."/>
    <s v="Yes, DLI intact "/>
  </r>
  <r>
    <s v="P156363"/>
    <s v="India"/>
    <x v="0"/>
    <s v="IPF/DLIs"/>
    <s v="Lifelong Learning"/>
    <x v="2"/>
    <x v="2"/>
    <x v="1"/>
    <s v="DLR 5.2: MoMA has established a management information system with a functional module that can remotely capture candidate attendance from biometric attendance devices installed_x000a_by the PIAs"/>
    <x v="1"/>
    <n v="2.5"/>
    <n v="2.5"/>
    <n v="0"/>
    <s v="No"/>
    <s v="USD 2.5 million"/>
    <x v="0"/>
    <s v="1) Copy of the signed contract with the Technical Support Agency; 2) Bank supervision team will validate the achievements."/>
    <s v="Yes, DLI intact "/>
  </r>
  <r>
    <s v="P156363"/>
    <s v="India"/>
    <x v="0"/>
    <s v="IPF/DLIs"/>
    <s v="Secondary Education"/>
    <x v="4"/>
    <x v="20"/>
    <x v="1"/>
    <s v="DLR 5.3: MoMA has processed at least 80% of the payment claims under the Performance Agreements within two (2) months of submissions by the PIAs"/>
    <x v="1"/>
    <n v="2.5"/>
    <n v="2.5"/>
    <n v="0"/>
    <s v="No"/>
    <s v="USD 2.5 million"/>
    <x v="0"/>
    <s v="1) Copy of the signed contract with the Technical Support Agency; 2) Bank supervision team will validate the achievements."/>
    <s v="Yes, DLI intact "/>
  </r>
  <r>
    <s v="P160926"/>
    <s v="Cameroon"/>
    <x v="2"/>
    <s v="IPF/DLIs"/>
    <s v="Primary and Secondary Education"/>
    <x v="0"/>
    <x v="3"/>
    <x v="0"/>
    <s v="DLI 1: Improved distribution of Teachers recruited by the state in public primary schools"/>
    <x v="0"/>
    <n v="20"/>
    <n v="0"/>
    <n v="0.10526315789473684"/>
    <s v="N/A"/>
    <s v="n/a"/>
    <x v="5"/>
    <m/>
    <s v="No"/>
  </r>
  <r>
    <s v="P160926"/>
    <s v="Cameroon"/>
    <x v="2"/>
    <s v="IPF/DLIs"/>
    <s v="Primary and Secondary Education"/>
    <x v="0"/>
    <x v="3"/>
    <x v="0"/>
    <s v="DLR 1.1: (a) Comprehensive strategy (including operational plan, targeted criteria, procedures, indicators, and monitoring and evaluation plan) for 2019-23 for recruitment, deployment, distribution, and retention of primaryschool Teachers approved (b) Budget for recruitment and deployment for subsequent year approved"/>
    <x v="1"/>
    <n v="4"/>
    <n v="4"/>
    <n v="0"/>
    <s v="N/A"/>
    <s v="n/a"/>
    <x v="1"/>
    <s v="Published strategy adopted by the Government; Published operational plan/MINEDUB"/>
    <s v="No"/>
  </r>
  <r>
    <s v="P160926"/>
    <s v="Cameroon"/>
    <x v="2"/>
    <s v="IPF/DLIs"/>
    <s v="Primary and Secondary Education"/>
    <x v="0"/>
    <x v="3"/>
    <x v="0"/>
    <s v="DLR 1.2: (a) At least 3,000 qualified Teachers recruited and distributed according to new approved strategy and operational plan (b) At least 55% of schools have at least three (3) state-paid Teachers (c) Budget for Teachers recruitment and deployment for subsequent year and for evaluation approved"/>
    <x v="1"/>
    <n v="4"/>
    <n v="4"/>
    <n v="0"/>
    <s v="N/A"/>
    <s v="n/a"/>
    <x v="0"/>
    <s v="Summary report on Teachers recruitment/MINEDUB based on statistical year book and administrative data (Payroll and civil servant listing); Technical and financial_x000a_audit"/>
    <s v="No"/>
  </r>
  <r>
    <s v="P160926"/>
    <s v="Cameroon"/>
    <x v="2"/>
    <s v="IPF/DLIs"/>
    <s v="Primary and Secondary Education"/>
    <x v="0"/>
    <x v="3"/>
    <x v="0"/>
    <s v="DLR 1.3: (a) At least 6,000 (cumulative) qualified Teachers recruited and distributed according to standards set forth in new strategy (b) At least 70% of schools have at least three (3) state-paid Teachers (c) Evaluation of implementation of strategy for recruitment and deployment of Teachers available (d) Budget for Teachers recruitment and deployment for subsequent year approved"/>
    <x v="1"/>
    <n v="4"/>
    <n v="4"/>
    <n v="0"/>
    <s v="N/A"/>
    <s v="n/a"/>
    <x v="0"/>
    <s v="Summary report on Teachers recruitment/MINEDUB based on statistical year book and administrative data (Payroll and civil servant listing); Technical and financial_x000a_audit"/>
    <s v="No"/>
  </r>
  <r>
    <s v="P160926"/>
    <s v="Cameroon"/>
    <x v="2"/>
    <s v="IPF/DLIs"/>
    <s v="Primary and Secondary Education"/>
    <x v="0"/>
    <x v="3"/>
    <x v="0"/>
    <s v="DLR 1.4: (a) At least 9,000 (cumulative) qualified Teachers recruited and distributed according to standards set forth in new strategy (b) At least 85% of schools have at least three (3) state-paid Teachers (c) Budget for Teachers recruitment and deployment for subsequent year approved (d) Budget for final evaluation approved"/>
    <x v="1"/>
    <n v="4"/>
    <n v="4"/>
    <n v="0"/>
    <s v="N/A"/>
    <s v="n/a"/>
    <x v="0"/>
    <s v="Summary report on Teachers recruitment/MINEDUB based on statistical year book and administrative data (Payroll and civil servant listing); Technical and financial_x000a_audit"/>
    <s v="No"/>
  </r>
  <r>
    <s v="P160926"/>
    <s v="Cameroon"/>
    <x v="2"/>
    <s v="IPF/DLIs"/>
    <s v="Primary and Secondary Education"/>
    <x v="0"/>
    <x v="3"/>
    <x v="0"/>
    <s v="DLR 1.5: (a) At least 12,000 (cumulative) qualified Teachers recruited and distributed according to standards set forth in new strategy (b) At least 95% of schools have at least three (3) state-paid Teachers (c) Final evaluation of implementation of strategy for recruitment and deployment of Teachers completed and disclosed (d) Budget for Teachers recruitment and deployment for subsequent year approved"/>
    <x v="1"/>
    <n v="4"/>
    <n v="4"/>
    <n v="0"/>
    <s v="N/A"/>
    <s v="n/a"/>
    <x v="0"/>
    <s v="Summary report on Teachers recruitment/MINEDUB based on statistical year book and administrative data (Payroll and civil servant listing); Technical and financial_x000a_audit"/>
    <s v="No"/>
  </r>
  <r>
    <s v="P160926"/>
    <s v="Cameroon"/>
    <x v="2"/>
    <s v="IPF/DLIs"/>
    <s v="Primary and Secondary Education"/>
    <x v="0"/>
    <x v="36"/>
    <x v="0"/>
    <s v="DLI 2: Increased capacities of Teachers in effective and efficient use of new curriculum in pre-primary and primary schools"/>
    <x v="0"/>
    <n v="10"/>
    <n v="0"/>
    <n v="5.2631578947368418E-2"/>
    <s v="N/A"/>
    <s v="n/a"/>
    <x v="0"/>
    <s v="Database/report on training/MINEDUB"/>
    <s v="No"/>
  </r>
  <r>
    <s v="P160926"/>
    <s v="Cameroon"/>
    <x v="2"/>
    <s v="IPF/DLIs"/>
    <s v="Primary and Secondary Education"/>
    <x v="0"/>
    <x v="36"/>
    <x v="0"/>
    <s v="DLR 2.1: (a) Comprehensive training plan on new curriculum for 2019-23 (including didactic approach, budget, sequencing, and monitoring and evaluation) approved (b) Budget for Teachers training in new curriculum for subsequent year in MINEDUB and MINESEC approved"/>
    <x v="1"/>
    <n v="2"/>
    <n v="2"/>
    <n v="0"/>
    <s v="N/A"/>
    <s v="n/a"/>
    <x v="0"/>
    <s v="Database/report on training/MINEDUB"/>
    <s v="No"/>
  </r>
  <r>
    <s v="P160926"/>
    <s v="Cameroon"/>
    <x v="2"/>
    <s v="IPF/DLIs"/>
    <s v="Primary and Secondary Education"/>
    <x v="0"/>
    <x v="36"/>
    <x v="0"/>
    <s v="DLR 2.2: (a) At least 30% of MINEDUB Teachers in Recipient’s ten (10) regions trained in use of new curriculum (b) Budget for Teachers training in new curriculum for subsequent year in MINEDUB and MINESEC approved"/>
    <x v="1"/>
    <n v="2"/>
    <n v="2"/>
    <n v="0"/>
    <s v="N/A"/>
    <s v="n/a"/>
    <x v="0"/>
    <s v="Database/report on training/MINEDUB"/>
    <s v="No"/>
  </r>
  <r>
    <s v="P160926"/>
    <s v="Cameroon"/>
    <x v="2"/>
    <s v="IPF/DLIs"/>
    <s v="Primary and Secondary Education"/>
    <x v="0"/>
    <x v="36"/>
    <x v="0"/>
    <s v="DLR 2.3: (a) At least 60% of MINEDUB Teachers in Recipient’s ten (10) regions trained in use of new curriculum (b) Budget for Teachers training in new curriculum for subsequent year in MINEDUB and MINESEC approved"/>
    <x v="1"/>
    <n v="2"/>
    <n v="2"/>
    <n v="0"/>
    <s v="N/A"/>
    <s v="n/a"/>
    <x v="0"/>
    <s v="Database/report on training/MINEDUB"/>
    <s v="No"/>
  </r>
  <r>
    <s v="P160926"/>
    <s v="Cameroon"/>
    <x v="2"/>
    <s v="IPF/DLIs"/>
    <s v="Primary and Secondary Education"/>
    <x v="0"/>
    <x v="36"/>
    <x v="0"/>
    <s v="DLR 2.4: (a) At least 90% of MINEDUB Teachers in Recipient’s ten (10) regions trained in use of new curriculum (b) Budget for Teachers training in new curriculum for subsequent year in MINEDUB and MINESEC approved (c) Budget for final evaluation approved"/>
    <x v="1"/>
    <n v="2"/>
    <n v="2"/>
    <n v="0"/>
    <s v="N/A"/>
    <s v="n/a"/>
    <x v="5"/>
    <s v="Database/report on training/MINEDUB"/>
    <s v="No"/>
  </r>
  <r>
    <s v="P160926"/>
    <s v="Cameroon"/>
    <x v="2"/>
    <s v="IPF/DLIs"/>
    <s v="Primary and Secondary Education"/>
    <x v="0"/>
    <x v="36"/>
    <x v="0"/>
    <s v="DLR 2.5: (a) Final evaluation of Teachers training plan completed and publicly disclosed (b) Budget for Teachers training for subsequent year in MINEDUB and MINESEC approved"/>
    <x v="1"/>
    <n v="2"/>
    <n v="2"/>
    <n v="0"/>
    <s v="N/A"/>
    <s v="n/a"/>
    <x v="0"/>
    <s v="Directorate for Policy, Planning, and Cooperation (Direction de la Planification, de la Prospection et de la Coopération, DPPC)/MINEDUB"/>
    <s v="No"/>
  </r>
  <r>
    <s v="P160926"/>
    <s v="Cameroon"/>
    <x v="2"/>
    <s v="IPF/DLIs"/>
    <s v="Primary and Secondary Education"/>
    <x v="1"/>
    <x v="1"/>
    <x v="0"/>
    <s v="DLI 3: Increased availability of essential textbooks in public primary schools"/>
    <x v="0"/>
    <n v="20"/>
    <n v="0"/>
    <n v="0.10526315789473684"/>
    <s v="N/A"/>
    <s v="n/a"/>
    <x v="0"/>
    <s v="Directorate for Policy, Planning, and Cooperation (Direction de la Planification, de la Prospection et de la Coopération, DPPC)/MINEDUB"/>
    <s v="No"/>
  </r>
  <r>
    <s v="P160926"/>
    <s v="Cameroon"/>
    <x v="2"/>
    <s v="IPF/DLIs"/>
    <s v="Primary and Secondary Education"/>
    <x v="1"/>
    <x v="1"/>
    <x v="0"/>
    <s v="DLR 3.1: (a) Textbook operational plan for 2019–2023 based on new textbook policy guidelines and principles approved (b) Textbook policy approved (c) Technical unit (permanent secretariat) for textbooks, with staff and resources, equipped and fully operational (d) Financing plan, Procurement Plan, and distribution plan for subsequent year’s textbook provision developed (e) Budget for textbook procurement and distribution for subsequent year approved"/>
    <x v="1"/>
    <n v="4"/>
    <n v="4"/>
    <n v="0"/>
    <s v="N/A"/>
    <s v="n/a"/>
    <x v="0"/>
    <s v="Directorate for Policy, Planning, and Cooperation (Direction de la Planification, de la Prospection et de la Coopération, DPPC)/MINEDUB"/>
    <s v="No"/>
  </r>
  <r>
    <s v="P160926"/>
    <s v="Cameroon"/>
    <x v="2"/>
    <s v="IPF/DLIs"/>
    <s v="Primary and Secondary Education"/>
    <x v="1"/>
    <x v="1"/>
    <x v="0"/>
    <s v="DLR 3.2: (a) At least 50% of students of Level 1 (SIL/Class 1 CP/Class 2) have three (3) essential textbooks (b) Financing plan, Procurement Plan, and distribution plan for subsequent year’s textbook provision developed; (c) Budget for textbook procurement and distribution for subsequent year approved"/>
    <x v="1"/>
    <n v="4"/>
    <n v="4"/>
    <n v="0"/>
    <s v="N/A"/>
    <s v="n/a"/>
    <x v="0"/>
    <s v="Directorate for Policy, Planning, and Cooperation (Direction de la Planification, de la Prospection et de la Coopération, DPPC)/MINEDUB"/>
    <s v="No"/>
  </r>
  <r>
    <s v="P160926"/>
    <s v="Cameroon"/>
    <x v="2"/>
    <s v="IPF/DLIs"/>
    <s v="Primary and Secondary Education"/>
    <x v="1"/>
    <x v="1"/>
    <x v="0"/>
    <s v="DLR 3.3: (a) At least 50% of students of Levels 1 (SIL/Class 1 CP/Class 2) and 2 (CE1/Class 3 CE2/Class 4) have three (3) essential textbooks (b) Evaluation completed of distribution of textbooks and their, storage, with recommendations for next two years (c) Financing plan, Procurement Plan, and distribution plan for subsequent year’s textbook provision developed (d) Budget for textbook procurement and distribution for subsequent year approved"/>
    <x v="1"/>
    <n v="4"/>
    <n v="4"/>
    <n v="0"/>
    <s v="N/A"/>
    <s v="n/a"/>
    <x v="0"/>
    <s v="Directorate for Policy, Planning, and Cooperation (Direction de la Planification, de la Prospection et de la Coopération, DPPC)/MINEDUB"/>
    <s v="No"/>
  </r>
  <r>
    <s v="P160926"/>
    <s v="Cameroon"/>
    <x v="2"/>
    <s v="IPF/DLIs"/>
    <s v="Primary and Secondary Education"/>
    <x v="1"/>
    <x v="1"/>
    <x v="0"/>
    <s v="DLR 3.4: (a) 50% of students of Level 1 (SIL/Class 1 CP/Class 2), Level 2 (CE1/Class 3 CE2/Class 4), and Level 3 (CM1/Class 5 CM2/Class 6) have three (3) essential textbooks (b) Financing plan, Procurement Plan, and distribution plan for subsequent year textbook provision developed (c) Budget for textbook procurement and distribution for subsequent year approved (d) Budget approved for final evaluation of textbook provision under new textbook policy"/>
    <x v="1"/>
    <n v="4"/>
    <n v="4"/>
    <n v="0"/>
    <s v="N/A"/>
    <s v="n/a"/>
    <x v="0"/>
    <s v="Directorate for Policy, Planning, and Cooperation (Direction de la Planification, de la Prospection et de la Coopération, DPPC)/MINEDUB"/>
    <s v="No"/>
  </r>
  <r>
    <s v="P160926"/>
    <s v="Cameroon"/>
    <x v="2"/>
    <s v="IPF/DLIs"/>
    <s v="Primary and Secondary Education"/>
    <x v="1"/>
    <x v="1"/>
    <x v="0"/>
    <s v="DLR 3.5: (a) 50% of students of Level 1 (SIL/Class 1 CP/Class 2), Level 2 (CE1/Class 3 CE2/Class 4) and Level 3 (CM1/Class 5 CM2/Class 6) have three (3) essential textbooks (b) Inclusion of budget line for essential textbooks in MINEDUB’s budget (c) Final evaluation of textbook provision under new textbook policy completed and publicly disclosed (d) Budget for textbook procurement and distribution for subsequent year approved"/>
    <x v="1"/>
    <n v="4"/>
    <n v="4"/>
    <n v="0"/>
    <s v="N/A"/>
    <s v="n/a"/>
    <x v="0"/>
    <s v="Directorate for Policy, Planning, and Cooperation (Direction de la Planification, de la Prospection et de la Coopération, DPPC)/MINEDUB"/>
    <s v="No"/>
  </r>
  <r>
    <s v="P160926"/>
    <s v="Cameroon"/>
    <x v="2"/>
    <s v="IPF/DLIs"/>
    <s v="Primary and Secondary Education"/>
    <x v="5"/>
    <x v="78"/>
    <x v="0"/>
    <s v="DLI 4: Increased access to preschool in rural areas through community pre-school according to standards"/>
    <x v="0"/>
    <n v="10"/>
    <n v="0"/>
    <n v="5.2631578947368418E-2"/>
    <s v="N/A"/>
    <s v="n/a"/>
    <x v="0"/>
    <s v="Database/school mapping of MINEDUB/ annual reports"/>
    <s v="No"/>
  </r>
  <r>
    <s v="P160926"/>
    <s v="Cameroon"/>
    <x v="2"/>
    <s v="IPF/DLIs"/>
    <s v="Primary and Secondary Education"/>
    <x v="5"/>
    <x v="78"/>
    <x v="0"/>
    <s v="DLR 4.1: (a) Comprehensive plan for community pre-school development for 2019-23, including standards, costing, and training plan, approved (b) Modules for parental education available (c) At least one (1) sensitization campaign completed (d) Budget approved for CPC activities for subsequent year"/>
    <x v="1"/>
    <n v="2"/>
    <n v="2"/>
    <n v="0"/>
    <s v="N/A"/>
    <s v="n/a"/>
    <x v="0"/>
    <s v="Database/school mapping of MINEDUB/ annual reports"/>
    <s v="No"/>
  </r>
  <r>
    <s v="P160926"/>
    <s v="Cameroon"/>
    <x v="2"/>
    <s v="IPF/DLIs"/>
    <s v="Primary and Secondary Education"/>
    <x v="5"/>
    <x v="78"/>
    <x v="0"/>
    <s v="DLR 4.2: (a) At least 11,360 (cumulative) pupils enrolled in CPCs according to approved norms in rural areas (b) Budget approved for CPC activities for subsequent year"/>
    <x v="1"/>
    <n v="2"/>
    <n v="2"/>
    <n v="0"/>
    <s v="N/A"/>
    <s v="n/a"/>
    <x v="0"/>
    <s v="Database/school mapping of MINEDUB/ annual reports"/>
    <s v="No"/>
  </r>
  <r>
    <s v="P160926"/>
    <s v="Cameroon"/>
    <x v="2"/>
    <s v="IPF/DLIs"/>
    <s v="Primary and Secondary Education"/>
    <x v="5"/>
    <x v="78"/>
    <x v="0"/>
    <s v="DLR 4.3: (a) At least 17,360 (cumulative) pupils enrolled in CPCs according to approved norms in rural areas (b) Budget approved for CPC activities for subsequent year"/>
    <x v="1"/>
    <n v="2"/>
    <n v="2"/>
    <n v="0"/>
    <s v="N/A"/>
    <s v="n/a"/>
    <x v="0"/>
    <s v="Database/school mapping of MINEDUB/ annual reports"/>
    <s v="No"/>
  </r>
  <r>
    <s v="P160926"/>
    <s v="Cameroon"/>
    <x v="2"/>
    <s v="IPF/DLIs"/>
    <s v="Primary and Secondary Education"/>
    <x v="5"/>
    <x v="78"/>
    <x v="0"/>
    <s v="DLR 4.4: (a) At least 26,360 (cumulative) pupils enrolled in CPCs according to approved norms in rural areas (b) Budget approved for CPC activities for subsequent year (c) Budget approved for final evaluation of access to pre-school in rural areas"/>
    <x v="1"/>
    <n v="2"/>
    <n v="2"/>
    <n v="0"/>
    <s v="N/A"/>
    <s v="n/a"/>
    <x v="0"/>
    <s v="Database/school mapping of MINEDUB/ annual reports"/>
    <s v="No"/>
  </r>
  <r>
    <s v="P160926"/>
    <s v="Cameroon"/>
    <x v="2"/>
    <s v="IPF/DLIs"/>
    <s v="Primary and Secondary Education"/>
    <x v="5"/>
    <x v="78"/>
    <x v="0"/>
    <s v="DLR 4.5: (a) At least 32,360 (cumulative) pupils enrolled in CPCs according to approved norms in rural areas (b) Final evaluation of intervention on access to pre school in rural areas completed and publicly disclosed c) Budget approved for CPC activities for subsequent year"/>
    <x v="1"/>
    <n v="2"/>
    <n v="2"/>
    <n v="0"/>
    <s v="N/A"/>
    <s v="n/a"/>
    <x v="0"/>
    <s v="Database/school mapping of MINEDUB/ annual reports"/>
    <s v="No"/>
  </r>
  <r>
    <s v="P160926"/>
    <s v="Cameroon"/>
    <x v="2"/>
    <s v="IPF/DLIs"/>
    <s v="Primary and Secondary Education"/>
    <x v="6"/>
    <x v="23"/>
    <x v="0"/>
    <s v="DLI 5: Establishment of standardized student learning assessment system for primary and secondary education"/>
    <x v="0"/>
    <n v="15"/>
    <n v="0"/>
    <n v="7.8947368421052627E-2"/>
    <s v="N/A"/>
    <s v="n/a"/>
    <x v="0"/>
    <s v="Learning Assessment Unit"/>
    <s v="No"/>
  </r>
  <r>
    <s v="P160926"/>
    <s v="Cameroon"/>
    <x v="2"/>
    <s v="IPF/DLIs"/>
    <s v="Primary and Secondary Education"/>
    <x v="6"/>
    <x v="23"/>
    <x v="0"/>
    <s v="DLR 5.1: (a) Comprehensive operational plan (2019-23) approved for establishment of regular learning assessments system, including (i) unit structure, staffing, and functions; (ii) content and frequency of assessments; and (iii) conducting of evaluations unit (d) Student assessment conducted for primary education"/>
    <x v="1"/>
    <n v="3"/>
    <n v="3"/>
    <n v="0"/>
    <s v="N/A"/>
    <s v="n/a"/>
    <x v="0"/>
    <s v="Learning Assessment Unit"/>
    <s v="No"/>
  </r>
  <r>
    <s v="P160926"/>
    <s v="Cameroon"/>
    <x v="2"/>
    <s v="IPF/DLIs"/>
    <s v="Primary and Secondary Education"/>
    <x v="6"/>
    <x v="23"/>
    <x v="0"/>
    <s v="DLR 5.2: (a) Functions for learning assessment strengthened according to approved comprehensive plan toward establishment of learning assessment unit (b) Report on pilot testing completed for learning assessment (primary-level classes 4 and 6) by newly created learning assessment unit (c) Budget for learning assessment activities for subsequent year for MINEDUB and MINESEC approved"/>
    <x v="1"/>
    <n v="3"/>
    <n v="3"/>
    <n v="0"/>
    <s v="N/A"/>
    <s v="n/a"/>
    <x v="0"/>
    <s v="Learning Assessment Unit"/>
    <s v="No"/>
  </r>
  <r>
    <s v="P160926"/>
    <s v="Cameroon"/>
    <x v="2"/>
    <s v="IPF/DLIs"/>
    <s v="Primary and Secondary Education"/>
    <x v="6"/>
    <x v="23"/>
    <x v="0"/>
    <s v="DLR 5.3: (a) Assessment report, including recommendations, on learning outcomes (primary-level classes 4 and 6) available and publicly disseminated (b) Budget for learning assessment activities for subsequent year for MINEDUB and MINESEC approved"/>
    <x v="1"/>
    <n v="3"/>
    <n v="3"/>
    <n v="0"/>
    <s v="N/A"/>
    <s v="n/a"/>
    <x v="0"/>
    <s v="Learning Assessment Unit"/>
    <s v="No"/>
  </r>
  <r>
    <s v="P160926"/>
    <s v="Cameroon"/>
    <x v="2"/>
    <s v="IPF/DLIs"/>
    <s v="Primary and Secondary Education"/>
    <x v="6"/>
    <x v="23"/>
    <x v="0"/>
    <s v="DLR 5.4: (a) Report on testing instruments (secondary forms 2 and 4) completed (b) Budget for learning assessment activities for subsequent year for MINEDUB and MINESEC approved (c) Budget for evaluation of learning assessment system approved"/>
    <x v="1"/>
    <n v="3"/>
    <n v="3"/>
    <n v="0"/>
    <s v="N/A"/>
    <s v="n/a"/>
    <x v="0"/>
    <s v="Learning Assessment Unit"/>
    <s v="No"/>
  </r>
  <r>
    <s v="P160926"/>
    <s v="Cameroon"/>
    <x v="2"/>
    <s v="IPF/DLIs"/>
    <s v="Primary and Secondary Education"/>
    <x v="6"/>
    <x v="23"/>
    <x v="0"/>
    <s v="DLR 5.5: (a) Assessment report, including recommendations, on learning outcomes (secondary forms 2 and 4) available and publicly disseminated (b) Final evaluation of learning assessment system completed (c) Budget for learning assessment activities for subsequent year for MINEDUB and MINESEC approved"/>
    <x v="1"/>
    <n v="3"/>
    <n v="3"/>
    <n v="0"/>
    <s v="N/A"/>
    <s v="n/a"/>
    <x v="0"/>
    <s v="Learning Assessment Unit"/>
    <s v="No"/>
  </r>
  <r>
    <s v="P160926"/>
    <s v="Cameroon"/>
    <x v="2"/>
    <s v="IPF/DLIs"/>
    <s v="Primary and Secondary Education"/>
    <x v="2"/>
    <x v="2"/>
    <x v="0"/>
    <s v="DLI 6: Integrated education management information system functional and operational"/>
    <x v="0"/>
    <n v="10"/>
    <n v="0"/>
    <n v="5.2631578947368418E-2"/>
    <s v="N/A"/>
    <s v="n/a"/>
    <x v="0"/>
    <s v="EMIS Technical Unit"/>
    <s v="No"/>
  </r>
  <r>
    <s v="P160926"/>
    <s v="Cameroon"/>
    <x v="2"/>
    <s v="IPF/DLIs"/>
    <s v="Primary and Secondary Education"/>
    <x v="2"/>
    <x v="2"/>
    <x v="0"/>
    <s v="DLR 6.1: (a) National EMIS implementation strategy and operational plan approved (b) Budget for EMIS activities for subsequent year for ministries in charge of education sector approved"/>
    <x v="1"/>
    <n v="2"/>
    <n v="2"/>
    <n v="0"/>
    <s v="N/A"/>
    <s v="n/a"/>
    <x v="0"/>
    <s v="EMIS Technical Unit"/>
    <s v="No"/>
  </r>
  <r>
    <s v="P160926"/>
    <s v="Cameroon"/>
    <x v="2"/>
    <s v="IPF/DLIs"/>
    <s v="Primary and Secondary Education"/>
    <x v="2"/>
    <x v="2"/>
    <x v="0"/>
    <s v="DLR 6.2: (a) National EMIS platform developed and operational (b) Budget for EMIS activities for subsequent year for ministries in charge of education sector approved"/>
    <x v="1"/>
    <n v="2"/>
    <n v="2"/>
    <n v="0"/>
    <s v="N/A"/>
    <s v="n/a"/>
    <x v="0"/>
    <s v="EMIS Technical Unit"/>
    <s v="No"/>
  </r>
  <r>
    <s v="P160926"/>
    <s v="Cameroon"/>
    <x v="2"/>
    <s v="IPF/DLIs"/>
    <s v="Primary and Secondary Education"/>
    <x v="2"/>
    <x v="2"/>
    <x v="0"/>
    <s v="DLR 6.3: (a) Integrated statistical yearbook of education and training sector available and publicly disseminated (b) Budget for EMIS activities for subsequent year for ministries in charge of education sector approved"/>
    <x v="1"/>
    <n v="2"/>
    <n v="2"/>
    <n v="0"/>
    <s v="N/A"/>
    <s v="n/a"/>
    <x v="0"/>
    <s v="EMIS Technical Unit"/>
    <s v="No"/>
  </r>
  <r>
    <s v="P160926"/>
    <s v="Cameroon"/>
    <x v="2"/>
    <s v="IPF/DLIs"/>
    <s v="Primary and Secondary Education"/>
    <x v="2"/>
    <x v="2"/>
    <x v="0"/>
    <s v="DLR 6.4: (a) Integrated statistical yearbook of education and training sector available and publicly disseminated (b) EMIS deconcentrated (MINEDUB/MINESEC) and operational in at least five (5) regions (c) Budget for EMIS activities, including evaluation, for subsequent year for ministries in charge of education sector approved"/>
    <x v="1"/>
    <n v="2"/>
    <n v="2"/>
    <n v="0"/>
    <s v="N/A"/>
    <s v="n/a"/>
    <x v="0"/>
    <s v="EMIS Technical Unit"/>
    <s v="No"/>
  </r>
  <r>
    <s v="P160926"/>
    <s v="Cameroon"/>
    <x v="2"/>
    <s v="IPF/DLIs"/>
    <s v="Primary and Secondary Education"/>
    <x v="2"/>
    <x v="2"/>
    <x v="0"/>
    <s v="DLR 6.5: (a) Integrated statistical yearbook of education and training sector available and publicly disseminated (b) EMIS deconcentrated (MINEDUB/MINESEC) and operational in all ten (10) regions (c) Evaluation of national EMIS completed (d) Budget for EMIS activities for subsequent year for ministries in charge of education sector approved"/>
    <x v="1"/>
    <n v="2"/>
    <n v="2"/>
    <n v="0"/>
    <s v="N/A"/>
    <s v="n/a"/>
    <x v="0"/>
    <s v="EMIS Technical Unit"/>
    <s v="No"/>
  </r>
  <r>
    <s v="P160926"/>
    <s v="Cameroon"/>
    <x v="2"/>
    <s v="IPF/DLIs"/>
    <s v="Primary and Secondary Education"/>
    <x v="5"/>
    <x v="8"/>
    <x v="0"/>
    <s v="DLI 7: Improved learning environment and quality of education for children in host community schools with refugees"/>
    <x v="0"/>
    <n v="10"/>
    <n v="0"/>
    <n v="5.2631578947368418E-2"/>
    <s v="N/A"/>
    <s v="n/a"/>
    <x v="0"/>
    <s v="MINEDUB; Statistical Yearbook"/>
    <s v="No"/>
  </r>
  <r>
    <s v="P160926"/>
    <s v="Cameroon"/>
    <x v="2"/>
    <s v="IPF/DLIs"/>
    <s v="Primary and Secondary Education"/>
    <x v="5"/>
    <x v="8"/>
    <x v="0"/>
    <s v="DLR 7.1: (a) Approved comprehensive response strategy and plan (2019-23), including addressing Teachers and textbook availability, grants for schools in targeted areas with relevant criteria and procedures, and establishment of database (b) Establishment of list of targeted schools to be revised annually on basis of criteria (c) Budget for activities for subsequent year approved"/>
    <x v="1"/>
    <n v="2"/>
    <n v="2"/>
    <n v="0"/>
    <s v="N/A"/>
    <s v="n/a"/>
    <x v="0"/>
    <s v="MINEDUB"/>
    <s v="No"/>
  </r>
  <r>
    <s v="P160926"/>
    <s v="Cameroon"/>
    <x v="2"/>
    <s v="IPF/DLIs"/>
    <s v="Primary and Secondary Education"/>
    <x v="5"/>
    <x v="8"/>
    <x v="0"/>
    <s v="DLR 7.2: (a) From start of 2019- 20 school year, at least 50 schools (cumulative) in targeted areas have benefited from package of grant funding and school-level interventions according to approved response strategy and plan (b) Budget for activities for subsequent year approved (c) Budget for interim evaluation of implementation of strategy approved"/>
    <x v="1"/>
    <n v="2"/>
    <n v="2"/>
    <n v="0"/>
    <s v="N/A"/>
    <s v="n/a"/>
    <x v="0"/>
    <s v="Statistical Yearbook MINEDUB • IVA (Annual)"/>
    <s v="No"/>
  </r>
  <r>
    <s v="P160926"/>
    <s v="Cameroon"/>
    <x v="2"/>
    <s v="IPF/DLIs"/>
    <s v="Primary and Secondary Education"/>
    <x v="5"/>
    <x v="8"/>
    <x v="0"/>
    <s v="DLR 7.3: (a) From start of 2020-21 school year, at least 100 schools (cumulative) in targeted areas have benefited from package of grant funding and schoollevel interventions according to approved response strategy and plan (b) Interim evaluation of implementation of strategy completed and disseminated (c) Budget for activities for subsequent year approved"/>
    <x v="1"/>
    <n v="2"/>
    <n v="2"/>
    <n v="0"/>
    <s v="N/A"/>
    <s v="n/a"/>
    <x v="0"/>
    <s v="Statistical Yearbook MINEDUB • IVA (Annual)"/>
    <s v="No"/>
  </r>
  <r>
    <s v="P160926"/>
    <s v="Cameroon"/>
    <x v="2"/>
    <s v="IPF/DLIs"/>
    <s v="Primary and Secondary Education"/>
    <x v="5"/>
    <x v="8"/>
    <x v="0"/>
    <s v="DLR 7.4: (a) From start of 2021- 22 school year, at least 200 schools (cumulative) in targeted areas have benefited from package of grant funding and schoollevel interventions according to approved response strategy and plan (b) Budget for activities approved for subsequent year"/>
    <x v="1"/>
    <n v="2"/>
    <n v="2"/>
    <n v="0"/>
    <s v="N/A"/>
    <s v="n/a"/>
    <x v="0"/>
    <s v="Statistical Yearbook MINEDUB • IVA (Annual)"/>
    <s v="No"/>
  </r>
  <r>
    <s v="P160926"/>
    <s v="Cameroon"/>
    <x v="2"/>
    <s v="IPF/DLIs"/>
    <s v="Primary and Secondary Education"/>
    <x v="5"/>
    <x v="8"/>
    <x v="0"/>
    <s v="DLR 7.5: (a) From start of 2021- 22 school year, at least 300 schools (cumulative) in targeted areas have benefited from package of grant funding and school-level interventions according to approved response strategy and plan (b) Budget for activities approved for subsequent year"/>
    <x v="1"/>
    <n v="2"/>
    <n v="2"/>
    <n v="0"/>
    <s v="N/A"/>
    <s v="n/a"/>
    <x v="0"/>
    <s v="Statistical Yearbook MINEDUB • IVA (Annual)"/>
    <s v="No"/>
  </r>
  <r>
    <s v="P162297"/>
    <s v="Tunisia"/>
    <x v="3"/>
    <s v="IPF/DLIs"/>
    <s v="Primary Education"/>
    <x v="3"/>
    <x v="79"/>
    <x v="5"/>
    <s v="DLI 0: Retroactive Financing: Upon effectiveness based on EEP 12 months before signing of the loan "/>
    <x v="0"/>
    <n v="6"/>
    <n v="6"/>
    <n v="0.1"/>
    <s v="No"/>
    <s v="n/a"/>
    <x v="1"/>
    <s v="EEP Spending"/>
    <m/>
  </r>
  <r>
    <s v="P162297"/>
    <s v="Tunisia"/>
    <x v="3"/>
    <s v="IPF/DLIs"/>
    <s v="Primary Education"/>
    <x v="2"/>
    <x v="31"/>
    <x v="0"/>
    <s v="DLI 1: Quality assurance mechanism for public preschool education established"/>
    <x v="0"/>
    <n v="6"/>
    <n v="0"/>
    <n v="0.1"/>
    <s v="Varies by DLR"/>
    <s v="as per DLR fomulas below"/>
    <x v="0"/>
    <s v="Varies by DLR"/>
    <s v="Yes, DLI modified"/>
  </r>
  <r>
    <s v="P162297"/>
    <s v="Tunisia"/>
    <x v="3"/>
    <s v="IPF/DLIs"/>
    <s v="Primary Education"/>
    <x v="2"/>
    <x v="31"/>
    <x v="0"/>
    <s v="DLR 1.1: The MoE has adopted a national plan describing the main challenges identified and outlining key actions to improve quality of public preschool services"/>
    <x v="1"/>
    <n v="2"/>
    <n v="2"/>
    <n v="0"/>
    <s v="No"/>
    <s v="US$2,000,000 disbursed upon delivery of the national plan."/>
    <x v="0"/>
    <s v="DGCP; The verification agency will review the content of the plan for completeness as per the definition. The plan should include an analysis of the challenges identified through the pilot results and through the national consultations, in addition to detailed plan of actions to address all challenges"/>
    <s v="Yes, DLR intact "/>
  </r>
  <r>
    <s v="P162297"/>
    <s v="Tunisia"/>
    <x v="3"/>
    <s v="IPF/DLIs"/>
    <s v="Primary Education"/>
    <x v="2"/>
    <x v="31"/>
    <x v="0"/>
    <s v="DLR 1.2: The MoE has formally adopted the quality assurance mechanism for public preschool education -"/>
    <x v="1"/>
    <n v="2"/>
    <n v="2"/>
    <n v="0"/>
    <s v="No"/>
    <s v="US$2,000,000 is disbursed upon official adoption by MOE of the quality assurance mechanism."/>
    <x v="0"/>
    <s v="DGCP; The verification agency will review the decree and any relevant official circulars and decrees for the implementation of the quality assurance mechanism"/>
    <s v="Yes, DLR intact "/>
  </r>
  <r>
    <s v="P162297"/>
    <s v="Tunisia"/>
    <x v="3"/>
    <s v="IPF/DLIs"/>
    <s v="Primary Education"/>
    <x v="2"/>
    <x v="31"/>
    <x v="0"/>
    <s v="DLR 1.3: Number of public preschools that have received feedback on their performance using the quality assurance mechanism"/>
    <x v="1"/>
    <n v="2"/>
    <n v="2"/>
    <n v="0"/>
    <s v="Yes"/>
    <s v="For each public preschool that has received feedback on their performance using the newly adopted quality assurance mechanism, US$5,000 may be made available for withdrawal by the Borrower, up to US$2,000,000."/>
    <x v="0"/>
    <s v="DGCP; For a random sample of schools as agreed with the World Bank and MOE, the verification agency will check with the school directors if they have received_x000a_the preschool quality assurance evaluation report. The verification agency will also review the reports for the sample of schools and ensure that the tools have been completed as per the quality assurance system adopted"/>
    <s v="Yes, DLR dropped "/>
  </r>
  <r>
    <s v="P162297"/>
    <s v="Tunisia"/>
    <x v="3"/>
    <s v="IPF/DLIs"/>
    <s v="Primary Education"/>
    <x v="2"/>
    <x v="34"/>
    <x v="0"/>
    <s v="DLI 2: Public primary schools receive and manage funds to improve quality"/>
    <x v="0"/>
    <n v="2"/>
    <n v="0"/>
    <n v="3.3333333333333333E-2"/>
    <s v="Varies by DLR"/>
    <s v="as per DLR fomulas below"/>
    <x v="0"/>
    <s v="Varies by DLR"/>
    <s v="Yes, DLI dropped "/>
  </r>
  <r>
    <s v="P162297"/>
    <s v="Tunisia"/>
    <x v="3"/>
    <s v="IPF/DLIs"/>
    <s v="Primary Education"/>
    <x v="2"/>
    <x v="34"/>
    <x v="0"/>
    <s v="DLR 2.1: The Borrower has adopted the required legislation allowing eligible public primary schools to receive and manage their own budget"/>
    <x v="1"/>
    <n v="1"/>
    <n v="1"/>
    <n v="0"/>
    <s v="No"/>
    <s v="US$1,000,000 disbursed upon establishment and approval of the legal provision allowing schools to manage a budget at the school level."/>
    <x v="0"/>
    <s v="DGAJ; The verification agency will review that the Borrower has passed the necessary legislation and that any needed implementing decrees/decisions/procedures were also issued by the corresponding authority"/>
    <s v="Yes, DLR dropped "/>
  </r>
  <r>
    <s v="P162297"/>
    <s v="Tunisia"/>
    <x v="3"/>
    <s v="IPF/DLIs"/>
    <s v="Primary Education"/>
    <x v="2"/>
    <x v="34"/>
    <x v="0"/>
    <s v="DLR 2.2: The MOE has approved and circulated guidelines for budget preparation to public primary schools and primary schools have prepared budget proposals"/>
    <x v="1"/>
    <n v="1"/>
    <n v="1"/>
    <n v="0"/>
    <s v="Yes"/>
    <s v="For each public primary school having prepared a budget proposal in accordance with the Borrower’s approved guidelines, US$10,000 may be made available for withdrawal by the Borrower, up to US$1,000,000."/>
    <x v="0"/>
    <s v="DGAF; The verification agency will review that MOE has issued approved guidelines for budget preparation and that these guidelines were shared with schools. \ The agency will also check the budgets prepared by public primary schools an will look for compliance of these budgets with the MOE guidelines."/>
    <s v="Yes, DLR dropped "/>
  </r>
  <r>
    <s v="P162297"/>
    <s v="Tunisia"/>
    <x v="3"/>
    <s v="IPF/DLIs"/>
    <s v="Primary Education"/>
    <x v="0"/>
    <x v="22"/>
    <x v="3"/>
    <s v="DLI 3: Improved Teachers classroom practices"/>
    <x v="0"/>
    <n v="6"/>
    <n v="0"/>
    <n v="0.1"/>
    <s v="No"/>
    <s v="as per DLR fomulas below"/>
    <x v="0"/>
    <s v="Varies by DLR"/>
    <s v="Yes, DLI modified"/>
  </r>
  <r>
    <s v="P162297"/>
    <s v="Tunisia"/>
    <x v="3"/>
    <s v="IPF/DLIs"/>
    <s v="Primary Education"/>
    <x v="0"/>
    <x v="22"/>
    <x v="3"/>
    <s v="DLR 3.1: Core professional development programs for preschool and primary education Teachers adopted"/>
    <x v="1"/>
    <n v="2"/>
    <n v="2"/>
    <n v="0"/>
    <s v="No"/>
    <s v="(a) US$1,000,000 may be made available for withdrawal by the Borrower upon the adoption of a core professional development program for public preschool Teachers under terms of reference defined in the POM; and (b) U $1,000,000 may be made available for withdrawal by the Borrower upon the adoption of a core professional development program for public primary school Teachers under terms of reference defined in the POM Teachers"/>
    <x v="0"/>
    <s v="DGPFC; he verification agency will review the professional development programs and ensure that it clearly identifies the scope, content, delivery methods, and outcomes. The scope of the programs will be agreed upon with MOE and the World Bank and defined in the POM"/>
    <s v="Yes, DLI intact "/>
  </r>
  <r>
    <s v="P162297"/>
    <s v="Tunisia"/>
    <x v="3"/>
    <s v="IPF/DLIs"/>
    <s v="Primary Education"/>
    <x v="0"/>
    <x v="22"/>
    <x v="3"/>
    <s v="DLR 3.2: The information management system for professional development is fully operational to monitor and manage professional development activities for: (a) public preschool andprimary schoolTeachers; and (b) public primary school directors"/>
    <x v="1"/>
    <n v="2"/>
    <n v="2"/>
    <n v="0"/>
    <s v="No"/>
    <s v="(a) US$1,000,000 may be made available for withdrawal by the Borrower upon the use by MOE of the information management system for professional development to monitor and assign professional development activities to public preschool and primary school Teachers; and (b) US$1,000,000 may be made available for withdrawal by the Borrower upon the use by MOE of the information management system for professional development to monitor and assign professional development activities to public primary school directors. "/>
    <x v="0"/>
    <s v="DGCP/CNTE; The verification agency will verify data and reports issued from the system on Teachers and school directors’ professional development activities. Data should include a list of Teachers and schooldirectors, assigned to the list of professional development activities they have completed and activities they should be completing based on the assessment of inspectors and pedagogical counselors. The verification agency will verify for a sample of Teachers and school directors the accuracy and completeness of the data generated by the system"/>
    <s v="Yes, DLI intact "/>
  </r>
  <r>
    <s v="P162297"/>
    <s v="Tunisia"/>
    <x v="3"/>
    <s v="IPF/DLIs"/>
    <s v="Primary Education"/>
    <x v="0"/>
    <x v="22"/>
    <x v="3"/>
    <s v="DLR 3.3: Number of trained public preschool and primary school Teachers that have demonstrated skills learned through the core professional development program aproved under DLR 3.1"/>
    <x v="1"/>
    <n v="0.4"/>
    <n v="0.4"/>
    <n v="0"/>
    <s v="No"/>
    <s v="A maximum of US$400,000 may be made available for withdrawal by the Borrower in year 3 when at least 30 percent in a random sample of trained public preschool and primary school Teachers have demonstrated skills learned through the program. US$600,000 may be made available for withdrawal by the Borrower year 4 when at least 40 percent in a random sample of trained public preschool and primary school Teachers have demonstrated skills learned through the program. US$600,000 may be made available for withdrawal by the Borrower year 5 when at least 50 percent in a random sample of trained public preschool and primary school Teachers have demonstarted skills learned through the program. "/>
    <x v="0"/>
    <s v="CREFOCs - DGPFC; The verification agency will review the yearly classroom observation reports conducted by inspectors and pedagogical counselors for a random sample of trained preschool and primary Teachers. The sample will be selected in agreement with the World Bank and the percentage of Teachers from this sample demonstrating new skills learned through the program will be reported. At least 50 percent of Teachers from this sample will need to have demonstrated acquisition of at least one or more skills as defined by the program"/>
    <s v="Yes, DLR dropped "/>
  </r>
  <r>
    <s v="P162297"/>
    <s v="Tunisia"/>
    <x v="3"/>
    <s v="IPF/DLIs"/>
    <s v="Primary Education"/>
    <x v="0"/>
    <x v="22"/>
    <x v="3"/>
    <s v="DLR 3.4: Number of trained public preschool and primary school Teachers that have demonstrated skills learned through the core professional development program aproved under DLR 3.1"/>
    <x v="1"/>
    <n v="0.6"/>
    <n v="0.6"/>
    <n v="0"/>
    <s v="No"/>
    <s v="A maximum of US$400,000 may be made available for withdrawal by the Borrower in year 3 when at least 30 percent in a random sample of trained public preschool and primary school Teachers have demonstrated skills learned through the program. US$600,000 may be made available for withdrawal by the Borrower year 4 when at least 40 percent in a random sample of trained public preschool and primary school Teachers have demonstrated skills learned through the program. US$600,000 may be made available for withdrawal by the Borrower year 5 when at least 50 percent in a random sample of trained public preschool and primary school Teachers have demonstarted skills learned through the program. "/>
    <x v="0"/>
    <s v="CREFOCs - DGPFC; The verification agency will review the yearly classroom observation reports conducted by inspectors and pedagogical counselors for a random sample of trained preschool and primary Teachers. The sample will be selected in agreement with the World Bank and the percentage of Teachers from this sample demonstrating new skills learned through the program will be reported. At least 50 percent of Teachers from this sample will need to have demonstrated acquisition of at least one or more skills as defined by the program"/>
    <s v="Yes, DLR dropped "/>
  </r>
  <r>
    <s v="P162297"/>
    <s v="Tunisia"/>
    <x v="3"/>
    <s v="IPF/DLIs"/>
    <s v="Primary Education"/>
    <x v="0"/>
    <x v="22"/>
    <x v="3"/>
    <s v="DLR 3.5: Number of trained public preschool and primary school Teachers that have demonstrated skills learned through the core professional development program aproved under DLR 3.1"/>
    <x v="1"/>
    <n v="1"/>
    <n v="1"/>
    <n v="0"/>
    <s v="No"/>
    <s v="A maximum of US$400,000 may be made available for withdrawal by the Borrower in year 3 when at least 30 percent in a random sample of trained public preschool and primary school Teachers have demonstrated skills learned through the program. US$600,000 may be made available for withdrawal by the Borrower year 4 when at least 40 percent in a random sample of trained public preschool and primary school Teachers have demonstrated skills learned through the program. US$600,000 may be made available for withdrawal by the Borrower year 5 when at least 50 percent in a random sample of trained public preschool and primary school Teachers have demonstarted skills learned through the program. "/>
    <x v="0"/>
    <s v="CREFOCs - DGPFC; The verification agency will review the yearly classroom observation reports conducted by inspectors and pedagogical counselors for a random sample of trained preschool and primary Teachers. The sample will be selected in agreement with the World Bank and the percentage of Teachers from this sample demonstrating new skills learned through the program will be reported. At least 50 percent of Teachers from this sample will need to have demonstrated acquisition of at least one or more skills as defined by the program"/>
    <s v="Yes, DLR dropped "/>
  </r>
  <r>
    <s v="P162297"/>
    <s v="Tunisia"/>
    <x v="3"/>
    <s v="IPF/DLIs"/>
    <s v="Primary Education"/>
    <x v="2"/>
    <x v="11"/>
    <x v="0"/>
    <s v="DLI 4: Strengthened measurement and use of learning outcomes to inform policy"/>
    <x v="0"/>
    <n v="7"/>
    <n v="0"/>
    <n v="0.11666666666666667"/>
    <s v="No"/>
    <s v="as per DLR fomulas below"/>
    <x v="0"/>
    <s v="Varies by DLR"/>
    <s v="Yes, DLI modified"/>
  </r>
  <r>
    <s v="P162297"/>
    <s v="Tunisia"/>
    <x v="3"/>
    <s v="IPF/DLIs"/>
    <s v="Primary Education"/>
    <x v="2"/>
    <x v="11"/>
    <x v="0"/>
    <s v="DLR 4.1: The Borrower has: developed and adopted a policy framework authorizing and providing guidelines for the elaboration of a national standardized learning assessment for public primary schools"/>
    <x v="1"/>
    <n v="2"/>
    <n v="2"/>
    <n v="0"/>
    <s v="No"/>
    <s v="US$2,000,000 disbursed upon achievement."/>
    <x v="0"/>
    <s v="CIFFIP; The verification agency will verify that the policy framework for the national assessment has been developed and adopted through the necessary administrative channels. The agency will verify through administrative reports produced by MOE that the assessment was carried out in at least two subjects in one grade of primary education in all public primary classrooms with at least 15-20 children enrolled in that grade. The verification agency will also review the results report containing the analysis of the results"/>
    <s v="Yes, DLR intact "/>
  </r>
  <r>
    <s v="P162297"/>
    <s v="Tunisia"/>
    <x v="3"/>
    <s v="IPF/DLIs"/>
    <s v="Primary Education"/>
    <x v="2"/>
    <x v="11"/>
    <x v="0"/>
    <s v="DLR 4.2: Public primary schools that carried out student learning assessment receive report on learning assessment results and guidelines on utilization of results to improve learning outcomes"/>
    <x v="1"/>
    <n v="1"/>
    <n v="1"/>
    <n v="0"/>
    <s v="No"/>
    <s v="US$1,000,000 disbursed upon the dissemination of results to schools."/>
    <x v="0"/>
    <s v="CIFFIP - DGCP - DGPFC; The verification agency will verify with MOE, and through spot checks in a sample of schools (as agreed with MOE and the World Bank) that results are disseminated to all participating primary schools and that schools have received guidelines on the use of the assessment results to improve teaching and learning"/>
    <s v="Yes, DLR intact "/>
  </r>
  <r>
    <s v="P162297"/>
    <s v="Tunisia"/>
    <x v="3"/>
    <s v="IPF/DLIs"/>
    <s v="Primary Education"/>
    <x v="2"/>
    <x v="11"/>
    <x v="0"/>
    <s v="DLR 4.3: Results of public primary school student learning assessments have been shared with the parents for public primary schools"/>
    <x v="1"/>
    <n v="2"/>
    <n v="2"/>
    <n v="0"/>
    <s v="No"/>
    <s v="US$1,000,000 may be made available for withdrawal by the Borrower when 50 percent of public primary schools have shared results of student learning assessments with parents. An additional US$1,000,000 may be made available for withdrawal by the Borrower when 80 percent of public primary schools have shared results of student learning assessments with parents."/>
    <x v="0"/>
    <s v="CREs - schools; The verification agency will select a random national sample of primary schools as per methoology agreed betwene the Bank and the MoE;  In this sample of schools, the verification agency will collect written communication sent by the school to parents to verify that schools have shared school-level results on learning assessments, school-specific plans for improving learning outcomes, and at least one medium for parents to seek clarifications and provide feedback"/>
    <s v="Yes, DLR intact "/>
  </r>
  <r>
    <s v="P162297"/>
    <s v="Tunisia"/>
    <x v="3"/>
    <s v="IPF/DLIs"/>
    <s v="Primary Education"/>
    <x v="2"/>
    <x v="11"/>
    <x v="0"/>
    <s v="DLR 4.4: The Borrower’s CREs have developed adequate action plans which shall include the proposed targeted interventions as identified in each student learning assessment"/>
    <x v="1"/>
    <n v="2"/>
    <n v="2"/>
    <n v="0"/>
    <s v="No"/>
    <s v="US$1,000,000 may be made available for withdrawal by the Borrower when 50 percent of CREs have developed action plans to support low-performing public primary schools. An additional US$1,000,000 may be made available for withdrawal by the Borrower when 80 percent of CREs have developed action plans to support low-performing public primary schools."/>
    <x v="0"/>
    <s v="CREs; The verification agency will verify for all CREs that they have developed action plans based on the assessment results and that the action plans set clearly the methodology for how the CREs will identify low-performing schools, in addition to all actions the CREs will take to support those schools."/>
    <s v="Yes, DLR dropped "/>
  </r>
  <r>
    <s v="P162297"/>
    <s v="Tunisia"/>
    <x v="3"/>
    <s v="IPF/DLIs"/>
    <s v="Primary Education"/>
    <x v="4"/>
    <x v="59"/>
    <x v="0"/>
    <s v="DLI 5: Key investment programs in the education sector are prioritized"/>
    <x v="0"/>
    <n v="3"/>
    <n v="0"/>
    <n v="0.05"/>
    <s v="No"/>
    <s v="as per DLR fomulas below"/>
    <x v="0"/>
    <s v="Varies by DLR"/>
    <s v="Yes, DLI dropped "/>
  </r>
  <r>
    <s v="P162297"/>
    <s v="Tunisia"/>
    <x v="3"/>
    <s v="IPF/DLIs"/>
    <s v="Primary Education"/>
    <x v="4"/>
    <x v="59"/>
    <x v="0"/>
    <s v="DLR 5.1: The Borrower has adopted a mediumterm expenditure framework (MTEF) which shall include, inter alia, proposed budget allocations per type of expenditure in public primary education for the targeted period"/>
    <x v="1"/>
    <n v="2"/>
    <n v="2"/>
    <n v="0"/>
    <s v="No"/>
    <s v="US$2,000,000 disbursed upon the development and adoption of a medium-term expenditure framework by decree of the MOE."/>
    <x v="0"/>
    <s v="MOF, MOE; The verification agency will review the expenditure framework to ensure that it considers priority education programs, particularly for pre- and primary education."/>
    <s v="Yes, DLR dropped "/>
  </r>
  <r>
    <s v="P162297"/>
    <s v="Tunisia"/>
    <x v="3"/>
    <s v="IPF/DLIs"/>
    <s v="Primary Education"/>
    <x v="4"/>
    <x v="59"/>
    <x v="0"/>
    <s v="DLR 5.2: The actual expenditures approved in public primary education during the first Borrower’s fiscal year covered by the MTEF are within 25 percent of the budget allocation approved in the MTEF"/>
    <x v="1"/>
    <n v="0.5"/>
    <n v="0.5"/>
    <n v="0"/>
    <s v="No"/>
    <s v="US$500,000 disbursed if in the first fiscal year after adoption of MTEF, actual expenditures in primary education are within 25 percent of the budget allocation in expenditure framework."/>
    <x v="0"/>
    <s v="MOF, MOE; The verification agency will verify that MOE budget allocated for primary education during the first year after the adoption of the MTEF is within the 25 percent range of the budget allocation in the expenditure framework."/>
    <s v="Yes, DLR dropped "/>
  </r>
  <r>
    <s v="P162297"/>
    <s v="Tunisia"/>
    <x v="3"/>
    <s v="IPF/DLIs"/>
    <s v="Primary Education"/>
    <x v="4"/>
    <x v="59"/>
    <x v="0"/>
    <s v="DLR 5.3: The actual expenditures approved in public primary education during the second Borrower’s fiscal year covered by the MTEF are within 25 percent of the budget allocation approved in the MTEF"/>
    <x v="1"/>
    <n v="0.5"/>
    <n v="0.5"/>
    <n v="0"/>
    <s v="No"/>
    <s v="US$500,000 disbursed if in the second fiscal year after adoption of MTEF, actual expenditures in primary education are within 25 percent of the budget allocation in expenditure framework"/>
    <x v="0"/>
    <s v="MOF, MOE; The verification agency will verify that MOE budget allocated for primary education during the second year after the adoption of the MTEF is within the 25 percent range of the budget allocation in the expenditure framework."/>
    <s v="Yes, DLR dropped "/>
  </r>
  <r>
    <s v="P154525"/>
    <s v="India"/>
    <x v="0"/>
    <s v="IPF/DLIs"/>
    <s v="Vocational Education and Training"/>
    <x v="9"/>
    <x v="43"/>
    <x v="0"/>
    <s v="DLI 1: Increasing the quality of training and enrollment in Priority ITIs"/>
    <x v="0"/>
    <n v="18"/>
    <n v="0"/>
    <n v="0.13636363636363635"/>
    <s v="N/A"/>
    <s v="as per DLR fomulas below"/>
    <x v="0"/>
    <s v="Varies by DLR"/>
    <s v="No"/>
  </r>
  <r>
    <s v="P154525"/>
    <s v="India"/>
    <x v="0"/>
    <s v="IPF/DLIs"/>
    <s v="Vocational Education and Training"/>
    <x v="9"/>
    <x v="43"/>
    <x v="0"/>
    <s v="DLR 1.1: The Steering Committee has approved Master Plans for all Priority ITIs"/>
    <x v="1"/>
    <n v="2.4"/>
    <n v="2.4"/>
    <n v="0"/>
    <s v="N/A"/>
    <s v="US$2,400,000"/>
    <x v="0"/>
    <s v="Procedure: Submission of MPs for all priority ITIs, including the specified contents, evidence of industry consultations, and approval by the Steering Committee."/>
    <s v="No"/>
  </r>
  <r>
    <s v="P154525"/>
    <s v="India"/>
    <x v="0"/>
    <s v="IPF/DLIs"/>
    <s v="Vocational Education and Training"/>
    <x v="9"/>
    <x v="43"/>
    <x v="0"/>
    <s v="DLR 1.2 (i): Priority ITIs have completed the upgrade of at least five percent (5%) of trade courses identified in the approved Master Plans"/>
    <x v="1"/>
    <n v="1.6"/>
    <n v="1.6"/>
    <n v="0"/>
    <s v="N/A"/>
    <s v="US$1,600,000 for DLR (i); "/>
    <x v="0"/>
    <s v="Procedure: Submission of MPs for all priority ITIs, including the specified contents, evidence of industry consultations, and approval by the Steering Committee."/>
    <s v="No"/>
  </r>
  <r>
    <s v="P154525"/>
    <s v="India"/>
    <x v="0"/>
    <s v="IPF/DLIs"/>
    <s v="Vocational Education and Training"/>
    <x v="5"/>
    <x v="18"/>
    <x v="0"/>
    <s v="DLR 1.2 (ii): Priority ITIs have achieved an increase in enrollments of at least five percent (5%) in NCVT Courses in FY2019/20 compared to baseline"/>
    <x v="1"/>
    <n v="1.6"/>
    <n v="1.6"/>
    <n v="0"/>
    <s v="N/A"/>
    <s v="US$1,600,000 for DLR (ii) "/>
    <x v="0"/>
    <s v="(a) Procedure: Submission of a letter indicating the completion of activities, with evidence. (b) Procedure: Submission of a letter indicating the completion of activities, with evidence of accreditation by the NCVT."/>
    <s v="No"/>
  </r>
  <r>
    <s v="P154525"/>
    <s v="India"/>
    <x v="0"/>
    <s v="IPF/DLIs"/>
    <s v="Vocational Education and Training"/>
    <x v="9"/>
    <x v="43"/>
    <x v="0"/>
    <s v="DLR 1.3 (i): Priority ITIs have completed the upgrade of at least twenty five percent (25%) of trade courses identified in the approved Master Plans;"/>
    <x v="1"/>
    <n v="2.4"/>
    <n v="2.4"/>
    <n v="0"/>
    <s v="N/A"/>
    <s v="US$1,600,000 for DLR (i) above to be topped up with an additional US$800,000 if DLR (i) is delivered in or before FY2020/21;"/>
    <x v="0"/>
    <s v="(a) Procedure: Submission of a letter indicating the completion of activities, with evidence. (b) Procedure: Submission of a letter indicating the completion of activities, with evidence of accreditation by the NCVT."/>
    <s v="No"/>
  </r>
  <r>
    <s v="P154525"/>
    <s v="India"/>
    <x v="0"/>
    <s v="IPF/DLIs"/>
    <s v="Vocational Education and Training"/>
    <x v="5"/>
    <x v="18"/>
    <x v="0"/>
    <s v="DLR 1.3 (ii): Priority ITIs have achieved an increase in enrollments of at least fifteen percent (15%) in NCVT Courses in FY2020/21 compared to baseline"/>
    <x v="1"/>
    <n v="1.6"/>
    <n v="1.6"/>
    <n v="0"/>
    <s v="N/A"/>
    <s v="US$1,600,000 for DLR DLR (ii) "/>
    <x v="0"/>
    <s v="(a) Procedure: Submission of a letter indicating the completion of activities, with evidence. (b) Procedure: Submission of a letter indicating the completion of activities, with evidence of accreditation by the NCVT."/>
    <s v="No"/>
  </r>
  <r>
    <s v="P154525"/>
    <s v="India"/>
    <x v="0"/>
    <s v="IPF/DLIs"/>
    <s v="Vocational Education and Training"/>
    <x v="9"/>
    <x v="43"/>
    <x v="0"/>
    <s v="DLR 1.4 (i): Priority ITIs have completed the upgrade of at least fifty percent (50%) of trade courses identified in the approved Master Plans"/>
    <x v="1"/>
    <n v="2.6"/>
    <n v="2.6"/>
    <n v="0"/>
    <s v="N/A"/>
    <s v="US$1,800,000 for DLR (i) , to be topped up with an additional US$800,000 if DLR (i) is delivered in or before FY2021/22; "/>
    <x v="0"/>
    <s v="(a) Procedure: Submission of a letter indicating the completion of activities, with evidence. (b) Procedure: Submission of a letter indicating the completion of activities, with evidence of accreditation by the NCVT."/>
    <s v="No"/>
  </r>
  <r>
    <s v="P154525"/>
    <s v="India"/>
    <x v="0"/>
    <s v="IPF/DLIs"/>
    <s v="Vocational Education and Training"/>
    <x v="5"/>
    <x v="18"/>
    <x v="0"/>
    <s v="DLR 1.4 (ii): Priority ITIs have achieved an increase in enrollments of at least twenty five percent (25%) in NCVT Courses in FY2021/22 compared to baseline."/>
    <x v="1"/>
    <n v="1.8"/>
    <n v="1.8"/>
    <n v="0"/>
    <s v="N/A"/>
    <s v="US$1,800,000 for DLR (ii) "/>
    <x v="0"/>
    <s v="(a) Procedure: Submission of a letter indicating the completion of activities, with evidence. (b) Procedure: Submission of a letter indicating the completion of activities, with evidence of accreditation by the NCVT."/>
    <s v="No"/>
  </r>
  <r>
    <s v="P154525"/>
    <s v="India"/>
    <x v="0"/>
    <s v="IPF/DLIs"/>
    <s v="Vocational Education and Training"/>
    <x v="9"/>
    <x v="43"/>
    <x v="0"/>
    <s v="DLR 1.5 (i): Priority ITIs have completed the upgrade of at least ninety five percent (95%) of trade courses identified in the approved Master Plans"/>
    <x v="1"/>
    <n v="2"/>
    <n v="2"/>
    <n v="0"/>
    <s v="N/A"/>
    <s v="US$2,000,000 for DLR (i) above; and US$2,000,000 for DLR (ii) above"/>
    <x v="0"/>
    <s v="(a) Procedure: Submission of a letter indicating the completion of activities, with evidence. (b) Procedure: Submission of a letter indicating the completion of activities, with evidence of accreditation by the NCVT."/>
    <s v="No"/>
  </r>
  <r>
    <s v="P154525"/>
    <s v="India"/>
    <x v="0"/>
    <s v="IPF/DLIs"/>
    <s v="Vocational Education and Training"/>
    <x v="5"/>
    <x v="18"/>
    <x v="0"/>
    <s v="DLR 1.5 (ii): Priority ITIs have achieved an increase in enrollments of at least fifty percent (50%) in NCVT Courses in FY2022/23 compared to baseline"/>
    <x v="1"/>
    <n v="2"/>
    <n v="2"/>
    <n v="0"/>
    <s v="N/A"/>
    <s v="US$2,000,000 for DLR (i) above; and US$2,000,000 for DLR (ii) above"/>
    <x v="0"/>
    <s v="(a) Procedure: Submission of a letter indicating the completion of activities, with evidence. (b) Procedure: Submission of a letter indicating the completion of activities, with evidence of accreditation by the NCVT."/>
    <s v="No"/>
  </r>
  <r>
    <s v="P154525"/>
    <s v="India"/>
    <x v="0"/>
    <s v="IPF/DLIs"/>
    <s v="Vocational Education and Training"/>
    <x v="0"/>
    <x v="22"/>
    <x v="0"/>
    <s v="DLI 2: Continuous professional development of all ITI Teachers and staff"/>
    <x v="0"/>
    <n v="12"/>
    <n v="0"/>
    <n v="9.0909090909090912E-2"/>
    <s v="N/A"/>
    <s v="as per DLR fomulas below"/>
    <x v="0"/>
    <s v="Varies by DLR"/>
    <s v="No"/>
  </r>
  <r>
    <s v="P154525"/>
    <s v="India"/>
    <x v="0"/>
    <s v="IPF/DLIs"/>
    <s v="Vocational Education and Training"/>
    <x v="0"/>
    <x v="22"/>
    <x v="0"/>
    <s v="DLR 2.1: DSDE has approved, a Professional Development Plan (“PDP”) for public ITIs’ Teachers and staff"/>
    <x v="1"/>
    <n v="2.4"/>
    <n v="2.4"/>
    <n v="0"/>
    <s v="N/A"/>
    <s v="US$2,400,000"/>
    <x v="0"/>
    <s v="Procedure: Submission of the PDP, including the specified contents, evidence of industry consultations, and approval by the DSDE."/>
    <s v="No"/>
  </r>
  <r>
    <s v="P154525"/>
    <s v="India"/>
    <x v="0"/>
    <s v="IPF/DLIs"/>
    <s v="Vocational Education and Training"/>
    <x v="0"/>
    <x v="22"/>
    <x v="0"/>
    <s v="DLR 2.2: At least fifty percent (50%) of Teachers and staff in all public ITIs have completed at least one (1) annually held professional training program contemplated in the PDP during Year 2."/>
    <x v="1"/>
    <n v="2.4"/>
    <n v="2.4"/>
    <n v="0"/>
    <s v="N/A"/>
    <s v="US$1,200,000 upon achievement of 70% of targeted percentage; and US$1,200,000 upon full achievement of result"/>
    <x v="0"/>
    <s v="Procedure: Submission of a letter indicating the completion of training, with evidence of list of individuals and training received and full list of regular and contract (more than 1 year) Teachers and staff."/>
    <s v="No"/>
  </r>
  <r>
    <s v="P154525"/>
    <s v="India"/>
    <x v="0"/>
    <s v="IPF/DLIs"/>
    <s v="Vocational Education and Training"/>
    <x v="0"/>
    <x v="22"/>
    <x v="0"/>
    <s v="DLR 2.3: At least seventy percent (70%) of Teachers and staff in all public ITIs have completed at least one (1) annually held professional training program contemplated in the PDP during Year 3."/>
    <x v="1"/>
    <n v="2.4"/>
    <n v="2.4"/>
    <n v="0"/>
    <s v="N/A"/>
    <s v="US$1,200,000 upon achievement of 70% of targeted percentage; and US$1,200,000 upon full achievement of result"/>
    <x v="0"/>
    <s v="Procedure: Submission of a letter indicating the completion of training, with evidence of list of individuals and training received and full list of regular and contract (more than 1 year) Teachers and staff."/>
    <s v="No"/>
  </r>
  <r>
    <s v="P154525"/>
    <s v="India"/>
    <x v="0"/>
    <s v="IPF/DLIs"/>
    <s v="Vocational Education and Training"/>
    <x v="0"/>
    <x v="22"/>
    <x v="0"/>
    <s v="DLR 2.4: At least ninety percent (90%) of Teachers and staff in all public ITIs have completed at least one (1) annually held professional training program contemplated in the PDP during Year 4."/>
    <x v="1"/>
    <n v="2.4"/>
    <n v="2.4"/>
    <n v="0"/>
    <s v="N/A"/>
    <s v="US$1,200,000 upon achievement of 70% of targeted percentage; and US$1,200,000 upon full achievement of result"/>
    <x v="0"/>
    <s v="Procedure: Submission of a letter indicating the completion of training, with evidence of list of individuals and training received and full list of regular and contract (more than 1 year) Teachers and staff."/>
    <s v="No"/>
  </r>
  <r>
    <s v="P154525"/>
    <s v="India"/>
    <x v="0"/>
    <s v="IPF/DLIs"/>
    <s v="Vocational Education and Training"/>
    <x v="0"/>
    <x v="22"/>
    <x v="0"/>
    <s v="DLR 2.5: At least ninety five percent (95%) of Teachers and staff in all public ITIs have completed at least one (1) annually held professional training program contemplated in the PDP during Year 5. "/>
    <x v="1"/>
    <n v="2.4"/>
    <n v="2.4"/>
    <n v="0"/>
    <s v="N/A"/>
    <s v="US$1,200,000 upon achievement of 70% of targeted percentage; and US$1,200,000 upon full achievement of result"/>
    <x v="0"/>
    <s v="Procedure: Submission of a letter indicating the completion of training, with evidence of list of individuals and training received and full list of regular and contract (more than 1 year) Teachers and staff."/>
    <s v="No"/>
  </r>
  <r>
    <s v="P154525"/>
    <s v="India"/>
    <x v="0"/>
    <s v="IPF/DLIs"/>
    <s v="Vocational Education and Training"/>
    <x v="9"/>
    <x v="56"/>
    <x v="3"/>
    <s v="DLI 3: Improving employment outcomes of ITI graduates"/>
    <x v="0"/>
    <n v="12"/>
    <n v="0"/>
    <n v="9.0909090909090912E-2"/>
    <s v="N/A"/>
    <s v="as per DLR fomulas below"/>
    <x v="0"/>
    <s v="Varies by DLR"/>
    <s v="No"/>
  </r>
  <r>
    <s v="P154525"/>
    <s v="India"/>
    <x v="0"/>
    <s v="IPF/DLIs"/>
    <s v="Vocational Education and Training"/>
    <x v="9"/>
    <x v="56"/>
    <x v="3"/>
    <s v="DLR 3.1 (i): Priority ITIs have achieved an increase of graduates at least three percent (3%) in NCVT Courses in FY2020/21 compared to baseline"/>
    <x v="1"/>
    <n v="1.6"/>
    <n v="1.6"/>
    <n v="0"/>
    <s v="N/A"/>
    <s v="US$1,600,000 for DLR (i)"/>
    <x v="0"/>
    <s v="Procedure: Submission of a letter indicating the completion of activities, with defined evidence."/>
    <s v="No"/>
  </r>
  <r>
    <s v="P154525"/>
    <s v="India"/>
    <x v="0"/>
    <s v="IPF/DLIs"/>
    <s v="Vocational Education and Training"/>
    <x v="9"/>
    <x v="56"/>
    <x v="3"/>
    <s v="DLR 3.1 (ii): At least twenty seven percent (27%) of students completing their training in FY2019/20 in Priority ITIs are placed in jobs within six (6) months of their training completion. "/>
    <x v="1"/>
    <n v="2.4"/>
    <n v="2.4"/>
    <n v="0"/>
    <s v="N/A"/>
    <s v="US$2,400,000 for DLR (ii)"/>
    <x v="0"/>
    <s v="Procedure: Submission of a letter indicating the completion of activities, with defined evidence."/>
    <s v="No"/>
  </r>
  <r>
    <s v="P154525"/>
    <s v="India"/>
    <x v="0"/>
    <s v="IPF/DLIs"/>
    <s v="Vocational Education and Training"/>
    <x v="9"/>
    <x v="56"/>
    <x v="3"/>
    <s v="DLR 3.2 (i): Priority ITIs have achieved an increase of graduates at least five percent (5%) in NCVT Courses in FY2021/22 compared to baseline"/>
    <x v="1"/>
    <n v="1.6"/>
    <n v="1.6"/>
    <n v="0"/>
    <s v="N/A"/>
    <s v="US$1,600,000 for DLR (i)"/>
    <x v="0"/>
    <s v="Procedure: Submission of a letter indicating the completion of activities, with defined evidence."/>
    <s v="No"/>
  </r>
  <r>
    <s v="P154525"/>
    <s v="India"/>
    <x v="0"/>
    <s v="IPF/DLIs"/>
    <s v="Vocational Education and Training"/>
    <x v="9"/>
    <x v="56"/>
    <x v="3"/>
    <s v="DLR 3.2 (i): At least twenty nine percent (29%) of students completing their training in FY2020/21 in Priority ITIs are placed in jobs within six (6) months of their training completion. "/>
    <x v="1"/>
    <n v="2.4"/>
    <n v="2.4"/>
    <n v="0"/>
    <s v="N/A"/>
    <s v="US$2,400,000 for DLR (ii)"/>
    <x v="0"/>
    <s v="Procedure: Submission of a letter indicating the completion of activities, with defined evidence."/>
    <s v="No"/>
  </r>
  <r>
    <s v="P154525"/>
    <s v="India"/>
    <x v="0"/>
    <s v="IPF/DLIs"/>
    <s v="Vocational Education and Training"/>
    <x v="9"/>
    <x v="56"/>
    <x v="3"/>
    <s v="DLR 3.3 (i): Priority ITIs have achieved an increase of graduates at least fifteen percent (15%) in NCVT Courses in FY2022/23 compared to baseline"/>
    <x v="1"/>
    <n v="1.6"/>
    <n v="1.6"/>
    <n v="0"/>
    <s v="N/A"/>
    <s v="US$1,600,000 for DLR (i)"/>
    <x v="0"/>
    <s v="Procedure: Submission of a letter indicating the completion of activities, with defined evidence."/>
    <s v="No"/>
  </r>
  <r>
    <s v="P154525"/>
    <s v="India"/>
    <x v="0"/>
    <s v="IPF/DLIs"/>
    <s v="Vocational Education and Training"/>
    <x v="9"/>
    <x v="56"/>
    <x v="3"/>
    <s v="DLR 3.3 (ii): At least thirty two percent (32%) of students completing their training in FY2021/22 in Priority ITIs are placed in jobs within six (6) months of their training completion. "/>
    <x v="1"/>
    <n v="2.4"/>
    <n v="2.4"/>
    <n v="0"/>
    <s v="N/A"/>
    <s v="US$2,400,000 for DLR (ii)"/>
    <x v="0"/>
    <s v="Procedure: Submission of a letter indicating the completion of activities, with defined evidence."/>
    <s v="No"/>
  </r>
  <r>
    <s v="P154525"/>
    <s v="India"/>
    <x v="0"/>
    <s v="IPF/DLIs"/>
    <s v="Vocational Education and Training"/>
    <x v="4"/>
    <x v="20"/>
    <x v="0"/>
    <s v="DLI 4: Strengthening financial management capacity of ITIs."/>
    <x v="0"/>
    <n v="4"/>
    <n v="0"/>
    <n v="3.0303030303030304E-2"/>
    <s v="N/A"/>
    <s v="as per DLR fomulas below"/>
    <x v="0"/>
    <s v="Varies by DLR"/>
    <s v="No"/>
  </r>
  <r>
    <s v="P154525"/>
    <s v="India"/>
    <x v="0"/>
    <s v="IPF/DLIs"/>
    <s v="Vocational Education and Training"/>
    <x v="4"/>
    <x v="20"/>
    <x v="0"/>
    <s v="DLR 4.1: DoF has approved a new policy providing for an additional allocation to ITIs equivalent to the amount of any revenue obtained through revenue generating activities"/>
    <x v="1"/>
    <n v="0.8"/>
    <n v="0.8"/>
    <n v="0"/>
    <s v="N/A"/>
    <s v="US$800,000"/>
    <x v="0"/>
    <s v="Procedure: Submission of a copy of the Government Order confirming the new policy"/>
    <s v="No"/>
  </r>
  <r>
    <s v="P154525"/>
    <s v="India"/>
    <x v="0"/>
    <s v="IPF/DLIs"/>
    <s v="Vocational Education and Training"/>
    <x v="4"/>
    <x v="20"/>
    <x v="0"/>
    <s v="DLR 4.2: At least five (5) Priority ITIs have carried out revenue generating activities in Year 2."/>
    <x v="1"/>
    <n v="0.8"/>
    <n v="0.8"/>
    <n v="0"/>
    <s v="N/A"/>
    <s v="US$400,000 upon achievement of 60% of targeted number; and US$400,000 upon full achievement of result"/>
    <x v="0"/>
    <s v="Procedure: Submission of a letter indicating the conducted activities, with evidence of list of activities that have taken place for each ITI with dates and generated revenue. "/>
    <s v="No"/>
  </r>
  <r>
    <s v="P154525"/>
    <s v="India"/>
    <x v="0"/>
    <s v="IPF/DLIs"/>
    <s v="Vocational Education and Training"/>
    <x v="4"/>
    <x v="20"/>
    <x v="0"/>
    <s v="DLR 4.3: At least fifteen (15) Priority ITIs have carried out revenue generating activities in Year 3."/>
    <x v="1"/>
    <n v="0.8"/>
    <n v="0.8"/>
    <n v="0"/>
    <s v="N/A"/>
    <s v="US$400,000 upon achievement of 53% of targeted number; and US$400,000 upon full achievement of result"/>
    <x v="0"/>
    <s v="Procedure: Submission of a letter indicating the conducted activities, with evidence of list of activities that have taken place for each ITI with dates and generated revenue. "/>
    <s v="No"/>
  </r>
  <r>
    <s v="P154525"/>
    <s v="India"/>
    <x v="0"/>
    <s v="IPF/DLIs"/>
    <s v="Vocational Education and Training"/>
    <x v="4"/>
    <x v="20"/>
    <x v="0"/>
    <s v="DLR 4.4: At least twenty (20) Priority ITIs have carried out revenue generating activities in Year 4."/>
    <x v="1"/>
    <n v="0.8"/>
    <n v="0.8"/>
    <n v="0"/>
    <s v="N/A"/>
    <s v="US$400,000 upon achievement of 50% of targeted number; and US$400,000 upon full achievement of result"/>
    <x v="0"/>
    <s v="Procedure: Submission of a letter indicating the conducted activities, with evidence of list of activities that have taken place for each ITI with dates and generated revenue. "/>
    <s v="No"/>
  </r>
  <r>
    <s v="P154525"/>
    <s v="India"/>
    <x v="0"/>
    <s v="IPF/DLIs"/>
    <s v="Vocational Education and Training"/>
    <x v="4"/>
    <x v="20"/>
    <x v="0"/>
    <s v="DLR 4.5: At least twenty-five (25) Priority ITIs have carried out revenue generating activities in Year 5."/>
    <x v="1"/>
    <n v="0.8"/>
    <n v="0.8"/>
    <n v="0"/>
    <s v="N/A"/>
    <s v="US$400,000 upon achievement of 52% of targeted number; and US$400,000 upon full achievement of result"/>
    <x v="0"/>
    <s v="Procedure: Submission of a letter indicating the conducted activities, with evidence of list of activities that have taken place for each ITI with dates and generated revenue. "/>
    <s v="No"/>
  </r>
  <r>
    <s v="P154525"/>
    <s v="India"/>
    <x v="0"/>
    <s v="IPF/DLIs"/>
    <s v="Vocational Education and Training"/>
    <x v="9"/>
    <x v="48"/>
    <x v="0"/>
    <s v="DLI 5: Increasing the number of trainees certified under NSQF Compliant Short Term Training by UKSDM"/>
    <x v="0"/>
    <n v="20"/>
    <n v="0"/>
    <n v="0.15151515151515152"/>
    <s v="N/A"/>
    <s v="as per DLR fomulas below"/>
    <x v="0"/>
    <s v="The list of certified trainees provided by the certifying agency"/>
    <s v="No"/>
  </r>
  <r>
    <s v="P154525"/>
    <s v="India"/>
    <x v="0"/>
    <s v="IPF/DLIs"/>
    <s v="Vocational Education and Training"/>
    <x v="9"/>
    <x v="48"/>
    <x v="0"/>
    <s v="DLR 5.1 (i): At least six thousand four hundred (6,400) trainees have been certified under NSQFLevel 3 (or above) Short Term Training"/>
    <x v="1"/>
    <n v="3"/>
    <n v="3"/>
    <n v="0"/>
    <s v="N/A"/>
    <s v="US$3,000,000 for DLR (i) "/>
    <x v="0"/>
    <s v="Procedure: Submission of a letter indicating the number of certified trainees, with evidence of the list of certified trainees provided by the certifying agency."/>
    <s v="No"/>
  </r>
  <r>
    <s v="P154525"/>
    <s v="India"/>
    <x v="0"/>
    <s v="IPF/DLIs"/>
    <s v="Vocational Education and Training"/>
    <x v="5"/>
    <x v="19"/>
    <x v="0"/>
    <s v="DLR 5.1 (ii): At least three thousand one hundred (3,100) trainees certified under NSQFLevel 3 (or above) Short Term Training are women"/>
    <x v="1"/>
    <n v="1"/>
    <n v="1"/>
    <n v="0"/>
    <s v="N/A"/>
    <s v="US$1,000,000 for DLR (ii)"/>
    <x v="0"/>
    <s v="Procedure: Submission of a letter indicating the number of certified trainees, with evidence of the list of certified trainees provided by the certifying agency."/>
    <s v="No"/>
  </r>
  <r>
    <s v="P154525"/>
    <s v="India"/>
    <x v="0"/>
    <s v="IPF/DLIs"/>
    <s v="Vocational Education and Training"/>
    <x v="9"/>
    <x v="48"/>
    <x v="0"/>
    <s v="DLR 5.2 (i): At least twelve thousand eight hundred (12,800) trainees have been certified under NSQFLevel 3 (or above) Short Term Training"/>
    <x v="1"/>
    <n v="3"/>
    <n v="3"/>
    <n v="0"/>
    <s v="N/A"/>
    <s v="US$3,000,000 for DLR (i) "/>
    <x v="0"/>
    <s v="Procedure: Submission of a letter indicating the number of certified trainees, with evidence of the list of certified trainees provided by the certifying agency."/>
    <s v="No"/>
  </r>
  <r>
    <s v="P154525"/>
    <s v="India"/>
    <x v="0"/>
    <s v="IPF/DLIs"/>
    <s v="Vocational Education and Training"/>
    <x v="5"/>
    <x v="19"/>
    <x v="0"/>
    <s v="DLR 5.2 (ii): At least six thousand four hundred (6,400) trainees certified under NSQFLevel 3 (or above) Short Term Training are women."/>
    <x v="1"/>
    <n v="1"/>
    <n v="1"/>
    <n v="0"/>
    <s v="N/A"/>
    <s v="US$1,000,000 for DLR (ii)"/>
    <x v="0"/>
    <s v="Procedure: Submission of a letter indicating the number of certified trainees, with evidence of the list of certified trainees provided by the certifying agency."/>
    <s v="No"/>
  </r>
  <r>
    <s v="P154525"/>
    <s v="India"/>
    <x v="0"/>
    <s v="IPF/DLIs"/>
    <s v="Vocational Education and Training"/>
    <x v="9"/>
    <x v="48"/>
    <x v="0"/>
    <s v="DLR 5.3 (i): At least nineteen thousand two hundred (19,200) trainees have been certified under NSQF-Level 3 (or above) Short Term Training"/>
    <x v="1"/>
    <n v="3"/>
    <n v="3"/>
    <n v="0"/>
    <s v="N/A"/>
    <s v="US$3,000,000 for DLR (i) "/>
    <x v="0"/>
    <s v="Procedure: Submission of a letter indicating the number of certified trainees, with evidence of the list of certified trainees provided by the certifying agency."/>
    <s v="No"/>
  </r>
  <r>
    <s v="P154525"/>
    <s v="India"/>
    <x v="0"/>
    <s v="IPF/DLIs"/>
    <s v="Vocational Education and Training"/>
    <x v="5"/>
    <x v="19"/>
    <x v="0"/>
    <s v="DLR 5.3 (ii): At least nine thousand seven hundred (9,700) trainees certified under NSQFLevel 3 (or above) Short Term Training are women."/>
    <x v="1"/>
    <n v="1"/>
    <n v="1"/>
    <n v="0"/>
    <s v="N/A"/>
    <s v="US$1,000,000 for DLR (ii)"/>
    <x v="0"/>
    <s v="Procedure: Submission of a letter indicating the number of certified trainees, with evidence of the list of certified trainees provided by the certifying agency."/>
    <s v="No"/>
  </r>
  <r>
    <s v="P154525"/>
    <s v="India"/>
    <x v="0"/>
    <s v="IPF/DLIs"/>
    <s v="Vocational Education and Training"/>
    <x v="9"/>
    <x v="48"/>
    <x v="0"/>
    <s v="DLR 5.4 (i): At least twenty five three thousand six hundred (25,600) trainees have been certified under NSQF-Level 3 (or above) Short Term Training"/>
    <x v="1"/>
    <n v="3"/>
    <n v="3"/>
    <n v="0"/>
    <s v="N/A"/>
    <s v="US$3,000,000 for DLR (i) "/>
    <x v="0"/>
    <s v="Procedure: Submission of a letter indicating the number of certified trainees, with evidence of the list of certified trainees provided by the certifying agency."/>
    <s v="No"/>
  </r>
  <r>
    <s v="P154525"/>
    <s v="India"/>
    <x v="0"/>
    <s v="IPF/DLIs"/>
    <s v="Vocational Education and Training"/>
    <x v="5"/>
    <x v="19"/>
    <x v="0"/>
    <s v="DLR 5.4 (ii): At least thirteen thousand five hundred (13,500) trainees certified under NSQFLevel 3 (or above) Short Term Training, are women"/>
    <x v="1"/>
    <n v="1"/>
    <n v="1"/>
    <n v="0"/>
    <s v="N/A"/>
    <s v="US$1,000,000 for DLR (ii)"/>
    <x v="0"/>
    <s v="Procedure: Submission of a letter indicating the number of certified trainees, with evidence of the list of certified trainees provided by the certifying agency."/>
    <s v="No"/>
  </r>
  <r>
    <s v="P154525"/>
    <s v="India"/>
    <x v="0"/>
    <s v="IPF/DLIs"/>
    <s v="Vocational Education and Training"/>
    <x v="9"/>
    <x v="48"/>
    <x v="0"/>
    <s v="DLR 5.5 (i): At least thirty two thousand (32,000) trainees have been certified under NSQF-Level 3 (or above) Short Term Training;"/>
    <x v="1"/>
    <n v="3"/>
    <n v="3"/>
    <n v="0"/>
    <s v="N/A"/>
    <s v="US$3,000,000 for DLR (i) "/>
    <x v="0"/>
    <s v="Procedure: Submission of a letter indicating the number of certified trainees, with evidence of the list of certified trainees provided by the certifying agency."/>
    <s v="No"/>
  </r>
  <r>
    <s v="P154525"/>
    <s v="India"/>
    <x v="0"/>
    <s v="IPF/DLIs"/>
    <s v="Vocational Education and Training"/>
    <x v="5"/>
    <x v="19"/>
    <x v="0"/>
    <s v="DLR 5.5 (ii): At least seventeen thousand six hundred (17,600) trainees certified under NSQFLevel 3 (or above) Short Term Training are women"/>
    <x v="1"/>
    <n v="1"/>
    <n v="1"/>
    <n v="0"/>
    <s v="N/A"/>
    <s v="US$1,000,000 for DLR (ii)"/>
    <x v="0"/>
    <s v="Procedure: Submission of a letter indicating the number of certified trainees, with evidence of the list of certified trainees provided by the certifying agency."/>
    <s v="No"/>
  </r>
  <r>
    <s v="P164546"/>
    <s v="Western Africa: Burkina Faso, Djibouti, Ghana, Guinea, Senegal and the Association of African Universities"/>
    <x v="2"/>
    <s v="IPF/DLIs"/>
    <s v="Tertiary Education"/>
    <x v="3"/>
    <x v="32"/>
    <x v="1"/>
    <s v="DLI 1: Institutional readiness"/>
    <x v="0"/>
    <n v="12.16"/>
    <n v="0"/>
    <n v="5.1264712255723217E-2"/>
    <s v="No"/>
    <s v="Country specific targets are specified in the respective Financing Agreements"/>
    <x v="2"/>
    <s v="Centers’ progress reports and websites (documents including: FM/procurement manuals, student handbooks, Implementation plans)"/>
    <s v="No"/>
  </r>
  <r>
    <s v="P164546"/>
    <s v="Western Africa: Burkina Faso, Djibouti, Ghana, Guinea, Senegal and the Association of African Universities"/>
    <x v="2"/>
    <s v="IPF/DLIs"/>
    <s v="Tertiary Education"/>
    <x v="3"/>
    <x v="32"/>
    <x v="1"/>
    <s v="DLR 1.1: Basic Readiness: Financing agreement is effective; Approved Implementation Plan and Procurement and Financial Management Manuals. Core center staff designated, including a non-staff student representation"/>
    <x v="1"/>
    <s v="n/a"/>
    <s v="n/a"/>
    <n v="0"/>
    <s v="No"/>
    <s v="The value of this DLI varies between countries from US$300,000 equivalent to US$450,000 equivalent per milestone. The country specific value is in the Financing Agreement."/>
    <x v="2"/>
    <s v="Centers’ progress reports and websites (documents including: FM/procurement manuals, student handbooks, Implementation plans)"/>
    <s v="No"/>
  </r>
  <r>
    <s v="P164546"/>
    <s v="Western Africa: Burkina Faso, Djibouti, Ghana, Guinea, Senegal and the Association of African Universities"/>
    <x v="2"/>
    <s v="IPF/DLIs"/>
    <s v="Tertiary Education"/>
    <x v="3"/>
    <x v="32"/>
    <x v="1"/>
    <s v="DLR 1.2: Full Readiness: At least one leading center team member possesses a project management certification; Center’s website is functional, with student handbook on website; sectoral advisory board (SAB) constituted and has endorsed the Implementation Plan."/>
    <x v="1"/>
    <s v="n/a"/>
    <s v="n/a"/>
    <n v="0"/>
    <s v="No"/>
    <s v="The value of this DLI varies between countries from US$300,000 equivalent to US$450,000 equivalent per milestone. The country specific value is in the Financing Agreement."/>
    <x v="2"/>
    <s v="Centers’ progress reports and websites (documents including: FM/procurement manuals, student handbooks, Implementation plans)"/>
    <s v="No"/>
  </r>
  <r>
    <s v="P164546"/>
    <s v="Western Africa: Burkina Faso, Djibouti, Ghana, Guinea, Senegal and the Association of African Universities"/>
    <x v="2"/>
    <s v="IPF/DLIs"/>
    <s v="Tertiary Education"/>
    <x v="2"/>
    <x v="29"/>
    <x v="3"/>
    <s v="DLI 2: Development Impact of ACE Center"/>
    <x v="0"/>
    <n v="7.3000999999999996"/>
    <n v="0"/>
    <n v="3.0776112330428047E-2"/>
    <s v="Yes"/>
    <s v="Country specific targets are specified in the respective Financing Agreements"/>
    <x v="3"/>
    <s v="Centers’ progress reports; SAB reports; and Interviews"/>
    <s v="No"/>
  </r>
  <r>
    <s v="P164546"/>
    <s v="Western Africa: Burkina Faso, Djibouti, Ghana, Guinea, Senegal and the Association of African Universities"/>
    <x v="2"/>
    <s v="IPF/DLIs"/>
    <s v="Tertiary Education"/>
    <x v="2"/>
    <x v="29"/>
    <x v="3"/>
    <s v="DLR 2.1: Independent, external evaluation of the development impact of the ACE Impact center conducted in Year 3 and beginning of Year 4. (Renewal centers will however have their assessment in Year 2 and Year 4)"/>
    <x v="1"/>
    <s v="n/a"/>
    <s v="n/a"/>
    <n v="0"/>
    <s v="Yes"/>
    <s v="The value of this DLI varies between countries from US$25,000 equivalent to US$35,000 equivalent per point in the score (point scale 1 to 5). The country specific value is in the Financing Agreement."/>
    <x v="3"/>
    <s v="Centers’ progress reports; SAB reports; and Interviews"/>
    <s v="No"/>
  </r>
  <r>
    <s v="P164546"/>
    <s v="Western Africa: Burkina Faso, Djibouti, Ghana, Guinea, Senegal and the Association of African Universities"/>
    <x v="2"/>
    <s v="IPF/DLIs"/>
    <s v="Tertiary Education"/>
    <x v="5"/>
    <x v="18"/>
    <x v="1"/>
    <s v="DLI 3: Quantity of students (with focus on gender and regionalization)"/>
    <x v="0"/>
    <n v="19.026"/>
    <n v="0"/>
    <n v="8.0210724948798523E-2"/>
    <s v="Yes"/>
    <s v="Country specific targets are specified in the respective Financing Agreements"/>
    <x v="0"/>
    <s v="Centers’ enrolment reports; progress reports; and student surveys"/>
    <s v="No"/>
  </r>
  <r>
    <s v="P164546"/>
    <s v="Western Africa: Burkina Faso, Djibouti, Ghana, Guinea, Senegal and the Association of African Universities"/>
    <x v="2"/>
    <s v="IPF/DLIs"/>
    <s v="Tertiary Education"/>
    <x v="5"/>
    <x v="18"/>
    <x v="1"/>
    <s v="DLR 3.1: New eligible PhD students"/>
    <x v="1"/>
    <s v="n/a"/>
    <s v="n/a"/>
    <n v="0"/>
    <s v="Yes"/>
    <s v="For 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4546"/>
    <s v="Western Africa: Burkina Faso, Djibouti, Ghana, Guinea, Senegal and the Association of African Universities"/>
    <x v="2"/>
    <s v="IPF/DLIs"/>
    <s v="Tertiary Education"/>
    <x v="5"/>
    <x v="18"/>
    <x v="1"/>
    <s v="DLR 3.2: New eligible master’s students"/>
    <x v="1"/>
    <s v="n/a"/>
    <s v="n/a"/>
    <n v="0"/>
    <s v="Yes"/>
    <s v="For 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4546"/>
    <s v="Western Africa: Burkina Faso, Djibouti, Ghana, Guinea, Senegal and the Association of African Universities"/>
    <x v="2"/>
    <s v="IPF/DLIs"/>
    <s v="Tertiary Education"/>
    <x v="5"/>
    <x v="18"/>
    <x v="1"/>
    <s v="DLR 3.3: New eligible professional shortterm students"/>
    <x v="1"/>
    <s v="n/a"/>
    <s v="n/a"/>
    <n v="0"/>
    <s v="Yes"/>
    <s v="For 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4546"/>
    <s v="Western Africa: Burkina Faso, Djibouti, Ghana, Guinea, Senegal and the Association of African Universities"/>
    <x v="2"/>
    <s v="IPF/DLIs"/>
    <s v="Tertiary Education"/>
    <x v="5"/>
    <x v="18"/>
    <x v="1"/>
    <s v="DLR 3.4: New eligible first degree students (for select CoEngg &amp; Emerging centers)"/>
    <x v="1"/>
    <s v="n/a"/>
    <s v="n/a"/>
    <n v="0"/>
    <s v="Yes"/>
    <s v="For 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4546"/>
    <s v="Western Africa: Burkina Faso, Djibouti, Ghana, Guinea, Senegal and the Association of African Universities"/>
    <x v="2"/>
    <s v="IPF/DLIs"/>
    <s v="Tertiary Education"/>
    <x v="8"/>
    <x v="69"/>
    <x v="1"/>
    <s v="DLI 4: Quality of Education and Research through Regionalization"/>
    <x v="0"/>
    <n v="37.837000000000003"/>
    <n v="0"/>
    <n v="0.15951504256741772"/>
    <s v="Yes"/>
    <s v="Country specific targets are specified in the respective Financing Agreements"/>
    <x v="3"/>
    <s v="Centers’ progress reports; student survey results; verifiers’ reports; accreditation certificates and other assessment reports"/>
    <s v="No"/>
  </r>
  <r>
    <s v="P164546"/>
    <s v="Western Africa: Burkina Faso, Djibouti, Ghana, Guinea, Senegal and the Association of African Universities"/>
    <x v="2"/>
    <s v="IPF/DLIs"/>
    <s v="Tertiary Education"/>
    <x v="8"/>
    <x v="69"/>
    <x v="1"/>
    <s v="DLR 4.1: Towards International accreditation with inputs from center's advisory boards"/>
    <x v="1"/>
    <s v="n/a"/>
    <s v="n/a"/>
    <n v="0"/>
    <s v="Yes"/>
    <s v="DLR 4.1 disbursement occurs if the center shows evidence (copy of certificate, email confirmation) of achievement of a specific accreditation or assessment (international, national, regional, gap assessment, self-evaluation); US$300,000 per program internationally accredited; US$100,000 per program nationally/regionally accredited; US$100,000 per gap-assessment/self-evaluation undertaken; US$50,000 for new/revamped courses meeting international standards and approved by the SAB"/>
    <x v="3"/>
    <s v="Centers’ progress reports; student survey results; verifiers’ reports; accreditation certificates and other assessment reports"/>
    <s v="No"/>
  </r>
  <r>
    <s v="P164546"/>
    <s v="Western Africa: Burkina Faso, Djibouti, Ghana, Guinea, Senegal and the Association of African Universities"/>
    <x v="2"/>
    <s v="IPF/DLIs"/>
    <s v="Tertiary Education"/>
    <x v="8"/>
    <x v="69"/>
    <x v="1"/>
    <s v="DLR 4.2: ACE Impact related research publications in internationally recognized peer reviewed journals"/>
    <x v="1"/>
    <s v="n/a"/>
    <s v="n/a"/>
    <n v="0"/>
    <s v="Yes"/>
    <s v="DLR 4.2 is achieved if the article is accepted and published in an internationally recognized peer-reviewed journal acceptable to the World Bank and the RFU and in addition, an independent subject matter expert confirms that an ACE Impact student or staff is a co-author and that the article is in an area related to the co-authored with regional partners specialization of the center. US$10,000 per article co-authored by ACE Impact student/faculty and national partners; US$15,000 per article"/>
    <x v="3"/>
    <s v="Centers’ progress reports; student survey results; verifiers’ reports; accreditation certificates and other assessment reports"/>
    <s v="No"/>
  </r>
  <r>
    <s v="P164546"/>
    <s v="Western Africa: Burkina Faso, Djibouti, Ghana, Guinea, Senegal and the Association of African Universities"/>
    <x v="2"/>
    <s v="IPF/DLIs"/>
    <s v="Tertiary Education"/>
    <x v="8"/>
    <x v="69"/>
    <x v="1"/>
    <s v="DLR 4.3: Completion of milestones for improved learning and research infrastructure specified in the approved Implementation Plan of each center."/>
    <x v="1"/>
    <s v="n/a"/>
    <s v="n/a"/>
    <n v="0"/>
    <s v="Yes"/>
    <s v="DLR 4.3 is achieved if external verifiers confirm approved onsite civil works and equipment purchase, installation and usage. Each center will formulate its civil works and large equipment purchase (including installation and usage) milestones which will be reviewed and approved by the World Bank US$300,000 per milestone"/>
    <x v="3"/>
    <s v="Centers’ progress reports; student survey results; verifiers’ reports; accreditation certificates and other assessment reports"/>
    <s v="No"/>
  </r>
  <r>
    <s v="P164546"/>
    <s v="Western Africa: Burkina Faso, Djibouti, Ghana, Guinea, Senegal and the Association of African Universities"/>
    <x v="2"/>
    <s v="IPF/DLIs"/>
    <s v="Tertiary Education"/>
    <x v="8"/>
    <x v="76"/>
    <x v="1"/>
    <s v="DLI 5: Relevance of Education and Research"/>
    <x v="0"/>
    <n v="25.431999999999999"/>
    <n v="0"/>
    <n v="0.10721744754009481"/>
    <s v="Yes"/>
    <s v="Country specific targets are specified in the respective Financing Agreements"/>
    <x v="3"/>
    <s v="Centers’ progress reports; Centers’ accounts details and faculty/students survey reports"/>
    <s v="No"/>
  </r>
  <r>
    <s v="P164546"/>
    <s v="Western Africa: Burkina Faso, Djibouti, Ghana, Guinea, Senegal and the Association of African Universities"/>
    <x v="2"/>
    <s v="IPF/DLIs"/>
    <s v="Tertiary Education"/>
    <x v="8"/>
    <x v="76"/>
    <x v="1"/>
    <s v="DLR 5.1: Externally generated revenue"/>
    <x v="1"/>
    <s v="n/a"/>
    <s v="n/a"/>
    <n v="0"/>
    <s v="Yes"/>
    <s v="DLR 5.1, eligible sources of revenue include tuition fees, other student fees, joint research, research_x000a_consultancies, fund raising and competitive grants (from governments and development partners) or other external_x000a_sources. Evidence submitted to the RFU will be in the form of signed/formal funding award letters and verification_x000a_by financial auditors showing transfer of the funds to the respective center. US$1 for each US$1 generated from national, or international non-firm sources; US$2 for each US$ 1 generated from regional or from private/ sectoral sources"/>
    <x v="3"/>
    <s v="Centers’ progress reports; Centers’ accounts details and faculty/students survey reports"/>
    <s v="No"/>
  </r>
  <r>
    <s v="P164546"/>
    <s v="Western Africa: Burkina Faso, Djibouti, Ghana, Guinea, Senegal and the Association of African Universities"/>
    <x v="2"/>
    <s v="IPF/DLIs"/>
    <s v="Tertiary Education"/>
    <x v="8"/>
    <x v="76"/>
    <x v="1"/>
    <s v="DLR 5.2: Number of students and faculty with at least 1-month period internship in relevant sector institutions"/>
    <x v="1"/>
    <s v="n/a"/>
    <s v="n/a"/>
    <n v="0"/>
    <s v="Yes"/>
    <s v="DLR 5.2 is achieved if external verifier validates the list of students/faculty that have participated in at least 1-month period internships in relevant industry/ sector-relevant institutions (by country/region). US$1,000 per period in country and US$1,500 per period in region"/>
    <x v="3"/>
    <s v="Centers’ progress reports; Centers’ accounts details and faculty/students survey reports"/>
    <s v="No"/>
  </r>
  <r>
    <s v="P164546"/>
    <s v="Western Africa: Burkina Faso, Djibouti, Ghana, Guinea, Senegal and the Association of African Universities"/>
    <x v="2"/>
    <s v="IPF/DLIs"/>
    <s v="Tertiary Education"/>
    <x v="8"/>
    <x v="76"/>
    <x v="1"/>
    <s v="DLR 5.3: Meeting milestones for developing entrepreneurship, innovation, startup companies, and commercialization support programs"/>
    <x v="1"/>
    <s v="n/a"/>
    <s v="n/a"/>
    <n v="0"/>
    <s v="Yes"/>
    <s v="DLR 5.3 is achieved if external verifiers confirm pre-determined and approved milestones have been met. One milestone. US$100,000 for the milestone"/>
    <x v="3"/>
    <s v="Centers’ progress reports; Centers’ accounts details and faculty/students survey reports"/>
    <s v="No"/>
  </r>
  <r>
    <s v="P164546"/>
    <s v="Western Africa: Burkina Faso, Djibouti, Ghana, Guinea, Senegal and the Association of African Universities"/>
    <x v="2"/>
    <s v="IPF/DLIs"/>
    <s v="Tertiary Education"/>
    <x v="4"/>
    <x v="20"/>
    <x v="1"/>
    <s v="DLI 6: Timeliness and Quality of Fiduciary Reporting"/>
    <x v="0"/>
    <n v="7.9950000000000001"/>
    <n v="0"/>
    <n v="3.3705705138528545E-2"/>
    <s v="Yes"/>
    <s v="Country specific targets are specified in the respective Financing Agreements"/>
    <x v="2"/>
    <s v="Centers’ progress reports, websites and time stamp of submission of documents"/>
    <s v="No"/>
  </r>
  <r>
    <s v="P164546"/>
    <s v="Western Africa: Burkina Faso, Djibouti, Ghana, Guinea, Senegal and the Association of African Universities"/>
    <x v="2"/>
    <s v="IPF/DLIs"/>
    <s v="Tertiary Education"/>
    <x v="4"/>
    <x v="20"/>
    <x v="1"/>
    <s v="DLR 6.1: Timely fiduciary reporting including timely submissions of IFRs and of financial and procurement audit reports for the period for the center. "/>
    <x v="1"/>
    <s v="n/a"/>
    <s v="n/a"/>
    <n v="0"/>
    <s v="Yes"/>
    <s v="DLR 6.1 is achieved if there is a time stamp evidence of timely submission of the IFR, financial and procurement audit reports in the ACE Impact online data portal or copy of email submission to RFU if online portal is offline at time of submission. Timeliness implies respect of the deadlines established in the Financing Agreement. The procurement audit for the financial year is due when the financial audit is due. The value of this DLI varies between countries from US$15,000 equivalent to US$ 22,500 equivalent per year. The country specific value is in the Financing Agreement"/>
    <x v="2"/>
    <s v="Centers’ progress reports, websites and time stamp of submission of documents"/>
    <s v="No"/>
  </r>
  <r>
    <s v="P164546"/>
    <s v="Western Africa: Burkina Faso, Djibouti, Ghana, Guinea, Senegal and the Association of African Universities"/>
    <x v="2"/>
    <s v="IPF/DLIs"/>
    <s v="Tertiary Education"/>
    <x v="4"/>
    <x v="20"/>
    <x v="1"/>
    <s v="DLR 6.2: Functional institutional oversight of fiduciary management. That is, functioning internal audit unit and functioning audit committee (under the university’s council) that would support the center"/>
    <x v="1"/>
    <s v="n/a"/>
    <s v="n/a"/>
    <n v="0"/>
    <s v="Yes"/>
    <s v="DLR 6.2 is achieved if the center submits weblink to internal audit report or attachment of report and a weblink to audit committee minutes or attachment of minutes which mention a review of the audit reports as well as a review by the university Board of the ACE hosting. The value of this DLI varies between countries from US$15,000 equivalent to US$ 22,500 equivalent per year. The country specific value is in the Financing Agreement"/>
    <x v="2"/>
    <s v="Centers’ progress reports, websites and time stamp of submission of documents"/>
    <s v="No"/>
  </r>
  <r>
    <s v="P164546"/>
    <s v="Western Africa: Burkina Faso, Djibouti, Ghana, Guinea, Senegal and the Association of African Universities"/>
    <x v="2"/>
    <s v="IPF/DLIs"/>
    <s v="Tertiary Education"/>
    <x v="4"/>
    <x v="20"/>
    <x v="1"/>
    <s v="DLR 6.3: Transparency of ACE expenses"/>
    <x v="1"/>
    <s v="n/a"/>
    <s v="n/a"/>
    <n v="0"/>
    <s v="Yes"/>
    <s v="DLR 6.3 is achieved if there is self-confirmation by the center that the approved budget, annual work plan, IFRs, with an annex on detailed expenditures, project financial and procurement audit reports are visibly accessible on the center’s websites. The value of this DLI varies between countries from US$15,000 equivalent to US$ 22,500 equivalent per year. The country specific value is in the Financing Agreement"/>
    <x v="2"/>
    <s v="Centers’ progress reports, websites and time stamp of submission of documents"/>
    <s v="No"/>
  </r>
  <r>
    <s v="P164546"/>
    <s v="Western Africa: Burkina Faso, Djibouti, Ghana, Guinea, Senegal and the Association of African Universities"/>
    <x v="2"/>
    <s v="IPF/DLIs"/>
    <s v="Tertiary Education"/>
    <x v="4"/>
    <x v="20"/>
    <x v="1"/>
    <s v="DLR 6.4: Quality of Procurement planning. Share of the originally approved procurement plan that was executed."/>
    <x v="1"/>
    <s v="n/a"/>
    <s v="n/a"/>
    <n v="0"/>
    <s v="Yes"/>
    <s v="DLR 6.4 The share is calculated in terms of value of contracts (not procurement activities). The value of this DLI varies between countries from US$15,000 equivalent to US$ 22,500 equivalent per year. The country specific value is in the Financing Agreement;"/>
    <x v="2"/>
    <s v="Centers’ progress reports, websites and time stamp of submission of documents"/>
    <s v="No"/>
  </r>
  <r>
    <s v="P164546"/>
    <s v="Western Africa: Burkina Faso, Djibouti, Ghana, Guinea, Senegal and the Association of African Universities"/>
    <x v="2"/>
    <s v="IPF/DLIs"/>
    <s v="Tertiary Education"/>
    <x v="2"/>
    <x v="4"/>
    <x v="1"/>
    <s v="DLI 7: Institutional Impact"/>
    <x v="0"/>
    <n v="8.85"/>
    <n v="0"/>
    <n v="3.7310255219009082E-2"/>
    <s v="Yes"/>
    <s v="Country specific targets are specified in the respective Financing Agreements"/>
    <x v="2"/>
    <s v="Centers’ progress reports; reports from host universities, accreditation certificates and other assessment reports; PASET benchmarking exercise report"/>
    <s v="No"/>
  </r>
  <r>
    <s v="P164546"/>
    <s v="Western Africa: Burkina Faso, Djibouti, Ghana, Guinea, Senegal and the Association of African Universities"/>
    <x v="2"/>
    <s v="IPF/DLIs"/>
    <s v="Tertiary Education"/>
    <x v="2"/>
    <x v="4"/>
    <x v="1"/>
    <s v="DLR 7.1: ACE Impact host institution develops and endorses a meaningful university- wide regional strategy (including student affairs)"/>
    <x v="1"/>
    <s v="n/a"/>
    <s v="n/a"/>
    <n v="0"/>
    <s v="Yes"/>
    <s v="DLR 7.1 is achieved if independent experts verify that a new or existing strategic plan for regionalization is in place for the ACE Impact host institution. The strategy will include policies and interventions that would ensure that the institution becomes regionally competitive (if not globally), highlighting, for example, how to attract and retain more regional students and partners (both from industry and academia). US$100,000 equivalent"/>
    <x v="2"/>
    <s v="Centers’ progress reports; reports from host universities, accreditation certificates and other assessment reports; PASET benchmarking exercise report"/>
    <s v="No"/>
  </r>
  <r>
    <s v="P164546"/>
    <s v="Western Africa: Burkina Faso, Djibouti, Ghana, Guinea, Senegal and the Association of African Universities"/>
    <x v="2"/>
    <s v="IPF/DLIs"/>
    <s v="Tertiary Education"/>
    <x v="2"/>
    <x v="4"/>
    <x v="1"/>
    <s v="DLR 7.2: ACE Impact host institution undertakes open, merit-based competitive selection of department heads related to the ACEs and university head"/>
    <x v="1"/>
    <s v="n/a"/>
    <s v="n/a"/>
    <n v="0"/>
    <s v="Yes"/>
    <s v="DLR 7.2 is achieved if ACE Impact host institution submits evidence that department heads/deans related to the ACEs and university head are recruited through open, merit-based competitive selection. US$200,000 equivalent for university head recruitment and US$50,000 equivalent for dean/department heads"/>
    <x v="2"/>
    <s v="Centers’ progress reports; reports from host universities, accreditation certificates and other assessment reports; PASET benchmarking exercise report"/>
    <s v="No"/>
  </r>
  <r>
    <s v="P164546"/>
    <s v="Western Africa: Burkina Faso, Djibouti, Ghana, Guinea, Senegal and the Association of African Universities"/>
    <x v="2"/>
    <s v="IPF/DLIs"/>
    <s v="Tertiary Education"/>
    <x v="2"/>
    <x v="4"/>
    <x v="1"/>
    <s v="DLR 7.3: ACE Impact host institution undertakes institutional wide international accreditation, gap assessments and self-evaluations following established methodology"/>
    <x v="1"/>
    <s v="n/a"/>
    <s v="n/a"/>
    <n v="0"/>
    <s v="Yes"/>
    <s v="DLR 7.3 is achieved if the ACE Impact host institution submits evidence of achievement of a specific accreditation or assessment. The accreditation agency used must be acceptable to the World Bank and the RFU. US$ 200,000 equivalent for international accreditation; US$75,000 equivalent each for gap assessment/self-evaluation;"/>
    <x v="2"/>
    <s v="Centers’ progress reports; reports from host universities, accreditation certificates and other assessment reports; PASET benchmarking exercise report"/>
    <s v="No"/>
  </r>
  <r>
    <s v="P164546"/>
    <s v="Western Africa: Burkina Faso, Djibouti, Ghana, Guinea, Senegal and the Association of African Universities"/>
    <x v="2"/>
    <s v="IPF/DLIs"/>
    <s v="Tertiary Education"/>
    <x v="2"/>
    <x v="4"/>
    <x v="1"/>
    <s v="DLR 7.4: ACE Impact host institution participates in the PASET Regional Benchmarking initiative and submits on the required indicators"/>
    <x v="1"/>
    <s v="n/a"/>
    <s v="n/a"/>
    <n v="0"/>
    <s v="Yes"/>
    <s v="DLR 7.4 is achieved if the PASET Benchmarking host institution confirms the participation of the ACE Impact host institution in the benchmarking exercise and its submission of an acceptable intervention plan. US$ 50,000 equivalent for each year the university participates (up to 2 years);"/>
    <x v="2"/>
    <s v="Centers’ progress reports; reports from host universities, accreditation certificates and other assessment reports; PASET benchmarking exercise report"/>
    <s v="No"/>
  </r>
  <r>
    <s v="P164546"/>
    <s v="Western Africa: Burkina Faso, Djibouti, Ghana, Guinea, Senegal and the Association of African Universities"/>
    <x v="2"/>
    <s v="IPF/DLIs"/>
    <s v="Tertiary Education"/>
    <x v="2"/>
    <x v="4"/>
    <x v="1"/>
    <s v="DLR 7.5: ACE Impact host institution meets milestones for promoting institutional impact. Each approved Center Implementation Plan contains milestone(s) of results and activities to improve institutional impact"/>
    <x v="1"/>
    <s v="n/a"/>
    <s v="n/a"/>
    <n v="0"/>
    <s v="Yes"/>
    <s v="DLR 7.5 is achieved if the ACE host university meets its milestones and those milestones are independently verified as achieved. US$ 100,000 equivalent per institutional impact milestone"/>
    <x v="2"/>
    <s v="Centers’ progress reports; reports from host universities, accreditation certificates and other assessment reports; PASET benchmarking exercise report"/>
    <s v="No"/>
  </r>
  <r>
    <s v="P165737"/>
    <s v="Uzbekistan"/>
    <x v="5"/>
    <s v="IPF/DLIs"/>
    <s v="Early Child Development"/>
    <x v="5"/>
    <x v="18"/>
    <x v="0"/>
    <s v="DLI 1: Average preschool enrollment rate in 5 lagging regions (Stretch indicator)"/>
    <x v="0"/>
    <n v="1"/>
    <n v="0"/>
    <n v="0.33333333333333331"/>
    <s v="Yes"/>
    <s v="This indicator is calculated by dividing the total number of children enrolled in preschools in lagging regions by the total number of children at preschool education age (3-7) living in those regions. This is equivalent to the preprimary gross enrollment rate"/>
    <x v="3"/>
    <s v="MPSE’s database will be the primary source of data for calculating progress towards achievement of the enrollment target. Verification will require the MPSE to provide relevant enrollment and population figures for all three lagging regions so that the World Bank team (involved in the supervision of the Project) can independently calculate and verify the average enrollment rate. Additionally, third-party verification of these indicator’s targets will be conducted either by a capable government agency such as SISQE or an independently contracted organization. The LEG would be informed of the results verification prior to the release of funds."/>
    <s v="No"/>
  </r>
  <r>
    <s v="P165737"/>
    <s v="Uzbekistan"/>
    <x v="5"/>
    <s v="IPF/DLIs"/>
    <s v="Early Child Development"/>
    <x v="5"/>
    <x v="18"/>
    <x v="0"/>
    <s v="DLR 1.1: Target 32% (24% baseline)"/>
    <x v="1"/>
    <n v="1"/>
    <n v="1"/>
    <n v="0"/>
    <s v="Yes"/>
    <s v="This indicator is calculated by dividing the total number of children enrolled in preschools in lagging regions by the total number of children at preschool education age (3-7) living in those regions. This is equivalent to the preprimary gross enrollment rate"/>
    <x v="3"/>
    <s v="MPSE’s database will be the primary source of data for calculating progress towards achievement of the enrollment target. Verification will require the MPSE to provide relevant enrollment and population figures for all three lagging regions so that the World Bank team (involved in the supervision of the Project) can independently calculate and verify the average enrollment rate. Additionally, third-party verification of these indicator’s targets will be conducted either by a capable government agency such as SISQE or an independently contracted organization. The LEG would be informed of the results verification prior to the release of funds."/>
    <s v="No"/>
  </r>
  <r>
    <s v="P165737"/>
    <s v="Uzbekistan"/>
    <x v="5"/>
    <s v="IPF/DLIs"/>
    <s v="Early Child Development"/>
    <x v="4"/>
    <x v="80"/>
    <x v="0"/>
    <s v="DLI 2: Vacant seats/places in public preschool institutions (Stretch indicator)"/>
    <x v="0"/>
    <n v="1"/>
    <n v="0"/>
    <n v="0.33333333333333331"/>
    <s v="Yes"/>
    <s v="This indicator is calculated as the sum of all vacant seats/places in existing public preschools in Uzbekistan. This indicator represents the magnitude of under-utilized capacity in existing public preschools."/>
    <x v="3"/>
    <s v="MPSE’s database would be the primary source of data for calculating progress towards achievement of the target. Verification would require the MPSE to provide relevant trend data on vacant spaces in public preschools such that the World Bank team responsible for the supervision of the Project can independently calculate and verify the decline in vacancies over time. Additionally, third-party verification of these indicator’s targets will be conducted either by a capable government agency such as SISQE or an independently contracted organization. The LEG would be informed of the results verification prior to the release of funds."/>
    <s v="No"/>
  </r>
  <r>
    <s v="P165737"/>
    <s v="Uzbekistan"/>
    <x v="5"/>
    <s v="IPF/DLIs"/>
    <s v="Early Child Development"/>
    <x v="4"/>
    <x v="80"/>
    <x v="0"/>
    <s v="DLR 2.1: Reduction in the number of vacant seats/places in public preschools, target 82,250 (baseline 86,000)"/>
    <x v="1"/>
    <n v="1"/>
    <n v="1"/>
    <n v="0"/>
    <s v="Yes"/>
    <s v="This indicator is calculated as the sum of all vacant seats/places in existing public preschools in Uzbekistan. This indicator represents the magnitude of under-utilized capacity in existing public preschools."/>
    <x v="3"/>
    <s v="MPSE’s database would be the primary source of data for calculating progress towards achievement of the target. Verification would require the MPSE to provide relevant trend data on vacant spaces in public preschools such that the World Bank team responsible for the supervision of the Project can independently calculate and verify the decline in vacancies over time. Additionally, third-party verification of these indicator’s targets will be conducted either by a capable government agency such as SISQE or an independently contracted organization. The LEG would be informed of the results verification prior to the release of funds."/>
    <s v="No"/>
  </r>
  <r>
    <s v="P165737"/>
    <s v="Uzbekistan"/>
    <x v="5"/>
    <s v="IPF/DLIs"/>
    <s v="Early Child Development"/>
    <x v="6"/>
    <x v="81"/>
    <x v="0"/>
    <s v="DLI 3: Measurement of child development outcomes (Stretch indicator)"/>
    <x v="0"/>
    <n v="1"/>
    <n v="0"/>
    <n v="0.33333333333333331"/>
    <s v="Yes"/>
    <s v="This indicator is calculated dividing (a) the number of preschool education Teachers who were trained in MELQO and passed MELE’s classroom observation tool reliability test by (b) the total number of preschool education Teachers who wer trained in MELQO and took this reliabity test."/>
    <x v="3"/>
    <s v="MPSE project documentation would be the primary source of data for tracking progress towards achievement of the target. Verification will require the MPSE to provide relevant information (e.g. progress reports, MELQO instruments, and results and documents on MELQO training and tests) to the World Bank team so that it can independently verify the progress towards the target. Additionally, third-party verification of these indicator’s targets will be conducted either by a capable government agency such as SISQE or an independently contracted organization. The LEG would be informed of the results verification prior to the release of funds."/>
    <s v="No"/>
  </r>
  <r>
    <s v="P165737"/>
    <s v="Uzbekistan"/>
    <x v="5"/>
    <m/>
    <s v="Early Child Development"/>
    <x v="6"/>
    <x v="81"/>
    <x v="0"/>
    <s v="DLR 3.1: Increase in the percentage of MELQO-trained preschool Teachers who passed MELE’s classroom observation tool reliability test (final target will vary depending on the baseline – If baseline is &lt;= 30%, Final target is 60% increase from the baseline; If 30% &lt; baseline &lt;= 50%, Final target is 40% increase from the baseline; If 50% &lt; baseline &lt;= 80%, Final target is 10% increase from the baseline; If baseline is &gt; 80%, Final target is 5% increase from the baseline)"/>
    <x v="1"/>
    <n v="1"/>
    <n v="1"/>
    <n v="0"/>
    <s v="Yes"/>
    <s v="This indicator is calculated dividing (a) the number of preschool education Teachers who were trained in MELQO and passed MELE’s classroom observation tool reliability test by (b) the total number of preschool education Teachers who wer trained in MELQO and took this reliabity test."/>
    <x v="3"/>
    <s v="MPSE project documentation would be the primary source of data for tracking progress towards achievement of the target. Verification will require the MPSE to provide relevant information (e.g. progress reports, MELQO instruments, and results and documents on MELQO training and tests) to the World Bank team so that it can independently verify the progress towards the target. Additionally, third-party verification of these indicator’s targets will be conducted either by a capable government agency such as SISQE or an independently contracted organization. The LEG would be informed of the results verification prior to the release of funds."/>
    <s v="No"/>
  </r>
  <r>
    <s v="P161386"/>
    <s v="Pakistan"/>
    <x v="0"/>
    <s v="IPF/DLIs"/>
    <s v="Tertiary Education"/>
    <x v="4"/>
    <x v="17"/>
    <x v="3"/>
    <s v="DLI 1: Number of Competitive Research Grants and Innovator Seed Fund grants awarded"/>
    <x v="0"/>
    <n v="68"/>
    <n v="0"/>
    <n v="0.10526332084105393"/>
    <s v="Yes"/>
    <s v="as per DLI formulas below"/>
    <x v="3"/>
    <s v="HEC"/>
    <s v="No"/>
  </r>
  <r>
    <s v="P161386"/>
    <s v="Pakistan"/>
    <x v="0"/>
    <s v="IPF/DLIs"/>
    <s v="Tertiary Education"/>
    <x v="4"/>
    <x v="17"/>
    <x v="3"/>
    <s v="DLR 1.1: HEC has developed and adopted an Operations Manual for the project which includes the grant funding mechanism for competitive research grants and Innovator seed fund grants"/>
    <x v="1"/>
    <n v="1"/>
    <n v="1"/>
    <n v="0"/>
    <s v="Yes"/>
    <s v="N/A"/>
    <x v="1"/>
    <s v="HEC"/>
    <s v="No"/>
  </r>
  <r>
    <s v="P161386"/>
    <s v="Pakistan"/>
    <x v="0"/>
    <s v="IPF/DLIs"/>
    <s v="Tertiary Education"/>
    <x v="4"/>
    <x v="17"/>
    <x v="3"/>
    <s v="DLR 1.2: (i) HEC has awarded atleast 75 competitive research grants (25 GCF grants, 35 TTSF and 15 LCF grants); (ii) HEC has awarded 15 number of ISF grants"/>
    <x v="1"/>
    <n v="32.5"/>
    <n v="32.5"/>
    <n v="0"/>
    <s v="Yes"/>
    <s v="a. US$21.5 million for GCF grants of which US$8.6 million upon the first 10 GCF grants awarded and thereafter US$860,000 for each additional GCF grant awarded b. US$5 million for TTSF grants of which US$2.1435 million for the first 15 TTSF grants awarded and thereafter US$142,825 for each additional TTSF grant awarded c. US$4 million of which US$2.18 million for the first 8 LCF grants awarded and thereafter US$260,000 for each additional LCF grant awarded. d.US$2 million of which US$1.09 million for the first 8 ISF grants awarded and thereafter US$130,000 for each additional ISF grant awarded"/>
    <x v="0"/>
    <s v="HEC"/>
    <s v="No"/>
  </r>
  <r>
    <s v="P161386"/>
    <s v="Pakistan"/>
    <x v="0"/>
    <s v="IPF/DLIs"/>
    <s v="Tertiary Education"/>
    <x v="4"/>
    <x v="17"/>
    <x v="3"/>
    <s v="DLR 1.3: (i) HEC has awarded a total of 75 competitive research grants (25 GCF grants, 35 TTSF grants and 15 LCF grants), over and above those awarded in Year 2; (ii) HEC has awarded 15 number of ISF grants, over and above those awarded in Year 2."/>
    <x v="1"/>
    <n v="32.5"/>
    <n v="32.5"/>
    <n v="0"/>
    <s v="Yes"/>
    <s v="a. US$21.5 million for GCF grants of which US$8.6 million upon the first 10 GCF grants awarded and thereafter US$860,000 for each additional grant awarded b. US$5 million for TTSF grants of which US$2.1435 million for the first 15 TTSF grants awarded and thereafter US$142,825 for each additional TTSF grant awarded c. US$4 million of which US$2.18 million for the first 8 LCF grants awarded and thereafter US$260,000 for each additional LCF grant awarded. d.US$2 million of which US$1.09 million for the first 8 ISF awarded and thereafter US$130,000 for each additional ISF grant awarded"/>
    <x v="0"/>
    <s v="HEC"/>
    <s v="No"/>
  </r>
  <r>
    <s v="P161386"/>
    <s v="Pakistan"/>
    <x v="0"/>
    <s v="IPF/DLIs"/>
    <s v="Tertiary Education"/>
    <x v="4"/>
    <x v="17"/>
    <x v="3"/>
    <s v="DLR 1.4: HEC has an additional 15 number of ISF grants over and above those awarded in year 2 and 3"/>
    <x v="1"/>
    <n v="2"/>
    <n v="2"/>
    <n v="0"/>
    <s v="Yes"/>
    <s v="US$2 million of which US$1.09 million for the first 8 ISF awarded and thereafter US$130,000 for each additional grant awarded"/>
    <x v="0"/>
    <s v="HEC"/>
    <s v="No"/>
  </r>
  <r>
    <s v="P161386"/>
    <s v="Pakistan"/>
    <x v="0"/>
    <s v="IPF/DLIs"/>
    <s v="Tertiary Education"/>
    <x v="4"/>
    <x v="17"/>
    <x v="0"/>
    <s v="DLI 2: Outcomes achieved under the competitive research grants awarded under the project"/>
    <x v="0"/>
    <n v="58"/>
    <n v="0"/>
    <n v="8.9783420717369528E-2"/>
    <s v="Yes"/>
    <s v="as per DLI formulas below"/>
    <x v="0"/>
    <s v="HEC"/>
    <s v="No"/>
  </r>
  <r>
    <s v="P161386"/>
    <s v="Pakistan"/>
    <x v="0"/>
    <s v="IPF/DLIs"/>
    <s v="Tertiary Education"/>
    <x v="4"/>
    <x v="17"/>
    <x v="0"/>
    <s v="DLR 2.1: 30 competitive research grants awarded in Year 2 have achieved 30 percent of their outcome targets"/>
    <x v="1"/>
    <n v="7.25"/>
    <n v="7.25"/>
    <n v="0"/>
    <s v="Yes"/>
    <s v="US$7.25 million of which US$4.8 million upon achievement of outcome targets for at least 20 Year 2- Competitive Research Grants; and thereafter US$245,000 for each additional Competitive Research Grant reaching the outcome targets."/>
    <x v="0"/>
    <s v="HEC"/>
    <s v="No"/>
  </r>
  <r>
    <s v="P161386"/>
    <s v="Pakistan"/>
    <x v="0"/>
    <s v="IPF/DLIs"/>
    <s v="Tertiary Education"/>
    <x v="4"/>
    <x v="17"/>
    <x v="0"/>
    <s v="DLR 2.2: (i) 40 competitive research grants awarded in Year 2 have achieved 60 percent of their outcome targets (ii) 30 competitive research grants awarded in Year 3 have achieved 30 percent of their outcome targets"/>
    <x v="1"/>
    <n v="18.75"/>
    <n v="18.75"/>
    <n v="0"/>
    <s v="Yes"/>
    <s v="(a) US$11.5 million of which US$8.625 million upon achievement of outcome targets for at least 30 Year 2- Completive Research Grants; and thereafter US$287,500 for each additional Year 2 -Competitive Research Grant reaching the outcome target; (b) US$7.25 million of which US$4.8 million upon achievement of outcome targets for at least 20 Year 3- Research Competitive Grants; and thereafter US$245,000 for each additional Year 3 Competitive Research Grant reaching the outcome targets."/>
    <x v="0"/>
    <s v="HEC"/>
    <s v="No"/>
  </r>
  <r>
    <s v="P161386"/>
    <s v="Pakistan"/>
    <x v="0"/>
    <s v="IPF/DLIs"/>
    <s v="Tertiary Education"/>
    <x v="4"/>
    <x v="17"/>
    <x v="0"/>
    <s v="DLR 2.3: i) 60 competitive research grants awarded in Year 2 have achieved 80 percent of their outcome targets (ii) 40 competitive research grants awarded in Year 3 have achieved 60 percent of their outcome targets"/>
    <x v="1"/>
    <n v="32"/>
    <n v="32"/>
    <n v="0"/>
    <s v="Yes"/>
    <s v="(a) US$ 20.5 million of which US$13.66 million upon achievement of outcome targets for at least 40 Year 2 - Competitive Research Grants; and thereafter US$342,000_x000a_for each additional Year 2 Competitive_x000a_Research Grant reaching the outcome_x000a_targets;_x000a_(b) US$11.5 million of which US$8.625_x000a_million upon achievement of outcome_x000a_targets for at least 30 Year 3- Competitive_x000a_Research Grants; and thereafter US$270,000_x000a_for each additional Year 3 -Competitive_x000a_Research Grant reaching the outcome target"/>
    <x v="0"/>
    <s v="HEC"/>
    <s v="No"/>
  </r>
  <r>
    <s v="P161386"/>
    <s v="Pakistan"/>
    <x v="0"/>
    <s v="IPF/DLIs"/>
    <s v="Tertiary Education"/>
    <x v="2"/>
    <x v="34"/>
    <x v="0"/>
    <s v="DLI 3: Number of functional QECAC (Quality Enhancement Cells) in AUs"/>
    <x v="0"/>
    <n v="20"/>
    <n v="0"/>
    <n v="3.0959800247368802E-2"/>
    <s v="Yes"/>
    <s v="as per DLI formulas below"/>
    <x v="0"/>
    <s v="HEC, HED and AUs"/>
    <s v="No"/>
  </r>
  <r>
    <s v="P161386"/>
    <s v="Pakistan"/>
    <x v="0"/>
    <s v="IPF/DLIs"/>
    <s v="Tertiary Education"/>
    <x v="2"/>
    <x v="34"/>
    <x v="0"/>
    <s v="DLR 3.1: 3 AU’s have functional QECAC"/>
    <x v="1"/>
    <n v="3"/>
    <n v="3"/>
    <n v="0"/>
    <s v="Yes"/>
    <s v="US$3 million of which US$1 million for each functional QECAC"/>
    <x v="0"/>
    <s v="HEC, HED and AUs"/>
    <s v="No"/>
  </r>
  <r>
    <s v="P161386"/>
    <s v="Pakistan"/>
    <x v="0"/>
    <s v="IPF/DLIs"/>
    <s v="Tertiary Education"/>
    <x v="2"/>
    <x v="34"/>
    <x v="0"/>
    <s v="DLR 3.2: An additional 3 AU’s over and above those counted for Year 1 have functional QECAC"/>
    <x v="1"/>
    <n v="3"/>
    <n v="3"/>
    <n v="0"/>
    <s v="Yes"/>
    <s v="US$3 million of which US$1 million for each functional QECAC"/>
    <x v="0"/>
    <s v="HEC, HED and AUs"/>
    <s v="No"/>
  </r>
  <r>
    <s v="P161386"/>
    <s v="Pakistan"/>
    <x v="0"/>
    <s v="IPF/DLIs"/>
    <s v="Tertiary Education"/>
    <x v="2"/>
    <x v="34"/>
    <x v="0"/>
    <s v="DLR 3.3: An additional 4 AU’s over and above those counted for Year 1 and 2 have functional QECAC"/>
    <x v="1"/>
    <n v="4"/>
    <n v="4"/>
    <n v="0"/>
    <s v="Yes"/>
    <s v="US$4 million of which US$1 million of each functional QECAC"/>
    <x v="0"/>
    <s v="HEC, HED and AUs"/>
    <s v="No"/>
  </r>
  <r>
    <s v="P161386"/>
    <s v="Pakistan"/>
    <x v="0"/>
    <s v="IPF/DLIs"/>
    <s v="Tertiary Education"/>
    <x v="2"/>
    <x v="34"/>
    <x v="0"/>
    <s v="DLR 3.4: An additional 5 AU’s over and above those counted for Year 1, 2 and 3 have functional QECAC"/>
    <x v="1"/>
    <n v="5"/>
    <n v="5"/>
    <n v="0"/>
    <s v="Yes"/>
    <s v="US$5 million of which US$1 million of each functional QECAC"/>
    <x v="0"/>
    <s v="HEC, HED and AUs"/>
    <s v="No"/>
  </r>
  <r>
    <s v="P161386"/>
    <s v="Pakistan"/>
    <x v="0"/>
    <s v="IPF/DLIs"/>
    <s v="Tertiary Education"/>
    <x v="2"/>
    <x v="34"/>
    <x v="0"/>
    <s v="DLR 3.5: An additional 5 AU’s over and above those counted for Year 1,2, 3 and 4 have functional QECAC"/>
    <x v="1"/>
    <n v="5"/>
    <n v="5"/>
    <n v="0"/>
    <s v="Yes"/>
    <s v="US$5 million of which US$1 million of each functional QECAC"/>
    <x v="0"/>
    <s v="HEC, HED and AUs"/>
    <s v="No"/>
  </r>
  <r>
    <s v="P161386"/>
    <s v="Pakistan"/>
    <x v="0"/>
    <s v="IPF/DLIs"/>
    <s v="Tertiary Education"/>
    <x v="5"/>
    <x v="8"/>
    <x v="0"/>
    <s v="DLI 4: Development and implementation of Associate Degree (AD) programs"/>
    <x v="0"/>
    <n v="16.5"/>
    <n v="0"/>
    <n v="2.5541835204079263E-2"/>
    <s v="Yes"/>
    <s v="as per DLI formulas below"/>
    <x v="3"/>
    <s v="HEC"/>
    <s v="No"/>
  </r>
  <r>
    <s v="P161386"/>
    <s v="Pakistan"/>
    <x v="0"/>
    <s v="IPF/DLIs"/>
    <s v="Tertiary Education"/>
    <x v="5"/>
    <x v="8"/>
    <x v="0"/>
    <s v="DLR 4.1: HEC has carried out a needs assessment study for developing AD programs"/>
    <x v="1"/>
    <n v="0.5"/>
    <n v="0.5"/>
    <n v="0"/>
    <s v="Yes"/>
    <s v="N/A"/>
    <x v="1"/>
    <s v="HEC"/>
    <s v="No"/>
  </r>
  <r>
    <s v="P161386"/>
    <s v="Pakistan"/>
    <x v="0"/>
    <s v="IPF/DLIs"/>
    <s v="Tertiary Education"/>
    <x v="5"/>
    <x v="8"/>
    <x v="0"/>
    <s v="DLR 4.2: 5 Associate Degree programs have been developed by HEC in accordance with international best practices"/>
    <x v="1"/>
    <n v="2.5"/>
    <n v="2.5"/>
    <n v="0"/>
    <s v="Yes"/>
    <s v="US$2.5 million of which US$0.5 million for each Associate Degree program developed"/>
    <x v="1"/>
    <s v="HEC"/>
    <s v="No"/>
  </r>
  <r>
    <s v="P161386"/>
    <s v="Pakistan"/>
    <x v="0"/>
    <s v="IPF/DLIs"/>
    <s v="Tertiary Education"/>
    <x v="5"/>
    <x v="8"/>
    <x v="0"/>
    <s v="DLR 4.3: (i) 60 AffiliatedColleges have enroled the first cohort of students in at least one of the Associate Degree programs developed in Year 2; (ii) Additional 5 Associate Degree programs, over and above those accounted for Year 2 target, have been developed by HEC in accordance with international best practices"/>
    <x v="1"/>
    <n v="4.3"/>
    <n v="4.3"/>
    <n v="0"/>
    <s v="Yes"/>
    <s v="US$4.3 million of which: (a) US$30,000 for each Associated College upon achievement of at least 50% of the target (i); and (b) US$0.5 million for each Associate Degree program developed for target (ii)."/>
    <x v="0"/>
    <s v="HEC"/>
    <s v="No"/>
  </r>
  <r>
    <s v="P161386"/>
    <s v="Pakistan"/>
    <x v="0"/>
    <s v="IPF/DLIs"/>
    <s v="Tertiary Education"/>
    <x v="5"/>
    <x v="8"/>
    <x v="0"/>
    <s v="DLR 4.4: (i) Additional 70 Affiliated Colleges, over and above those considered for Year 3 target, have enroled the first cohort of students in at least one of the Associate Degree programs developed in Years 2 and 3; (ii) Additional 5 Associate Degree programs, over and above those accounted for Years 2 and 3 targets, have been developed by HEC in accordance with international best practices"/>
    <x v="1"/>
    <n v="4.5999999999999996"/>
    <n v="4.5999999999999996"/>
    <n v="0"/>
    <s v="Yes"/>
    <s v="US$4.6 million of which: (a) US$30,000 for each Associated College upon achievement of at least 50% of the target (i); and (b) US$0.5 million for each Associate Degree program developed for target (ii)."/>
    <x v="0"/>
    <s v="HEC"/>
    <s v="No"/>
  </r>
  <r>
    <s v="P161386"/>
    <s v="Pakistan"/>
    <x v="0"/>
    <s v="IPF/DLIs"/>
    <s v="Tertiary Education"/>
    <x v="5"/>
    <x v="8"/>
    <x v="0"/>
    <s v="DLR 4.5: (i) Additional 70 Affiliated Colleges, over and above those considered for Year 3and 4 targets, have enroled the first cohort of students in at least one of the Associate Degree programs developed in Years 2, 3 and 4; (ii) Additional 5 Associate Degree programs, over and above those accounted for Years 2, 3 and 4 targets, have been developed by HEC in accordance with international best practices"/>
    <x v="1"/>
    <n v="4.5999999999999996"/>
    <n v="4.5999999999999996"/>
    <n v="0"/>
    <s v="Yes"/>
    <s v="US$4.6 million of which: (a) US$30,000 for each Associated College upon achievement of at least 50% of the target (i); and (b) US$0.5 million for each Associate Degree program developed for target (ii)."/>
    <x v="0"/>
    <s v="HEC"/>
    <s v="No"/>
  </r>
  <r>
    <s v="P161386"/>
    <s v="Pakistan"/>
    <x v="0"/>
    <s v="IPF/DLIs"/>
    <s v="Tertiary Education"/>
    <x v="5"/>
    <x v="8"/>
    <x v="0"/>
    <s v="DLI 5: Implementation of 4 year Bachelor programs"/>
    <x v="0"/>
    <n v="9.9994999999999994"/>
    <n v="0"/>
    <n v="1.5479126128678217E-2"/>
    <s v="Yes"/>
    <s v="N/A"/>
    <x v="0"/>
    <s v="HEC"/>
    <s v="No"/>
  </r>
  <r>
    <s v="P161386"/>
    <s v="Pakistan"/>
    <x v="0"/>
    <s v="IPF/DLIs"/>
    <s v="Tertiary Education"/>
    <x v="5"/>
    <x v="8"/>
    <x v="0"/>
    <s v="DLR 5.1: 19 Affiliated Colleges have enroled the first cohort of students in a 4-year Bachelor Program."/>
    <x v="1"/>
    <n v="1.875"/>
    <n v="1.875"/>
    <n v="0"/>
    <s v="Yes"/>
    <s v="N/A"/>
    <x v="0"/>
    <s v="HEC"/>
    <s v="No"/>
  </r>
  <r>
    <s v="P161386"/>
    <s v="Pakistan"/>
    <x v="0"/>
    <s v="IPF/DLIs"/>
    <s v="Tertiary Education"/>
    <x v="5"/>
    <x v="8"/>
    <x v="0"/>
    <s v="DLR 5.2: Additional 19 Affiliated Colleges, over and above those considered for Year 1 target, have enroled the first cohort of students in a 4-year Bachelor Program"/>
    <x v="1"/>
    <n v="1.875"/>
    <n v="1.875"/>
    <n v="0"/>
    <s v="Yes"/>
    <s v="N/A"/>
    <x v="0"/>
    <s v="HEC"/>
    <s v="No"/>
  </r>
  <r>
    <s v="P161386"/>
    <s v="Pakistan"/>
    <x v="0"/>
    <s v="IPF/DLIs"/>
    <s v="Tertiary Education"/>
    <x v="5"/>
    <x v="8"/>
    <x v="0"/>
    <s v="DLR 5.3: Additional 19 Affiliated Colleges, over and above those considered for Years 1 and 2 targets, have enroled the first cohort of students in a 4-year Bachelor Program."/>
    <x v="1"/>
    <n v="1.875"/>
    <n v="1.875"/>
    <n v="0"/>
    <s v="Yes"/>
    <s v="N/A"/>
    <x v="0"/>
    <s v="HEC"/>
    <s v="No"/>
  </r>
  <r>
    <s v="P161386"/>
    <s v="Pakistan"/>
    <x v="0"/>
    <s v="IPF/DLIs"/>
    <s v="Tertiary Education"/>
    <x v="5"/>
    <x v="8"/>
    <x v="0"/>
    <s v="DLR 5.4: Additional 19 Affiliated Colleges, over and above those considered for Years 1, 2 and 3 targets, have enroled the first cohort of students in a 4-year Bachelor Program."/>
    <x v="1"/>
    <n v="2.1875"/>
    <n v="2.1875"/>
    <n v="0"/>
    <s v="Yes"/>
    <s v="N/A"/>
    <x v="0"/>
    <s v="HEC"/>
    <s v="No"/>
  </r>
  <r>
    <s v="P161386"/>
    <s v="Pakistan"/>
    <x v="0"/>
    <s v="IPF/DLIs"/>
    <s v="Tertiary Education"/>
    <x v="5"/>
    <x v="8"/>
    <x v="0"/>
    <s v="DLR 5.5: Additional 19 Affiliated Colleges, over and above those considered for Years 1, 2, 3 and 4 targets, have enroled the first cohort of students in a 4-year Bachelor Program."/>
    <x v="1"/>
    <n v="2.1869999999999998"/>
    <n v="2.1869999999999998"/>
    <n v="0"/>
    <s v="Yes"/>
    <s v="N/A"/>
    <x v="0"/>
    <s v="HEC"/>
    <s v="No"/>
  </r>
  <r>
    <s v="P161386"/>
    <s v="Pakistan"/>
    <x v="0"/>
    <s v="IPF/DLIs"/>
    <s v="Tertiary Education"/>
    <x v="9"/>
    <x v="43"/>
    <x v="0"/>
    <s v="DLI 6: Development and Implementation of Skills Courses for Community Colleges"/>
    <x v="0"/>
    <n v="16.5"/>
    <n v="0"/>
    <n v="2.5541835204079263E-2"/>
    <s v="Yes"/>
    <s v="as per DLI formulas below"/>
    <x v="3"/>
    <s v="HEC"/>
    <s v="No"/>
  </r>
  <r>
    <s v="P161386"/>
    <s v="Pakistan"/>
    <x v="0"/>
    <s v="IPF/DLIs"/>
    <s v="Tertiary Education"/>
    <x v="9"/>
    <x v="43"/>
    <x v="0"/>
    <s v="DLR 6.1: HEC has carried out a needs assessment study for the development of Skills Courses."/>
    <x v="1"/>
    <n v="0.5"/>
    <n v="0.5"/>
    <n v="0"/>
    <s v="Yes"/>
    <s v="N/A"/>
    <x v="1"/>
    <s v="HEC"/>
    <s v="No"/>
  </r>
  <r>
    <s v="P161386"/>
    <s v="Pakistan"/>
    <x v="0"/>
    <s v="IPF/DLIs"/>
    <s v="Tertiary Education"/>
    <x v="9"/>
    <x v="43"/>
    <x v="0"/>
    <s v="DLR 6.2: HEC has developed 5 Skills Courses"/>
    <x v="1"/>
    <n v="2.5"/>
    <n v="2.5"/>
    <n v="0"/>
    <s v="Yes"/>
    <s v="US$2.5 million of which US$0.5 million for each Skills Course developed."/>
    <x v="0"/>
    <s v="HEC"/>
    <s v="No"/>
  </r>
  <r>
    <s v="P161386"/>
    <s v="Pakistan"/>
    <x v="0"/>
    <s v="IPF/DLIs"/>
    <s v="Tertiary Education"/>
    <x v="9"/>
    <x v="43"/>
    <x v="0"/>
    <s v="DLR 6.3: (i) 6 Community Colleges have implemented at least one of the Skills Courses developed in Year 2; (ii) HEC has developed additional 5 Skills Courses, over and above those accounted for Year 2 target"/>
    <x v="1"/>
    <n v="4.3"/>
    <n v="4.3"/>
    <n v="0"/>
    <s v="Yes"/>
    <s v="US$4.3 million of which: (a) US$0.3 million for each Community College for target (i); and (b) US$0.5 million for each Skill Course developed for target (ii)."/>
    <x v="0"/>
    <s v="HEC"/>
    <s v="No"/>
  </r>
  <r>
    <s v="P161386"/>
    <s v="Pakistan"/>
    <x v="0"/>
    <s v="IPF/DLIs"/>
    <s v="Tertiary Education"/>
    <x v="9"/>
    <x v="43"/>
    <x v="0"/>
    <s v="DLR 6.4: (i) Additional 7 Community Colleges, over and above those considered for Year 3 target, have implemented at least one of the Skills Courses developed in Years 2 and 3; (ii) HEC has developed additional 5 Skills Courses, over and above those accounted for Year 2 target."/>
    <x v="1"/>
    <n v="4.5999999999999996"/>
    <n v="4.5999999999999996"/>
    <n v="0"/>
    <s v="Yes"/>
    <s v="US$4.6 million of which: (a) US$0.3 million for each Community College for target (i); and (b) US$0.5 million for each Skill Course developed for target (ii)."/>
    <x v="0"/>
    <s v="HEC"/>
    <s v="No"/>
  </r>
  <r>
    <s v="P161386"/>
    <s v="Pakistan"/>
    <x v="0"/>
    <s v="IPF/DLIs"/>
    <s v="Tertiary Education"/>
    <x v="9"/>
    <x v="43"/>
    <x v="0"/>
    <s v="DLR 6.5: (i) Additional 7 Community Colleges, over and above those considered for Year 3and 4 targets, have [implemented] at least one of the Skills Courses developed in Years 2, 3 and 4; (ii) HEC has developed additional 5 Skills Courses, over and above those accounted for Years 2, 3 and 4 targets."/>
    <x v="1"/>
    <n v="4.5999999999999996"/>
    <n v="4.5999999999999996"/>
    <n v="0"/>
    <s v="Yes"/>
    <s v="US$4.6 million of which: (a) US$0.3 million for each Community College for target (i); and (b) US$0.5 million for each Skill Course developed for target (ii)."/>
    <x v="0"/>
    <s v="HEC"/>
    <s v="No"/>
  </r>
  <r>
    <s v="P161386"/>
    <s v="Pakistan"/>
    <x v="0"/>
    <s v="IPF/DLIs"/>
    <s v="Tertiary Education"/>
    <x v="0"/>
    <x v="82"/>
    <x v="0"/>
    <s v="DLI 7: Proportion of faculty and staff trained"/>
    <x v="0"/>
    <n v="14"/>
    <n v="0"/>
    <n v="2.1671860173158163E-2"/>
    <s v="Yes"/>
    <s v="as per DLI formulas below"/>
    <x v="0"/>
    <s v="HEC, HED, NAHE and AUs"/>
    <s v="No"/>
  </r>
  <r>
    <s v="P161386"/>
    <s v="Pakistan"/>
    <x v="0"/>
    <s v="IPF/DLIs"/>
    <s v="Tertiary Education"/>
    <x v="0"/>
    <x v="82"/>
    <x v="0"/>
    <s v="DLR 7.1: 10% of faculty and staff of public Affiliating Universities and public Affiliated Colleges implementing New Associate Degree Programs and Revised (4-year) Bachelor Programs have been trained"/>
    <x v="1"/>
    <n v="1.75"/>
    <n v="1.75"/>
    <n v="0"/>
    <s v="Yes"/>
    <s v="Upon achievement of at least 50% of the target, US$175,000 for each percentage point of staff and faculty trained, up to US$1.75 million."/>
    <x v="0"/>
    <s v="HEC, HED, NAHE and AUs"/>
    <s v="No"/>
  </r>
  <r>
    <s v="P161386"/>
    <s v="Pakistan"/>
    <x v="0"/>
    <s v="IPF/DLIs"/>
    <s v="Tertiary Education"/>
    <x v="0"/>
    <x v="82"/>
    <x v="0"/>
    <s v="DLR 7.2: An additional 20% of faculty and staff of public Affiliating Universities and public Affiliated Colleges implementing New Associate Degree Programs and Revised (4-year) Bachelor Programs, over and above the 10% required under Year 1 target, have been trained."/>
    <x v="1"/>
    <n v="3.5"/>
    <n v="3.5"/>
    <n v="0"/>
    <s v="Yes"/>
    <s v="Upon achievement of at least 50% of the target, US$175,000 for each percentage point of staff and faculty trained, up to US$3.5 million."/>
    <x v="0"/>
    <s v="HEC, HED, NAHE and AUs"/>
    <s v="No"/>
  </r>
  <r>
    <s v="P161386"/>
    <s v="Pakistan"/>
    <x v="0"/>
    <s v="IPF/DLIs"/>
    <s v="Tertiary Education"/>
    <x v="0"/>
    <x v="82"/>
    <x v="0"/>
    <s v="DLR 7.3: An additional 20% of faculty and staff of public Affiliating Universities and public Affiliated Colleges implementing New Associate Degree Programs and Revised (4-year) Bachelor Programs, over and above the cumulative 30% required under Years 1 and 2 targets have been trained."/>
    <x v="1"/>
    <n v="3.5"/>
    <n v="3.5"/>
    <n v="0"/>
    <s v="Yes"/>
    <s v="Upon achievement of at least 50% of the target, US$175,000 for each percentage point of staff and faculty trained, up to US$3.5 million."/>
    <x v="0"/>
    <s v="HEC, HED, NAHE and AUs"/>
    <s v="No"/>
  </r>
  <r>
    <s v="P161386"/>
    <s v="Pakistan"/>
    <x v="0"/>
    <s v="IPF/DLIs"/>
    <s v="Tertiary Education"/>
    <x v="0"/>
    <x v="82"/>
    <x v="0"/>
    <s v="DLR 7.4: An additional 20% of faculty and staff of public Affiliating Universities and public Affiliated Colleges implementing New Associated Degrees and Revised (4-year) Bachelor Programs, over and above the cumulative 50% required under Years 1, 2 and 3 targets have been trained"/>
    <x v="1"/>
    <n v="3.5"/>
    <n v="3.5"/>
    <n v="0"/>
    <s v="Yes"/>
    <s v="Upon achievement of at least 50% of the target, US$175,000 for each percentage point of staff and faculty trained, up to US$3.5 million."/>
    <x v="0"/>
    <s v="HEC, HED, NAHE and AUs"/>
    <s v="No"/>
  </r>
  <r>
    <s v="P161386"/>
    <s v="Pakistan"/>
    <x v="0"/>
    <s v="IPF/DLIs"/>
    <s v="Tertiary Education"/>
    <x v="0"/>
    <x v="82"/>
    <x v="0"/>
    <s v="DLR 7.5: An additional 10% of faculty and staff of public Affiliating Universities and public Affiliated Colleges implementing New Associate Degree Programs and Revised (4-year) Bachelor Programs, over and above the cumulative 70% required under Years 1, 2, 3 and 4 targets, have been trained"/>
    <x v="1"/>
    <n v="1.75"/>
    <n v="1.75"/>
    <n v="0"/>
    <s v="Yes"/>
    <s v="Upon achievement of at least 50% of the target, US$175,000 for each percentage point of staff and faculty trained, up to US$1.75 million."/>
    <x v="0"/>
    <s v="HEC, HED, NAHE and AUs"/>
    <s v="No"/>
  </r>
  <r>
    <s v="P161386"/>
    <s v="Pakistan"/>
    <x v="0"/>
    <s v="IPF/DLIs"/>
    <s v="Tertiary Education"/>
    <x v="8"/>
    <x v="30"/>
    <x v="0"/>
    <s v="DLI 8: Expansion of Pakistani Education and Research Network (PERN)"/>
    <x v="0"/>
    <n v="49.999999999999993"/>
    <n v="0"/>
    <n v="7.739950061842199E-2"/>
    <s v="Yes"/>
    <s v="as per DLI formulas below"/>
    <x v="0"/>
    <s v="PERN network usage statistics"/>
    <s v="No"/>
  </r>
  <r>
    <s v="P161386"/>
    <s v="Pakistan"/>
    <x v="0"/>
    <s v="IPF/DLIs"/>
    <s v="Tertiary Education"/>
    <x v="8"/>
    <x v="30"/>
    <x v="0"/>
    <s v="DLR 8.1: (i) 75 additional HEIs, over and above those considered as baseline, have been connected to PERN; (ii) 15 additional HEIs, over and above those considered as baseline, offer campus-wide Eduroam; and (iii) 21 HEIs have established smart classrooms"/>
    <x v="1"/>
    <n v="12.9"/>
    <n v="12.9"/>
    <n v="0"/>
    <s v="Yes"/>
    <s v="US$12.9 million of which: (a) US$140,000 for each additional HEI connected to PERN; (b) US$90,000 for each additional HEI offering campus-wide Eduroam; and (c) US$50,000 for each HEI with established smart classroom(s)."/>
    <x v="0"/>
    <s v="PERN network usage statistics"/>
    <s v="No"/>
  </r>
  <r>
    <s v="P161386"/>
    <s v="Pakistan"/>
    <x v="0"/>
    <s v="IPF/DLIs"/>
    <s v="Tertiary Education"/>
    <x v="8"/>
    <x v="30"/>
    <x v="0"/>
    <s v="DLR 8.2: (i) 90 additional HEIs, over and above those considered as baseline plus those required in Year 1, have been connected to PERN; (ii) 15 additional HEIs, over and above those considered as baseline plus those required in Year 1, offer campus-wide Eduroam; and (iii) 26 additional HEIs, over and above those required in Year 1, have established smart classrooms"/>
    <x v="1"/>
    <n v="15.25"/>
    <n v="15.25"/>
    <n v="0"/>
    <s v="Yes"/>
    <s v="US$15.25 million of which: (a) US$140,000 for each additional HEI connected to PERN; (b) US$90,000 for each additional HEI offering campus-wide Eduroam; and (c) US$50,000 for each HEI with established smart classroom(s)."/>
    <x v="0"/>
    <s v="PERN network usage statistics"/>
    <s v="No"/>
  </r>
  <r>
    <s v="P161386"/>
    <s v="Pakistan"/>
    <x v="0"/>
    <s v="IPF/DLIs"/>
    <s v="Tertiary Education"/>
    <x v="8"/>
    <x v="30"/>
    <x v="0"/>
    <s v="DLR 8.3: i) 75 additional HEIs, over and above those considered as baseline plus those required in Years 1 and 2, have been connected to PERN; (ii) 20 additional HEIs, over and above those considered as baseline plus those required in Years 1 and 2, offer campuswide Eduroam; and (iii) 23 additional HEIs, over and above those required in Years 1 and 2, have established smart classrooms."/>
    <x v="1"/>
    <n v="13.45"/>
    <n v="13.45"/>
    <n v="0"/>
    <s v="Yes"/>
    <s v="US$13.45 million of which: (a) US$140,000 for each additional HE] connected to PERN; (b) US$90,000 for each additional HEI offering campus-wide Eduroam; and (c) US$50,000 for each HEI with established smart classroom(s)."/>
    <x v="0"/>
    <s v="PERN network usage statistics"/>
    <s v="No"/>
  </r>
  <r>
    <s v="P161386"/>
    <s v="Pakistan"/>
    <x v="0"/>
    <s v="IPF/DLIs"/>
    <s v="Tertiary Education"/>
    <x v="8"/>
    <x v="30"/>
    <x v="0"/>
    <s v="DLR 8.4: 60 additional HEIs, over and above those considered as baseline plus those required in Years 1, 2 and 3, have been connected to PERN."/>
    <x v="1"/>
    <n v="8.4"/>
    <n v="8.4"/>
    <n v="0"/>
    <s v="Yes"/>
    <s v="US$140,000 per additional HEI connected to PERN up to US$ 8.4 million."/>
    <x v="0"/>
    <s v="PERN network usage statistics"/>
    <s v="No"/>
  </r>
  <r>
    <s v="P161386"/>
    <s v="Pakistan"/>
    <x v="0"/>
    <s v="IPF/DLIs"/>
    <s v="Tertiary Education"/>
    <x v="8"/>
    <x v="30"/>
    <x v="0"/>
    <s v="DLI 9: Universities digitizing their administration"/>
    <x v="0"/>
    <n v="70"/>
    <n v="0"/>
    <n v="0.10835930086579081"/>
    <s v="Yes"/>
    <s v="as per DLI formulas below"/>
    <x v="0"/>
    <s v="HEC"/>
    <s v="No"/>
  </r>
  <r>
    <s v="P161386"/>
    <s v="Pakistan"/>
    <x v="0"/>
    <s v="IPF/DLIs"/>
    <s v="Tertiary Education"/>
    <x v="8"/>
    <x v="30"/>
    <x v="0"/>
    <s v="DLR 9.1: (i) HEC has established a central data repository; and (ii) 10 universities have piloted a digitized administration"/>
    <x v="1"/>
    <n v="14"/>
    <n v="14"/>
    <n v="0"/>
    <s v="Yes"/>
    <s v="(a) US$ 7 million upon the establishment of HEC’s central data system; and (b) US$7 million upon achievement of target."/>
    <x v="0"/>
    <s v="HEC"/>
    <s v="No"/>
  </r>
  <r>
    <s v="P161386"/>
    <s v="Pakistan"/>
    <x v="0"/>
    <s v="IPF/DLIs"/>
    <s v="Tertiary Education"/>
    <x v="8"/>
    <x v="30"/>
    <x v="0"/>
    <s v="DLR 9.2: (i) Universities have directly fed data into HEC’s Data Repository using a web-based reporting system (ii) Additional 10 universities, over and above those counted in Year 1, have piloted the digitized administration"/>
    <x v="1"/>
    <n v="14"/>
    <n v="14"/>
    <n v="0"/>
    <s v="Yes"/>
    <s v="(a) US$ 7 million upon the verification of data being fed directly into HEC Data Repository; and (b) US$7 million upon achievement of target"/>
    <x v="0"/>
    <s v="HEC"/>
    <s v="No"/>
  </r>
  <r>
    <s v="P161386"/>
    <s v="Pakistan"/>
    <x v="0"/>
    <s v="IPF/DLIs"/>
    <s v="Tertiary Education"/>
    <x v="8"/>
    <x v="30"/>
    <x v="0"/>
    <s v="DLR 9.3: (i) HEC has produced and published an annual report using the information derived from its Data Repository (ii) Additional 10 universities, over and above those counted in Years 1 and 2, have migrated their administration to a digitized system."/>
    <x v="1"/>
    <n v="14"/>
    <n v="14"/>
    <n v="0"/>
    <s v="Yes"/>
    <s v="(a) US$ 7 million upon publication of HEC’s annual report; and (b) US$7 million upon achievement of target"/>
    <x v="0"/>
    <s v="HEC"/>
    <s v="No"/>
  </r>
  <r>
    <s v="P161386"/>
    <s v="Pakistan"/>
    <x v="0"/>
    <s v="IPF/DLIs"/>
    <s v="Tertiary Education"/>
    <x v="8"/>
    <x v="30"/>
    <x v="0"/>
    <s v="DLR 9.4: (i) HEC has published a second annual report and a strategic plan, leveraging data from the its Data Repository (ii) Additional 10 universities, over and above those counted in Years 1, 2 and 3, have migrated their administration to a digitized system."/>
    <x v="1"/>
    <n v="14"/>
    <n v="14"/>
    <n v="0"/>
    <s v="Yes"/>
    <s v="a) US$ 7 million upon publication of HEC’s second annual report and the strategic plan; and (b) US$7 million upon achievement of target"/>
    <x v="0"/>
    <s v="HEC"/>
    <s v="No"/>
  </r>
  <r>
    <s v="P161386"/>
    <s v="Pakistan"/>
    <x v="0"/>
    <s v="IPF/DLIs"/>
    <s v="Tertiary Education"/>
    <x v="8"/>
    <x v="30"/>
    <x v="0"/>
    <s v="DLR 9.5: (i) HEC has published a third an annual report using information derived from its Data Repository (ii) Additional 10 universities, over and above those counted in years 1, 2, 3 and 4, have migrated their administration to a digitized system"/>
    <x v="1"/>
    <n v="14"/>
    <n v="14"/>
    <n v="0"/>
    <s v="Yes"/>
    <s v="(a) US$ 7 million upon publication of HEC’s third annual report; and (b) US$7 million upon achievement of target"/>
    <x v="0"/>
    <s v="HEC"/>
    <s v="No"/>
  </r>
  <r>
    <s v="P166868"/>
    <s v="India"/>
    <x v="0"/>
    <s v="PforR"/>
    <s v="Primary and Secondary Education"/>
    <x v="6"/>
    <x v="10"/>
    <x v="3"/>
    <s v="DLI 1: Increase in students achieving minimum proficiency in grade 3 language in selected states"/>
    <x v="0"/>
    <n v="50"/>
    <n v="0"/>
    <n v="5.2631578947368418E-2"/>
    <s v="Yes"/>
    <s v="as per DLI formulas below"/>
    <x v="0"/>
    <s v="MHRD’s official communications/ documents; state education departments’ official communications/ documents; and grade 3 National Standardized Assessment Report."/>
    <s v="No"/>
  </r>
  <r>
    <s v="P166868"/>
    <s v="India"/>
    <x v="0"/>
    <s v="PforR"/>
    <s v="Primary and Secondary Education"/>
    <x v="6"/>
    <x v="10"/>
    <x v="3"/>
    <s v="DLR 1.1: National Report for NAS 2017 with state and subject wise scaled scores for Grade 3 published by NCERT"/>
    <x v="1"/>
    <n v="7"/>
    <n v="7"/>
    <n v="0"/>
    <s v="Yes"/>
    <s v="On target achievement"/>
    <x v="0"/>
    <s v="In year 1, MHRD will formally submit a document published by the NCERT; detailing state and subject wise scaled scores for Grade 3 from NAS 2017"/>
    <s v="No"/>
  </r>
  <r>
    <s v="P166868"/>
    <s v="India"/>
    <x v="0"/>
    <s v="PforR"/>
    <s v="Primary and Secondary Education"/>
    <x v="6"/>
    <x v="10"/>
    <x v="3"/>
    <s v="DLR 1.2: First administration of national standardized assessment for grade 3 in language and baseline established for percentage of students achieving minimum proficiency in language in each selected state"/>
    <x v="1"/>
    <n v="7"/>
    <n v="7"/>
    <n v="0"/>
    <s v="Yes"/>
    <s v="On target achievement"/>
    <x v="0"/>
    <s v="In years 2 and 5, MHRD will formally submit the assessment framework and assessment report, which will be reviewed for adequacy"/>
    <s v="No"/>
  </r>
  <r>
    <s v="P166868"/>
    <s v="India"/>
    <x v="0"/>
    <s v="PforR"/>
    <s v="Primary and Secondary Education"/>
    <x v="6"/>
    <x v="10"/>
    <x v="3"/>
    <s v="DLR 1.3: Assessment results analyzed, published, and findings used to prepare a timebound action plan for each selected state"/>
    <x v="1"/>
    <n v="6"/>
    <n v="6"/>
    <n v="0"/>
    <s v="Yes"/>
    <s v="On target achievement"/>
    <x v="0"/>
    <s v="In year 3, MHRD will formally submit the publicly accessible national standardized assessment results report for grade 3. MHRD in partnership with the 6 selected states, will also submit an official document that includes a review and analysis of the assessment results and provides a time bound action plan for improvement of learning levels (over a three-year period)"/>
    <s v="No"/>
  </r>
  <r>
    <s v="P166868"/>
    <s v="India"/>
    <x v="0"/>
    <s v="PforR"/>
    <s v="Primary and Secondary Education"/>
    <x v="6"/>
    <x v="10"/>
    <x v="3"/>
    <s v="DLR 1.4: Second administration of national standardized assessment for grade 3 and at least 2 percentage points increase in students achieving minimum proficiency in language over baseline in each selected state."/>
    <x v="1"/>
    <n v="30"/>
    <n v="30"/>
    <n v="0"/>
    <s v="Yes"/>
    <s v="$2.5 M per state per %age point"/>
    <x v="0"/>
    <s v=" MHRD will formally submit the assessment framework and assessment report, which will be reviewed for adequacy"/>
    <s v="No"/>
  </r>
  <r>
    <s v="P166868"/>
    <s v="India"/>
    <x v="0"/>
    <s v="PforR"/>
    <s v="Primary and Secondary Education"/>
    <x v="5"/>
    <x v="18"/>
    <x v="3"/>
    <s v="DLI 2: Improvement in secondary school completion rate in selected states"/>
    <x v="0"/>
    <n v="30"/>
    <n v="0"/>
    <n v="3.1578947368421054E-2"/>
    <s v="Yes"/>
    <s v="as per DLI formulas below"/>
    <x v="0"/>
    <s v="MHRD’s official communications/ documents and MIS data/reports."/>
    <s v="No"/>
  </r>
  <r>
    <s v="P166868"/>
    <s v="India"/>
    <x v="0"/>
    <s v="PforR"/>
    <s v="Primary and Secondary Education"/>
    <x v="5"/>
    <x v="18"/>
    <x v="3"/>
    <s v="DLR 2.1: (i) UDISE Flash Statistics for 2017-18 with latest data on secondary school completion rate published and made available for public access; and (ii) 0.4 percentage points improvement over baseline in each selected state"/>
    <x v="1"/>
    <n v="10.8"/>
    <n v="10.8"/>
    <n v="0"/>
    <s v="Yes"/>
    <s v="$6 M for (i) &amp; $0.2 M per 0.1 %age point inc per state"/>
    <x v="0"/>
    <s v="In year 1, the IVA will check if MHRD has publicly released the UDISE Flash Statistics (2017-18)"/>
    <s v="No"/>
  </r>
  <r>
    <s v="P166868"/>
    <s v="India"/>
    <x v="0"/>
    <s v="PforR"/>
    <s v="Primary and Secondary Education"/>
    <x v="5"/>
    <x v="18"/>
    <x v="3"/>
    <s v="DLR 2.2: 1.1 percentage point improvement over baseline in each selected state"/>
    <x v="1"/>
    <n v="8.4"/>
    <n v="8.4"/>
    <n v="0"/>
    <s v="Yes"/>
    <s v="$0.2 M per 0.1 %age point increase per state"/>
    <x v="0"/>
    <s v="In year 1, 3 and 5, MHRD will officially submit MIS data for state wise secondary school completion rate."/>
    <s v="No"/>
  </r>
  <r>
    <s v="P166868"/>
    <s v="India"/>
    <x v="0"/>
    <s v="PforR"/>
    <s v="Primary and Secondary Education"/>
    <x v="5"/>
    <x v="18"/>
    <x v="3"/>
    <s v="DLR 2.3: 2.0 percentage points improvement over baseline in each selected state"/>
    <x v="1"/>
    <n v="10.8"/>
    <n v="10.8"/>
    <n v="0"/>
    <s v="Yes"/>
    <s v="0 $0.2 M per 0.1 %age point increase per state"/>
    <x v="0"/>
    <s v="In year 1, 3 and 5, MHRD will officially submit MIS data for state wise secondary school completion rate."/>
    <s v="No"/>
  </r>
  <r>
    <s v="P166868"/>
    <s v="India"/>
    <x v="0"/>
    <s v="PforR"/>
    <s v="Primary and Secondary Education"/>
    <x v="2"/>
    <x v="11"/>
    <x v="3"/>
    <s v="DLI 3: Improvement in governance index scores in selected states"/>
    <x v="0"/>
    <n v="20"/>
    <n v="0"/>
    <n v="2.1052631578947368E-2"/>
    <s v="Yes"/>
    <s v="as per DLI formulas below"/>
    <x v="0"/>
    <s v="MHRD’s official communications; disclosed report; and MHRD education MIS."/>
    <s v="No"/>
  </r>
  <r>
    <s v="P166868"/>
    <s v="India"/>
    <x v="0"/>
    <s v="PforR"/>
    <s v="Primary and Secondary Education"/>
    <x v="2"/>
    <x v="11"/>
    <x v="3"/>
    <s v="DLR 3.1: State performance measurement index developed, state performance assessed, and report released by MHRD for academic year 2018-19."/>
    <x v="1"/>
    <n v="2"/>
    <n v="2"/>
    <n v="0"/>
    <s v="Yes"/>
    <s v="On target achievement"/>
    <x v="0"/>
    <s v="In year 1, MHRD will formally submit the documents detailing the design (including scoring methodology), data collection and validation, and results of the second performance grading index."/>
    <s v="No"/>
  </r>
  <r>
    <s v="P166868"/>
    <s v="India"/>
    <x v="0"/>
    <s v="PforR"/>
    <s v="Primary and Secondary Education"/>
    <x v="2"/>
    <x v="11"/>
    <x v="3"/>
    <s v="DLR 3.2: Governance index score improved by at least 4 points over baseline in each selected state."/>
    <x v="1"/>
    <n v="7.2"/>
    <n v="7.2"/>
    <n v="0"/>
    <s v="Yes"/>
    <s v="$0.3 M per one-point increase per state"/>
    <x v="0"/>
    <s v="In year 2, 4 and 5, MHRD will formally submit the raw data used for computing scores; either along with the publicly accessible version of the year performance grading index report; or as a standalone electronic spreadsheet in case the index is not computed/released in the particular year."/>
    <s v="No"/>
  </r>
  <r>
    <s v="P166868"/>
    <s v="India"/>
    <x v="0"/>
    <s v="PforR"/>
    <s v="Primary and Secondary Education"/>
    <x v="2"/>
    <x v="11"/>
    <x v="3"/>
    <s v="DLR 3.3: Governance index score improved by at least 8 points over baseline in each selected state."/>
    <x v="1"/>
    <n v="7.2"/>
    <n v="7.2"/>
    <n v="0"/>
    <s v="Yes"/>
    <s v="$0.3 M per one-point increase per state"/>
    <x v="0"/>
    <s v="In year 2, 4 and 5, MHRD will formally submit the raw data used for computing scores; either along with the publicly accessible version of the year performance grading index report; or as a standalone electronic spreadsheet in case the index is not computed/released in the particular year."/>
    <s v="No"/>
  </r>
  <r>
    <s v="P166868"/>
    <s v="India"/>
    <x v="0"/>
    <s v="PforR"/>
    <s v="Primary and Secondary Education"/>
    <x v="2"/>
    <x v="11"/>
    <x v="3"/>
    <s v="DLR 3.4: Governance index score improved by at least 10 points over baseline in each selected state."/>
    <x v="1"/>
    <n v="7.2"/>
    <n v="3.6"/>
    <n v="0"/>
    <s v="Yes"/>
    <s v="$0.3 M per one-point increase per state"/>
    <x v="0"/>
    <s v="In year 2, 4 and 5, MHRD will formally submit the raw data used for computing scores; either along with the publicly accessible version of the year performance grading index report; or as a standalone electronic spreadsheet in case the index is not computed/released in the particular year."/>
    <s v="No"/>
  </r>
  <r>
    <s v="P166868"/>
    <s v="India"/>
    <x v="0"/>
    <s v="PforR"/>
    <s v="Primary and Secondary Education"/>
    <x v="6"/>
    <x v="37"/>
    <x v="0"/>
    <s v="DLI 4: Strengthened learning assessment systems"/>
    <x v="0"/>
    <n v="25"/>
    <n v="0"/>
    <n v="2.6315789473684209E-2"/>
    <s v="No"/>
    <s v="as per DLI formulas below"/>
    <x v="0"/>
    <s v="PISA reports/ documents and MHRD’s official communications/ documents"/>
    <s v="No"/>
  </r>
  <r>
    <s v="P166868"/>
    <s v="India"/>
    <x v="0"/>
    <s v="PforR"/>
    <s v="Primary and Secondary Education"/>
    <x v="6"/>
    <x v="37"/>
    <x v="0"/>
    <s v="DLR 4.1: Completion of PISA 2021 field trial and finalization of India’s field trial report for PISA 2021; and Independent National Assessment Centre notified by MHRD"/>
    <x v="1"/>
    <n v="8"/>
    <n v="8"/>
    <n v="0"/>
    <s v="No"/>
    <s v="$4 M on achievement of each subtarget"/>
    <x v="0"/>
    <s v="In years 1 to 4, for PISA-related DLI targets, MHRD will officially submit the Field Trial report for PISA 2021; the PISA main survey completion report; and India’s national report for PISA 2021. For Assessment Agency-related DLI targets, MHRD will submit the official document designating an Assessment Agency for managing international and national assessments in India."/>
    <s v="No"/>
  </r>
  <r>
    <s v="P166868"/>
    <s v="India"/>
    <x v="0"/>
    <s v="PforR"/>
    <s v="Primary and Secondary Education"/>
    <x v="6"/>
    <x v="37"/>
    <x v="0"/>
    <s v="DLR 4.2: Completion of PISA 2021 Main Survey"/>
    <x v="1"/>
    <n v="4.5"/>
    <n v="4.5"/>
    <n v="0"/>
    <s v="No"/>
    <s v="On target achievement"/>
    <x v="0"/>
    <s v="In years 1 to 4, for PISA-related DLI targets, MHRD will officially submit the Field Trial report for PISA 2021; the PISA main survey completion report; and India’s national report for PISA 2021. For Assessment Agency-related DLI targets, MHRD will submit the official document designating an Assessment Agency for managing international and national assessments in India."/>
    <s v="No"/>
  </r>
  <r>
    <s v="P166868"/>
    <s v="India"/>
    <x v="0"/>
    <s v="PforR"/>
    <s v="Primary and Secondary Education"/>
    <x v="6"/>
    <x v="37"/>
    <x v="0"/>
    <s v="DLR 4.3: Public release of National Report for India for PISA 2021"/>
    <x v="1"/>
    <n v="4.5"/>
    <n v="4.5"/>
    <n v="0"/>
    <s v="No"/>
    <s v="On target achievement"/>
    <x v="0"/>
    <s v="In years 1 to 4, for PISA-related DLI targets, MHRD will officially submit the Field Trial report for PISA 2021; the PISA main survey completion report; and India’s national report for PISA 2021. For Assessment Agency-related DLI targets, MHRD will submit the official document designating an Assessment Agency for managing international and national assessments in India."/>
    <s v="No"/>
  </r>
  <r>
    <s v="P166868"/>
    <s v="India"/>
    <x v="0"/>
    <s v="PforR"/>
    <s v="Primary and Secondary Education"/>
    <x v="6"/>
    <x v="37"/>
    <x v="0"/>
    <s v="DLR 4.4: Detailed analysis of national results for PISA 2021 completed and report published highlighting proposed policy actions for India; and Set up of national assessment center completed by MHRD."/>
    <x v="1"/>
    <n v="8"/>
    <n v="8"/>
    <n v="0"/>
    <s v="No"/>
    <s v="$4 M on achievement of each subtarget"/>
    <x v="0"/>
    <s v="In years 1 to 4, for PISA-related DLI targets, MHRD will officially submit the Field Trial report for PISA 2021; the PISA main survey completion report; and India’s national report for PISA 2021. For Assessment Agency-related DLI targets, MHRD will submit the official document designating an Assessment Agency for managing international and national assessments in India."/>
    <s v="No"/>
  </r>
  <r>
    <s v="P166868"/>
    <s v="India"/>
    <x v="0"/>
    <s v="PforR"/>
    <s v="Primary and Secondary Education"/>
    <x v="2"/>
    <x v="33"/>
    <x v="0"/>
    <s v="DLI 5: Partnerships developed to facilitate cross-learning between states"/>
    <x v="0"/>
    <n v="10"/>
    <n v="0"/>
    <n v="1.0526315789473684E-2"/>
    <s v="No"/>
    <s v="On target achievement"/>
    <x v="0"/>
    <s v="MHRD’s and state education departments’ official communications/ documents"/>
    <s v="No"/>
  </r>
  <r>
    <s v="P166868"/>
    <s v="India"/>
    <x v="0"/>
    <s v="PforR"/>
    <s v="Primary and Secondary Education"/>
    <x v="2"/>
    <x v="33"/>
    <x v="0"/>
    <s v="DLR 5.1: MHRD identifies and establishes interstate learning partnerships by connecting each selected state with at least two non-selected states."/>
    <x v="1"/>
    <n v="2"/>
    <n v="2"/>
    <n v="0"/>
    <s v="No"/>
    <s v="On target achievement"/>
    <x v="0"/>
    <s v="In Year 1, MHRD will submit a document listing out the various inter-state partnerships proposed under the operation along with the rationale for each proposed partnership."/>
    <s v="No"/>
  </r>
  <r>
    <s v="P166868"/>
    <s v="India"/>
    <x v="0"/>
    <s v="PforR"/>
    <s v="Primary and Secondary Education"/>
    <x v="2"/>
    <x v="33"/>
    <x v="0"/>
    <s v="DLR 5.2: At least one knowledge sharing workshops held under each inter-state learning partnership."/>
    <x v="1"/>
    <n v="2"/>
    <n v="2"/>
    <n v="0"/>
    <s v="No"/>
    <s v="On target achievement"/>
    <x v="0"/>
    <s v="In year 2 to 5, MHRD will submit a brief report summarizing the learning objective for each workshop held, the lessons/best practices shared/discussed, and a listing of any resource material shared between the states"/>
    <s v="No"/>
  </r>
  <r>
    <s v="P166868"/>
    <s v="India"/>
    <x v="0"/>
    <s v="PforR"/>
    <s v="Primary and Secondary Education"/>
    <x v="2"/>
    <x v="33"/>
    <x v="0"/>
    <s v="DLR 5.3: At least one knowledge sharing workshops held under each inter-state learning partnership."/>
    <x v="1"/>
    <n v="2"/>
    <n v="2"/>
    <n v="0"/>
    <s v="No"/>
    <s v="On target achievement"/>
    <x v="0"/>
    <s v="In year 2 to 5, MHRD will submit a brief report summarizing the learning objective for each workshop held, the lessons/best practices shared/discussed, and a listing of any resource material shared between the states"/>
    <s v="No"/>
  </r>
  <r>
    <s v="P166868"/>
    <s v="India"/>
    <x v="0"/>
    <s v="PforR"/>
    <s v="Primary and Secondary Education"/>
    <x v="2"/>
    <x v="33"/>
    <x v="0"/>
    <s v="DLR 5.4: At least one knowledge sharing workshops held under each inter-state learning partnership."/>
    <x v="1"/>
    <n v="2"/>
    <n v="2"/>
    <n v="0"/>
    <s v="No"/>
    <s v="On target achievement"/>
    <x v="0"/>
    <s v="In year 2 to 5, MHRD will submit a brief report summarizing the learning objective for each workshop held, the lessons/best practices shared/discussed, and a listing of any resource material shared between the states"/>
    <s v="No"/>
  </r>
  <r>
    <s v="P166868"/>
    <s v="India"/>
    <x v="0"/>
    <s v="PforR"/>
    <s v="Primary and Secondary Education"/>
    <x v="2"/>
    <x v="33"/>
    <x v="0"/>
    <s v="DLR 5.5: At least one knowledge sharing workshops held under each inter-state learning partnership."/>
    <x v="1"/>
    <n v="2"/>
    <n v="2"/>
    <n v="0"/>
    <s v="No"/>
    <s v="On target achievement"/>
    <x v="0"/>
    <s v="In year 2 to 5, MHRD will submit a brief report summarizing the learning objective for each workshop held, the lessons/best practices shared/discussed, and a listing of any resource material shared between the states"/>
    <s v="No"/>
  </r>
  <r>
    <s v="P166868"/>
    <s v="India"/>
    <x v="0"/>
    <s v="PforR"/>
    <s v="Primary and Secondary Education"/>
    <x v="2"/>
    <x v="83"/>
    <x v="0"/>
    <s v="DLI 6: State level improved service delivery"/>
    <x v="0"/>
    <n v="340"/>
    <n v="0"/>
    <n v="0.35789473684210527"/>
    <s v="Yes"/>
    <s v="as per DLI formulas below"/>
    <x v="0"/>
    <s v="MHRD’s official documents/ communications; state education departments’ official documents/ communications; and MHRD education MIS and state education MIS."/>
    <s v="No"/>
  </r>
  <r>
    <s v="P166868"/>
    <s v="India"/>
    <x v="0"/>
    <s v="PforR"/>
    <s v="Primary and Secondary Education"/>
    <x v="2"/>
    <x v="83"/>
    <x v="0"/>
    <s v="DLR 6.1: SIG Manual prepared, approved and adopted by MHRD; and Selected State scores 20 percent on at least the ‘strengthened service delivery’ SIG  component in accordance with the terms of the SIG Manual"/>
    <x v="1"/>
    <n v="76"/>
    <n v="76"/>
    <n v="0"/>
    <s v="Yes"/>
    <s v="US$ 10 M for manual, $5 M for SSD &amp; $3 M each for other comp"/>
    <x v="0"/>
    <s v="In year 1, MHRD will submit the State Incentive Grant Manual"/>
    <s v="No"/>
  </r>
  <r>
    <s v="P166868"/>
    <s v="India"/>
    <x v="0"/>
    <s v="PforR"/>
    <s v="Primary and Secondary Education"/>
    <x v="2"/>
    <x v="83"/>
    <x v="0"/>
    <s v="DLR 6.2: Selected State scores 40 percent on at least the ‘strengthened service delivery’ SIG component in accordance with the terms of the SIG Manual"/>
    <x v="1"/>
    <n v="66"/>
    <n v="66"/>
    <n v="0"/>
    <s v="Yes"/>
    <s v="$5 M for SSD target &amp; $3 M each for other component’s target"/>
    <x v="0"/>
    <s v="In year 1 to 5, MHRD with support from states will share the data/information on various SIG scorecard components and indicators. The IVA will validate the data/information submitted and compute the indicator and component wise scores. For data/information validation, the IVA will rely on a combination of government notification/ documents; and disclosed education MIS."/>
    <s v="No"/>
  </r>
  <r>
    <s v="P166868"/>
    <s v="India"/>
    <x v="0"/>
    <s v="PforR"/>
    <s v="Primary and Secondary Education"/>
    <x v="2"/>
    <x v="83"/>
    <x v="0"/>
    <s v="DLR 6.3: Selected State scores 60 percent on at least the ‘strengthened service delivery’ SIG component in accordance with the terms of the SIG Manual"/>
    <x v="1"/>
    <n v="66"/>
    <n v="66"/>
    <n v="0"/>
    <s v="Yes"/>
    <s v="$5 M for SSD target &amp; $3 M each for other component’s target"/>
    <x v="0"/>
    <s v="In year 1 to 5, MHRD with support from states will share the data/information on various SIG scorecard components and indicators. The IVA will validate the data/information submitted and compute the indicator and component wise scores. For data/information validation, the IVA will rely on a combination of government notification/ documents; and disclosed education MIS."/>
    <s v="No"/>
  </r>
  <r>
    <s v="P166868"/>
    <s v="India"/>
    <x v="0"/>
    <s v="PforR"/>
    <s v="Primary and Secondary Education"/>
    <x v="2"/>
    <x v="83"/>
    <x v="0"/>
    <s v="DLR 6.4: Selected State scores 80 percent on at least the ‘strengthened service delivery’ SIG component in accordance with the terms of the SIG Manual"/>
    <x v="1"/>
    <n v="66"/>
    <n v="66"/>
    <n v="0"/>
    <s v="Yes"/>
    <s v="$5 M for SSD target &amp; $3 M each for other component’s target"/>
    <x v="0"/>
    <s v="In year 1 to 5, MHRD with support from states will share the data/information on various SIG scorecard components and indicators. The IVA will validate the data/information submitted and compute the indicator and component wise scores. For data/information validation, the IVA will rely on a combination of government notification/ documents; and disclosed education MIS."/>
    <s v="No"/>
  </r>
  <r>
    <s v="P166868"/>
    <s v="India"/>
    <x v="0"/>
    <s v="PforR"/>
    <s v="Primary and Secondary Education"/>
    <x v="2"/>
    <x v="83"/>
    <x v="0"/>
    <s v="DLR 6.5: Selected State scores 100 percent on at least the ‘strengthened service delivery’ SIG component in accordance with the terms of the SIG Manual"/>
    <x v="1"/>
    <n v="66"/>
    <n v="66"/>
    <n v="0"/>
    <s v="Yes"/>
    <s v="$5 M for SSD target &amp; $3 M each for other component’s target"/>
    <x v="0"/>
    <s v="In year 1 to 5, MHRD with support from states will share the data/information on various SIG scorecard components and indicators. The IVA will validate the data/information submitted and compute the indicator and component wise scores. For data/information validation, the IVA will rely on a combination of government notification/ documents; and disclosed education MIS."/>
    <s v="No"/>
  </r>
  <r>
    <s v="P172341"/>
    <s v="Congo, Democratic Republic of"/>
    <x v="2"/>
    <s v="IPF/PBCs"/>
    <s v="Primary Education"/>
    <x v="5"/>
    <x v="18"/>
    <x v="0"/>
    <s v="DLI 1: Increase access to primary education"/>
    <x v="0"/>
    <n v="170"/>
    <n v="0"/>
    <n v="0.12142857142857143"/>
    <s v="Yes"/>
    <s v="as per DLI formulas below"/>
    <x v="2"/>
    <s v="MEPST (surveys, DLRs 1.1 and 1.2) : Annuaire Statistique de l’Enseignment Primaire, Secondaire et Professionnel, Année Scolaire 2022-2023 to be published by DIGE (DLR 1.3)"/>
    <s v="No"/>
  </r>
  <r>
    <s v="P172341"/>
    <s v="Congo, Democratic Republic of"/>
    <x v="2"/>
    <s v="IPF/PBCs"/>
    <s v="Primary Education"/>
    <x v="5"/>
    <x v="18"/>
    <x v="0"/>
    <s v="DLR 1.1: 1 million additional students are enrolled in public primary schools in the Selected Provinces in school year 2020-2021, from a baseline of 7.7 million in school year 2017-18"/>
    <x v="1"/>
    <n v="100"/>
    <n v="100"/>
    <n v="0"/>
    <s v="Yes"/>
    <s v="For each increase equivalent to 10% of the DLR target for the year in question, an amount corresponding to 10% of the total amount allocated to the DLR may be made available for withdrawal by the Recipient, up to the total amount allocated to the DLR."/>
    <x v="2"/>
    <s v="In each year, the PCT calculates by how many students enrollment in public primary schools in the 10 provinces has increased over baseline. The PCT informs the World Bank, which triggers disbursement provided the evidence is validated by the World Bank"/>
    <s v="No"/>
  </r>
  <r>
    <s v="P172341"/>
    <s v="Congo, Democratic Republic of"/>
    <x v="2"/>
    <s v="IPF/PBCs"/>
    <s v="Primary Education"/>
    <x v="5"/>
    <x v="18"/>
    <x v="0"/>
    <s v="DLR 1.2: 1.5 million additional students are enrolled in public primary schools in the Selected Provinces in school year 2021-2022 from the original baseline."/>
    <x v="1"/>
    <n v="50"/>
    <n v="50"/>
    <n v="0"/>
    <s v="Yes"/>
    <s v="For each increase equivalent to 10% of the DLR target for the year in question, an amount corresponding to 10% of the total amount allocated to the DLR may be made available for withdrawal by the Recipient, up to the total amount allocated to the DLR."/>
    <x v="2"/>
    <s v="The DLR targets for Years 2 (DLR 1.2) and 3 (DLR 1.3) are cumulative and each refer to increases over the baseline value provided above, rather than to increases over the DLR target of the previous year"/>
    <s v="No"/>
  </r>
  <r>
    <s v="P172341"/>
    <s v="Congo, Democratic Republic of"/>
    <x v="2"/>
    <s v="IPF/PBCs"/>
    <s v="Primary Education"/>
    <x v="5"/>
    <x v="18"/>
    <x v="0"/>
    <s v="DLR 1.3: Two million additional students are enrolled in public primary schools in the Selected Provinces in school year 2022-2023 from the original baseline."/>
    <x v="1"/>
    <n v="20"/>
    <n v="20"/>
    <n v="0"/>
    <s v="Yes"/>
    <s v="For each increase equivalent to 10% of the DLR target for the year in question, an amount corresponding to 10% of the total amount allocated to the DLR may be made available for withdrawal by the Recipient, up to the total amount allocated to the DLR."/>
    <x v="2"/>
    <s v="The DLR targets for Years 2 (DLR 1.2) and 3 (DLR 1.3) are cumulative and each refer to increases over the baseline value provided above, rather than to increases over the DLR target of the previous year"/>
    <s v="No"/>
  </r>
  <r>
    <s v="P172341"/>
    <s v="Congo, Democratic Republic of"/>
    <x v="2"/>
    <s v="IPF/PBCs"/>
    <s v="Primary Education"/>
    <x v="0"/>
    <x v="16"/>
    <x v="0"/>
    <s v="DLI 2: Strengthen accountability of salary payments system "/>
    <x v="0"/>
    <n v="100"/>
    <n v="0"/>
    <n v="7.1428571428571425E-2"/>
    <s v="Yes"/>
    <s v="as per DLI formulas below"/>
    <x v="3"/>
    <s v="IVA and MEPST/SECOPE (DLRs 2.1, 2.2 and 2.3); Independent Auditor of the EEP (DLRs 2.2 and 2.3)"/>
    <s v="No"/>
  </r>
  <r>
    <s v="P172341"/>
    <s v="Congo, Democratic Republic of"/>
    <x v="2"/>
    <s v="IPF/PBCs"/>
    <s v="Primary Education"/>
    <x v="0"/>
    <x v="16"/>
    <x v="0"/>
    <s v="DLR 2.1: The salary payment system is updated and approved by the MEPST to include (i) existing public primary school posts created not later than January 1st, 2019 and eligible to be officially recognized and (ii) the list of current qualified teachers occupying said posts, in the Selected Provinces."/>
    <x v="1"/>
    <n v="40"/>
    <n v="40"/>
    <n v="0"/>
    <s v="Yes"/>
    <s v="The full amount is disbursed if the target is reached"/>
    <x v="3"/>
    <s v="Two conditions must be met for DLR 2.1 to be achieved. First, the PCT must be satisfied that the information mentioned above was gathered in accordance with the aforementioned methodology. Second, the IVA must conclude that the MEPST-approved salary payment system is verified, as explained above. Provided these conditions are met and the Bank validates the evidence, disbursement of the full value for DLR 2.1 is triggered."/>
    <s v="No"/>
  </r>
  <r>
    <s v="P172341"/>
    <s v="Congo, Democratic Republic of"/>
    <x v="2"/>
    <s v="IPF/PBCs"/>
    <s v="Primary Education"/>
    <x v="0"/>
    <x v="16"/>
    <x v="0"/>
    <s v="DLR 2.2: 50% of primary school teachers occupying posts incorporated onto the updated salary payment system are paid regularly during the period reviewed."/>
    <x v="1"/>
    <n v="40"/>
    <n v="40"/>
    <n v="0"/>
    <s v="Yes"/>
    <s v="The full amount is disbursed if the target is reached"/>
    <x v="3"/>
    <s v="No disbursement can be made against DLR 2.2 or DLR 2.3 unless DLR 2.1 is achieved."/>
    <s v="No"/>
  </r>
  <r>
    <s v="P172341"/>
    <s v="Congo, Democratic Republic of"/>
    <x v="2"/>
    <s v="IPF/PBCs"/>
    <s v="Primary Education"/>
    <x v="0"/>
    <x v="16"/>
    <x v="0"/>
    <s v="DLR 2.3: 90% of primary school teachers occupying posts incorporated onto the updated salary payment system are paid regularly during the period reviewed."/>
    <x v="1"/>
    <n v="20"/>
    <n v="20"/>
    <n v="0"/>
    <s v="Yes"/>
    <s v="Please refer to Verification Protocol"/>
    <x v="3"/>
    <s v="No disbursement can be made against the DLR 2.2 or DLR 2.3 unless the audit has been completed and the audit determines that in at least 90% of cases the person listed by SECOPE as occupying a paid primary post corresponds to a real person, correctly identified, working in that post."/>
    <s v="No"/>
  </r>
  <r>
    <s v="P172341"/>
    <s v="Congo, Democratic Republic of"/>
    <x v="2"/>
    <s v="IPF/PBCs"/>
    <s v="Primary Education"/>
    <x v="2"/>
    <x v="83"/>
    <x v="0"/>
    <s v="DLI 3: Reform local management systems "/>
    <x v="0"/>
    <n v="70"/>
    <n v="0"/>
    <n v="0.05"/>
    <s v="Yes"/>
    <s v="as per DLI formulas below"/>
    <x v="3"/>
    <s v="The data source for the map including the plan with targets is the Secretary General of MEPST supported by technical assistance (DLR 5.1). The data source for plan implementation is a data set collected and analyzed by an IVA (DLR 5.2)."/>
    <s v="No"/>
  </r>
  <r>
    <s v="P172341"/>
    <s v="Congo, Democratic Republic of"/>
    <x v="2"/>
    <s v="IPF/PBCs"/>
    <s v="Primary Education"/>
    <x v="2"/>
    <x v="83"/>
    <x v="0"/>
    <s v="DLR 3.1: A reform plan with targets to optimize local management offices and redeploy personnel is approved by MEPST."/>
    <x v="1"/>
    <n v="40"/>
    <n v="40"/>
    <n v="0"/>
    <s v="Yes"/>
    <s v="PCT verification triggers disbursement, provided the Bank validates the PCT verification. The amount to be disbursed is on a provincial pro-rata basis: for each province where there is a verified plan with recommendations and targets, an amount corresponding to 10% of the total amount allocated to the DLR may be made available for withdrawal by the Recipient, up to the total amount allocated to the DLR"/>
    <x v="3"/>
    <s v="The data source for the map including the plan with targets is the Secretary General of MEPST supported by technical assistance (DLR 5.1). The data source for plan implementation is a data set collected and analyzed by an IVA (DLR 5.2)."/>
    <s v="No"/>
  </r>
  <r>
    <s v="P172341"/>
    <s v="Congo, Democratic Republic of"/>
    <x v="2"/>
    <s v="IPF/PBCs"/>
    <s v="Primary Education"/>
    <x v="2"/>
    <x v="83"/>
    <x v="0"/>
    <s v="DLR 3.2: 100% of the planned first-year targets included in the approved reform plan are achieved."/>
    <x v="1"/>
    <n v="30"/>
    <n v="30"/>
    <n v="0"/>
    <s v="Yes"/>
    <s v="The amount to be disbursed is on a provincial pro-rata basis: for each province where there is a verified plan with recommendations and targets, an amount corresponding to 10% of the total amount allocated to the DLR may be made available for withdrawal by the Recipient, up to the total amount allocated to the DLR"/>
    <x v="3"/>
    <s v="The data source for the map including the plan with targets is the Secretary General of MEPST supported by technical assistance (DLR 5.1). The data source for plan implementation is a data set collected and analyzed by an IVA (DLR 5.2)."/>
    <s v="No"/>
  </r>
  <r>
    <s v="P172341"/>
    <s v="Congo, Democratic Republic of"/>
    <x v="2"/>
    <s v="IPF/PBCs"/>
    <s v="Primary Education"/>
    <x v="0"/>
    <x v="15"/>
    <x v="0"/>
    <s v="DLI 4: Create safe and inclusive school environments"/>
    <x v="0"/>
    <n v="70"/>
    <n v="0"/>
    <n v="0.05"/>
    <s v="Yes"/>
    <s v="as per DLI formulas below"/>
    <x v="0"/>
    <s v="Sample-based surveys undertaken by an IVA, in each of Years 1 (for DLR 4.1), 2 (DLR 4.2) and 3 (DLR 4.3)."/>
    <s v="No"/>
  </r>
  <r>
    <s v="P172341"/>
    <s v="Congo, Democratic Republic of"/>
    <x v="2"/>
    <s v="IPF/PBCs"/>
    <s v="Primary Education"/>
    <x v="0"/>
    <x v="15"/>
    <x v="0"/>
    <s v="DLR 4.1: 100% of primary school teachers in the Selected Provinces have signed the revised code of conduct that prohibits all forms of violence and discrimination."/>
    <x v="1"/>
    <n v="30"/>
    <n v="30"/>
    <n v="0"/>
    <s v="Yes"/>
    <s v="Disbursement against DLRs 4.1 and 4.2 is calculated according to the same formula, as follows. If the percentage achieved is less than 40%, then no amount allocated to the DLR may be made available for withdrawal by the Recipient. If the percentage achieved is 40% or greater but less than 50%, then an amount corresponding to 40% of the total amount allocated to the DLR may be made available for withdrawal by the Recipient. If the percentage achieved is 50% or greater but less than 60%, then an amount corresponding to 50% of the total amount allocated to the DLR may be made available for withdrawal by the Recipient; and so on up to a percentage equal to 100%, in which case the total amount allocated to the DLR may be made available for withdrawal by the Recipient."/>
    <x v="0"/>
    <s v="Sample-based surveys undertaken by an IVA, in each of Years 1 (for DLR 4.1), 2 (DLR 4.2) and 3 (DLR 4.3)."/>
    <s v="No"/>
  </r>
  <r>
    <s v="P172341"/>
    <s v="Congo, Democratic Republic of"/>
    <x v="2"/>
    <s v="IPF/PBCs"/>
    <s v="Primary Education"/>
    <x v="0"/>
    <x v="15"/>
    <x v="0"/>
    <s v="DLR 4.2: 100% of public primary schools have appointed a safe and inclusive school focal point."/>
    <x v="1"/>
    <n v="25"/>
    <n v="25"/>
    <n v="0"/>
    <s v="Yes"/>
    <s v="Disbursement against DLRs 4.1 and 4.2 is calculated according to the same formula, as follows. If the percentage achieved is less than 40%, then no amount allocated to the DLR may be made available for withdrawal by the Recipient. If the percentage achieved is 40% or greater but less than 50%, then an amount corresponding to 40% of the total amount allocated to the DLR may be made available for withdrawal by the Recipient. If the percentage achieved is 50% or greater but less than 60%, then an amount corresponding to 50% of the total amount allocated to the DLR may be made available for withdrawal by the Recipient; and so on up to a percentage equal to 100%, in which case the total amount allocated to the DLR may be made available for withdrawal by the Recipient."/>
    <x v="0"/>
    <s v="Sample-based surveys undertaken by an IVA, in each of Years 1 (for DLR 4.1), 2 (DLR 4.2) and 3 (DLR 4.3)."/>
    <s v="No"/>
  </r>
  <r>
    <s v="P172341"/>
    <s v="Congo, Democratic Republic of"/>
    <x v="2"/>
    <s v="IPF/PBCs"/>
    <s v="Primary Education"/>
    <x v="0"/>
    <x v="15"/>
    <x v="0"/>
    <s v="DLR 4.3: 70% of public primary school personnel and COPA members have successfully passed a knowledge test on safe and inclusive school services."/>
    <x v="1"/>
    <n v="15"/>
    <n v="15"/>
    <n v="0"/>
    <s v="Yes"/>
    <s v="Disbursement against DLR 4.3 is calculated according to the following formula. If the percentage achieved is less than 40%, then no amount allocated to the DLR may be made available for withdrawal by the Recipient. If the percentage achieved is 40% or greater but less than 50%, then an amount corresponding to 40% of the total amount allocated to the DLR may be made available for withdrawal by the Recipient. If the percentage achieved is 50% or greater but less than 60%, then an amount corresponding to 50% of the total amount allocated to the DLR may be made available for withdrawal by the Recipient; and so on up to a percentage equal to or greater than 70%, in which case the total amount allocated to the DLR may be made available for withdrawal by the Recipient"/>
    <x v="0"/>
    <s v="Sample-based surveys undertaken by an IVA, in each of Years 1 (for DLR 4.1), 2 (DLR 4.2) and 3 (DLR 4.3)."/>
    <s v="No"/>
  </r>
  <r>
    <s v="P172341"/>
    <s v="Congo, Democratic Republic of"/>
    <x v="2"/>
    <s v="IPF/PBCs"/>
    <s v="Primary Education"/>
    <x v="4"/>
    <x v="26"/>
    <x v="0"/>
    <s v="DLI 5: Develop and implement an equitable school grants program"/>
    <x v="0"/>
    <n v="90"/>
    <n v="0"/>
    <n v="6.4285714285714279E-2"/>
    <s v="Yes"/>
    <s v="as per DLI formulas below"/>
    <x v="3"/>
    <s v="Varies by DLR"/>
    <s v="No"/>
  </r>
  <r>
    <s v="P172341"/>
    <s v="Congo, Democratic Republic of"/>
    <x v="2"/>
    <s v="IPF/PBCs"/>
    <s v="Primary Education"/>
    <x v="4"/>
    <x v="26"/>
    <x v="0"/>
    <s v="DLR 5.1: A program to allocate school grants in an equitable manner based on an agreed formula is approved by the MEPST."/>
    <x v="1"/>
    <n v="30"/>
    <n v="30"/>
    <n v="0"/>
    <s v="Yes"/>
    <s v="The full amount is disbursed if the target is reached"/>
    <x v="0"/>
    <s v="MEPST provides the approved program (DLR 5.1)."/>
    <s v="No"/>
  </r>
  <r>
    <s v="P172341"/>
    <s v="Congo, Democratic Republic of"/>
    <x v="2"/>
    <s v="IPF/PBCs"/>
    <s v="Primary Education"/>
    <x v="4"/>
    <x v="26"/>
    <x v="0"/>
    <s v="DLR 5.2: The approved school grant program is piloted and evaluated in three (3) of the Selected Provinces"/>
    <x v="1"/>
    <n v="40"/>
    <n v="40"/>
    <n v="0"/>
    <s v="Yes"/>
    <s v="The full amount is disbursed if the target is reached"/>
    <x v="0"/>
    <s v="The evaluation report is provided by TA (DLR 5.2)."/>
    <s v="No"/>
  </r>
  <r>
    <s v="P172341"/>
    <s v="Congo, Democratic Republic of"/>
    <x v="2"/>
    <s v="IPF/PBCs"/>
    <s v="Primary Education"/>
    <x v="4"/>
    <x v="26"/>
    <x v="0"/>
    <s v="DLR 5.3: The approved school grant program is implemented in all the Selected Provinces."/>
    <x v="1"/>
    <n v="20"/>
    <n v="20"/>
    <n v="0"/>
    <s v="Yes"/>
    <s v="If the percentage achieved is less than 60%, then no amount allocated to the DLR may be made available for withdrawal by the Recipient. If the percentage achieved is 60% or greater but less than 70%, then an amount corresponding to 60% of the total amount allocated to the DLR may be made available for withdrawal by the Recipient. If the percentage achieved is 70% or greater but less than 80%, then an amount corresponding to 70% of the total amount allocated to the DLR may be made available for withdrawal by the Recipient; and so on until 100% is reached. As noted above, the percentage refers to schools who have been receiving their operating grant in line with the formula for at least the 3 consecutive months prior to the time of verification."/>
    <x v="0"/>
    <s v="The IVA reports on program implementation (DLR 5.3)."/>
    <s v="No"/>
  </r>
  <r>
    <s v="P172341"/>
    <s v="Congo, Democratic Republic of"/>
    <x v="2"/>
    <s v="IPF/PBCs"/>
    <s v="Primary Education"/>
    <x v="0"/>
    <x v="3"/>
    <x v="0"/>
    <s v="DLI 6: Develop and implement merit-based recruitment program for new teachers "/>
    <x v="0"/>
    <n v="100"/>
    <n v="0"/>
    <n v="7.1428571428571425E-2"/>
    <s v="Yes"/>
    <s v="as per DLI formulas below"/>
    <x v="3"/>
    <s v="Varies by DLR"/>
    <s v="No"/>
  </r>
  <r>
    <s v="P172341"/>
    <s v="Congo, Democratic Republic of"/>
    <x v="2"/>
    <s v="IPF/PBCs"/>
    <s v="Primary Education"/>
    <x v="0"/>
    <x v="3"/>
    <x v="0"/>
    <s v="DLR 6.1: The program to recruit new public primary teachers on the basis of merit is approved by the MEPST."/>
    <x v="1"/>
    <n v="30"/>
    <n v="30"/>
    <n v="0"/>
    <s v="Yes"/>
    <s v="The full amount is disbursed if the target is reached"/>
    <x v="0"/>
    <s v="MEPST (DLR 6.1), technical assistance supporting MEPST (DLR 6.2) and an IVA (DLR 6.3)."/>
    <s v="No"/>
  </r>
  <r>
    <s v="P172341"/>
    <s v="Congo, Democratic Republic of"/>
    <x v="2"/>
    <s v="IPF/PBCs"/>
    <s v="Primary Education"/>
    <x v="0"/>
    <x v="3"/>
    <x v="0"/>
    <s v="DLR 6.2: The program to recruit new public primary teachers on the basis of merit is piloted and evaluated in three (3) of the Selected Provinces."/>
    <x v="1"/>
    <n v="40"/>
    <n v="40"/>
    <n v="0"/>
    <s v="Yes"/>
    <s v="The full amount is disbursed if the target is reached"/>
    <x v="0"/>
    <s v="MEPST (DLR 6.1), technical assistance supporting MEPST (DLR 6.2) and an IVA (DLR 6.3)."/>
    <s v="No"/>
  </r>
  <r>
    <s v="P172341"/>
    <s v="Congo, Democratic Republic of"/>
    <x v="2"/>
    <s v="IPF/PBCs"/>
    <s v="Primary Education"/>
    <x v="0"/>
    <x v="3"/>
    <x v="0"/>
    <s v="DLR 6.3: At least 75% of public primary teachers hired in each of the Selected Provinces are recruited on the basis of merit."/>
    <x v="1"/>
    <n v="30"/>
    <n v="30"/>
    <n v="0"/>
    <s v="Yes"/>
    <s v="for each province where the IVA verifies that the program is operational, an amount corresponding to 10% of the total amount allocated to the DLR may be made available for withdrawal by the Recipient, up to the total amount allocated to the DLR."/>
    <x v="0"/>
    <s v="MEPST (DLR 6.1), technical assistance supporting MEPST (DLR 6.2) and an IVA (DLR 6.3)."/>
    <s v="No"/>
  </r>
  <r>
    <s v="P172341"/>
    <s v="Congo, Democratic Republic of"/>
    <x v="2"/>
    <s v="IPF/PBCs"/>
    <s v="Primary Education"/>
    <x v="2"/>
    <x v="28"/>
    <x v="0"/>
    <s v="DLI 7: Develop and implement merit-based recruitment program for new school directors "/>
    <x v="0"/>
    <n v="100"/>
    <n v="0"/>
    <n v="7.1428571428571425E-2"/>
    <s v="Yes"/>
    <s v="as per DLI formulas below"/>
    <x v="3"/>
    <s v="Varies by DLR"/>
    <s v="No"/>
  </r>
  <r>
    <s v="P172341"/>
    <s v="Congo, Democratic Republic of"/>
    <x v="2"/>
    <s v="IPF/PBCs"/>
    <s v="Primary Education"/>
    <x v="2"/>
    <x v="28"/>
    <x v="0"/>
    <s v="DLR 7.1: A program to recruit new public school directors on the basis of merit is approved by the MEPST"/>
    <x v="1"/>
    <n v="30"/>
    <n v="30"/>
    <n v="0"/>
    <s v="Yes"/>
    <s v="The full amount is disbursed if the target is reached"/>
    <x v="0"/>
    <s v="MEPST (DLR 7.1), technical assistance supporting MEPST (DLR 7.2) and an IVA (DLR 7.3)"/>
    <s v="No"/>
  </r>
  <r>
    <s v="P172341"/>
    <s v="Congo, Democratic Republic of"/>
    <x v="2"/>
    <s v="IPF/PBCs"/>
    <s v="Primary Education"/>
    <x v="2"/>
    <x v="28"/>
    <x v="0"/>
    <s v="DLR 7.2: The program to recruit new public school directors on the basis of merit is piloted and evaluated in three (3) of the Selected Provinces. "/>
    <x v="1"/>
    <n v="40"/>
    <n v="40"/>
    <n v="0"/>
    <s v="Yes"/>
    <s v="The full amount is disbursed if the target is reached"/>
    <x v="0"/>
    <s v="MEPST (DLR 7.1), technical assistance supporting MEPST (DLR 7.2) and an IVA (DLR 7.3)"/>
    <s v="No"/>
  </r>
  <r>
    <s v="P172341"/>
    <s v="Congo, Democratic Republic of"/>
    <x v="2"/>
    <s v="IPF/PBCs"/>
    <s v="Primary Education"/>
    <x v="2"/>
    <x v="28"/>
    <x v="0"/>
    <s v="DLR 7.3: At least 75% of public school directors hired in each of the Selected Provinces are recruited on the basis of merit"/>
    <x v="1"/>
    <n v="30"/>
    <n v="30"/>
    <n v="0"/>
    <s v="Yes"/>
    <s v="The Bank disburses upon receipt of the IVA’s report (provided that the Bank validates the report) on a provincial pro-rata basis: for each province where the IVA verifies that the program is operational, an amount corresponding to 10% of the total amount allocated to the DLR may be made available for withdrawal by the Recipient, up to the total amount allocated to the DLR."/>
    <x v="0"/>
    <s v="MEPST (DLR 7.1), technical assistance supporting MEPST (DLR 7.2) and an IVA (DLR 7.3)"/>
    <s v="No"/>
  </r>
  <r>
    <s v="P163218"/>
    <s v="Cote d'Ivoire"/>
    <x v="2"/>
    <s v="IPF/DLIs"/>
    <s v="Primary and Secondary Education"/>
    <x v="5"/>
    <x v="18"/>
    <x v="5"/>
    <s v="DLI 1: Stretch Indicator 1, Equity: Share of children in preschool enrolled in community based schools"/>
    <x v="0"/>
    <n v="2.4"/>
    <n v="2.4"/>
    <n v="0.33195020746887965"/>
    <s v="Yes"/>
    <s v="The variable part is paid in pro-rata to the progress achieved from the baseline to the target. For each year, the formula is: total allocated amount*(value achieved -baseline value)/ (end target in year 3- baseline value) – total amount already paid for value) / (end target – baseline). For the other years, the formula is: allocated amount * (value achieved-previous year’ svalue) / (end target – baseline) "/>
    <x v="0"/>
    <s v="DSPS’s database will be the primary source for the calculation of the target."/>
    <s v="Yes, DLI intact "/>
  </r>
  <r>
    <s v="P163218"/>
    <s v="Cote d'Ivoire"/>
    <x v="2"/>
    <s v="IPF/DLIs"/>
    <s v="Primary and Secondary Education"/>
    <x v="0"/>
    <x v="70"/>
    <x v="5"/>
    <s v="DLI 2: Stretch Indicator 2, Efficiency: Weekly teaching hours of teachers in lower secondary education"/>
    <x v="0"/>
    <n v="2.4"/>
    <n v="2.4"/>
    <n v="0.33195020746887965"/>
    <s v="Yes"/>
    <s v="For the first year, the formula is: allocated amount * (value achieved-baseline value) / (end target– baseline). For the other years, the formula is: allocated amount * (value achieved-previous year’s value) / (end target –baseline)"/>
    <x v="0"/>
    <s v="DSPS’s database will be the primary source for the calculation of the target:After the national assessment, the DVSP estimates the average national score in Reading and Mathematics. MENETFP transmits the data to the World Bank for verification and the variable part is paid in pro-rata to the progress achieved from the baseline to the target"/>
    <s v="Yes, DLI intact "/>
  </r>
  <r>
    <s v="P163218"/>
    <s v="Cote d'Ivoire"/>
    <x v="2"/>
    <s v="IPF/DLIs"/>
    <s v="Primary and Secondary Education"/>
    <x v="6"/>
    <x v="81"/>
    <x v="5"/>
    <s v="DLI 3: Stretch Indicator 3, Learning outcomes: Score in Reading and Mathematics for grade 3 and grade 4"/>
    <x v="0"/>
    <n v="2.4"/>
    <n v="2.4"/>
    <n v="0.33195020746887965"/>
    <s v="Yes"/>
    <s v="For the first year, the formula is: allocated amount * (value achieved-baseline value) / (end target– baseline). For the other years, the formula is: allocated amount * (value achieved-previous year’s value) / (end target –baseline)"/>
    <x v="0"/>
    <s v="The national learning assessment carried out by DVSP will be the primary source of verification."/>
    <s v="Yes, DLI intact "/>
  </r>
  <r>
    <s v="P169479"/>
    <s v="Cote d'Ivoire"/>
    <x v="2"/>
    <s v="IPF/PBCs"/>
    <s v="Primary and Secondary Education"/>
    <x v="5"/>
    <x v="78"/>
    <x v="3"/>
    <s v="PBC 1: Children from rural areas as percentage of children enrolled in preschool (AF)"/>
    <x v="3"/>
    <n v="2.8"/>
    <n v="2.8"/>
    <n v="0"/>
    <s v="Yes"/>
    <s v="Number of children from rural areas enrolled in preschool X 100 divided by Number of children enrolled in preschool"/>
    <x v="0"/>
    <s v="MENETFP"/>
    <s v="Yes, New DLI"/>
  </r>
  <r>
    <s v="P169479"/>
    <s v="Cote d'Ivoire"/>
    <x v="2"/>
    <s v="IPF/PBCs"/>
    <s v="Primary and Secondary Education"/>
    <x v="4"/>
    <x v="80"/>
    <x v="0"/>
    <s v="PBC 2: Completion rate/share of primary education current expenditures in education (AF)"/>
    <x v="3"/>
    <n v="2.6"/>
    <n v="2.6"/>
    <n v="0"/>
    <s v="Yes"/>
    <s v="n/a"/>
    <x v="0"/>
    <s v="MENETFP"/>
    <s v="Yes, New DLI"/>
  </r>
  <r>
    <s v="P169479"/>
    <s v="Cote d'Ivoire"/>
    <x v="2"/>
    <s v="IPF/PBCs"/>
    <s v="Primary and Secondary Education"/>
    <x v="6"/>
    <x v="81"/>
    <x v="3"/>
    <s v="PBC 3: Percentage of grade 3 students meeting the minimum competency threshold for reading (AF)"/>
    <x v="3"/>
    <n v="2.0179999999999998"/>
    <n v="2.0179999999999998"/>
    <n v="0"/>
    <s v="Yes"/>
    <s v="n/a"/>
    <x v="1"/>
    <s v="MENETFP"/>
    <s v="Yes, New DLI"/>
  </r>
  <r>
    <s v="P169479"/>
    <s v="Cote d'Ivoire"/>
    <x v="2"/>
    <s v="IPF/PBCs"/>
    <s v="Primary and Secondary Education"/>
    <x v="0"/>
    <x v="3"/>
    <x v="1"/>
    <s v="PBC 4: Number of teachers recruited (AF)"/>
    <x v="3"/>
    <n v="0.98099999999999998"/>
    <n v="0.98099999999999998"/>
    <n v="0"/>
    <s v="Yes"/>
    <s v="n/a"/>
    <x v="0"/>
    <s v="MENETFP"/>
    <s v="Yes, New DLI"/>
  </r>
  <r>
    <s v="P169479"/>
    <s v="Cote d'Ivoire"/>
    <x v="2"/>
    <s v="IPF/PBCs"/>
    <s v="Primary and Secondary Education"/>
    <x v="5"/>
    <x v="78"/>
    <x v="0"/>
    <s v="PBC 5: Children from rural areas as percentage of children enrolled in preschool (OF)"/>
    <x v="3"/>
    <n v="2.41"/>
    <n v="2.41"/>
    <n v="0"/>
    <s v="Yes"/>
    <s v="n/a"/>
    <x v="0"/>
    <s v="MENETFP"/>
    <s v="Yes, New DLI"/>
  </r>
  <r>
    <s v="P169479"/>
    <s v="Cote d'Ivoire"/>
    <x v="2"/>
    <s v="IPF/PBCs"/>
    <s v="Primary and Secondary Education"/>
    <x v="0"/>
    <x v="70"/>
    <x v="0"/>
    <s v="PBC 6: Weekly hours taught by teachers in lower secondary education (OF)"/>
    <x v="3"/>
    <n v="2.41"/>
    <n v="2.41"/>
    <n v="0"/>
    <s v="Yes"/>
    <s v="n/a"/>
    <x v="0"/>
    <s v="MENETFP"/>
    <s v="Yes, New DLI"/>
  </r>
  <r>
    <s v="P169479"/>
    <s v="Cote d'Ivoire"/>
    <x v="2"/>
    <s v="IPF/PBCs"/>
    <s v="Primary and Secondary Education"/>
    <x v="6"/>
    <x v="81"/>
    <x v="3"/>
    <s v="PBC 7: Percentage of grade 3 students meeting minimum competency threshold for mathematics (OF)"/>
    <x v="3"/>
    <n v="1.5089999999999999"/>
    <n v="1.5089999999999999"/>
    <n v="0"/>
    <s v="Yes"/>
    <s v="n/a"/>
    <x v="1"/>
    <s v="MENETFP"/>
    <s v="Yes, New DLI"/>
  </r>
  <r>
    <s v="P169479"/>
    <s v="Cote d'Ivoire"/>
    <x v="2"/>
    <s v="IPF/PBCs"/>
    <s v="Primary and Secondary Education"/>
    <x v="0"/>
    <x v="3"/>
    <x v="1"/>
    <s v="PBC 8 Number of teachers recruited (OF)"/>
    <x v="3"/>
    <n v="0.90095999999999998"/>
    <n v="0.90095999999999998"/>
    <n v="0"/>
    <s v="Yes"/>
    <s v="n/a"/>
    <x v="0"/>
    <s v="MENETFP"/>
    <s v="Yes, New DLI"/>
  </r>
  <r>
    <s v="P169161"/>
    <s v="Honduras"/>
    <x v="1"/>
    <s v="IPF/DLIs"/>
    <s v="Early Child Development"/>
    <x v="2"/>
    <x v="4"/>
    <x v="3"/>
    <s v="DLI 1/IRI 1: Preschool Education Management Model (PEM) approved and implemented at school level (Breadth indicator)"/>
    <x v="0"/>
    <n v="1.385"/>
    <n v="0"/>
    <n v="0.15509518477043674"/>
    <s v="Yes"/>
    <s v="US$88,500 for every 2.5% of preschools in each of the 4 regions that have implemented at least 50% of the PEM dimensions up to US$885,000,  However, at least_x000a_5% of public preschools in each of the 4 regions need to have implemented at least 50% of the PEM dimensions to start disbursements (i.e. US$177,000.00 for 5% of public preschools implementing at least 50% of the PEM dimensions"/>
    <x v="3"/>
    <s v="1. The PEM document including inter-alia: (i) a diagnostic of the subsector; (ii) integration of main findings from consultations with preschool stakeholders; and (iii) a clear description of all the PEM dimensions, the rationale for including each dimension, and the standards to measure improvements in each dimension. 2. Official written statement from the Secretary or Under-Secretary approving the PEM. 3. PEM Implementation Results Report elaborated by SE including: Methodology for the data collection, databases, data analysis, and results. The methodology for data collection should include assessment tool(s) to measure each dimension of the PEM at the school level, such as the Measure of Early Learning Environments or Measurement of Development Early Learning tools. The SDGEPB and the PIU will be responsible for the activities to achieve this DLI"/>
    <s v="No"/>
  </r>
  <r>
    <s v="P169161"/>
    <s v="Honduras"/>
    <x v="1"/>
    <s v="IPF/DLIs"/>
    <s v="Early Child Development"/>
    <x v="2"/>
    <x v="4"/>
    <x v="6"/>
    <s v="DLR 1.1: PEM officially approved by SE"/>
    <x v="1"/>
    <n v="0.5"/>
    <n v="0.5"/>
    <n v="0"/>
    <s v="Yes"/>
    <s v="n/a"/>
    <x v="5"/>
    <m/>
    <s v="No"/>
  </r>
  <r>
    <s v="P169161"/>
    <s v="Honduras"/>
    <x v="1"/>
    <s v="IPF/DLIs"/>
    <s v="Early Child Development"/>
    <x v="2"/>
    <x v="4"/>
    <x v="6"/>
    <s v="DLR 1.2: PEM implemented in public preschools across the country (at least 25% of preschools in each of the 4 regions are implementing at least 50% of the PEM dimensions)"/>
    <x v="1"/>
    <n v="0.88500000000000001"/>
    <n v="0.88500000000000001"/>
    <n v="0"/>
    <s v="Yes"/>
    <s v="at least 25% of public preschools in each of the 4 regions implementing at least 50% of the dimensions of the PEM."/>
    <x v="5"/>
    <m/>
    <s v="No"/>
  </r>
  <r>
    <s v="P169161"/>
    <s v="Honduras"/>
    <x v="1"/>
    <s v="IPF/DLIs"/>
    <s v="Early Child Development"/>
    <x v="2"/>
    <x v="31"/>
    <x v="0"/>
    <s v="DLI 2/IRI 2: Strengthened COMDEs and Activities carried out in Targeted Departments (Equity Indicator)"/>
    <x v="0"/>
    <n v="0.57999999999999996"/>
    <n v="0"/>
    <n v="6.4949608062709968E-2"/>
    <s v="Yes"/>
    <s v="n/a"/>
    <x v="3"/>
    <s v="1. Document with the final design of the Strengthening Program: This program will have 5 modules. 2. Official written statement from the Secretary or Under-Secretary approving the Strengthening Program. 3. Annual Report on the training results of COMDEs: This report will summarize the training results for each COMDE and accreditation of the COMDEs by completing all aspects of the Strengthening Program"/>
    <s v="No"/>
  </r>
  <r>
    <s v="P169161"/>
    <s v="Honduras"/>
    <x v="1"/>
    <s v="IPF/DLIs"/>
    <s v="Early Child Development"/>
    <x v="2"/>
    <x v="31"/>
    <x v="6"/>
    <s v="DLR 2.1: Design and official approval by SE of the Program to Strengthen the COMDEs for the improvement of the quality of preschool education (Strengthening Program)"/>
    <x v="1"/>
    <n v="0.33"/>
    <n v="0.33"/>
    <n v="0"/>
    <s v="Yes"/>
    <s v="n/a"/>
    <x v="5"/>
    <m/>
    <s v="No"/>
  </r>
  <r>
    <s v="P169161"/>
    <s v="Honduras"/>
    <x v="1"/>
    <s v="IPF/DLIs"/>
    <s v="Early Child Development"/>
    <x v="2"/>
    <x v="31"/>
    <x v="6"/>
    <s v="DLR 2.2.: DLR: 55% of the COMDEs that have achieved accreditation in the Strengthening Program in year 2 are carrying out activities to improve the quality of preschool education"/>
    <x v="1"/>
    <n v="0.25"/>
    <n v="0.25"/>
    <n v="0"/>
    <s v="Yes"/>
    <s v="US$25,000 for every 5.5% of accredited COMDEs (in Year 2) carrying out activities to improve the quality of preschool education up to US$250,000. However, at least 22% of accredited COMDEs must be carrying out activities to improve the quality of preschool education to begin disbursing (US$100,000.00 for 22% of accredited COMDEs)."/>
    <x v="3"/>
    <m/>
    <s v="No"/>
  </r>
  <r>
    <s v="P169161"/>
    <s v="Honduras"/>
    <x v="1"/>
    <s v="IPF/DLIs"/>
    <s v="Early Child Development"/>
    <x v="2"/>
    <x v="33"/>
    <x v="2"/>
    <s v="DLI 3/IRI 3: Strengthened human resource capacity for preschool education management at the central and departmental levels"/>
    <x v="0"/>
    <n v="1.7"/>
    <n v="0"/>
    <n v="0.19036954087346025"/>
    <s v="Yes"/>
    <s v="n/a"/>
    <x v="5"/>
    <m/>
    <s v="No"/>
  </r>
  <r>
    <s v="P169161"/>
    <s v="Honduras"/>
    <x v="1"/>
    <s v="IPF/DLIs"/>
    <s v="Early Child Development"/>
    <x v="2"/>
    <x v="33"/>
    <x v="6"/>
    <s v="DLR 3.1: Reorganization of the functions of the SDGEPB"/>
    <x v="1"/>
    <n v="0.35"/>
    <n v="0.35"/>
    <n v="0"/>
    <s v="Yes"/>
    <s v="US$58,333.33 for completing each one of the 6 activities required to reorganize the functions of the SDGEPB, up to US$350,000"/>
    <x v="2"/>
    <s v="Functions, Standards and Procedures Manual of the SDGEPB and its associated dependencies at the decentralized level"/>
    <s v="No"/>
  </r>
  <r>
    <s v="P169161"/>
    <s v="Honduras"/>
    <x v="1"/>
    <s v="IPF/DLIs"/>
    <s v="Early Child Development"/>
    <x v="2"/>
    <x v="33"/>
    <x v="6"/>
    <s v="DLR 3.2: Strengthening of the SDGEPB with the hiring of 7 technical staff and one technical specialist specialized in preschool at the DGDP at the central level. Additionally, strengthening of the Continuous Professional Development Regional Centers with 8 technical staff specialized in preschool (2 per center). "/>
    <x v="1"/>
    <n v="0.3"/>
    <n v="0.3"/>
    <n v="0"/>
    <s v="Yes"/>
    <s v="US$37,500 for every 2 technical staff that are ensured under this milestone up to US$300,000.00. However, at least 4 technical staff of the total staff commitments under this DLR need to be ensured to start disbursement (US$75,000.00 for 4 staff)"/>
    <x v="0"/>
    <s v="SE will share all the documents mentioned in the data sources related to DLRs 3.2-3.4 with the Independent Verification Agent financed by the Project, which will verify all data and report full accomplishment to the World Bank on an annual basis."/>
    <s v="No"/>
  </r>
  <r>
    <s v="P169161"/>
    <s v="Honduras"/>
    <x v="1"/>
    <s v="IPF/DLIs"/>
    <s v="Early Child Development"/>
    <x v="2"/>
    <x v="33"/>
    <x v="6"/>
    <s v="DLR 3.4: Strengthening of the SDGEPB with the hiring of 9 Departmental Coordinators of Preschool Education in the 9 most disadvantaged departments (according to the targeting index based on poverty and education indicators). Additionally, strengthening of Municipal Directorates with the hiring of technical officers (one per municipal directorate) for supervision and pedagogical support of the preschool subsector, and each of them receiving supervision stipends"/>
    <x v="1"/>
    <n v="0.3"/>
    <n v="0.3"/>
    <n v="0"/>
    <s v="Yes"/>
    <s v="US$23,076.9 for every 1 staff at the decentralized level of the total staff commitments (and payment of supervision stipends to the technical officers) that are ensured under this DLR up to US$300,000. However, at least 4 staff at the decentralized level of the total staff commitments under this DLR need to be ensured to start disbursement (US$92,307.90 for 4 staff)."/>
    <x v="0"/>
    <s v="SE will share all the documents mentioned in the data sources related to DLRs 3.2-3.4 with the Independent Verification Agent financed by the Project, which will verify all data and report full accomplishment to the World Bank on an annual basis."/>
    <s v="No"/>
  </r>
  <r>
    <s v="P169161"/>
    <s v="Honduras"/>
    <x v="1"/>
    <s v="IPF/DLIs"/>
    <s v="Early Child Development"/>
    <x v="2"/>
    <x v="33"/>
    <x v="6"/>
    <s v="DLR 3.5: Strengthening of the SDGEPB with  Departmental Coordinators of Preschool Education in the remaining 9 departments. Additionally, strengthening of Municipal Directorates with the hiring of 10 technical officers (one per municipal directorate) for supervision and pedagogical support of the preschool subsector, and each of them receiving supervision stipends"/>
    <x v="1"/>
    <n v="0.45"/>
    <n v="0.45"/>
    <n v="0"/>
    <s v="Yes"/>
    <s v="US$23,684.2 for every 1 staff at the decentralized level of the_x000a_total staff commitments (and payment of_x000a_supervision stipends to the technical officers)_x000a_that are ensured under this DLR up to_x000a_US$450,000. However, at least 6 staff at the decentralized level of the total staff commitments under this DLR need to be ensured to start disbursement (US$142,105.40 for 6 staff)."/>
    <x v="2"/>
    <s v="SE will share all the documents mentioned in the data sources related to DLRs 3.2-3.4 with the Independent Verification Agent financed by the Project, which will verify all data and report full accomplishment to the World Bank on an annual basis."/>
    <s v="No"/>
  </r>
  <r>
    <s v="P169161"/>
    <s v="Honduras"/>
    <x v="1"/>
    <s v="IPF/DLIs"/>
    <s v="Early Child Development"/>
    <x v="2"/>
    <x v="33"/>
    <x v="6"/>
    <s v="DLR 3.6: Design and official approval by SE of a sustainable and long-term human resources strategy for public preschool teachers and Educators"/>
    <x v="1"/>
    <n v="0.3"/>
    <n v="0.3"/>
    <n v="0"/>
    <s v="Yes"/>
    <s v="n/a"/>
    <x v="2"/>
    <s v="The Executive Committee will verify DLR 3.1 (reorganization of the SDGEPB) and DLR 3.5 (sustainable long-term human resources strategy for public preschool teachers and Educators). For each DLR, proof of accomplishment will be shared with the Donor Group for Education, the LEG, and government stakeholders at least 5 days prior to releasing the funds."/>
    <s v="No"/>
  </r>
  <r>
    <s v="P169161"/>
    <s v="Honduras"/>
    <x v="1"/>
    <s v="IPF/DLIs"/>
    <s v="Early Child Development"/>
    <x v="0"/>
    <x v="22"/>
    <x v="0"/>
    <s v="DLI 4/IRI 8: Certified preschool teachers and Educators with improvements in their professional development plan, and Educators receiving certification bonus payments"/>
    <x v="0"/>
    <n v="2.2999999999999998"/>
    <n v="0"/>
    <n v="0.257558790593505"/>
    <s v="Yes"/>
    <s v="n/a"/>
    <x v="3"/>
    <s v="1. Document with the Design of the In-service training for preschool teachers and Educators (Diplomado) 2. Official written statement from the Secretary or the Under-Secretary approving the Diplomado design. 3. Official enrollment roster for each cohort 4. Database with attendance records 5. Teacher and Educator Certificates granted by SE. 6. Report with the number of Teachers and Educators that were certified by SE at the end of the Diplomado. 7. Results report of the follow-up to the teachers’ customized professional development plans, including percentage of teachers who improved according to a standardized follow-up protocol applied by their coaches in classroom visits leading to an accreditation of improvement. 8. Payroll for Educators, which reflects the incremental payment to certified Educators in the Diplomado."/>
    <s v="No"/>
  </r>
  <r>
    <s v="P169161"/>
    <s v="Honduras"/>
    <x v="1"/>
    <s v="IPF/DLIs"/>
    <s v="Early Child Development"/>
    <x v="0"/>
    <x v="22"/>
    <x v="6"/>
    <s v="DLR 4.1: Development and official approval by SE of an Inservice Preschool Teacher and Educator Training Program"/>
    <x v="1"/>
    <n v="0.5"/>
    <n v="0.5"/>
    <n v="0"/>
    <s v="Yes"/>
    <s v="n/a"/>
    <x v="2"/>
    <s v="The Executive Committee will verify the design of the In-service Training Program (Diplomado). Specifical, the Executive Committee will verify that: (a) the Diplomado has 5 modules; (b) the modules cover aspects related to core curricular contents and pedagogical practices; and (c) the Diplomado design meets quality standards established at the beginning of the design"/>
    <s v="No"/>
  </r>
  <r>
    <s v="P169161"/>
    <s v="Honduras"/>
    <x v="1"/>
    <s v="IPF/DLIs"/>
    <s v="Early Child Development"/>
    <x v="0"/>
    <x v="22"/>
    <x v="6"/>
    <s v="DLR 4.2: 640 teachers and Educators (1st cohort) enrolled and attending first face-to-face training session of in-service training program"/>
    <x v="1"/>
    <n v="0.6"/>
    <n v="0.6"/>
    <n v="0"/>
    <s v="Yes"/>
    <s v="US$60,000 for every 64 preschool teachers and Educators enrolled and attending first face-toface training session of the Diplomado up to US$600,000. However, at least 128 teachers or Educators (1st cohort) must be enrolled and attending 1st face-to-face training session of inservice training program to start disbursements (US$120,000 for 128 preschool teachers and Educators)."/>
    <x v="0"/>
    <s v="DLR 4.2 to 4.4: The DLRs will be accomplished when respective targets are met and described as such in the Report on Certification of teachers in the Diplomado and the Report on results of improvement in teacher and Educator customized professional development plans. An Independent Verification Agent will be hired to: (a) review and verify official enrollment, attendance in the first face-to-face session, certificates, and site visits to training centers when training is taking place; (b) verify that data collection protocols are carried out appropriately by SE and trainers by accompanying certified teachers and Educators in their classrooms to assess the progress and improvement accreditation in their professional development plans; and (c) review the follow-up visits results reports produced by SE and the achievement of the implementation result"/>
    <s v="No"/>
  </r>
  <r>
    <s v="P169161"/>
    <s v="Honduras"/>
    <x v="1"/>
    <s v="IPF/DLIs"/>
    <s v="Early Child Development"/>
    <x v="0"/>
    <x v="22"/>
    <x v="6"/>
    <s v="DLR 4.3: 50% of the certified teachers and Educators (1st cohort) with improvements in their customized professional development plan. "/>
    <x v="1"/>
    <n v="0.6"/>
    <n v="0.6"/>
    <n v="0"/>
    <s v="Yes"/>
    <s v="US$60,000 for every 5 percent of certified teachers and Educators with improvements in their customized professional development plan up to US$600,000. However, at least 20% of certified teachers or Educators (1st cohort) must have improvements in their customized professional development plan to start disbursements (US$240,000 for 20% of certified teachers or Educators of the 1st cohort)."/>
    <x v="0"/>
    <s v="DLR 4.2 to 4.4: The DLRs will be accomplished when respective targets are met and described as such in the Report on Certification of teachers in the Diplomado and the Report on results of improvement in teacher and Educator customized professional development plans. An Independent Verification Agent will be hired to: (a) review and verify official enrollment, attendance in the first face-to-face session, certificates, and site visits to training centers when training is taking place; (b) verify that data collection protocols are carried out appropriately by SE and trainers by accompanying certified teachers and Educators in their classrooms to assess the progress and improvement accreditation in their professional development plans; and (c) review the follow-up visits results reports produced by SE and the achievement of the implementation result"/>
    <s v="No"/>
  </r>
  <r>
    <s v="P169161"/>
    <s v="Honduras"/>
    <x v="1"/>
    <s v="IPF/DLIs"/>
    <s v="Early Child Development"/>
    <x v="0"/>
    <x v="22"/>
    <x v="6"/>
    <s v="DLR 4.4: 50% of the certified teachers and Educators (2nd cohort) with improvements in their customized professional development plan"/>
    <x v="1"/>
    <n v="0.4"/>
    <n v="0.4"/>
    <n v="0"/>
    <s v="Yes"/>
    <s v="US$40,000 for every 5% of certified teachers and Educators with improvements in their customized professional development plan up to US$400,000. However, at least 20% of certified teachers or Educators (2nd cohort) must have improvements in their customized professional development plan to start disbursements (US$160,000 for 20% of certified teachers or Educators of the 2nd cohort)"/>
    <x v="0"/>
    <s v="DLR 4.2 to 4.4: The DLRs will be accomplished when respective targets are met and described as such in the Report on Certification of teachers in the Diplomado and the Report on results of improvement in teacher and Educator customized professional development plans. An Independent Verification Agent will be hired to: (a) review and verify official enrollment, attendance in the first face-to-face session, certificates, and site visits to training centers when training is taking place; (b) verify that data collection protocols are carried out appropriately by SE and trainers by accompanying certified teachers and Educators in their classrooms to assess the progress and improvement accreditation in their professional development plans; and (c) review the follow-up visits results reports produced by SE and the achievement of the implementation result"/>
    <s v="No"/>
  </r>
  <r>
    <s v="P169161"/>
    <s v="Honduras"/>
    <x v="1"/>
    <s v="IPF/DLIs"/>
    <s v="Early Child Development"/>
    <x v="0"/>
    <x v="22"/>
    <x v="6"/>
    <s v="DLR 4.5: 100% of the certified Educators of the first cohort have received certification bonuses."/>
    <x v="1"/>
    <n v="0.2"/>
    <n v="0.2"/>
    <n v="0"/>
    <s v="Yes"/>
    <s v="US$10,000 for every 5% of certified Educators of the 1st cohort receiving bonus payment associated to certification up to US$200,000. However, at least 20% of certified Educators of the 1st cohort must receive bonus payments associated to certification to start disbursements (US$40,000 for 20% of certified Educators of the first cohort receiving bonus payments)"/>
    <x v="0"/>
    <s v="An Independent Verification Agent will be hired to verify the increase in the payment of certified Educators (cohort 1) through the Payroll for Educators"/>
    <s v="No"/>
  </r>
  <r>
    <s v="P172051"/>
    <s v="Madagascar"/>
    <x v="2"/>
    <s v="IPF/DLIs"/>
    <s v="Primary and Secondary Education"/>
    <x v="2"/>
    <x v="4"/>
    <x v="5"/>
    <s v="DLI 5.1: Number of plans per region (with the lowest results in students learning outcomes)"/>
    <x v="0"/>
    <n v="1.5"/>
    <n v="1.5"/>
    <n v="0.25510204081632654"/>
    <s v="Yes"/>
    <s v="US$150,000 Scalable per plan"/>
    <x v="1"/>
    <s v="The recipient provides approved plans that seek improve teacher pedagogical practice and mentoring strategies to be described in the PIM. The World Bank would verify whether the selected plans meet the above criteria."/>
    <s v="Yes, New DLI"/>
  </r>
  <r>
    <s v="P172051"/>
    <s v="Madagascar"/>
    <x v="2"/>
    <s v="IPF/DLIs"/>
    <s v="Primary and Secondary Education"/>
    <x v="2"/>
    <x v="4"/>
    <x v="5"/>
    <s v="DLI 5.2: Number of pedagogical sessions done at the administrative and pedagogical level aligned with the regional plan"/>
    <x v="0"/>
    <n v="0.3"/>
    <n v="0.3"/>
    <n v="5.1020408163265307E-2"/>
    <s v="Yes"/>
    <s v="US$1000 scalable"/>
    <x v="0"/>
    <s v="Independent verifier will check on ZAP which will implement the plan"/>
    <s v="Yes, New DLI"/>
  </r>
  <r>
    <s v="P172051"/>
    <s v="Madagascar"/>
    <x v="2"/>
    <s v="IPF/DLIs"/>
    <s v="Primary and Secondary Education"/>
    <x v="2"/>
    <x v="4"/>
    <x v="5"/>
    <s v="DLI 6: Number of selected plans provided by regions which adapt school calendar and improve learning time (funded under parent project)"/>
    <x v="0"/>
    <n v="0"/>
    <n v="0"/>
    <n v="0"/>
    <s v="Yes"/>
    <s v="Scalable per eligible regional plan US$200,000 per eligible regional plan"/>
    <x v="1"/>
    <s v="The recipient provides selected and approved plan that seek to adapt school calendar and improve learning time designed by regions that meet the eligibility criteria described in the PIM, The World Bank will verify whether the selected plans meet the above criteria"/>
    <s v="Yes, DLI modified"/>
  </r>
  <r>
    <s v="P172051"/>
    <s v="Madagascar"/>
    <x v="2"/>
    <s v="IPF/DLIs"/>
    <s v="Primary and Secondary Education"/>
    <x v="2"/>
    <x v="4"/>
    <x v="5"/>
    <s v="DLI 6.1: Number of selected regions that have increased their learning time"/>
    <x v="0"/>
    <n v="0.75"/>
    <n v="0.75"/>
    <n v="0.12755102040816327"/>
    <s v="Yes"/>
    <s v="Scalable per selected region US$93,750 per region"/>
    <x v="0"/>
    <s v="An independent verifier will verify the learning time on a sample basis in the selected regions"/>
    <s v="Yes, New DLR"/>
  </r>
  <r>
    <s v="P172051"/>
    <s v="Madagascar"/>
    <x v="2"/>
    <s v="IPF/DLIs"/>
    <s v="Primary and Secondary Education"/>
    <x v="5"/>
    <x v="18"/>
    <x v="5"/>
    <s v="DLI 7: Number of selected plans provided by CISCOs which improve school promotion rate"/>
    <x v="0"/>
    <n v="0.80500000000000005"/>
    <n v="0.80500000000000005"/>
    <n v="0.13690476190476192"/>
    <s v="Yes"/>
    <s v="Scalable per eligible plan US$35,000 per eligible CISCO plan"/>
    <x v="1"/>
    <s v="The recipient provides selected and approved plans that seek to improve promotion of students designed by eligible CISCOs that meet the eligibility criteria described in the PIM. The World Bank would verify whether the selected plans meet the above criteria"/>
    <s v="Yes, New DLI"/>
  </r>
  <r>
    <s v="P172051"/>
    <s v="Madagascar"/>
    <x v="2"/>
    <s v="IPF/DLIs"/>
    <s v="Primary and Secondary Education"/>
    <x v="5"/>
    <x v="18"/>
    <x v="5"/>
    <s v="DLI 8: Number of schools in eligible CISCOs that have increased the rate of promotion by 2 percentage points per year since 2018/2019"/>
    <x v="0"/>
    <n v="0.41899999999999998"/>
    <n v="0.41899999999999998"/>
    <n v="7.1258503401360543E-2"/>
    <s v="Yes"/>
    <s v="Scalable per school US$100 per school that met the result per yea"/>
    <x v="0"/>
    <s v="The recipient would provide a report based upon a school information survey detailing which eligible schools have met the performance criteria and qualify for the performance increase to the school grant as laid out in the PIM. An independent verifier will, in accordance with TORs agreed with the Association, verify the promotion rate on a samples basis. Based upon the verification results, the overall share of schools qualifying for the performance bonus would be calculated as described in the PIM."/>
    <s v="Yes, New DLI"/>
  </r>
  <r>
    <s v="P172051"/>
    <s v="Madagascar"/>
    <x v="2"/>
    <s v="IPF/DLIs"/>
    <s v="Primary and Secondary Education"/>
    <x v="2"/>
    <x v="28"/>
    <x v="5"/>
    <s v="DLI 11: Development and validation of certification reference of school directors"/>
    <x v="0"/>
    <n v="0.45500000000000002"/>
    <n v="0.45500000000000002"/>
    <n v="7.7380952380952384E-2"/>
    <s v="No"/>
    <s v="Not scalable"/>
    <x v="1"/>
    <s v="The recipient would provide the report on certification reference of school directors. The World Bank would check validation based on criteria in the MOP"/>
    <s v="Yes, New DLI"/>
  </r>
  <r>
    <s v="P172051"/>
    <s v="Madagascar"/>
    <x v="2"/>
    <s v="IPF/DLIs"/>
    <s v="Primary and Secondary Education"/>
    <x v="2"/>
    <x v="28"/>
    <x v="5"/>
    <s v="DLI 12: Completion of legislative of VAE mechanisms for school directors profession"/>
    <x v="0"/>
    <n v="0.40500000000000003"/>
    <n v="0.40500000000000003"/>
    <n v="6.887755102040817E-2"/>
    <s v="No"/>
    <s v="Not scalable"/>
    <x v="1"/>
    <s v="The recipient would provide legal professional mechanisms for school directors profession. The World Bank would check validation based on criteria in the MOP."/>
    <s v="Yes, New DLI"/>
  </r>
  <r>
    <s v="P172051"/>
    <s v="Madagascar"/>
    <x v="2"/>
    <s v="IPF/DLIs"/>
    <s v="Primary and Secondary Education"/>
    <x v="2"/>
    <x v="28"/>
    <x v="5"/>
    <s v="DLI 13: Percentage of school directors trained via VAE in the selected disadvantaged regions"/>
    <x v="0"/>
    <n v="1.246"/>
    <n v="1.246"/>
    <n v="0.2119047619047619"/>
    <s v="Yes"/>
    <s v="Scalable US$83, 067 per 1 point percentage per year"/>
    <x v="0"/>
    <s v="The recipient will provide a report of percentage of school directors trained in the selected disadvantaged regions. The achievement of the results will be verified by an independent verifier based upon information submitted by MENETP"/>
    <s v="Yes, New DLI"/>
  </r>
  <r>
    <s v="P163389"/>
    <s v="Myanmar"/>
    <x v="0"/>
    <s v="IPF/DLIs"/>
    <s v="Primary and Secondary Education"/>
    <x v="2"/>
    <x v="4"/>
    <x v="0"/>
    <s v="DLI 1: Guidelines, Procedures, Manuals for School Improvement Fund "/>
    <x v="0"/>
    <n v="17"/>
    <n v="17"/>
    <n v="6.8548387096774188E-2"/>
    <s v="Yes"/>
    <m/>
    <x v="2"/>
    <s v="Director‐General, DBE; MOE"/>
    <s v="No"/>
  </r>
  <r>
    <s v="P163389"/>
    <s v="Myanmar"/>
    <x v="4"/>
    <s v="IPF/DLIs"/>
    <s v="Primary and Secondary Education"/>
    <x v="2"/>
    <x v="83"/>
    <x v="0"/>
    <s v="DLI 2: Transfer of school‐level funding "/>
    <x v="0"/>
    <n v="17"/>
    <n v="0"/>
    <n v="6.8548387096774188E-2"/>
    <s v="Yes"/>
    <m/>
    <x v="2"/>
    <s v="Director‐General, DBE; MOE"/>
    <s v="No"/>
  </r>
  <r>
    <s v="P163389"/>
    <s v="Myanmar"/>
    <x v="4"/>
    <s v="IPF/DLIs"/>
    <s v="Primary and Secondary Education"/>
    <x v="2"/>
    <x v="83"/>
    <x v="0"/>
    <s v="DLR 2.1a: (a) 75.00.  at least 75 targeted townships have transferred (a) SIF 2.0A "/>
    <x v="1"/>
    <n v="8.5"/>
    <n v="8.5"/>
    <n v="0"/>
    <s v="Yes"/>
    <s v="(a) US$8.5 million"/>
    <x v="5"/>
    <m/>
    <s v="No"/>
  </r>
  <r>
    <s v="P163389"/>
    <s v="Myanmar"/>
    <x v="4"/>
    <s v="IPF/DLIs"/>
    <s v="Primary and Secondary Education"/>
    <x v="2"/>
    <x v="83"/>
    <x v="0"/>
    <s v="DLR 2.1b: (b) 75.00:  at least 75 targeted townships have transferred (b) SIF 2.0B on time to at least 80 percent of targeted schools according to SISP Ogs"/>
    <x v="1"/>
    <n v="8.5"/>
    <n v="8.5"/>
    <n v="0"/>
    <s v="Yes"/>
    <s v="(b) US$8,5 million "/>
    <x v="5"/>
    <m/>
    <s v="No"/>
  </r>
  <r>
    <s v="P163389"/>
    <s v="Myanmar"/>
    <x v="4"/>
    <s v="IPF/DLIs"/>
    <s v="Primary and Secondary Education"/>
    <x v="2"/>
    <x v="83"/>
    <x v="0"/>
    <s v="DLI 3: Transfer of school‐level funding"/>
    <x v="0"/>
    <n v="18"/>
    <n v="0"/>
    <n v="7.2580645161290328E-2"/>
    <s v="Yes"/>
    <m/>
    <x v="2"/>
    <s v="Director‐General, DBE; MOE"/>
    <s v="No"/>
  </r>
  <r>
    <s v="P163389"/>
    <s v="Myanmar"/>
    <x v="4"/>
    <s v="IPF/DLIs"/>
    <s v="Primary and Secondary Education"/>
    <x v="2"/>
    <x v="83"/>
    <x v="0"/>
    <s v="DLR 3.1a: (a) 85.00: at least 85 targeted townships have transferred (a) SIF 2.0A to at least 80 percent of targeted schools according to SISP OGs"/>
    <x v="1"/>
    <n v="9"/>
    <n v="9"/>
    <n v="0"/>
    <s v="Yes"/>
    <s v="(a) US$9 million; "/>
    <x v="5"/>
    <m/>
    <s v="No"/>
  </r>
  <r>
    <s v="P163389"/>
    <s v="Myanmar"/>
    <x v="4"/>
    <s v="IPF/DLIs"/>
    <s v="Primary and Secondary Education"/>
    <x v="2"/>
    <x v="83"/>
    <x v="0"/>
    <s v="DLR 3.1b: (b) 85.00: at least 85 targeted townships have transferred  (b) SIF 2.0B on time to at least 80 percent of targeted schools according to SISP OGs"/>
    <x v="1"/>
    <n v="9"/>
    <n v="9"/>
    <n v="0"/>
    <s v="Yes"/>
    <s v="(b) US$9 million "/>
    <x v="5"/>
    <m/>
    <s v="No"/>
  </r>
  <r>
    <s v="P163389"/>
    <s v="Myanmar"/>
    <x v="4"/>
    <s v="IPF/DLIs"/>
    <s v="Primary and Secondary Education"/>
    <x v="2"/>
    <x v="34"/>
    <x v="0"/>
    <s v="DLI 4: Teaching and learning conditions (schools) "/>
    <x v="0"/>
    <n v="7"/>
    <n v="0"/>
    <n v="2.8225806451612902E-2"/>
    <s v="Yes"/>
    <m/>
    <x v="2"/>
    <s v="Director‐General, Department of Basic Education; Ministry of Education"/>
    <s v="No"/>
  </r>
  <r>
    <s v="P163389"/>
    <s v="Myanmar"/>
    <x v="4"/>
    <s v="IPF/DLIs"/>
    <s v="Primary and Secondary Education"/>
    <x v="0"/>
    <x v="36"/>
    <x v="0"/>
    <s v="DLR 4.1: 15 ( the proportion of schools classified in bottom tier of the distribution according to the SQASF has  decreased by 18 percentage point - 33 baseline)"/>
    <x v="1"/>
    <n v="7"/>
    <n v="7"/>
    <n v="0"/>
    <s v="Yes"/>
    <s v="US$1.75 million per tranche of 4.5  percentage points."/>
    <x v="5"/>
    <m/>
    <s v="No"/>
  </r>
  <r>
    <s v="P163389"/>
    <s v="Myanmar"/>
    <x v="4"/>
    <s v="IPF/DLIs"/>
    <s v="Primary and Secondary Education"/>
    <x v="0"/>
    <x v="36"/>
    <x v="0"/>
    <s v="DLI 5: Guidelines, modules and road map for in‐service training"/>
    <x v="0"/>
    <n v="8"/>
    <n v="0"/>
    <n v="3.2258064516129031E-2"/>
    <s v="Yes"/>
    <m/>
    <x v="2"/>
    <s v="Director‐General, DERPT, MOE"/>
    <s v="No"/>
  </r>
  <r>
    <s v="P163389"/>
    <s v="Myanmar"/>
    <x v="4"/>
    <s v="IPF/DLIs"/>
    <s v="Primary and Secondary Education"/>
    <x v="0"/>
    <x v="36"/>
    <x v="0"/>
    <s v="DLR 5.1:  (a) OGs and modules for teacher in‐service training on early  grade teaching (EGT) and (b) a road map for the development of the peace and inclusive education training"/>
    <x v="1"/>
    <n v="8"/>
    <n v="8"/>
    <n v="0"/>
    <s v="Yes"/>
    <s v="(a) US$4 million; (b) US$4 million;  Partial achievement is allowed and  is defined as one of the two elements (a or b) being achieved"/>
    <x v="5"/>
    <m/>
    <s v="No"/>
  </r>
  <r>
    <s v="P163389"/>
    <s v="Myanmar"/>
    <x v="4"/>
    <s v="IPF/DLIs"/>
    <s v="Primary and Secondary Education"/>
    <x v="0"/>
    <x v="36"/>
    <x v="0"/>
    <s v="DLI 6: Teacher in‐service training "/>
    <x v="0"/>
    <n v="8"/>
    <n v="0"/>
    <n v="3.2258064516129031E-2"/>
    <s v="Yes"/>
    <s v="(a) US$4 million"/>
    <x v="2"/>
    <s v="Director‐General, DERPT and DBE; MOE"/>
    <s v="No"/>
  </r>
  <r>
    <s v="P163389"/>
    <s v="Myanmar"/>
    <x v="4"/>
    <s v="IPF/DLIs"/>
    <s v="Primary and Secondary Education"/>
    <x v="0"/>
    <x v="36"/>
    <x v="0"/>
    <s v="DLR 6.1a: 10,000 -(a) at least 10,000 teachers have been trained on EGT and (b) at least 10,000 teachers have been trained on peace and inclusive education"/>
    <x v="1"/>
    <n v="4"/>
    <n v="4"/>
    <n v="0"/>
    <s v="Yes"/>
    <s v="(b) US$4 million"/>
    <x v="5"/>
    <m/>
    <s v="No"/>
  </r>
  <r>
    <s v="P163389"/>
    <s v="Myanmar"/>
    <x v="4"/>
    <s v="IPF/DLIs"/>
    <s v="Primary and Secondary Education"/>
    <x v="0"/>
    <x v="36"/>
    <x v="0"/>
    <s v="DLR 6.1b: 10,000 - (b) at least 10,000 teachers have been trained on peace and inclusive education"/>
    <x v="1"/>
    <n v="4"/>
    <n v="4"/>
    <n v="0"/>
    <s v="Yes"/>
    <m/>
    <x v="5"/>
    <m/>
    <s v="No"/>
  </r>
  <r>
    <s v="P163389"/>
    <s v="Myanmar"/>
    <x v="4"/>
    <s v="IPF/DLIs"/>
    <s v="Primary and Secondary Education"/>
    <x v="0"/>
    <x v="36"/>
    <x v="0"/>
    <s v="DLI 7: Teacher in‐service training and framework for continuous professional development "/>
    <x v="0"/>
    <n v="8"/>
    <n v="0"/>
    <n v="3.2258064516129031E-2"/>
    <s v="Yes"/>
    <m/>
    <x v="2"/>
    <s v="Director‐General, Department of Education Research, Planning and Training and Department of Basic Education; Ministry of  Education"/>
    <s v="No"/>
  </r>
  <r>
    <s v="P163389"/>
    <s v="Myanmar"/>
    <x v="4"/>
    <s v="IPF/DLIs"/>
    <s v="Primary and Secondary Education"/>
    <x v="0"/>
    <x v="36"/>
    <x v="0"/>
    <s v="DLR 7.1 (a) 20,000.00 - at least 20,000 teachers have been trained on early grade teaching (EGT"/>
    <x v="1"/>
    <n v="3"/>
    <n v="3"/>
    <n v="0"/>
    <s v="Yes"/>
    <s v="US$3 million; "/>
    <x v="5"/>
    <m/>
    <s v="No"/>
  </r>
  <r>
    <s v="P163389"/>
    <s v="Myanmar"/>
    <x v="4"/>
    <s v="IPF/DLIs"/>
    <s v="Primary and Secondary Education"/>
    <x v="0"/>
    <x v="36"/>
    <x v="0"/>
    <s v="DLR 7.2 (b) 20,000.00 - at least 20,000  teachers trained on peace and inclusive education"/>
    <x v="1"/>
    <n v="3"/>
    <n v="3"/>
    <n v="0"/>
    <s v="Yes"/>
    <s v="US$3 million;  "/>
    <x v="5"/>
    <m/>
    <s v="No"/>
  </r>
  <r>
    <s v="P163389"/>
    <s v="Myanmar"/>
    <x v="4"/>
    <s v="IPF/DLIs"/>
    <s v="Primary and Secondary Education"/>
    <x v="0"/>
    <x v="22"/>
    <x v="0"/>
    <s v="DLR 7.3 (c) Yes - MOE has developed and approved the continuous professional  development (CPD) mapping and framework"/>
    <x v="1"/>
    <n v="2"/>
    <n v="2"/>
    <n v="0"/>
    <s v="Yes"/>
    <s v="US$2 million "/>
    <x v="5"/>
    <m/>
    <s v="No"/>
  </r>
  <r>
    <s v="P163389"/>
    <s v="Myanmar"/>
    <x v="4"/>
    <s v="IPF/DLIs"/>
    <s v="Primary and Secondary Education"/>
    <x v="0"/>
    <x v="0"/>
    <x v="0"/>
    <s v="DLI 8: Teaching and learning conditions (teachers) "/>
    <x v="0"/>
    <n v="4"/>
    <n v="0"/>
    <n v="1.6129032258064516E-2"/>
    <s v="Yes"/>
    <m/>
    <x v="2"/>
    <s v="Director‐General, Department of Education Research, Planning and Training; Ministry of Education"/>
    <s v="No"/>
  </r>
  <r>
    <s v="P163389"/>
    <s v="Myanmar"/>
    <x v="4"/>
    <s v="IPF/DLIs"/>
    <s v="Primary and Secondary Education"/>
    <x v="0"/>
    <x v="0"/>
    <x v="0"/>
    <s v="DLR 8.1: 15.00 (the proportion of teachers classified in bottom tier of distribution according to Teacher Competency Standards Framework has decreased by 18 percentage points - baseline 33)"/>
    <x v="1"/>
    <n v="4"/>
    <n v="4"/>
    <n v="0"/>
    <s v="Yes"/>
    <s v="US$1 million per tranche of 4.5  percentage points "/>
    <x v="5"/>
    <m/>
    <s v="No"/>
  </r>
  <r>
    <s v="P163389"/>
    <s v="Myanmar"/>
    <x v="4"/>
    <s v="IPF/DLIs"/>
    <s v="Primary and Secondary Education"/>
    <x v="5"/>
    <x v="61"/>
    <x v="0"/>
    <s v="DLI 9: Alternative Education Frameworks and Education for Children on the Move Program guildeines and manuals"/>
    <x v="0"/>
    <n v="2"/>
    <n v="0"/>
    <n v="8.0645161290322578E-3"/>
    <s v="No"/>
    <m/>
    <x v="2"/>
    <s v="Director‐General, DAE and DBE; MOE"/>
    <s v="No"/>
  </r>
  <r>
    <s v="P163389"/>
    <s v="Myanmar"/>
    <x v="4"/>
    <s v="IPF/DLIs"/>
    <s v="Primary and Secondary Education"/>
    <x v="5"/>
    <x v="61"/>
    <x v="0"/>
    <s v="DLR 9.1: Year 1 - Yes: (a) MOE has prepared and approved alternative education partnership framework and Quality  Standards Assessment Framework (AE‐QSAF); and (b) MOE has adapted existing Operational Guidelines and training manuals to ECMP and  prepared separate ECMP OGs. "/>
    <x v="1"/>
    <n v="2"/>
    <n v="2"/>
    <n v="0"/>
    <s v="No"/>
    <m/>
    <x v="5"/>
    <m/>
    <s v="No"/>
  </r>
  <r>
    <s v="P163389"/>
    <s v="Myanmar"/>
    <x v="4"/>
    <s v="IPF/DLIs"/>
    <s v="Primary and Secondary Education"/>
    <x v="5"/>
    <x v="61"/>
    <x v="0"/>
    <s v="DLI 10: Alternative Education certification system and plans for inclusive education service delivery "/>
    <x v="0"/>
    <n v="2"/>
    <n v="0"/>
    <n v="8.0645161290322578E-3"/>
    <s v="Yes"/>
    <s v="(a) US$1 million; (b) US$1 million "/>
    <x v="2"/>
    <s v="Director‐General, Department of Alternative Education; Ministry of Education"/>
    <s v="No"/>
  </r>
  <r>
    <s v="P163389"/>
    <s v="Myanmar"/>
    <x v="4"/>
    <s v="IPF/DLIs"/>
    <s v="Primary and Secondary Education"/>
    <x v="5"/>
    <x v="61"/>
    <x v="0"/>
    <s v="DLR 10.1: Year 2 (a) MOE approved the revised AEP certification system; and (b) the ETVSCG has endorsed plans  for inclusive education service delivery, having received the Bank’s prior approval, for at least two IDP camps in central Rakhine"/>
    <x v="1"/>
    <n v="2"/>
    <n v="2"/>
    <n v="0"/>
    <s v="Yes"/>
    <s v="(a) US$1 million; (b) US$1 million "/>
    <x v="5"/>
    <m/>
    <s v="No"/>
  </r>
  <r>
    <s v="P163389"/>
    <s v="Myanmar"/>
    <x v="4"/>
    <s v="IPF/DLIs"/>
    <s v="Primary and Secondary Education"/>
    <x v="5"/>
    <x v="61"/>
    <x v="0"/>
    <s v="DLI 11: Implementation of Alternative Education Program (AEP) and Education for Children on the Move Program (ECMP)"/>
    <x v="0"/>
    <n v="4"/>
    <n v="0"/>
    <n v="1.6129032258064516E-2"/>
    <s v="Yes"/>
    <s v="(a) US$1 million; (b) US$1.5 million;  (c) US$1.5 million "/>
    <x v="2"/>
    <s v="Director‐General, DAE and DBE; MOE"/>
    <s v="No"/>
  </r>
  <r>
    <s v="P163389"/>
    <s v="Myanmar"/>
    <x v="4"/>
    <s v="IPF/DLIs"/>
    <s v="Primary and Secondary Education"/>
    <x v="5"/>
    <x v="61"/>
    <x v="0"/>
    <s v="DLR 11.1  (a) at least 25,000 students have enrolled in AEP (Y1 - 12,000; Y2- 20,000; Y3-25,000; Y4-50,000)"/>
    <x v="1"/>
    <n v="1"/>
    <n v="1"/>
    <n v="0"/>
    <s v="Yes"/>
    <m/>
    <x v="5"/>
    <m/>
    <s v="No"/>
  </r>
  <r>
    <s v="P163389"/>
    <s v="Myanmar"/>
    <x v="4"/>
    <s v="IPF/DLIs"/>
    <s v="Primary and Secondary Education"/>
    <x v="5"/>
    <x v="61"/>
    <x v="0"/>
    <s v="DLR 11.1  (b) MOE has satisfactorily delivered inclusive  education services following the approved plans for inclusive education service delivery, and according to the ECMP OGs in  at least 4 IDP camps in central Rakhine (Y1-0; Y2-2; Y3-4; Y4-4)"/>
    <x v="1"/>
    <n v="1.5"/>
    <n v="1.5"/>
    <n v="0"/>
    <s v="Yes"/>
    <m/>
    <x v="5"/>
    <m/>
    <s v="No"/>
  </r>
  <r>
    <s v="P163389"/>
    <s v="Myanmar"/>
    <x v="4"/>
    <s v="IPF/DLIs"/>
    <s v="Primary and Secondary Education"/>
    <x v="5"/>
    <x v="61"/>
    <x v="0"/>
    <s v="DLR 11.1  (c) at least 25,000 students have enrolled in an ECMP formal school (Y1-5,000; Y2-15,000; Y3-25,000; Y4- 40,000)"/>
    <x v="1"/>
    <n v="1.5"/>
    <n v="1.5"/>
    <n v="0"/>
    <s v="Yes"/>
    <m/>
    <x v="5"/>
    <m/>
    <s v="No"/>
  </r>
  <r>
    <s v="P163389"/>
    <s v="Myanmar"/>
    <x v="4"/>
    <s v="IPF/DLIs"/>
    <s v="Primary and Secondary Education"/>
    <x v="5"/>
    <x v="61"/>
    <x v="0"/>
    <s v="DLI 12: Implementation of AEP and ECMP "/>
    <x v="0"/>
    <n v="4"/>
    <n v="0"/>
    <n v="1.6129032258064516E-2"/>
    <s v="Yes"/>
    <s v="(a) US$2 million; (b) US$2 million"/>
    <x v="2"/>
    <s v="Director‐General, DAE and DBE; MOE"/>
    <s v="No"/>
  </r>
  <r>
    <s v="P163389"/>
    <s v="Myanmar"/>
    <x v="4"/>
    <s v="IPF/DLIs"/>
    <s v="Primary and Secondary Education"/>
    <x v="5"/>
    <x v="61"/>
    <x v="0"/>
    <s v="DLR 12.1: (a) at least 40,000 students have received MOE‐approved certificate for completing an AEP (Y1-15,000; Y2 - 20,000; Y3 - 40,000)_x000a_"/>
    <x v="1"/>
    <n v="2"/>
    <n v="2"/>
    <n v="0"/>
    <s v="Yes"/>
    <m/>
    <x v="5"/>
    <m/>
    <s v="No"/>
  </r>
  <r>
    <s v="P163389"/>
    <s v="Myanmar"/>
    <x v="4"/>
    <s v="IPF/DLIs"/>
    <s v="Primary and Secondary Education"/>
    <x v="5"/>
    <x v="61"/>
    <x v="0"/>
    <s v="DLR 12.1: (b) at least 40,000 have enrolled in a formal school benefiting from ECMP (Y1-15,000; Y2 - 25,000; Y3 - 40,000)"/>
    <x v="1"/>
    <n v="2"/>
    <n v="2"/>
    <n v="0"/>
    <s v="Yes"/>
    <m/>
    <x v="5"/>
    <m/>
    <s v="No"/>
  </r>
  <r>
    <s v="P163389"/>
    <s v="Myanmar"/>
    <x v="4"/>
    <s v="IPF/DLIs"/>
    <s v="Primary and Secondary Education"/>
    <x v="2"/>
    <x v="4"/>
    <x v="0"/>
    <s v="DLIS 13: Partnership framework for collaboration between MOE and EBEPs (Ethnic Basic Education Provider)"/>
    <x v="0"/>
    <n v="9"/>
    <n v="9"/>
    <n v="3.6290322580645164E-2"/>
    <s v="No"/>
    <s v="This DLI will be met when the partnership framework for collaboration between MOE and EBEPs and detailed road maps for  partnerships with different EBEPs is finalized"/>
    <x v="2"/>
    <s v="MOE"/>
    <s v="No"/>
  </r>
  <r>
    <s v="P163389"/>
    <s v="Myanmar"/>
    <x v="4"/>
    <s v="IPF/DLIs"/>
    <s v="Primary and Secondary Education"/>
    <x v="5"/>
    <x v="18"/>
    <x v="0"/>
    <s v="DLI 14: Enrolled students in partner EBEPs"/>
    <x v="0"/>
    <n v="4"/>
    <n v="0"/>
    <n v="1.6129032258064516E-2"/>
    <s v="Yes"/>
    <s v="US$2 million for each block of  35,000 students.This DLI will be met when at least 70,000 students in ethnic areas have been enrolled in education services delivered by  EBEPs that have signed a partnership agreement with the MOE"/>
    <x v="2"/>
    <s v="Director‐General, DBE; MOE"/>
    <s v="No"/>
  </r>
  <r>
    <s v="P163389"/>
    <s v="Myanmar"/>
    <x v="4"/>
    <s v="IPF/DLIs"/>
    <s v="Primary and Secondary Education"/>
    <x v="5"/>
    <x v="18"/>
    <x v="0"/>
    <s v="DLR 14.1: 10,000 students in ethnic areas have been enrolled in education services delivered by  EBEPs that have signed a partnership agreement with the MOE"/>
    <x v="1"/>
    <n v="0"/>
    <n v="0"/>
    <n v="0"/>
    <s v="Yes"/>
    <m/>
    <x v="5"/>
    <m/>
    <s v="No"/>
  </r>
  <r>
    <s v="P163389"/>
    <s v="Myanmar"/>
    <x v="4"/>
    <s v="IPF/DLIs"/>
    <s v="Primary and Secondary Education"/>
    <x v="5"/>
    <x v="18"/>
    <x v="0"/>
    <s v="DLR 14.2: 35,000 students in ethnic areas have been enrolled in education services delivered by  EBEPs that have signed a partnership agreement with the MOE"/>
    <x v="1"/>
    <n v="2"/>
    <n v="2"/>
    <n v="0"/>
    <s v="Yes"/>
    <m/>
    <x v="5"/>
    <m/>
    <s v="No"/>
  </r>
  <r>
    <s v="P163389"/>
    <s v="Myanmar"/>
    <x v="4"/>
    <s v="IPF/DLIs"/>
    <s v="Primary and Secondary Education"/>
    <x v="5"/>
    <x v="18"/>
    <x v="0"/>
    <s v="DLR 14.3: 70,000 students in ethnic areas have been enrolled in education services delivered by EBEPs that have signed a partnership agreement with the MOE"/>
    <x v="1"/>
    <n v="2"/>
    <n v="2"/>
    <n v="0"/>
    <s v="Yes"/>
    <m/>
    <x v="5"/>
    <m/>
    <s v="No"/>
  </r>
  <r>
    <s v="P163389"/>
    <s v="Myanmar"/>
    <x v="4"/>
    <s v="IPF/DLIs"/>
    <s v="Primary and Secondary Education"/>
    <x v="4"/>
    <x v="20"/>
    <x v="0"/>
    <s v="DLI 15: Education public financial management (PFM) road map"/>
    <x v="0"/>
    <n v="5"/>
    <n v="0"/>
    <n v="2.0161290322580645E-2"/>
    <s v="No"/>
    <s v="This DLI will be met when MOE has prepared and approved an education public financial management road map for  education (informed by a debottlenecking analysis)"/>
    <x v="2"/>
    <s v="Director, Minister’s office Budget section; Ministry of Education"/>
    <s v="No"/>
  </r>
  <r>
    <s v="P163389"/>
    <s v="Myanmar"/>
    <x v="4"/>
    <s v="IPF/DLIs"/>
    <s v="Primary and Secondary Education"/>
    <x v="4"/>
    <x v="20"/>
    <x v="0"/>
    <s v="DLR 15.1: Year 1 - Yes"/>
    <x v="1"/>
    <n v="5"/>
    <n v="5"/>
    <n v="0"/>
    <s v="No"/>
    <m/>
    <x v="5"/>
    <m/>
    <s v="No"/>
  </r>
  <r>
    <s v="P163389"/>
    <s v="Myanmar"/>
    <x v="4"/>
    <s v="IPF/DLIs"/>
    <s v="Primary and Secondary Education"/>
    <x v="4"/>
    <x v="59"/>
    <x v="0"/>
    <s v="DLI 16: Budget formulation and submission "/>
    <x v="0"/>
    <n v="5"/>
    <n v="0"/>
    <n v="2.0161290322580645E-2"/>
    <s v="No"/>
    <s v="This DLI will be met when the budget formulation and submission processes are based on consolidated electronic  submission from at least 80 percent of the MOE budget entities at states/regions and 50 percent of townships"/>
    <x v="2"/>
    <s v="Director, Minister’s office finance section; MOE"/>
    <s v="No"/>
  </r>
  <r>
    <s v="P163389"/>
    <s v="Myanmar"/>
    <x v="4"/>
    <s v="IPF/DLIs"/>
    <s v="Primary and Secondary Education"/>
    <x v="4"/>
    <x v="59"/>
    <x v="0"/>
    <s v="DLR 16.1: 50% "/>
    <x v="1"/>
    <n v="5"/>
    <n v="5"/>
    <n v="0"/>
    <s v="No"/>
    <m/>
    <x v="5"/>
    <m/>
    <s v="No"/>
  </r>
  <r>
    <s v="P163389"/>
    <s v="Myanmar"/>
    <x v="4"/>
    <s v="IPF/DLIs"/>
    <s v="Primary and Secondary Education"/>
    <x v="4"/>
    <x v="84"/>
    <x v="0"/>
    <s v="DLI 17: Procurement "/>
    <x v="0"/>
    <n v="5"/>
    <n v="5"/>
    <n v="2.0161290322580645E-2"/>
    <s v="No"/>
    <s v="This DLI will be met when procurement functions are formally operating within the MOE central level (all departments) and  in at least 10 states and regions. "/>
    <x v="2"/>
    <s v="Director, Minister’s office finance section; MOE"/>
    <s v="No"/>
  </r>
  <r>
    <s v="P163389"/>
    <s v="Myanmar"/>
    <x v="4"/>
    <s v="IPF/DLIs"/>
    <s v="Primary and Secondary Education"/>
    <x v="4"/>
    <x v="20"/>
    <x v="0"/>
    <s v="DLI 18: Consolidated financial reports"/>
    <x v="0"/>
    <n v="8"/>
    <n v="8"/>
    <n v="3.2258064516129031E-2"/>
    <s v="No"/>
    <s v="This DLI will be met when MOE has prepared consolidated financial reports for all its accounts with disaggregation at the  township level (based on revised budget classification or piloted revised transition budget classification format) and shared  the report."/>
    <x v="2"/>
    <s v="Director, Minister’s office finance section; MOE"/>
    <s v="No"/>
  </r>
  <r>
    <s v="P163389"/>
    <s v="Myanmar"/>
    <x v="4"/>
    <s v="IPF/DLIs"/>
    <s v="Primary and Secondary Education"/>
    <x v="2"/>
    <x v="4"/>
    <x v="0"/>
    <s v="DLI 19: Education HR management road map"/>
    <x v="0"/>
    <n v="5"/>
    <n v="5"/>
    <n v="2.0161290322580645E-2"/>
    <s v="No"/>
    <s v="This DLI will be met when MOE has prepared and approved road map for HR system strengthening and capacity building,  based on assessment of current norms and standards"/>
    <x v="2"/>
    <s v="Director‐General, Department of Education Research, Planning and Training; Ministry of Education"/>
    <s v="No"/>
  </r>
  <r>
    <s v="P163389"/>
    <s v="Myanmar"/>
    <x v="4"/>
    <s v="IPF/DLIs"/>
    <s v="Primary and Secondary Education"/>
    <x v="2"/>
    <x v="4"/>
    <x v="0"/>
    <s v="DLI 20: HR norms and standards"/>
    <x v="0"/>
    <n v="5"/>
    <n v="5"/>
    <n v="2.0161290322580645E-2"/>
    <s v="No"/>
    <s v="This DLI will be met when MOE has developed new norms for teacher planning, recruitment, allocation, and transfers as  well as for career path and promotion reforms"/>
    <x v="2"/>
    <s v="Director‐General, DERPT; Ministry of Education"/>
    <s v="No"/>
  </r>
  <r>
    <s v="P163389"/>
    <s v="Myanmar"/>
    <x v="4"/>
    <s v="IPF/DLIs"/>
    <s v="Primary and Secondary Education"/>
    <x v="2"/>
    <x v="4"/>
    <x v="0"/>
    <s v="DLI 21: HR policy and processes"/>
    <x v="0"/>
    <n v="5"/>
    <n v="5"/>
    <n v="2.0161290322580645E-2"/>
    <s v="No"/>
    <s v="The DLI is met when MOE has revised its HR policy and defined new HR processes in HRM OGs"/>
    <x v="2"/>
    <s v="Director‐General, DERPT; MOE"/>
    <s v="No"/>
  </r>
  <r>
    <s v="P163389"/>
    <s v="Myanmar"/>
    <x v="4"/>
    <s v="IPF/DLIs"/>
    <s v="Primary and Secondary Education"/>
    <x v="0"/>
    <x v="3"/>
    <x v="0"/>
    <s v="DLI 22: Teachers deployed, transferred, and promoted "/>
    <x v="0"/>
    <n v="8"/>
    <n v="0"/>
    <n v="3.2258064516129031E-2"/>
    <s v="No"/>
    <s v="This DLI will be met when at least 40 percent of teachers have been deployed, transferred, or promoted per new processes. "/>
    <x v="5"/>
    <s v="Director‐General, DERPT and DBE; Ministry of Education"/>
    <s v="No"/>
  </r>
  <r>
    <s v="P163389"/>
    <s v="Myanmar"/>
    <x v="4"/>
    <s v="IPF/DLIs"/>
    <s v="Primary and Secondary Education"/>
    <x v="11"/>
    <x v="85"/>
    <x v="0"/>
    <s v="DLR 22.1: 40, 000 teachers (Y22-23)"/>
    <x v="1"/>
    <n v="8"/>
    <n v="8"/>
    <n v="0"/>
    <s v="No"/>
    <m/>
    <x v="5"/>
    <m/>
    <s v="No"/>
  </r>
  <r>
    <s v="P163389"/>
    <s v="Myanmar"/>
    <x v="4"/>
    <s v="IPF/DLIs"/>
    <s v="Primary and Secondary Education"/>
    <x v="5"/>
    <x v="8"/>
    <x v="0"/>
    <s v="DLI 23: BMY‐adapted design (Buthidaung, Maungdaw, and Yathedaung )"/>
    <x v="0"/>
    <n v="5"/>
    <n v="5"/>
    <n v="2.0161290322580645E-2"/>
    <s v="Yes"/>
    <s v="US$1 million per program . This DLI will be met when MOE has designed SISP OGs, AEP OGs, and ECMP OGs, and EGT and peace and inclusive education  training modules adapted to BMY"/>
    <x v="2"/>
    <s v="Director‐General, DBE and DERPT; MOE"/>
    <s v="No"/>
  </r>
  <r>
    <s v="P163389"/>
    <s v="Myanmar"/>
    <x v="4"/>
    <s v="IPF/DLIs"/>
    <s v="Primary and Secondary Education"/>
    <x v="5"/>
    <x v="8"/>
    <x v="0"/>
    <s v="DLI 24: Improving planning and funding, teacher skills, and human resources management in BMY "/>
    <x v="0"/>
    <n v="8"/>
    <n v="0"/>
    <n v="3.2258064516129031E-2"/>
    <s v="Yes"/>
    <s v="This DLI will be met MOE has: (a) transferred SIF 2.0 A to at least 50 percent of operating BMY schools, in accordance with  the BMY adapted SISP OGs; (b) trained 50 percent of teachers from each community working in operating BMY schools on  EGT and on peace and inclusive education; and (c) deployed trained local teachers and teacher assistants (language) to at  least 50 percent of operating BMY schools"/>
    <x v="2"/>
    <s v="Director‐General, DBE; MOE"/>
    <s v="No"/>
  </r>
  <r>
    <s v="P163389"/>
    <s v="Myanmar"/>
    <x v="4"/>
    <s v="IPF/DLIs"/>
    <s v="Primary and Secondary Education"/>
    <x v="5"/>
    <x v="8"/>
    <x v="0"/>
    <s v="DLR 24.1: (a) at least 50 percent of operating BMY schools, in accordance with  the BMY  adapted SISP OGs; (b) trained 50 percent of teachers from each community working in operating BMY schools on  EGT and on peace and inclusive education; and (c) deployed trained local teachers and teacher assistants (language) to at  least 50 percent of operating BMY schools"/>
    <x v="1"/>
    <n v="8"/>
    <n v="8"/>
    <n v="0"/>
    <s v="Yes"/>
    <s v="(a) US$2,666,667; (b) US$2,666,667;  (c) US$2,666,666"/>
    <x v="2"/>
    <m/>
    <s v="No"/>
  </r>
  <r>
    <s v="P163389"/>
    <s v="Myanmar"/>
    <x v="4"/>
    <s v="IPF/DLIs"/>
    <s v="Primary and Secondary Education"/>
    <x v="5"/>
    <x v="8"/>
    <x v="0"/>
    <s v="DLI 25: Expanding access to quality education services for marginalized children in BMY "/>
    <x v="0"/>
    <n v="1"/>
    <n v="1"/>
    <n v="4.0322580645161289E-3"/>
    <s v="Yes"/>
    <s v="This DLI will be met when MOE has expanded AEP and established ECMP to reach children and youth from all ethnic groups  in BMY in such numbers and manner as provided for in BMY‐specific OGs"/>
    <x v="2"/>
    <s v="Director‐General, Department of Alternative Education; Ministry of Education"/>
    <s v="No"/>
  </r>
  <r>
    <s v="P170445"/>
    <s v="St Lucia "/>
    <x v="1"/>
    <s v="IPF/DLIs"/>
    <s v="Vocational Education and Training"/>
    <x v="2"/>
    <x v="4"/>
    <x v="2"/>
    <s v="DLI 1: Strengthen and implement TVET enabling environment"/>
    <x v="0"/>
    <n v="2"/>
    <n v="0"/>
    <n v="6.4516129032258063E-2"/>
    <s v="No"/>
    <m/>
    <x v="2"/>
    <s v="TVET Council, Ministry of Education, Central Statistics Office, Budget Department"/>
    <s v="No"/>
  </r>
  <r>
    <s v="P170445"/>
    <s v="St Lucia "/>
    <x v="1"/>
    <s v="IPF/DLIs"/>
    <s v="Vocational Education and Training"/>
    <x v="2"/>
    <x v="4"/>
    <x v="2"/>
    <s v="DLR 1: New labor market needs assessment completed by MoE"/>
    <x v="1"/>
    <n v="0.5"/>
    <n v="0.5"/>
    <n v="0"/>
    <s v="No"/>
    <m/>
    <x v="5"/>
    <m/>
    <s v="No"/>
  </r>
  <r>
    <s v="P170445"/>
    <s v="St Lucia "/>
    <x v="1"/>
    <s v="IPF/DLIs"/>
    <s v="Vocational Education and Training"/>
    <x v="2"/>
    <x v="4"/>
    <x v="2"/>
    <s v="DLR 2: TVET Council funded in the national budget in accordance with staffing requirements in TVET Policy and Strategy"/>
    <x v="1"/>
    <n v="0.5"/>
    <n v="0.5"/>
    <n v="0"/>
    <s v="No"/>
    <m/>
    <x v="5"/>
    <m/>
    <s v="No"/>
  </r>
  <r>
    <s v="P170445"/>
    <s v="St Lucia "/>
    <x v="1"/>
    <s v="IPF/DLIs"/>
    <s v="Vocational Education and Training"/>
    <x v="2"/>
    <x v="4"/>
    <x v="2"/>
    <s v="DLR 3: Periodic labor market needs assessment and beneficiary feedback mechanism established"/>
    <x v="1"/>
    <n v="0.5"/>
    <n v="0.5"/>
    <n v="0"/>
    <s v="No"/>
    <m/>
    <x v="5"/>
    <m/>
    <s v="No"/>
  </r>
  <r>
    <s v="P170445"/>
    <s v="St Lucia "/>
    <x v="1"/>
    <s v="IPF/DLIs"/>
    <s v="Vocational Education and Training"/>
    <x v="2"/>
    <x v="4"/>
    <x v="2"/>
    <s v="DLR 4: Resource Mobilization Strategy identifying funding mechanisms for the sustainability of the TVET sector (in accordance with the TVET Policy and Strategy) approved by MOE"/>
    <x v="1"/>
    <n v="0.5"/>
    <n v="0.5"/>
    <n v="0"/>
    <s v="No"/>
    <m/>
    <x v="5"/>
    <m/>
    <s v="No"/>
  </r>
  <r>
    <s v="P170445"/>
    <s v="St Lucia "/>
    <x v="1"/>
    <s v="IPF/DLIs"/>
    <s v="Vocational Education and Training"/>
    <x v="9"/>
    <x v="43"/>
    <x v="1"/>
    <s v="DLI 2: Strengthen TVET course offerings"/>
    <x v="0"/>
    <n v="2"/>
    <n v="0"/>
    <n v="6.4516129032258063E-2"/>
    <s v="Yes"/>
    <m/>
    <x v="2"/>
    <s v="TVET Council, Ministry of Education"/>
    <s v="No"/>
  </r>
  <r>
    <s v="P170445"/>
    <s v="St Lucia "/>
    <x v="1"/>
    <s v="IPF/DLIs"/>
    <s v="Vocational Education and Training"/>
    <x v="9"/>
    <x v="86"/>
    <x v="1"/>
    <s v="DLR 5: 80 TVET teachers and instructors in secondary or special needs schools and/or training institutions complete worksite-based immersion program"/>
    <x v="1"/>
    <n v="0.5"/>
    <n v="0.5"/>
    <n v="0"/>
    <s v="Yes"/>
    <s v="Linear, minimum 40"/>
    <x v="5"/>
    <m/>
    <s v="No"/>
  </r>
  <r>
    <s v="P170445"/>
    <s v="St Lucia "/>
    <x v="1"/>
    <s v="IPF/DLIs"/>
    <s v="Vocational Education and Training"/>
    <x v="9"/>
    <x v="43"/>
    <x v="1"/>
    <s v="DLR 6: All secondary schools and special needs schools provide access to at least one Carribean Vocational Qualification in selected sectors within a distance not to exceed 50 km"/>
    <x v="1"/>
    <n v="1"/>
    <n v="1"/>
    <n v="0"/>
    <s v="Yes"/>
    <s v="Baseline: 9/27 schools (33%); linear, minimum 67%"/>
    <x v="5"/>
    <m/>
    <s v="No"/>
  </r>
  <r>
    <s v="P170445"/>
    <s v="St Lucia "/>
    <x v="1"/>
    <s v="IPF/DLIs"/>
    <s v="Vocational Education and Training"/>
    <x v="9"/>
    <x v="48"/>
    <x v="1"/>
    <s v="DLR7: Nine (9) CVQs at level 3-5 or equivalent TVET qualifications available in selected sectors"/>
    <x v="1"/>
    <n v="0.5"/>
    <n v="0.5"/>
    <n v="0"/>
    <s v="Yes"/>
    <s v="Linear, minimum 5"/>
    <x v="5"/>
    <m/>
    <s v="No"/>
  </r>
  <r>
    <s v="P170445"/>
    <s v="St Lucia "/>
    <x v="1"/>
    <s v="IPF/DLIs"/>
    <s v="Vocational Education and Training"/>
    <x v="9"/>
    <x v="56"/>
    <x v="3"/>
    <s v="DLI 3: Increase provision of labor market-relevant skills"/>
    <x v="0"/>
    <n v="4"/>
    <n v="0"/>
    <n v="0.12903225806451613"/>
    <s v="Yes"/>
    <m/>
    <x v="2"/>
    <s v="TVET Database / TVET Council"/>
    <s v="No"/>
  </r>
  <r>
    <s v="P170445"/>
    <s v="St Lucia "/>
    <x v="1"/>
    <s v="IPF/DLIs"/>
    <s v="Vocational Education and Training"/>
    <x v="9"/>
    <x v="56"/>
    <x v="3"/>
    <s v="DLR 8: 1,200 students complete enhanced TVET qualification"/>
    <x v="1"/>
    <n v="1"/>
    <n v="1"/>
    <n v="0"/>
    <s v="Yes"/>
    <s v="Linear, minimum 600"/>
    <x v="5"/>
    <m/>
    <s v="No"/>
  </r>
  <r>
    <s v="P170445"/>
    <s v="St Lucia "/>
    <x v="1"/>
    <s v="IPF/DLIs"/>
    <s v="Vocational Education and Training"/>
    <x v="9"/>
    <x v="56"/>
    <x v="3"/>
    <s v="DLR 9: 1,800 students complete enhanced TVET qualification"/>
    <x v="1"/>
    <n v="1"/>
    <n v="1"/>
    <n v="0"/>
    <s v="Yes"/>
    <s v="Linear, minimum 1,500"/>
    <x v="5"/>
    <m/>
    <s v="No"/>
  </r>
  <r>
    <s v="P170445"/>
    <s v="St Lucia "/>
    <x v="1"/>
    <s v="IPF/DLIs"/>
    <s v="Vocational Education and Training"/>
    <x v="9"/>
    <x v="56"/>
    <x v="3"/>
    <s v="DLR 10: 2,400 students complete enhanced TVET qualification"/>
    <x v="1"/>
    <n v="1"/>
    <n v="1"/>
    <n v="0"/>
    <s v="Yes"/>
    <s v="Linear, minimum 2,100"/>
    <x v="5"/>
    <m/>
    <s v="No"/>
  </r>
  <r>
    <s v="P170445"/>
    <s v="St Lucia "/>
    <x v="1"/>
    <s v="IPF/DLIs"/>
    <s v="Vocational Education and Training"/>
    <x v="9"/>
    <x v="56"/>
    <x v="3"/>
    <s v="DLR 11: 3,000 students complete enhanced TVET qualification"/>
    <x v="1"/>
    <n v="1"/>
    <n v="1"/>
    <n v="0"/>
    <s v="Yes"/>
    <s v="Linear, minimum 2,700"/>
    <x v="5"/>
    <m/>
    <s v="No"/>
  </r>
  <r>
    <s v="P170445"/>
    <s v="St Lucia "/>
    <x v="1"/>
    <s v="IPF/DLIs"/>
    <s v="Lifelong Learning"/>
    <x v="5"/>
    <x v="8"/>
    <x v="3"/>
    <s v="DLI 4: Improve policy and implementation framework for social protection"/>
    <x v="0"/>
    <n v="3"/>
    <n v="0"/>
    <n v="9.6774193548387094E-2"/>
    <s v="Yes"/>
    <m/>
    <x v="2"/>
    <s v="Ministry of Equity provides evidence of the approvals of Cabinet; Ministry of Equity provides evidence of approval of Operational Manual and data of social registry"/>
    <s v="No"/>
  </r>
  <r>
    <s v="P170445"/>
    <s v="St Lucia "/>
    <x v="1"/>
    <s v="IPF/DLIs"/>
    <s v="Lifelong Learning"/>
    <x v="5"/>
    <x v="8"/>
    <x v="3"/>
    <s v="DLR 12: Revised (adaptive) Social Protection Policy approved by Cabinet ($250,000); "/>
    <x v="1"/>
    <n v="0.25"/>
    <n v="0.25"/>
    <n v="0"/>
    <s v="Yes"/>
    <m/>
    <x v="5"/>
    <m/>
    <s v="No"/>
  </r>
  <r>
    <s v="P170445"/>
    <s v="St Lucia "/>
    <x v="1"/>
    <s v="IPF/DLIs"/>
    <s v="Lifelong Learning"/>
    <x v="5"/>
    <x v="8"/>
    <x v="3"/>
    <s v="DLR 13: Graduation Strategy approved by Cabinet ($250,000)"/>
    <x v="1"/>
    <n v="0.25"/>
    <n v="0.25"/>
    <n v="0"/>
    <s v="Yes"/>
    <m/>
    <x v="5"/>
    <m/>
    <s v="No"/>
  </r>
  <r>
    <s v="P170445"/>
    <s v="St Lucia "/>
    <x v="1"/>
    <s v="IPF/DLIs"/>
    <s v="Lifelong Learning"/>
    <x v="5"/>
    <x v="8"/>
    <x v="3"/>
    <s v="DLR 14: Updated PAP Operational Manual approved by MoEQ"/>
    <x v="1"/>
    <n v="0.5"/>
    <n v="0.5"/>
    <n v="0"/>
    <s v="Yes"/>
    <m/>
    <x v="5"/>
    <m/>
    <s v="No"/>
  </r>
  <r>
    <s v="P170445"/>
    <s v="St Lucia "/>
    <x v="1"/>
    <s v="IPF/DLIs"/>
    <s v="Lifelong Learning"/>
    <x v="5"/>
    <x v="8"/>
    <x v="3"/>
    <s v="DLR 15: At least 15% of all households in the Recipient’s territory captured in its social registry"/>
    <x v="1"/>
    <n v="1"/>
    <n v="1"/>
    <n v="0"/>
    <s v="Yes"/>
    <s v="Scalable: Min 8%"/>
    <x v="5"/>
    <m/>
    <s v="No"/>
  </r>
  <r>
    <s v="P170445"/>
    <s v="St Lucia "/>
    <x v="1"/>
    <s v="IPF/DLIs"/>
    <s v="Lifelong Learning"/>
    <x v="5"/>
    <x v="8"/>
    <x v="3"/>
    <s v="DLR 16: At least 25% of all households in the Recipient’s territory captured in its social registry"/>
    <x v="1"/>
    <n v="1"/>
    <n v="1"/>
    <n v="0"/>
    <s v="Yes"/>
    <s v="Scalable: Min. 20%"/>
    <x v="5"/>
    <m/>
    <s v="No"/>
  </r>
  <r>
    <s v="P170445"/>
    <s v="St Lucia "/>
    <x v="1"/>
    <s v="IPF/DLIs"/>
    <s v="Lifelong Learning"/>
    <x v="5"/>
    <x v="8"/>
    <x v="0"/>
    <s v="DLI 5: Improve Public Assistance Program targeting and coverage"/>
    <x v="0"/>
    <n v="4.5"/>
    <n v="0"/>
    <n v="0.14516129032258066"/>
    <s v="Yes"/>
    <m/>
    <x v="2"/>
    <s v="MoEQ provides evidence of the application of the revised targeting tool (with the corresponding data); MoEQ provides data of the percentage of PAP beneficiary households identified as eligible with SL-NET 3.0 and on the number of total PAP beneficiary households."/>
    <s v="No"/>
  </r>
  <r>
    <s v="P170445"/>
    <s v="St Lucia "/>
    <x v="1"/>
    <s v="IPF/DLIs"/>
    <s v="Lifelong Learning"/>
    <x v="5"/>
    <x v="8"/>
    <x v="0"/>
    <s v="DLR 17: At least 60% of all PAP Beneficiary Households (from a baseline of 2,396) identified as eligible based on revised targeting tool (SL-NET 3.0)"/>
    <x v="1"/>
    <n v="1"/>
    <n v="1"/>
    <n v="0"/>
    <s v="Yes"/>
    <s v="Scalable: Min. 30%"/>
    <x v="5"/>
    <m/>
    <s v="No"/>
  </r>
  <r>
    <s v="P170445"/>
    <s v="St Lucia "/>
    <x v="1"/>
    <s v="IPF/DLIs"/>
    <s v="Lifelong Learning"/>
    <x v="5"/>
    <x v="8"/>
    <x v="0"/>
    <s v="DLR 18: Increased coverage to at least 3,000 PAP Beneficiary Households (i.e., an additional 604 PAP Beneficiary Households from a baseline of 2,396)"/>
    <x v="1"/>
    <n v="1"/>
    <n v="1"/>
    <n v="0"/>
    <s v="Yes"/>
    <s v="Scalable: Min. 2,700"/>
    <x v="5"/>
    <m/>
    <s v="No"/>
  </r>
  <r>
    <s v="P170445"/>
    <s v="St Lucia "/>
    <x v="1"/>
    <s v="IPF/DLIs"/>
    <s v="Lifelong Learning"/>
    <x v="5"/>
    <x v="8"/>
    <x v="0"/>
    <s v="DLR 19: At least 85% of all PAP Beneficiary Households (from a baseline of 3,000) identified as eligible based on revised targeting tool (SL-NET 3.0)"/>
    <x v="1"/>
    <n v="1.5"/>
    <n v="1.5"/>
    <n v="0"/>
    <s v="Yes"/>
    <s v="Scalable: Min. 70%"/>
    <x v="5"/>
    <m/>
    <s v="No"/>
  </r>
  <r>
    <s v="P170445"/>
    <s v="St Lucia "/>
    <x v="1"/>
    <s v="IPF/DLIs"/>
    <s v="Lifelong Learning"/>
    <x v="5"/>
    <x v="8"/>
    <x v="0"/>
    <s v="DLR 20: Increased coverage to at least 3,600 PAP Beneficiary Households (i.e., an additional 600 PAP Beneficiary Households from a baseline of 3,000)"/>
    <x v="1"/>
    <n v="1"/>
    <n v="1"/>
    <n v="0"/>
    <s v="Yes"/>
    <s v="Scalable: Min. 3,300"/>
    <x v="5"/>
    <m/>
    <s v="No"/>
  </r>
  <r>
    <s v="P169168"/>
    <s v="Tajikistan"/>
    <x v="5"/>
    <s v="IPF/DLIs"/>
    <s v="Early Child Development"/>
    <x v="4"/>
    <x v="59"/>
    <x v="1"/>
    <s v="DLI 1: Adoption of Government decree on the introduction in the State Budget of program-based budgeting for district and urban primary health care facilities"/>
    <x v="0"/>
    <n v="1"/>
    <n v="1"/>
    <n v="0.16666666666666666"/>
    <s v="No"/>
    <s v="n/a"/>
    <x v="1"/>
    <s v="A copy of signed official Decree by the Government of Tajikistan"/>
    <s v="No"/>
  </r>
  <r>
    <s v="P169168"/>
    <s v="Tajikistan"/>
    <x v="5"/>
    <s v="IPF/DLIs"/>
    <s v="Early Child Development"/>
    <x v="4"/>
    <x v="59"/>
    <x v="1"/>
    <s v="DLI 2: The Minister of Finance Order No. 173 dated January 26, 2015 on &quot;Economic classification of budget revenues and expenditures of the Republic of Tajikistan” is revised."/>
    <x v="0"/>
    <n v="1"/>
    <n v="1"/>
    <n v="0.16666666666666666"/>
    <s v="No"/>
    <s v="n/a"/>
    <x v="1"/>
    <s v="A Copy of the Letter from MOF to the Provincial Local Executive Body of State Power with a copy of revised “Economic classification of budget revenues and expenditures of the Republic of Tajikistan”"/>
    <s v="No"/>
  </r>
  <r>
    <s v="P169168"/>
    <s v="Tajikistan"/>
    <x v="5"/>
    <s v="IPF/DLIs"/>
    <s v="Early Child Development"/>
    <x v="4"/>
    <x v="59"/>
    <x v="1"/>
    <s v="DLI 3: Percentage of district and urban primary health care facilities funded through a separate functional classification"/>
    <x v="0"/>
    <n v="1"/>
    <n v="0"/>
    <n v="0.16666666666666666"/>
    <s v="Yes"/>
    <s v="n/a"/>
    <x v="1"/>
    <m/>
    <s v="No"/>
  </r>
  <r>
    <s v="P169168"/>
    <s v="Tajikistan"/>
    <x v="5"/>
    <s v="IPF/DLIs"/>
    <s v="Early Child Development"/>
    <x v="4"/>
    <x v="59"/>
    <x v="1"/>
    <s v="DLR 3.1: 44% of district and urban primary health care facilities are funded through a separate functional classification"/>
    <x v="1"/>
    <n v="0.5"/>
    <n v="0.5"/>
    <n v="0"/>
    <s v="Yes"/>
    <s v="n/a"/>
    <x v="1"/>
    <m/>
    <s v="No"/>
  </r>
  <r>
    <s v="P169168"/>
    <s v="Tajikistan"/>
    <x v="5"/>
    <s v="IPF/DLIs"/>
    <s v="Early Child Development"/>
    <x v="4"/>
    <x v="59"/>
    <x v="1"/>
    <s v="DLR 3.2: 88% of district and urban primary health care facilities are funded through a separate functional classification"/>
    <x v="1"/>
    <n v="0.5"/>
    <n v="0.5"/>
    <n v="0"/>
    <s v="Yes"/>
    <s v="From the baseline of 44%, for each incremental percentage in"/>
    <x v="1"/>
    <s v="Screenshot of budget submission in MOF financial management software for each provincial local executive body of state power, officially confirmed by MOF"/>
    <s v="No"/>
  </r>
  <r>
    <s v="P170480"/>
    <s v="Tanzania"/>
    <x v="2"/>
    <s v="IPF/DLIs"/>
    <s v="Secondary Education"/>
    <x v="5"/>
    <x v="61"/>
    <x v="0"/>
    <s v="DLI 1: Percentage of female secondary school drop-outs completing Alternative Education Pathways Form 4 (Stage 2)"/>
    <x v="0"/>
    <n v="50"/>
    <n v="0"/>
    <n v="5.2083333333333336E-2"/>
    <s v="Yes"/>
    <s v="as per DLI formulas below"/>
    <x v="0"/>
    <s v="DLR FY21 Costed action plan from MoEST, guidelines, curriculum and training modules from MoEST. Matrix of responses to comments and consultations. Documents submitted for comments to IDA no later than 90 days before expected date of verification, and final documents submitted for verification 60 days before expected date of verification. DLRS FY22 and FY24 EMIS data"/>
    <s v="No"/>
  </r>
  <r>
    <s v="P170480"/>
    <s v="Tanzania"/>
    <x v="2"/>
    <s v="IPF/DLIs"/>
    <s v="Secondary Education"/>
    <x v="5"/>
    <x v="61"/>
    <x v="0"/>
    <s v="DLR 1.1: (1) Costed plan for AEP expansion developed; (2) Said plan is approved by MoEST; and (3) Following developed: relevant guidelines, and updated curriculum and training modules for implementation of approved plan.Deadline: June_x000a_30, 2021"/>
    <x v="1"/>
    <n v="20"/>
    <n v="20"/>
    <n v="0"/>
    <s v="Yes"/>
    <s v="US$20 million if the DLR is achieved, 0 otherwise"/>
    <x v="0"/>
    <m/>
    <s v="No"/>
  </r>
  <r>
    <s v="P170480"/>
    <s v="Tanzania"/>
    <x v="2"/>
    <s v="IPF/DLIs"/>
    <s v="Secondary Education"/>
    <x v="5"/>
    <x v="61"/>
    <x v="0"/>
    <s v="DLR 1.2: 9 percentage point increase in female secondary school drop-outs completing Alternative Education Pathways Form 4 (Stage 2) relative to baseline"/>
    <x v="1"/>
    <n v="15"/>
    <n v="15"/>
    <n v="0"/>
    <s v="Yes"/>
    <s v="US$1,666,666 for every 1 percentage point increase"/>
    <x v="0"/>
    <m/>
    <s v="No"/>
  </r>
  <r>
    <s v="P170480"/>
    <s v="Tanzania"/>
    <x v="2"/>
    <s v="IPF/DLIs"/>
    <s v="Secondary Education"/>
    <x v="5"/>
    <x v="61"/>
    <x v="0"/>
    <s v="DLR 1.3: 14 percentage point increase in female secondary school drop-outs completing Alternative Education Pathways Form 4 (Stage 2) relative to baseline"/>
    <x v="1"/>
    <n v="15"/>
    <n v="15"/>
    <n v="0"/>
    <s v="Yes"/>
    <s v="US$1,071,428 for every 1 percentage point increase"/>
    <x v="0"/>
    <m/>
    <s v="No"/>
  </r>
  <r>
    <s v="P170480"/>
    <s v="Tanzania"/>
    <x v="2"/>
    <s v="IPF/DLIs"/>
    <s v="Secondary Education"/>
    <x v="5"/>
    <x v="61"/>
    <x v="0"/>
    <s v="DLI 2: Percentage of Alternative Education Pathway females enrolling in Form 5 and other post-secondary education"/>
    <x v="0"/>
    <n v="30"/>
    <n v="0"/>
    <n v="3.125E-2"/>
    <s v="Yes"/>
    <s v="as per DLI formulas below"/>
    <x v="0"/>
    <s v="Form 4 examination data for students attending AEP centers, PO-RALG’s selection database, and EMIS data. The information provided will be reviewed and compared to publicly available EMIS data by a third-party firm. Physical_x000a_verification of in-school records will be carried out as part of the regular verification visits to all AEP centers in a minimum of 15 randomly selected LGAs."/>
    <s v="No"/>
  </r>
  <r>
    <s v="P170480"/>
    <s v="Tanzania"/>
    <x v="2"/>
    <s v="IPF/DLIs"/>
    <s v="Secondary Education"/>
    <x v="5"/>
    <x v="61"/>
    <x v="0"/>
    <s v="DLR 2.1: 8 percentage point increase in AEP females enrolling in Form 5 and other post-secondary education relative to baseline"/>
    <x v="1"/>
    <n v="20"/>
    <n v="20"/>
    <n v="0"/>
    <s v="Yes"/>
    <s v="US$2,500,000 for every 1 percentage point increase"/>
    <x v="0"/>
    <m/>
    <s v="No"/>
  </r>
  <r>
    <s v="P170480"/>
    <s v="Tanzania"/>
    <x v="2"/>
    <s v="IPF/DLIs"/>
    <s v="Secondary Education"/>
    <x v="5"/>
    <x v="61"/>
    <x v="0"/>
    <s v="DLR 2.2: 13 percentage point increase in AEP females enrolling in Form 5 and other post-secondary education relative to baseline"/>
    <x v="1"/>
    <n v="10"/>
    <n v="10"/>
    <n v="0"/>
    <s v="Yes"/>
    <s v="US$769,230 for every 1 percentage point increase"/>
    <x v="0"/>
    <m/>
    <s v="No"/>
  </r>
  <r>
    <s v="P170480"/>
    <s v="Tanzania"/>
    <x v="2"/>
    <s v="IPF/DLIs"/>
    <s v="Secondary Education"/>
    <x v="5"/>
    <x v="19"/>
    <x v="2"/>
    <s v="DLI 3: Number of government schools implementing safe school program to support girls"/>
    <x v="0"/>
    <n v="30"/>
    <n v="0"/>
    <n v="3.125E-2"/>
    <s v="Yes"/>
    <s v="as per DLI formulas below"/>
    <x v="0"/>
    <s v="FY21 DLR Circular on safe school model and approved guidelines, training materials and monitoring tools. Matrix of responses to comments and consultations. FY23 and FY25 DLRs LGA reports"/>
    <s v="No"/>
  </r>
  <r>
    <s v="P170480"/>
    <s v="Tanzania"/>
    <x v="2"/>
    <s v="IPF/DLIs"/>
    <s v="Secondary Education"/>
    <x v="5"/>
    <x v="19"/>
    <x v="2"/>
    <s v="DLR 3.1: (1) Develop circular on the safe school program/approach and MoEST approves and issues circular; and(2) Develop relevant guidelines, training materials and monitoring tools for implementation of safe school program/approach. Deadline: June 30, 2021"/>
    <x v="1"/>
    <n v="10"/>
    <n v="10"/>
    <n v="0"/>
    <s v="Yes"/>
    <s v="US$10 million if the DLR is achieved, 0 otherwise"/>
    <x v="0"/>
    <m/>
    <s v="No"/>
  </r>
  <r>
    <s v="P170480"/>
    <s v="Tanzania"/>
    <x v="2"/>
    <s v="IPF/DLIs"/>
    <s v="Secondary Education"/>
    <x v="5"/>
    <x v="19"/>
    <x v="2"/>
    <s v="DLR 3.2: 700 additional government secondary schools implementing safe school program to support girls"/>
    <x v="1"/>
    <n v="10"/>
    <n v="10"/>
    <n v="0"/>
    <s v="Yes"/>
    <s v="US$14,285 for every school implementing safe school program"/>
    <x v="0"/>
    <m/>
    <s v="No"/>
  </r>
  <r>
    <s v="P170480"/>
    <s v="Tanzania"/>
    <x v="2"/>
    <s v="IPF/DLIs"/>
    <s v="Secondary Education"/>
    <x v="5"/>
    <x v="19"/>
    <x v="2"/>
    <s v="DLR 3.3: 1,300 additional government secondary schools implementing safe school program to support"/>
    <x v="1"/>
    <n v="10"/>
    <n v="10"/>
    <n v="0"/>
    <s v="Yes"/>
    <s v="US$7,692 for every school implementing safe school program "/>
    <x v="0"/>
    <m/>
    <s v="No"/>
  </r>
  <r>
    <s v="P170480"/>
    <s v="Tanzania"/>
    <x v="2"/>
    <s v="IPF/DLIs"/>
    <s v="Secondary Education"/>
    <x v="5"/>
    <x v="19"/>
    <x v="1"/>
    <s v="DLI 4: Females/girls enrolled in Form 5 in Government Schools"/>
    <x v="0"/>
    <n v="60"/>
    <n v="0"/>
    <n v="6.25E-2"/>
    <s v="Yes"/>
    <s v="as per DLI formulas below"/>
    <x v="0"/>
    <s v="FY21 DLR Initial disbursement will be measured at the national level and made on the development of a costed and approved plan aligned with the Inclusive Education strategy to improve girls’ outcomes, approved by Government and acceptable by IDA. The strategy will also include initiatives to support lower secondary school completion for girls who drop-out (for example, access to Open and Distance Learning centers). Documents submitted for comments to IDA no later than 90 days before expected date of verification, and final documents submitted for verification 60 days before expected date of verification. Subsequent disbursements will be measured at the national level and made against the number of additional female students enrolled in Form 5 in government schools. FY23 and FY25 DLR EMIS data with disaggregated enrollment rates by gender"/>
    <s v="No"/>
  </r>
  <r>
    <s v="P170480"/>
    <s v="Tanzania"/>
    <x v="2"/>
    <s v="IPF/DLIs"/>
    <s v="Secondary Education"/>
    <x v="5"/>
    <x v="19"/>
    <x v="1"/>
    <s v="DLR 4.1: Costed implementation plan to improve girls’ education outcomes is developed; and said plan is approved by MoEST. Deadline: June 30, 2021"/>
    <x v="1"/>
    <n v="20"/>
    <n v="20"/>
    <n v="0"/>
    <s v="Yes"/>
    <s v="US$20 million if the DLR is achieved, 0 otherwise"/>
    <x v="0"/>
    <m/>
    <s v="No"/>
  </r>
  <r>
    <s v="P170480"/>
    <s v="Tanzania"/>
    <x v="2"/>
    <s v="IPF/DLIs"/>
    <s v="Secondary Education"/>
    <x v="5"/>
    <x v="19"/>
    <x v="1"/>
    <s v="DLR 4.2: 10,000 additional girls enrolled in Form 5 relative to baseline"/>
    <x v="1"/>
    <n v="20"/>
    <n v="20"/>
    <n v="0"/>
    <s v="Yes"/>
    <s v="US$2,000 for every additional girl enrolling"/>
    <x v="0"/>
    <m/>
    <s v="No"/>
  </r>
  <r>
    <s v="P170480"/>
    <s v="Tanzania"/>
    <x v="2"/>
    <s v="IPF/DLIs"/>
    <s v="Secondary Education"/>
    <x v="5"/>
    <x v="19"/>
    <x v="1"/>
    <s v="DLR 4.3: 15,000 additional girls enrolled in Form 5 relative to baseline"/>
    <x v="1"/>
    <n v="20"/>
    <n v="20"/>
    <n v="0"/>
    <s v="Yes"/>
    <s v="US$1,333 for every additional girl enrolling"/>
    <x v="0"/>
    <m/>
    <s v="No"/>
  </r>
  <r>
    <s v="P170480"/>
    <s v="Tanzania"/>
    <x v="2"/>
    <s v="IPF/DLIs"/>
    <s v="Secondary Education"/>
    <x v="5"/>
    <x v="18"/>
    <x v="2"/>
    <s v="DLI 5: Strengthening information systems and incentives to prevent drop-out and support transfer to and from AEP"/>
    <x v="0"/>
    <n v="10"/>
    <n v="0"/>
    <n v="1.0416666666666666E-2"/>
    <s v="No"/>
    <s v="as per DLI formulas below"/>
    <x v="0"/>
    <s v="Disbursements will be made in two tranches based on (a) documentation and an approved plan to develop a workable information system, linked to the existing EMIS system, to track all secondary school children to clearly identify drop-outs, and reasons for drop-out, for follow up at the LGA level. (b) a functioning software system that can identify when secondary school drop-outs enroll in alternative education programs and report on the share of secondary school drop-outs pursuing alternative education opportunities at the LGA level."/>
    <s v="No"/>
  </r>
  <r>
    <s v="P170480"/>
    <s v="Tanzania"/>
    <x v="2"/>
    <s v="IPF/DLIs"/>
    <s v="Secondary Education"/>
    <x v="5"/>
    <x v="18"/>
    <x v="2"/>
    <s v="DLR 5.1: Information system to track secondary school drop-outs developed; and said system approved by MoEST. Deadline: June 30, 2021"/>
    <x v="1"/>
    <n v="3"/>
    <n v="3"/>
    <n v="0"/>
    <s v="No"/>
    <s v="US$3 million if the DLR is achieved, 0 otherwise"/>
    <x v="0"/>
    <m/>
    <s v="No"/>
  </r>
  <r>
    <s v="P170480"/>
    <s v="Tanzania"/>
    <x v="2"/>
    <s v="IPF/DLIs"/>
    <s v="Secondary Education"/>
    <x v="5"/>
    <x v="18"/>
    <x v="2"/>
    <s v="DLR 5.2: System to track secondary school drop-outs is functioning"/>
    <x v="1"/>
    <n v="7"/>
    <n v="7"/>
    <n v="0"/>
    <s v="No"/>
    <s v="US$7 million if the DLR is achieved, 0 otherwise"/>
    <x v="0"/>
    <m/>
    <s v="No"/>
  </r>
  <r>
    <s v="P170480"/>
    <s v="Tanzania"/>
    <x v="2"/>
    <s v="IPF/DLIs"/>
    <s v="Secondary Education"/>
    <x v="0"/>
    <x v="36"/>
    <x v="1"/>
    <s v="DLI 6: Improvement in classroom teaching practice in government secondary schools through regular in-service teacher training"/>
    <x v="0"/>
    <n v="30"/>
    <n v="0"/>
    <n v="3.125E-2"/>
    <s v="Yes"/>
    <s v="as per DLI formulas below"/>
    <x v="0"/>
    <s v="FY21 in-service training modules developed and validated by government following assurance that recommendations and comments are incorporated in final in-service training modules; matrix of responses to comments and consultations. Documents submitted for comments to IDA no later than 90 days before expected date of verification, and final documents submitted for verification 60 days before expected date of verification. FY23 and FY25 data on establishment of Teacher InService Training Centers (TITCs), School Quality Assurance Officer reports of training and Head teacher/WEO classroom observation reports will be used against the number of secondary school teachers completing individual modules and demonstrating of improved classroom practice"/>
    <s v="No"/>
  </r>
  <r>
    <s v="P170480"/>
    <s v="Tanzania"/>
    <x v="2"/>
    <s v="IPF/DLIs"/>
    <s v="Secondary Education"/>
    <x v="0"/>
    <x v="36"/>
    <x v="1"/>
    <s v="DLR 6.1: (1) Four (4) modules for mathematics and science in-service teacher training developed and approved by MoEST, and (2) Technical and costed plan for mode of delivery of said modules developed and approved by MoEST. Deadline: June 30, 2021"/>
    <x v="1"/>
    <n v="6"/>
    <n v="6"/>
    <n v="0"/>
    <s v="Yes"/>
    <s v="US$ 6 million if the DLR is achieved, 0 otherwise"/>
    <x v="0"/>
    <m/>
    <s v="No"/>
  </r>
  <r>
    <s v="P170480"/>
    <s v="Tanzania"/>
    <x v="2"/>
    <s v="IPF/DLIs"/>
    <s v="Secondary Education"/>
    <x v="0"/>
    <x v="36"/>
    <x v="1"/>
    <s v="DLR 6.2: 20,000 Government Secondary School teachers successfully complete at least one (1) professional development module"/>
    <x v="1"/>
    <n v="12"/>
    <n v="12"/>
    <n v="0"/>
    <s v="Yes"/>
    <s v="US$ 600 for every 1 teacher"/>
    <x v="0"/>
    <m/>
    <s v="No"/>
  </r>
  <r>
    <s v="P170480"/>
    <s v="Tanzania"/>
    <x v="2"/>
    <s v="IPF/DLIs"/>
    <s v="Secondary Education"/>
    <x v="0"/>
    <x v="36"/>
    <x v="1"/>
    <s v="DLR 6.3: Additional 20,000 Government Secondary School teachers successfully complete at least one (1) professional development module relative to FY2022-23"/>
    <x v="1"/>
    <n v="12"/>
    <n v="12"/>
    <n v="0"/>
    <s v="Yes"/>
    <s v="US$ 600 for every 1 teacher"/>
    <x v="0"/>
    <m/>
    <s v="No"/>
  </r>
  <r>
    <s v="P170480"/>
    <s v="Tanzania"/>
    <x v="2"/>
    <s v="IPF/DLIs"/>
    <s v="Secondary Education"/>
    <x v="0"/>
    <x v="3"/>
    <x v="0"/>
    <s v="DLI 7: Percentage of government secondary schools with mathematics and science teachers deployed in line with national standards"/>
    <x v="0"/>
    <n v="30"/>
    <n v="0"/>
    <n v="3.125E-2"/>
    <s v="Yes"/>
    <s v="as per DLI formulas below"/>
    <x v="0"/>
    <m/>
    <s v="No"/>
  </r>
  <r>
    <s v="P170480"/>
    <s v="Tanzania"/>
    <x v="2"/>
    <s v="IPF/DLIs"/>
    <s v="Secondary Education"/>
    <x v="0"/>
    <x v="3"/>
    <x v="0"/>
    <s v="DLR 7.1: National Secondary School Teacher Deployment Strategy approved by MoEST, including agreed formula for deployment of new teachers. Deadline: June 30, 2021"/>
    <x v="1"/>
    <n v="11.25"/>
    <n v="11.25"/>
    <n v="0"/>
    <s v="Yes"/>
    <s v="US$11.25 million if the DLR is achieved, 0 otherwise"/>
    <x v="0"/>
    <m/>
    <s v="No"/>
  </r>
  <r>
    <s v="P170480"/>
    <s v="Tanzania"/>
    <x v="2"/>
    <s v="IPF/DLIs"/>
    <s v="Secondary Education"/>
    <x v="0"/>
    <x v="3"/>
    <x v="0"/>
    <s v="DLR 7.2: 25 percent of Government Secondary Schools with mathematics and science teachers deployed in line with standards set in said Strategy"/>
    <x v="1"/>
    <n v="6.25"/>
    <n v="6.25"/>
    <n v="0"/>
    <s v="Yes"/>
    <s v="US$ 250.000 for every 1 percent improvement"/>
    <x v="0"/>
    <m/>
    <s v="No"/>
  </r>
  <r>
    <s v="P170480"/>
    <s v="Tanzania"/>
    <x v="2"/>
    <s v="IPF/DLIs"/>
    <s v="Secondary Education"/>
    <x v="0"/>
    <x v="3"/>
    <x v="0"/>
    <s v="DLR 7.3: 50 percent of Government Secondary Schools with mathematics and science teachers deployed in line with standards set in said Strategy"/>
    <x v="1"/>
    <n v="12.5"/>
    <n v="12.5"/>
    <n v="0"/>
    <s v="Yes"/>
    <s v="US$ 250,000 for every 1 percent"/>
    <x v="0"/>
    <m/>
    <s v="No"/>
  </r>
  <r>
    <s v="P170480"/>
    <s v="Tanzania"/>
    <x v="2"/>
    <s v="IPF/DLIs"/>
    <s v="Secondary Education"/>
    <x v="2"/>
    <x v="31"/>
    <x v="1"/>
    <s v="DLI 8: Secondary schools under each LGA achieving Minimum Mathematics and Science Teaching and Learning Material (“MMSTL”) standards"/>
    <x v="0"/>
    <n v="30"/>
    <n v="0"/>
    <n v="3.125E-2"/>
    <s v="Yes"/>
    <s v="as per DLI formulas below"/>
    <x v="0"/>
    <s v="EMIS data. Disbursements will be made on the number of LGAs achieving targets for the percentage of schools that achieve a 1:1 student textbook ratio in mathematics and science subjects and a 2:1 availability of teacher guides."/>
    <s v="No"/>
  </r>
  <r>
    <s v="P170480"/>
    <s v="Tanzania"/>
    <x v="2"/>
    <s v="IPF/DLIs"/>
    <s v="Secondary Education"/>
    <x v="2"/>
    <x v="31"/>
    <x v="1"/>
    <s v="DLR 8.1: Number of LGAs with 25 percent of government schools achieving minimum mathematics and science teaching and learning material standards"/>
    <x v="1"/>
    <n v="15"/>
    <n v="15"/>
    <n v="0"/>
    <s v="Yes"/>
    <s v="US$81,521 for every LGA (total 184) achieving target"/>
    <x v="0"/>
    <m/>
    <s v="No"/>
  </r>
  <r>
    <s v="P170480"/>
    <s v="Tanzania"/>
    <x v="2"/>
    <s v="IPF/DLIs"/>
    <s v="Secondary Education"/>
    <x v="2"/>
    <x v="31"/>
    <x v="1"/>
    <s v="DLR 8.2: Number of LGAs with 50 percent of government schools achieve minimum mathematics and science teaching and learning material standards"/>
    <x v="1"/>
    <n v="15"/>
    <n v="15"/>
    <n v="0"/>
    <s v="Yes"/>
    <s v="US$81,521 for every LGA (total 184) achieving target"/>
    <x v="0"/>
    <m/>
    <s v="No"/>
  </r>
  <r>
    <s v="P170480"/>
    <s v="Tanzania"/>
    <x v="2"/>
    <s v="IPF/DLIs"/>
    <s v="Secondary Education"/>
    <x v="8"/>
    <x v="14"/>
    <x v="1"/>
    <s v="DLI 9: Number of government schools implementing ICT program"/>
    <x v="0"/>
    <n v="10"/>
    <n v="0"/>
    <n v="1.0416666666666666E-2"/>
    <s v="Yes"/>
    <s v="as per DLI formulas below"/>
    <x v="0"/>
    <s v="Varies by DLR"/>
    <s v="No"/>
  </r>
  <r>
    <s v="P170480"/>
    <s v="Tanzania"/>
    <x v="2"/>
    <s v="IPF/DLIs"/>
    <s v="Secondary Education"/>
    <x v="8"/>
    <x v="14"/>
    <x v="1"/>
    <s v="DLR 9.1: Development and approval of an ICT strategy, concept design, and costing. Deadline: June 30, 2021"/>
    <x v="1"/>
    <n v="3"/>
    <n v="3"/>
    <n v="0"/>
    <s v="Yes"/>
    <s v="US$3 million if the DLR is achieved, 0 otherwise"/>
    <x v="0"/>
    <s v="FY20 DLR ICT strategy and ICT concept design developed and validated by government; matrix of responses to comments and consultations. Documents submitted for comments to IDA no later than 90 days before expected date of verification, and final documents submitted for verification 60 days before expected date of verification. "/>
    <s v="No"/>
  </r>
  <r>
    <s v="P170480"/>
    <s v="Tanzania"/>
    <x v="2"/>
    <s v="IPF/DLIs"/>
    <s v="Secondary Education"/>
    <x v="8"/>
    <x v="14"/>
    <x v="1"/>
    <s v="DLR 9.2: 350 Government Secondary Schools successfully implement ICT program relative to Baseline"/>
    <x v="1"/>
    <n v="3.5"/>
    <n v="3.5"/>
    <n v="0"/>
    <s v="Yes"/>
    <s v="US$10,000 for every school implementing the ICT concept"/>
    <x v="0"/>
    <s v="FY22 and FY24 DLRs MoEST reports on number of schools adopting the ICT package."/>
    <s v="No"/>
  </r>
  <r>
    <s v="P170480"/>
    <s v="Tanzania"/>
    <x v="2"/>
    <s v="IPF/DLIs"/>
    <s v="Secondary Education"/>
    <x v="8"/>
    <x v="14"/>
    <x v="1"/>
    <s v="DLR 9.3: Additional 1,150 Government Secondary Schools successfully implementing ICT program relative to FY2022-23."/>
    <x v="1"/>
    <n v="3.5"/>
    <n v="3.5"/>
    <n v="0"/>
    <s v="Yes"/>
    <s v="US$3,043 for every additional school implementing the ICT concept"/>
    <x v="0"/>
    <s v="FY22 and FY24 DLRs MoEST reports on number of schools adopting the ICT package."/>
    <s v="No"/>
  </r>
  <r>
    <s v="P170480"/>
    <s v="Tanzania"/>
    <x v="2"/>
    <s v="IPF/DLIs"/>
    <s v="Secondary Education"/>
    <x v="6"/>
    <x v="10"/>
    <x v="2"/>
    <s v="DLI 10: Form 3 national learning evaluations conducted"/>
    <x v="0"/>
    <n v="15"/>
    <n v="0"/>
    <n v="1.5625E-2"/>
    <s v="Yes"/>
    <s v="as per DLI formulas below"/>
    <x v="0"/>
    <s v="Varies by DLR"/>
    <s v="No"/>
  </r>
  <r>
    <s v="P170480"/>
    <s v="Tanzania"/>
    <x v="2"/>
    <s v="IPF/DLIs"/>
    <s v="Secondary Education"/>
    <x v="6"/>
    <x v="10"/>
    <x v="2"/>
    <s v="DLR 10.1: Establishment of guidelines and instruments for carrying out of Form 3 national learning evaluation. Deadline: June 30, 2021"/>
    <x v="1"/>
    <n v="7"/>
    <n v="7"/>
    <n v="0"/>
    <s v="Yes"/>
    <s v="US$7 million if the DLR is achieved, 0 otherwise"/>
    <x v="0"/>
    <s v="FY21 DLR Guidelines and instruments to conduct the lower secondary learning evaluation are validated by government after incorporation of comments; matrix of responses to comments and consultations. Documents submitted for comments to IDA no later than 90 days before expected date of verification, and final documents submitted for verification 60 days before. "/>
    <s v="No"/>
  </r>
  <r>
    <s v="P170480"/>
    <s v="Tanzania"/>
    <x v="2"/>
    <s v="IPF/DLIs"/>
    <s v="Secondary Education"/>
    <x v="6"/>
    <x v="10"/>
    <x v="2"/>
    <s v="DLR 10.2: Sample-based Form 3 national learning evaluation conducted and findings and technical report on methodology published"/>
    <x v="1"/>
    <n v="4"/>
    <n v="4"/>
    <n v="0"/>
    <s v="Yes"/>
    <s v="US$4 million if the DLR is achieved, 0 otherwise"/>
    <x v="0"/>
    <s v="FY23 DLR MoEST and EMIS data; publication of data and report on MoEST and PO-RALG site. "/>
    <s v="No"/>
  </r>
  <r>
    <s v="P170480"/>
    <s v="Tanzania"/>
    <x v="2"/>
    <s v="IPF/DLIs"/>
    <s v="Secondary Education"/>
    <x v="6"/>
    <x v="10"/>
    <x v="2"/>
    <s v="DLR 10.3: (1) Form 3 national learning evaluation adapted based on initial round; (2) Second round of Form 3 national learning evaluation completed; and (3) Findings, technical report on methodology published "/>
    <x v="1"/>
    <n v="4"/>
    <n v="4"/>
    <n v="0"/>
    <s v="Yes"/>
    <s v="US$4 million if the DLR is achieved, 0 otherwise"/>
    <x v="0"/>
    <s v="FY25 DLR reviewed lower secondary learning evaluation validated by government. MoEST and EMIS data; publication of data and report on MoEST and PO-RALG site."/>
    <s v="No"/>
  </r>
  <r>
    <s v="P170480"/>
    <s v="Tanzania"/>
    <x v="2"/>
    <s v="IPF/DLIs"/>
    <s v="Secondary Education"/>
    <x v="2"/>
    <x v="38"/>
    <x v="1"/>
    <s v="DLI 11: Percentage of secondary schools under each LGA achieving minimum infrastructure standards"/>
    <x v="0"/>
    <n v="110"/>
    <n v="0"/>
    <n v="0.11458333333333333"/>
    <s v="Yes"/>
    <s v="as per DLI formulas below"/>
    <x v="0"/>
    <s v="Varies by DLR"/>
    <s v="No"/>
  </r>
  <r>
    <s v="P170480"/>
    <s v="Tanzania"/>
    <x v="2"/>
    <s v="IPF/DLIs"/>
    <s v="Secondary Education"/>
    <x v="2"/>
    <x v="38"/>
    <x v="1"/>
    <s v="DLR 11.1: (1) Carried out assessment of existing infrastructure and of projected infrastructure needs; and(2) Costed LGA plans based on such projected needs and aligned with School Construction and Maintenance Strategy approved by MoEST and the School Construction Standards approved by the Association. Deadline: June 30, 2021"/>
    <x v="1"/>
    <n v="20"/>
    <n v="20"/>
    <n v="0"/>
    <s v="Yes"/>
    <s v="US$20 million if the DLR is achieved, 0 otherwise"/>
    <x v="0"/>
    <s v="FY21 DLR Report of assessment of infrastructure and projected need for each LGA, including costing and approved infrastructure plans; and MoEST has aligned the standards with the ESF. "/>
    <s v="No"/>
  </r>
  <r>
    <s v="P170480"/>
    <s v="Tanzania"/>
    <x v="2"/>
    <s v="IPF/DLIs"/>
    <s v="Secondary Education"/>
    <x v="2"/>
    <x v="38"/>
    <x v="1"/>
    <s v="DLR 11.2: Number of LGA wherein 25% of government schools achieve Minimum Infrastructure"/>
    <x v="1"/>
    <n v="45"/>
    <n v="45"/>
    <n v="0"/>
    <s v="Yes"/>
    <s v="US$244,565 for every LGA (total 184) achieving target "/>
    <x v="0"/>
    <s v="FY23 and FY25 DLRs EMIS data will be used to determine the number of LGAs achieving targets for the percentage of schools achieving the minimum infrastructure package. Disbursement against this DLI will be conditional on a set of agreed building standards included in the Project Operations Manual and ESMF."/>
    <s v="No"/>
  </r>
  <r>
    <s v="P170480"/>
    <s v="Tanzania"/>
    <x v="2"/>
    <s v="IPF/DLIs"/>
    <s v="Secondary Education"/>
    <x v="2"/>
    <x v="38"/>
    <x v="1"/>
    <s v="DLR 11.3: Number of LGA wherein 50% of government schools achieving Minimum Infrastructure Standards and complies with School Construction Standards"/>
    <x v="1"/>
    <n v="45"/>
    <n v="45"/>
    <n v="0"/>
    <s v="Yes"/>
    <s v="US$244,565 for every LGA (total 184) achieving target "/>
    <x v="0"/>
    <s v="FY23 and FY25 DLRs EMIS data will be used to determine the number of LGAs achieving targets for the percentage of schools achieving the minimum infrastructure package. Disbursement against this DLI will be conditional on a set of agreed building standards included in the Project Operations Manual and ESMF."/>
    <s v="No"/>
  </r>
  <r>
    <s v="P170480"/>
    <s v="Tanzania"/>
    <x v="2"/>
    <s v="IPF/DLIs"/>
    <s v="Secondary Education"/>
    <x v="4"/>
    <x v="6"/>
    <x v="2"/>
    <s v="DLI 12: Total level of biannually released funds per agreed program budget framework"/>
    <x v="0"/>
    <n v="75"/>
    <n v="0"/>
    <n v="7.8125E-2"/>
    <s v="Yes"/>
    <s v="as per DLI formulas below"/>
    <x v="0"/>
    <s v="(i) Integrated Financial Management Report (IFMR) prepared by Ministries of Finance; Education and PO RALG, and Tanzania Education Authority (ii) Approved SEQUIP Budget Framework; (iii) other certified accounting systems generated reports signed by the respective accounting officers"/>
    <s v="No"/>
  </r>
  <r>
    <s v="P170480"/>
    <s v="Tanzania"/>
    <x v="2"/>
    <s v="IPF/DLIs"/>
    <s v="Secondary Education"/>
    <x v="4"/>
    <x v="6"/>
    <x v="2"/>
    <s v="DLR 12.1: Biannual release of funds at total level per agreed Program budget framework. Deadline: June 30, 2021"/>
    <x v="1"/>
    <n v="15"/>
    <n v="15"/>
    <n v="0"/>
    <s v="Yes"/>
    <s v="US$150,000 for every 1 percent of funds released"/>
    <x v="0"/>
    <s v="(i) Integrated Financial Management Report (IFMR) prepared by Ministries of Finance; Education and PO RALG, and Tanzania Education Authority (ii) Approved SEQUIP Budget Framework; (iii) other certified accounting systems generated reports signed by the respective accounting officers"/>
    <s v="No"/>
  </r>
  <r>
    <s v="P170480"/>
    <s v="Tanzania"/>
    <x v="2"/>
    <s v="IPF/DLIs"/>
    <s v="Secondary Education"/>
    <x v="4"/>
    <x v="6"/>
    <x v="2"/>
    <s v="DLR 2.2: Biannual release of funds at total level per agreed Program budget framework"/>
    <x v="1"/>
    <n v="20"/>
    <n v="20"/>
    <n v="0"/>
    <s v="Yes"/>
    <s v="US$200,000 for every 1 percent of funds released"/>
    <x v="0"/>
    <s v="(i) Integrated Financial Management Report (IFMR) prepared by Ministries of Finance; Education and PO RALG, and Tanzania Education Authority (ii) Approved SEQUIP Budget Framework; (iii) other certified accounting systems generated reports signed by the respective accounting officers"/>
    <s v="No"/>
  </r>
  <r>
    <s v="P170480"/>
    <s v="Tanzania"/>
    <x v="2"/>
    <s v="IPF/DLIs"/>
    <s v="Secondary Education"/>
    <x v="4"/>
    <x v="6"/>
    <x v="2"/>
    <s v="DLR 2.3: Biannual release of funds at total level per agreed Program budget framework"/>
    <x v="1"/>
    <n v="20"/>
    <n v="20"/>
    <n v="0"/>
    <s v="Yes"/>
    <s v="US$200,000 for every 1 percent of funds released"/>
    <x v="0"/>
    <s v="(i) Integrated Financial Management Report (IFMR) prepared by Ministries of Finance; Education and PO RALG, and Tanzania Education Authority (ii) Approved SEQUIP Budget Framework; (iii) other certified accounting systems generated reports signed by the respective accounting officers"/>
    <s v="No"/>
  </r>
  <r>
    <s v="P170480"/>
    <s v="Tanzania"/>
    <x v="2"/>
    <s v="IPF/DLIs"/>
    <s v="Secondary Education"/>
    <x v="4"/>
    <x v="6"/>
    <x v="2"/>
    <s v="DLR 2.4: Biannual release of funds at total level per agreed Program budget framework"/>
    <x v="1"/>
    <n v="20"/>
    <n v="20"/>
    <n v="0"/>
    <s v="Yes"/>
    <s v="US$200,000 for every 1 percent of funds released "/>
    <x v="0"/>
    <s v="(i) Integrated Financial Management Report (IFMR) prepared by Ministries of Finance; Education and PO RALG, and Tanzania Education Authority (ii) Approved SEQUIP Budget Framework; (iii) other certified accounting systems generated reports signed by the respective accounting officers"/>
    <s v="No"/>
  </r>
  <r>
    <s v="P166744"/>
    <s v="Timor-Leste"/>
    <x v="4"/>
    <s v="IPF/DLIs"/>
    <s v="Primary and Secondary Education"/>
    <x v="1"/>
    <x v="1"/>
    <x v="3"/>
    <s v="DLI 1: Increase in share of students in Cycle 1 and 2 who use individual textbooks in the classroom"/>
    <x v="0"/>
    <n v="0.73"/>
    <n v="0"/>
    <n v="0.26739926739926739"/>
    <s v="Yes"/>
    <m/>
    <x v="0"/>
    <s v="Varies by DLR"/>
    <s v="No"/>
  </r>
  <r>
    <s v="P166744"/>
    <s v="Timor-Leste"/>
    <x v="4"/>
    <s v="IPF/DLIs"/>
    <s v="Primary and Secondary Education"/>
    <x v="1"/>
    <x v="1"/>
    <x v="3"/>
    <s v="DLR 1.1: A baseline survey has been conducted to estimate share of students who use individuals textbooks in the classroom"/>
    <x v="1"/>
    <n v="0.3"/>
    <n v="0.3"/>
    <n v="0"/>
    <s v="Yes"/>
    <s v="US$0.3 million if result is achieved and US$0 million otherwise"/>
    <x v="0"/>
    <s v="School survey report and dataset from entity commissioned by the PIMU to do the survey."/>
    <s v="No"/>
  </r>
  <r>
    <s v="P166744"/>
    <s v="Timor-Leste"/>
    <x v="4"/>
    <s v="IPF/DLIs"/>
    <s v="Primary and Secondary Education"/>
    <x v="1"/>
    <x v="1"/>
    <x v="3"/>
    <s v="DLR 1.2: Share of students who use individuals textbooks in the classroom has increased by 15 percentage points compared to the baseline survey"/>
    <x v="1"/>
    <n v="0.43"/>
    <n v="0.43"/>
    <n v="0"/>
    <s v="Yes"/>
    <s v="US$0.3 million if achievement is over 10 percentage points but less than 15 percentage points and US$0.43 million if achievement is at least 15 percentage points"/>
    <x v="0"/>
    <s v="School survey report and dataset from the nationally representative school survey conducted in year 4 by an entity"/>
    <s v="No"/>
  </r>
  <r>
    <s v="P166744"/>
    <s v="Timor-Leste"/>
    <x v="4"/>
    <s v="IPF/DLIs"/>
    <s v="Primary and Secondary Education"/>
    <x v="0"/>
    <x v="15"/>
    <x v="3"/>
    <s v="DLI 2: Increase in share of basic education teachers in rural areas who utilze effective mathematics and language teaching approaches in the classroom"/>
    <x v="0"/>
    <n v="1"/>
    <n v="0"/>
    <n v="0.36630036630036628"/>
    <s v="Yes"/>
    <m/>
    <x v="0"/>
    <s v="Varies by DLR"/>
    <s v="No"/>
  </r>
  <r>
    <s v="P166744"/>
    <s v="Timor-Leste"/>
    <x v="4"/>
    <s v="IPF/DLIs"/>
    <s v="Primary and Secondary Education"/>
    <x v="0"/>
    <x v="15"/>
    <x v="3"/>
    <s v="DLR 2.1: DLR 2.1: 10 percentage point increase (compared to 2019) has been achieved in the share of basic education teachers in rural areas who utilize effective mathematics and language teaching approaches in the classroom "/>
    <x v="1"/>
    <n v="0.5"/>
    <n v="0.5"/>
    <n v="0"/>
    <s v="Yes"/>
    <s v="US$0.2 million if achievement is an increase of over 5 percentage points but less than 10 percentage points and US$0.5 million if achievement is an increase of at least 10 percentage points"/>
    <x v="0"/>
    <s v="Data automatically recorded centrally by the MOEYS electronic tablet-based teacher monitoring system during classroom observation"/>
    <s v="No"/>
  </r>
  <r>
    <s v="P166744"/>
    <s v="Timor-Leste"/>
    <x v="4"/>
    <s v="IPF/DLIs"/>
    <s v="Primary and Secondary Education"/>
    <x v="0"/>
    <x v="15"/>
    <x v="3"/>
    <s v="DLR 2.2: 20 percentage point increase (compared to 2019) has been achieved in the share of basic education teachers in rural areas who utilize effective mathematics and language teaching approaches in the classroom"/>
    <x v="1"/>
    <n v="0.5"/>
    <n v="0.5"/>
    <n v="0"/>
    <s v="Yes"/>
    <s v="US$0.2 million if achievement is an increase of over 10 percentage points but less than 20 percentage points and US$0.5 million if achievement is an increase of at least 20 percentage points"/>
    <x v="0"/>
    <s v="Data automatically recorded centrally by the MOEYS electronic tablet-based teacher monitoring system during classroom observation"/>
    <s v="No"/>
  </r>
  <r>
    <s v="P166744"/>
    <s v="Timor-Leste"/>
    <x v="4"/>
    <s v="IPF/DLIs"/>
    <s v="Primary and Secondary Education"/>
    <x v="2"/>
    <x v="2"/>
    <x v="3"/>
    <s v="DLI 3: Verified EMIS data utilized for the preparation of annual budgets and infrastructure investment decisions"/>
    <x v="0"/>
    <n v="1"/>
    <n v="0"/>
    <n v="0.36630036630036628"/>
    <s v="No"/>
    <m/>
    <x v="0"/>
    <s v="Varies by DLR"/>
    <s v="No"/>
  </r>
  <r>
    <s v="P166744"/>
    <s v="Timor-Leste"/>
    <x v="4"/>
    <s v="IPF/DLIs"/>
    <s v="Primary and Secondary Education"/>
    <x v="2"/>
    <x v="2"/>
    <x v="3"/>
    <s v="DLR 3.1: MOEYS has issued the school statistics report based on verified EMIS data from the school census and the report has been published on MOEYS public website"/>
    <x v="1"/>
    <n v="0.25"/>
    <n v="0.25"/>
    <n v="0"/>
    <s v="No"/>
    <s v="US$0.25 million if result is achieved and US$0 million otherwise"/>
    <x v="0"/>
    <s v="(a) MOEYS school statistics report; (b) updated EMIS dataset"/>
    <s v="No"/>
  </r>
  <r>
    <s v="P166744"/>
    <s v="Timor-Leste"/>
    <x v="4"/>
    <s v="IPF/DLIs"/>
    <s v="Primary and Secondary Education"/>
    <x v="2"/>
    <x v="2"/>
    <x v="3"/>
    <s v="DLR 3.2: MOEYS has utilized verified EMIS data in the preparation of the annual budget for year 4 and for making infrastructure investment decisions"/>
    <x v="1"/>
    <n v="0.375"/>
    <n v="0.375"/>
    <n v="0"/>
    <s v="No"/>
    <s v="US$0.375 million if result is achieved, and US$0 million otherwise"/>
    <x v="0"/>
    <s v="(a) MOEYS annual workplan and budget documents; (b) Infrastructure planning documents"/>
    <s v="No"/>
  </r>
  <r>
    <s v="P166744"/>
    <s v="Timor-Leste"/>
    <x v="4"/>
    <s v="IPF/DLIs"/>
    <s v="Primary and Secondary Education"/>
    <x v="2"/>
    <x v="2"/>
    <x v="3"/>
    <s v="DLR 3.3: MOEYS has utilized verified EMIS data in the preparation of the annual budget for year 5 and for making infrastructure investment decisions"/>
    <x v="1"/>
    <n v="0.375"/>
    <n v="0.375"/>
    <n v="0"/>
    <s v="No"/>
    <s v="US$0.375 million if result is achieved, and US$0 million otherwise"/>
    <x v="0"/>
    <s v="(a) MOEYS annual workplan and budget documents; (b) Infrastructure planning documents"/>
    <s v="No"/>
  </r>
  <r>
    <s v="P170513"/>
    <s v="Zambia"/>
    <x v="2"/>
    <s v="IPF/DLIs"/>
    <s v="Primary and Secondary Education"/>
    <x v="0"/>
    <x v="22"/>
    <x v="3"/>
    <s v="DLI 1: Improved teacher competencies and skills in teaching language art, mathematics and science in Targeted Schools"/>
    <x v="0"/>
    <n v="26"/>
    <n v="0"/>
    <n v="0.23636363636363636"/>
    <s v="No"/>
    <m/>
    <x v="5"/>
    <m/>
    <s v="Yes, DLI modified"/>
  </r>
  <r>
    <s v="P170513"/>
    <s v="Zambia"/>
    <x v="2"/>
    <s v="IPF/DLIs"/>
    <s v="Primary and Secondary Education"/>
    <x v="0"/>
    <x v="22"/>
    <x v="3"/>
    <s v="DLR 1.1: 1.0 Second-round diagnostic of teacher training needs in mathematics and science subject areas completed under the Original Project"/>
    <x v="1"/>
    <n v="2"/>
    <n v="2"/>
    <n v="0"/>
    <s v="No"/>
    <m/>
    <x v="5"/>
    <m/>
    <m/>
  </r>
  <r>
    <s v="P170513"/>
    <s v="Zambia"/>
    <x v="2"/>
    <s v="IPF/DLIs"/>
    <s v="Primary and Secondary Education"/>
    <x v="0"/>
    <x v="22"/>
    <x v="3"/>
    <s v="DLR 1.2: 1.1 (a): Standards of Practice for Teaching Profession developed (US$3,000,000);1.1 (b): Development of Teacher Professional Development Index (TPDI) initiated (US$3,000,000) ; and 1.1 (c): Baseline for teacher competency assessment for language arts completed (US$2,000,000) 1.1 (d): At least 90% of teachers trained in first round receive second-round training based on the secondround diagnoses under parent ZEEP1.1 US$ 1,000,000)"/>
    <x v="1"/>
    <n v="9"/>
    <n v="9"/>
    <n v="0"/>
    <s v="No"/>
    <s v="1.1 (a):US$3,000,000); 1.1 (b):US$3,000,000; and 1.1 (c): US$2,000,000;  1.1 (d): US$ 1,000,000"/>
    <x v="5"/>
    <m/>
    <m/>
  </r>
  <r>
    <s v="P170513"/>
    <s v="Zambia"/>
    <x v="2"/>
    <s v="IPF/DLIs"/>
    <s v="Primary and Secondary Education"/>
    <x v="0"/>
    <x v="22"/>
    <x v="3"/>
    <s v="DLR 1.3: 1.2: TPDI developed and used on assessments of teacher competencies"/>
    <x v="1"/>
    <n v="3"/>
    <n v="3"/>
    <n v="0"/>
    <s v="No"/>
    <m/>
    <x v="5"/>
    <m/>
    <m/>
  </r>
  <r>
    <s v="P170513"/>
    <s v="Zambia"/>
    <x v="2"/>
    <s v="IPF/DLIs"/>
    <s v="Primary and Secondary Education"/>
    <x v="0"/>
    <x v="22"/>
    <x v="3"/>
    <s v="DLR 1.4: 1.3 (a): Mid-term teacher competency assessment completed (US$2,000,000) 1.3 (b): In-service training modules revised based on TPDI (US$2,000,000)"/>
    <x v="1"/>
    <n v="4"/>
    <n v="4"/>
    <n v="0"/>
    <s v="No"/>
    <m/>
    <x v="5"/>
    <m/>
    <m/>
  </r>
  <r>
    <s v="P170513"/>
    <s v="Zambia"/>
    <x v="2"/>
    <s v="IPF/DLIs"/>
    <s v="Primary and Secondary Education"/>
    <x v="0"/>
    <x v="22"/>
    <x v="3"/>
    <s v="DLR 1.5: 50% of in-service teachers in targeted schools trained on the TPDI based package"/>
    <x v="1"/>
    <n v="8"/>
    <n v="8"/>
    <n v="0"/>
    <s v="No"/>
    <s v="1000,000 for every 10% above 50% up to 5,000,000"/>
    <x v="5"/>
    <m/>
    <m/>
  </r>
  <r>
    <s v="P170513"/>
    <s v="Zambia"/>
    <x v="2"/>
    <s v="IPF/DLIs"/>
    <s v="Primary and Secondary Education"/>
    <x v="0"/>
    <x v="22"/>
    <x v="3"/>
    <s v="DLR 1.6: 100% of in-service teachers in targeted schools trained on the TPDI based package"/>
    <x v="1"/>
    <n v="0"/>
    <n v="0"/>
    <n v="0"/>
    <s v="No"/>
    <s v="1000,000 for every 10% up to 5,000,000"/>
    <x v="5"/>
    <m/>
    <m/>
  </r>
  <r>
    <s v="P170513"/>
    <s v="Zambia"/>
    <x v="2"/>
    <s v="IPF/DLIs"/>
    <s v="Primary and Secondary Education"/>
    <x v="1"/>
    <x v="1"/>
    <x v="0"/>
    <s v="DLI 2: Textbooks procured and delivered to Targeted Schools"/>
    <x v="0"/>
    <n v="15"/>
    <n v="0"/>
    <n v="0.13636363636363635"/>
    <s v="Yes"/>
    <m/>
    <x v="5"/>
    <m/>
    <s v="Yes, DLI modified"/>
  </r>
  <r>
    <s v="P170513"/>
    <s v="Zambia"/>
    <x v="2"/>
    <s v="IPF/DLIs"/>
    <s v="Primary and Secondary Education"/>
    <x v="1"/>
    <x v="1"/>
    <x v="0"/>
    <s v="DLR 2.1: Bidding process completed according to the MoGE’s improved textbook procurement guidelines"/>
    <x v="1"/>
    <n v="3"/>
    <n v="3"/>
    <n v="0"/>
    <s v="Yes"/>
    <m/>
    <x v="5"/>
    <m/>
    <m/>
  </r>
  <r>
    <s v="P170513"/>
    <s v="Zambia"/>
    <x v="2"/>
    <s v="IPF/DLIs"/>
    <s v="Primary and Secondary Education"/>
    <x v="1"/>
    <x v="1"/>
    <x v="0"/>
    <s v="DLR 2.2: 1,200,000 for each 10% targeted schools with 3:1 student textbook ratio"/>
    <x v="1"/>
    <n v="12"/>
    <n v="12"/>
    <n v="0"/>
    <s v="Yes"/>
    <s v="1,200,000 for each 10% of schools with 3:1 ratio"/>
    <x v="5"/>
    <m/>
    <m/>
  </r>
  <r>
    <s v="P170513"/>
    <s v="Zambia"/>
    <x v="2"/>
    <s v="IPF/DLIs"/>
    <s v="Primary and Secondary Education"/>
    <x v="0"/>
    <x v="3"/>
    <x v="0"/>
    <s v="DLI 3: Improved teacher recruitment and deployment"/>
    <x v="0"/>
    <n v="10"/>
    <n v="0"/>
    <n v="9.0909090909090912E-2"/>
    <s v="No"/>
    <m/>
    <x v="5"/>
    <m/>
    <s v="Yes, New DLI"/>
  </r>
  <r>
    <s v="P170513"/>
    <s v="Zambia"/>
    <x v="2"/>
    <s v="IPF/DLIs"/>
    <s v="Primary and Secondary Education"/>
    <x v="0"/>
    <x v="3"/>
    <x v="0"/>
    <s v="DLR 3.0 : Terms of reference for the baseline survey to assess teacher shortages and payroll mismatch and teacher retention study developed"/>
    <x v="1"/>
    <n v="2"/>
    <n v="2"/>
    <n v="0"/>
    <m/>
    <m/>
    <x v="5"/>
    <m/>
    <m/>
  </r>
  <r>
    <s v="P170513"/>
    <s v="Zambia"/>
    <x v="2"/>
    <s v="IPF/DLIs"/>
    <s v="Primary and Secondary Education"/>
    <x v="0"/>
    <x v="3"/>
    <x v="0"/>
    <s v="DLR 3.1: improved teacher management strategy (including how to increase female language, math and science teachers) based on the baseline survey and teacher retention study findings developed"/>
    <x v="1"/>
    <n v="1"/>
    <n v="1"/>
    <n v="0"/>
    <m/>
    <m/>
    <x v="5"/>
    <m/>
    <m/>
  </r>
  <r>
    <s v="P170513"/>
    <s v="Zambia"/>
    <x v="2"/>
    <s v="IPF/DLIs"/>
    <s v="Primary and Secondary Education"/>
    <x v="0"/>
    <x v="3"/>
    <x v="0"/>
    <s v="DLR 3.2: 1,000,000 for 20% of teachers allocated recruited for Targeted Schools "/>
    <x v="1"/>
    <n v="5"/>
    <n v="5"/>
    <n v="0"/>
    <m/>
    <s v="1,000,000 for 20% and 500,000 every 10% above upto 4,000,000; 500,000 every 10% above up to_x000a_4,000,000"/>
    <x v="5"/>
    <m/>
    <m/>
  </r>
  <r>
    <s v="P170513"/>
    <s v="Zambia"/>
    <x v="2"/>
    <s v="IPF/DLIs"/>
    <s v="Primary and Secondary Education"/>
    <x v="0"/>
    <x v="3"/>
    <x v="0"/>
    <s v="DLR 3.3: 80% of the newly recruited teachers in previous years serving in the same school "/>
    <x v="1"/>
    <n v="2"/>
    <n v="2"/>
    <n v="0"/>
    <m/>
    <m/>
    <x v="5"/>
    <m/>
    <m/>
  </r>
  <r>
    <s v="P170513"/>
    <s v="Zambia"/>
    <x v="2"/>
    <s v="IPF/DLIs"/>
    <s v="Primary and Secondary Education"/>
    <x v="2"/>
    <x v="34"/>
    <x v="1"/>
    <s v="DLI 4: Enhancing institutional capacity for implementation of safe school program"/>
    <x v="0"/>
    <n v="9"/>
    <n v="0"/>
    <n v="8.1818181818181818E-2"/>
    <s v="No"/>
    <m/>
    <x v="5"/>
    <m/>
    <m/>
  </r>
  <r>
    <s v="P170513"/>
    <s v="Zambia"/>
    <x v="2"/>
    <s v="IPF/DLIs"/>
    <s v="Primary and Secondary Education"/>
    <x v="2"/>
    <x v="34"/>
    <x v="1"/>
    <s v="DLR 4.0: Accountability mechanism that ensures accountability among MoGE staff and contractors ensuring safety of children and staff from sexual exploitations and abuse revised"/>
    <x v="1"/>
    <n v="1"/>
    <n v="1"/>
    <n v="0"/>
    <m/>
    <m/>
    <x v="5"/>
    <m/>
    <m/>
  </r>
  <r>
    <s v="P170513"/>
    <s v="Zambia"/>
    <x v="2"/>
    <s v="IPF/DLIs"/>
    <s v="Primary and Secondary Education"/>
    <x v="2"/>
    <x v="34"/>
    <x v="1"/>
    <s v="DLR 4.1: Safe schools and gender-informed action plan and teacher training package completed"/>
    <x v="1"/>
    <n v="1"/>
    <n v="1"/>
    <n v="0"/>
    <m/>
    <m/>
    <x v="5"/>
    <m/>
    <m/>
  </r>
  <r>
    <s v="P170513"/>
    <s v="Zambia"/>
    <x v="2"/>
    <s v="IPF/DLIs"/>
    <s v="Primary and Secondary Education"/>
    <x v="2"/>
    <x v="34"/>
    <x v="1"/>
    <s v="DLR 4.2: 20% of Targeted Schools with a safe school and gender-informed action plan developed "/>
    <x v="1"/>
    <n v="1"/>
    <n v="1"/>
    <n v="0"/>
    <m/>
    <m/>
    <x v="5"/>
    <m/>
    <m/>
  </r>
  <r>
    <s v="P170513"/>
    <s v="Zambia"/>
    <x v="2"/>
    <s v="IPF/DLIs"/>
    <s v="Primary and Secondary Education"/>
    <x v="2"/>
    <x v="34"/>
    <x v="1"/>
    <s v="DLR 4.3: 20% of Targeted Schools with a safe school and gender-inform action plan implemented"/>
    <x v="1"/>
    <n v="6"/>
    <n v="6"/>
    <n v="0"/>
    <m/>
    <s v="2,000,000 for 20% plus 500,000 every 10% above, Max4,000,000"/>
    <x v="5"/>
    <m/>
    <m/>
  </r>
  <r>
    <s v="P170513"/>
    <s v="Zambia"/>
    <x v="2"/>
    <s v="IPF/DLIs"/>
    <s v="Primary and Secondary Education"/>
    <x v="2"/>
    <x v="34"/>
    <x v="1"/>
    <s v="DLR 4.3: 20% of Targeted Schools with a safe school and gender-inform action plan implemented"/>
    <x v="1"/>
    <n v="0"/>
    <n v="0"/>
    <n v="0"/>
    <m/>
    <s v="500,000 for every 10% above, Max 4,000,000"/>
    <x v="5"/>
    <m/>
    <m/>
  </r>
  <r>
    <s v="P170513"/>
    <s v="Zambia"/>
    <x v="2"/>
    <s v="IPF/DLIs"/>
    <s v="Primary and Secondary Education"/>
    <x v="2"/>
    <x v="34"/>
    <x v="1"/>
    <s v="DLR 4.3: 100% of Targeted Schools with a safe school and gender-inform action plan "/>
    <x v="1"/>
    <n v="0"/>
    <n v="0"/>
    <n v="0"/>
    <m/>
    <s v="500,000 for every 10% above, Max 4,000,000"/>
    <x v="5"/>
    <m/>
    <m/>
  </r>
  <r>
    <s v="P170513"/>
    <s v="Zambia"/>
    <x v="2"/>
    <s v="IPF/DLIs"/>
    <s v="Primary and Secondary Education"/>
    <x v="7"/>
    <x v="24"/>
    <x v="5"/>
    <s v="DLI 5: Classrooms constructed - completed and ready for use in selected expansion schools"/>
    <x v="0"/>
    <n v="0"/>
    <n v="0"/>
    <n v="0"/>
    <s v="No"/>
    <m/>
    <x v="5"/>
    <m/>
    <s v="Yes, DLI dropped "/>
  </r>
  <r>
    <s v="P170513"/>
    <s v="Zambia"/>
    <x v="2"/>
    <s v="IPF/DLIs"/>
    <s v="Primary and Secondary Education"/>
    <x v="1"/>
    <x v="1"/>
    <x v="5"/>
    <s v="DLI 6: Improved textbook management system in place and being used."/>
    <x v="0"/>
    <n v="0"/>
    <n v="0"/>
    <n v="0"/>
    <m/>
    <m/>
    <x v="5"/>
    <m/>
    <s v="Yes, DLI dropped "/>
  </r>
  <r>
    <s v="P163143"/>
    <s v="Mauritania"/>
    <x v="2"/>
    <s v="IPF/DLIs"/>
    <s v="Primary Education"/>
    <x v="6"/>
    <x v="10"/>
    <x v="3"/>
    <s v="PBC 1: Average fourth-grade students score in Arabic, French, and mathematics (SDI) "/>
    <x v="3"/>
    <n v="1.5"/>
    <n v="1.5"/>
    <n v="0"/>
    <s v="Yes"/>
    <m/>
    <x v="0"/>
    <s v="CNE's SDI survey results and database"/>
    <m/>
  </r>
  <r>
    <s v="P163143"/>
    <s v="Mauritania"/>
    <x v="2"/>
    <s v="IPF/DLIs"/>
    <s v="Primary Education"/>
    <x v="9"/>
    <x v="86"/>
    <x v="3"/>
    <s v="PBCT 1.1: 70% of COGES are trained on controlling and reporting teachers’ absences to_x000a_the IDEN level"/>
    <x v="3"/>
    <n v="0.4"/>
    <n v="0.4"/>
    <n v="0"/>
    <s v="Yes"/>
    <s v="# of COGES trained / Total # of COGES"/>
    <x v="0"/>
    <s v="CNE's SDI survey results and database"/>
    <m/>
  </r>
  <r>
    <s v="P163143"/>
    <s v="Mauritania"/>
    <x v="2"/>
    <s v="IPF/DLIs"/>
    <s v="Primary Education"/>
    <x v="0"/>
    <x v="70"/>
    <x v="3"/>
    <s v="PBCT 1.2: 78 % of teachers are assessed present in the classrooms"/>
    <x v="3"/>
    <n v="0.3"/>
    <n v="0.3"/>
    <n v="0"/>
    <s v="Yes"/>
    <s v="# teachers present in classroom / # teachers who should be present in the classrooms"/>
    <x v="0"/>
    <s v="CNE's SDI survey results and database"/>
    <m/>
  </r>
  <r>
    <s v="P163143"/>
    <s v="Mauritania"/>
    <x v="2"/>
    <s v="IPF/DLIs"/>
    <s v="Primary Education"/>
    <x v="1"/>
    <x v="21"/>
    <x v="3"/>
    <s v="PBCT 1.3: 60% of primary schools use relevant scripted lessons in the classroom"/>
    <x v="3"/>
    <n v="0.45"/>
    <n v="0.45"/>
    <n v="0"/>
    <s v="Yes"/>
    <s v="# primary schools using scripted lessons / number of schools"/>
    <x v="0"/>
    <s v="CNE's SDI survey results and database"/>
    <m/>
  </r>
  <r>
    <s v="P163143"/>
    <s v="Mauritania"/>
    <x v="2"/>
    <s v="IPF/DLIs"/>
    <s v="Primary Education"/>
    <x v="6"/>
    <x v="9"/>
    <x v="3"/>
    <s v="PBCT 1.4: Student score in Arabic, French and mathematics in grade-4 is_x000a_above 40 percent"/>
    <x v="3"/>
    <n v="0.3"/>
    <n v="0.3"/>
    <n v="0"/>
    <s v="Yes"/>
    <s v="Improved Average Arabic, French, and mathematics test scores of all grade 4 students"/>
    <x v="0"/>
    <s v="CNE's SDI survey results and database"/>
    <m/>
  </r>
  <r>
    <s v="P163143"/>
    <s v="Mauritania"/>
    <x v="2"/>
    <s v="IPF/DLIs"/>
    <s v="Primary Education"/>
    <x v="0"/>
    <x v="3"/>
    <x v="0"/>
    <s v="PBC 2: Efficient allocation of teachers as captured by R-squared"/>
    <x v="3"/>
    <n v="1.3"/>
    <n v="1.3"/>
    <n v="0"/>
    <s v="Yes"/>
    <m/>
    <x v="0"/>
    <s v="The EMIS will be the primary source of data"/>
    <m/>
  </r>
  <r>
    <s v="P163143"/>
    <s v="Mauritania"/>
    <x v="2"/>
    <s v="IPF/DLIs"/>
    <s v="Primary Education"/>
    <x v="0"/>
    <x v="3"/>
    <x v="0"/>
    <s v="PBCT 2.1: 70% of DREN and IDEN are connected by the EMIS and regularly inform it"/>
    <x v="3"/>
    <n v="0.45"/>
    <n v="0.45"/>
    <n v="0"/>
    <s v="Yes"/>
    <s v="# of DREN and IDEN connected to EMIS / Total # of DREN and IDEN"/>
    <x v="0"/>
    <s v="The EMIS will be the primary source of data"/>
    <m/>
  </r>
  <r>
    <s v="P163143"/>
    <s v="Mauritania"/>
    <x v="2"/>
    <s v="IPF/DLIs"/>
    <s v="Primary Education"/>
    <x v="0"/>
    <x v="3"/>
    <x v="0"/>
    <s v="PBCT 2.2: All six DRENs in the selected regions have submitted their RDPs which are being evaluated "/>
    <x v="3"/>
    <n v="0.45"/>
    <n v="0.45"/>
    <n v="0"/>
    <s v="Yes"/>
    <s v="# of DRENs that have submitted an _x000a_RDP"/>
    <x v="0"/>
    <s v="The EMIS will be the primary source of data"/>
    <m/>
  </r>
  <r>
    <s v="P163143"/>
    <s v="Mauritania"/>
    <x v="2"/>
    <s v="IPF/DLIs"/>
    <s v="Primary Education"/>
    <x v="0"/>
    <x v="3"/>
    <x v="0"/>
    <s v="PBCT2.3: 80% R-squared variations in national teacher allocation"/>
    <x v="3"/>
    <n v="0.4"/>
    <n v="0.4"/>
    <n v="0"/>
    <s v="Yes"/>
    <s v="The indicator is the R-squared"/>
    <x v="0"/>
    <s v="The EMIS will be the primary source of data"/>
    <m/>
  </r>
  <r>
    <s v="P163143"/>
    <s v="Mauritania"/>
    <x v="2"/>
    <s v="IPF/DLIs"/>
    <s v="Primary Education"/>
    <x v="5"/>
    <x v="75"/>
    <x v="0"/>
    <s v="PBC 3: Effective transition rate from 6AF to 1AS for girls in the Project selected regions"/>
    <x v="3"/>
    <n v="1"/>
    <n v="1"/>
    <n v="0"/>
    <s v="Yes"/>
    <m/>
    <x v="0"/>
    <s v="The EMIS will be the primary source of data"/>
    <m/>
  </r>
  <r>
    <s v="P163143"/>
    <s v="Mauritania"/>
    <x v="2"/>
    <s v="IPF/DLIs"/>
    <s v="Primary Education"/>
    <x v="5"/>
    <x v="75"/>
    <x v="0"/>
    <s v="PBCT 3.1: 70% of COGES trained on girls' education and the importance of staying in school and finishing education "/>
    <x v="3"/>
    <n v="0.2"/>
    <n v="0.2"/>
    <n v="0"/>
    <s v="Yes"/>
    <s v="# of COGES trained on girls education / Total # of COGES"/>
    <x v="0"/>
    <s v="The EMIS will be the primary source of data"/>
    <m/>
  </r>
  <r>
    <s v="P163143"/>
    <s v="Mauritania"/>
    <x v="2"/>
    <s v="IPF/DLIs"/>
    <s v="Primary Education"/>
    <x v="5"/>
    <x v="75"/>
    <x v="0"/>
    <s v="PBCT 3.2: All six DRENs in the selected regions submitted their RDPs which include gender-sensitive school infrastructure and equipment and actions in favor of girls schooling"/>
    <x v="3"/>
    <n v="0.3"/>
    <n v="0.3"/>
    <n v="0"/>
    <s v="Yes"/>
    <s v="# of DREN with RDP including gender-sensitive actions"/>
    <x v="0"/>
    <s v="The EMIS will be the primary source of data"/>
    <m/>
  </r>
  <r>
    <s v="P163143"/>
    <s v="Mauritania"/>
    <x v="2"/>
    <s v="IPF/DLIs"/>
    <s v="Primary Education"/>
    <x v="5"/>
    <x v="75"/>
    <x v="0"/>
    <s v="PBCT 3.3: Two national sensitization and awareness campaigns on girls’ education conducted across the Recipient’s territory, including preventive actions on violence against girls"/>
    <x v="3"/>
    <n v="0.2"/>
    <n v="0.2"/>
    <n v="0"/>
    <s v="Yes"/>
    <s v="# of national girls' education sensitization and awareness campaigns carried out"/>
    <x v="0"/>
    <s v="The EMIS will be the primary source of data"/>
    <m/>
  </r>
  <r>
    <s v="P163143"/>
    <s v="Mauritania"/>
    <x v="2"/>
    <s v="IPF/DLIs"/>
    <s v="Primary Education"/>
    <x v="5"/>
    <x v="75"/>
    <x v="0"/>
    <s v="PBCT 3.4: 63% transition rate from basic to secondary (6AF-1AS) of girls in selected regions"/>
    <x v="3"/>
    <n v="0.3"/>
    <n v="0.3"/>
    <n v="0"/>
    <s v="Yes"/>
    <s v="# girls in 6AS in 2025 / # girls in 6AF in 2024"/>
    <x v="0"/>
    <s v="The EMIS will be the primary source of data"/>
    <m/>
  </r>
  <r>
    <s v="P172885"/>
    <s v="Cameroon"/>
    <x v="2"/>
    <s v="IPF/DLIs"/>
    <s v="Primary Education"/>
    <x v="0"/>
    <x v="3"/>
    <x v="0"/>
    <s v="PBC 1: Public primary schools with at least 3 state paid teachers (only schools enrolling more than 100 pupils) (Nationwide)"/>
    <x v="3"/>
    <n v="10"/>
    <n v="10"/>
    <n v="0"/>
    <s v="No"/>
    <m/>
    <x v="0"/>
    <s v="Published strategy adopted by the Government_x000a_Published operational plan/MINEDUB"/>
    <s v="Yes, New DLI"/>
  </r>
  <r>
    <s v="P172885"/>
    <s v="Cameroon"/>
    <x v="2"/>
    <s v="IPF/DLIs"/>
    <s v="Primary Education"/>
    <x v="0"/>
    <x v="3"/>
    <x v="0"/>
    <s v="PBCT 1.1: (a) Comprehensive strategy (including operational plan, targeted criteria, procedures, indicators, and monitoring and evaluation plan) for 2020-2026 for recruitment, deployment, distribution, and retention of primary-school teachers approved (b) Budget for recruitment and deployment for subsequent year approved"/>
    <x v="3"/>
    <n v="0"/>
    <n v="0"/>
    <n v="0"/>
    <s v="No"/>
    <m/>
    <x v="0"/>
    <s v="Published strategy adopted by the Government_x000a_Published operational plan/MINEDUB"/>
    <m/>
  </r>
  <r>
    <s v="P172885"/>
    <s v="Cameroon"/>
    <x v="2"/>
    <s v="IPF/DLIs"/>
    <s v="Primary Education"/>
    <x v="0"/>
    <x v="3"/>
    <x v="0"/>
    <s v="PBCT 1.2: (a) At least 3,000 qualified teachers recruited and distributed according to new approved strategy and operational plan (b) At least 55 percent of schools have at least three (3) state_x0002_paid teachers (c) Budget for teacher recruitment and deployment for subsequent year and for evaluation approved"/>
    <x v="3"/>
    <n v="0.33"/>
    <n v="0.33"/>
    <n v="0"/>
    <s v="No"/>
    <m/>
    <x v="0"/>
    <s v="Published strategy adopted by the Government_x000a_Published operational plan/MINEDUB"/>
    <m/>
  </r>
  <r>
    <s v="P172885"/>
    <s v="Cameroon"/>
    <x v="2"/>
    <s v="IPF/DLIs"/>
    <s v="Primary Education"/>
    <x v="0"/>
    <x v="3"/>
    <x v="0"/>
    <s v="PBCT 1.3: a) At least 6,000 (cumulative) qualified teachers _x000a_recruited and distributed according to standards _x000a_set forth in new strategy (b) At least 70 percent _x000a_of schools have at least three (3) state-paid _x000a_teachers (c) Budget for teacher recruitment and _x000a_deployment for subsequent year approved"/>
    <x v="3"/>
    <n v="0.33"/>
    <n v="0.33"/>
    <n v="0"/>
    <s v="No"/>
    <m/>
    <x v="0"/>
    <s v="Published strategy adopted by the Government_x000a_Published operational plan/MINEDUB"/>
    <m/>
  </r>
  <r>
    <s v="P172885"/>
    <s v="Cameroon"/>
    <x v="2"/>
    <s v="IPF/DLIs"/>
    <s v="Primary Education"/>
    <x v="0"/>
    <x v="3"/>
    <x v="0"/>
    <s v="PBCT 1.4: a) At least 9,000 (cumulative) qualified teachers _x000a_recruited and distributed according to standards _x000a_set forth in new strategy (b) At least 85 percent _x000a_of schools have at least three (3) state-paid _x000a_teachers (c) Mid-term evaluation of _x000a_implementation of strategy for recruitment and _x000a_deployment of teachers completed and _x000a_disclosed (d) Budget for teacher recruitment and _x000a_deployment for subsequent year approved"/>
    <x v="3"/>
    <n v="0.33"/>
    <n v="0.33"/>
    <n v="0"/>
    <s v="No"/>
    <m/>
    <x v="0"/>
    <s v="Published strategy adopted by the Government_x000a_Published operational plan/MINEDUB"/>
    <m/>
  </r>
  <r>
    <s v="P172885"/>
    <s v="Cameroon"/>
    <x v="2"/>
    <s v="IPF/DLIs"/>
    <s v="Primary Education"/>
    <x v="0"/>
    <x v="3"/>
    <x v="0"/>
    <s v="PBCT 1.5: a) At least 12,000 (cumulative) qualified _x000a_teachers recruited and distributed according to _x000a_standards set forth in new strategy (b) At least _x000a_90 percent of schools have at least three (3) _x000a_state-paid teachers (c) Budget for teacher _x000a_recruitment and deployment for subsequent _x000a_year approved"/>
    <x v="3"/>
    <n v="0.33"/>
    <n v="0.33"/>
    <n v="0"/>
    <s v="No"/>
    <m/>
    <x v="0"/>
    <s v="Published strategy adopted by the Government_x000a_Published operational plan/MINEDUB"/>
    <m/>
  </r>
  <r>
    <s v="P172885"/>
    <s v="Cameroon"/>
    <x v="2"/>
    <s v="IPF/DLIs"/>
    <s v="Primary Education"/>
    <x v="0"/>
    <x v="3"/>
    <x v="0"/>
    <s v="PBCT 1.6: a) At least 15,000 (cumulative) qualified _x000a_teachers recruited and distributed according to _x000a_standards set forth in new strategy (b) At least _x000a_95 percent of schools have at least three (3) _x000a_state-paid teachers (c) Budget for teacher _x000a_recruitment and deployment for subsequent _x000a_year approved"/>
    <x v="3"/>
    <n v="4.33"/>
    <n v="4.33"/>
    <n v="0"/>
    <s v="No"/>
    <m/>
    <x v="0"/>
    <s v="Published strategy adopted by the Government_x000a_Published operational plan/MINEDUB"/>
    <m/>
  </r>
  <r>
    <s v="P172885"/>
    <s v="Cameroon"/>
    <x v="2"/>
    <s v="IPF/DLIs"/>
    <s v="Primary Education"/>
    <x v="0"/>
    <x v="3"/>
    <x v="0"/>
    <s v="PBCT 1.7: a) At least 18,000 (cumulative) qualified _x000a_teachers recruited and distributed according to _x000a_standards set forth in new strategy (b) At least _x000a_95 percent of schools have at least three (3) _x000a_state-paid teachers (c) Final evaluation of _x000a_implementation of strategy for recruitment and _x000a_deployment of teachers completed and _x000a_disclosed (d) Budget for teacher recruitment and _x000a_deployment for subsequent year approved"/>
    <x v="3"/>
    <n v="4.33"/>
    <n v="4.33"/>
    <n v="0"/>
    <s v="No"/>
    <m/>
    <x v="0"/>
    <s v="Published strategy adopted by the Government_x000a_Published operational plan/MINEDUB"/>
    <m/>
  </r>
  <r>
    <s v="P172885"/>
    <s v="Cameroon"/>
    <x v="2"/>
    <s v="IPF/DLIs"/>
    <s v="Primary Education"/>
    <x v="0"/>
    <x v="36"/>
    <x v="0"/>
    <s v="PBC 2: Increased capacities of teachers in the effective and efficient use of new curriculum in pre-primary and primary schools"/>
    <x v="3"/>
    <n v="10"/>
    <n v="10"/>
    <n v="0"/>
    <s v="No"/>
    <m/>
    <x v="0"/>
    <s v="Database/report on training/MINEDUB"/>
    <s v="Yes, New DLI"/>
  </r>
  <r>
    <s v="P172885"/>
    <s v="Cameroon"/>
    <x v="2"/>
    <s v="IPF/DLIs"/>
    <s v="Primary Education"/>
    <x v="0"/>
    <x v="36"/>
    <x v="0"/>
    <s v="PBCT 2.1: (a) Comprehensive training plan on new _x000a_curriculum for 2020-26 (including didactic _x000a_approach, budget, sequencing, and monitoring _x000a_and evaluation) approved (b) Budget for teacher _x000a_training in new curriculum for subsequent year _x000a_in MINEDUB and MINESEC approved"/>
    <x v="3"/>
    <n v="0"/>
    <n v="0"/>
    <n v="0"/>
    <s v="No"/>
    <m/>
    <x v="0"/>
    <s v="Database/report on training/MINEDUB"/>
    <m/>
  </r>
  <r>
    <s v="P172885"/>
    <s v="Cameroon"/>
    <x v="2"/>
    <s v="IPF/DLIs"/>
    <s v="Primary Education"/>
    <x v="0"/>
    <x v="36"/>
    <x v="0"/>
    <s v="PBCT 2.2: (a) At least 30% of MINEDUB teachers in _x000a_Recipient’s ten (10) regions trained in use of new _x000a_curriculum (b) Budget for teacher training in new _x000a_curriculum for subsequent year in MINEDUB and _x000a_MINESEC approved"/>
    <x v="3"/>
    <n v="1"/>
    <n v="1"/>
    <n v="0"/>
    <s v="No"/>
    <m/>
    <x v="0"/>
    <s v="Database/report on training/MINEDUB"/>
    <m/>
  </r>
  <r>
    <s v="P172885"/>
    <s v="Cameroon"/>
    <x v="2"/>
    <s v="IPF/DLIs"/>
    <s v="Primary Education"/>
    <x v="0"/>
    <x v="36"/>
    <x v="0"/>
    <s v="PBCT 2.3: (a) At least 60% of MINEDUB teachers in _x000a_Recipient’s ten (10) regions trained in use of new _x000a_curriculum (b) Budget for teacher training in new _x000a_curriculum for subsequent year in MINEDUB and _x000a_MINESEC approved"/>
    <x v="3"/>
    <n v="1"/>
    <n v="1"/>
    <n v="0"/>
    <s v="No"/>
    <m/>
    <x v="0"/>
    <s v="Database/report on training/MINEDUB"/>
    <m/>
  </r>
  <r>
    <s v="P172885"/>
    <s v="Cameroon"/>
    <x v="2"/>
    <s v="IPF/DLIs"/>
    <s v="Primary Education"/>
    <x v="0"/>
    <x v="36"/>
    <x v="0"/>
    <s v="PBCT 2.4: (a) At least 90% of MINEDUB teachers in _x000a_Recipient’s ten (10) regions trained in use of new _x000a_curriculum (b) Budget for teacher training in new _x000a_curriculum for subsequent year in MINEDUB and _x000a_MINESEC approved (c) Mid-term evaluation _x000a_completed and disclosed"/>
    <x v="3"/>
    <n v="1"/>
    <n v="1"/>
    <n v="0"/>
    <s v="No"/>
    <m/>
    <x v="0"/>
    <s v="Database/report on training/MINEDUB"/>
    <m/>
  </r>
  <r>
    <s v="P172885"/>
    <s v="Cameroon"/>
    <x v="2"/>
    <s v="IPF/DLIs"/>
    <s v="Primary Education"/>
    <x v="0"/>
    <x v="36"/>
    <x v="0"/>
    <s v="PBCT 2.5: (a) At least 60% of MINEDUB teachers in _x000a_Recipient’s ten (10) regions completed refresher _x000a_training (b) Budget for teacher training for _x000a_subsequent year in MINEDUB and MINESEC _x000a_approved"/>
    <x v="3"/>
    <n v="1"/>
    <n v="1"/>
    <n v="0"/>
    <s v="No"/>
    <m/>
    <x v="0"/>
    <s v="Database/report on training/MINEDUB"/>
    <m/>
  </r>
  <r>
    <s v="P172885"/>
    <s v="Cameroon"/>
    <x v="2"/>
    <s v="IPF/DLIs"/>
    <s v="Primary Education"/>
    <x v="0"/>
    <x v="36"/>
    <x v="0"/>
    <s v="PBCT 2.6: (a) At least 90% of MINEDUB teachers in _x000a_Recipient’s ten (10) regions completed refresher _x000a_training (b) Budget for teacher training for _x000a_subsequent year in MINEDUB and MINESEC _x000a_approved"/>
    <x v="3"/>
    <n v="3"/>
    <n v="3"/>
    <n v="0"/>
    <s v="No"/>
    <m/>
    <x v="0"/>
    <s v="Database/report on training/MINEDUB"/>
    <m/>
  </r>
  <r>
    <s v="P172885"/>
    <s v="Cameroon"/>
    <x v="2"/>
    <s v="IPF/DLIs"/>
    <s v="Primary Education"/>
    <x v="0"/>
    <x v="36"/>
    <x v="0"/>
    <s v="PBCT 2.7: (a) Final evaluation of teacher training plan _x000a_completed and publicly disclosed (b) Budget for _x000a_teacher training for subsequent year in _x000a_MINEDUB and MINESEC approved (c) Final _x000a_evaluation completed and disclosed"/>
    <x v="3"/>
    <n v="3"/>
    <n v="3"/>
    <n v="0"/>
    <s v="No"/>
    <m/>
    <x v="0"/>
    <s v="Database/report on training/MINEDUB"/>
    <m/>
  </r>
  <r>
    <s v="P172885"/>
    <s v="Cameroon"/>
    <x v="2"/>
    <s v="IPF/DLIs"/>
    <s v="Primary Education"/>
    <x v="1"/>
    <x v="1"/>
    <x v="0"/>
    <s v="PBC 3: Increased availability of essential textbooks in public primary schools"/>
    <x v="3"/>
    <n v="12"/>
    <n v="12"/>
    <n v="0"/>
    <s v="No"/>
    <m/>
    <x v="0"/>
    <s v="DPPC/MINEDUB"/>
    <s v="Yes, New DLI"/>
  </r>
  <r>
    <s v="P172885"/>
    <s v="Cameroon"/>
    <x v="2"/>
    <s v="IPF/DLIs"/>
    <s v="Primary Education"/>
    <x v="1"/>
    <x v="1"/>
    <x v="0"/>
    <s v="PBCT 3.1: (a) Textbook operational plan for 2020-26 based _x000a_on new textbook policy guidelines and principles _x000a_approved (b) Textbook policy approved (c) _x000a_Technical unit (permanent secretariat) for _x000a_textbooks, with staff and resources, equipped _x000a_and fully operational (d) Financing plan, _x000a_procurement plan, and distribution plan for _x000a_subsequent year’s textbook provision developed _x000a_(e) Budget for textbook procurement and _x000a_distribution for subsequent year approved"/>
    <x v="3"/>
    <n v="0"/>
    <n v="0"/>
    <n v="0"/>
    <s v="No"/>
    <m/>
    <x v="0"/>
    <s v="DPPC/MINEDUB"/>
    <m/>
  </r>
  <r>
    <s v="P172885"/>
    <s v="Cameroon"/>
    <x v="2"/>
    <s v="IPF/DLIs"/>
    <s v="Primary Education"/>
    <x v="1"/>
    <x v="1"/>
    <x v="0"/>
    <s v="PBCT 3.2: (a) At least 50 percent of students of Level 1 (SIL _x000a_/ Class 1 CP/Class 2) have the package of 3 _x000a_essential textbooks (b) Financing plan, _x000a_procurement plan, and distribution plan for _x000a_subsequent year’s textbook provision developed _x000a_(c) Budget for textbook procurement and _x000a_distribution for subsequent year approved"/>
    <x v="3"/>
    <n v="0.67"/>
    <n v="0.67"/>
    <n v="0"/>
    <s v="No"/>
    <m/>
    <x v="0"/>
    <s v="DPPC/MINEDUB"/>
    <m/>
  </r>
  <r>
    <s v="P172885"/>
    <s v="Cameroon"/>
    <x v="2"/>
    <s v="IPF/DLIs"/>
    <s v="Primary Education"/>
    <x v="1"/>
    <x v="1"/>
    <x v="0"/>
    <s v="PBCT 3.3: (a) At least 50 percent of students of Level 1 (SIL _x000a_/ Class 1 CP / Class 2) and Level 2 (CE1 / Class 3 _x000a_CE2 / Class 4) have the package of three (3) _x000a_essential textbooks (b) Financing plan, _x000a_procurement plan, distribution plan for _x000a_subsequent year’s textbook provision developed _x000a_(c) Budget for textbook procurement and _x000a_distribution for subsequent year approved"/>
    <x v="3"/>
    <n v="0.67"/>
    <n v="0.67"/>
    <n v="0"/>
    <s v="No"/>
    <m/>
    <x v="0"/>
    <s v="DPPC/MINEDUB"/>
    <m/>
  </r>
  <r>
    <s v="P172885"/>
    <s v="Cameroon"/>
    <x v="2"/>
    <s v="IPF/DLIs"/>
    <s v="Primary Education"/>
    <x v="1"/>
    <x v="1"/>
    <x v="0"/>
    <s v="PBCT 3.4: (a) At least 50 percent of students of Level 1 (SIL _x000a_/ Class 1 CP / Class 2), Level 2 (CE1 / Class 3 CE2 / _x000a_Class 4), and Level 3 (CM1 / Class 5 CM2 / Class _x000a_6) have the package of three (3) essential _x000a_textbooks (b) Evaluation completed of _x000a_distribution of textbooks and their storage, with _x000a_recommendations for next two (2) years (c) _x000a_Financing plan and budget, procurement plan, _x000a_and distribution plan for subsequent year _x000a_textbook provision developed (d) Budget for _x000a_textbook procurement and distribution for _x000a_subsequent year approved"/>
    <x v="3"/>
    <n v="0.67"/>
    <n v="0.67"/>
    <n v="0"/>
    <s v="No"/>
    <m/>
    <x v="0"/>
    <s v="DPPC/MINEDUB"/>
    <m/>
  </r>
  <r>
    <s v="P172885"/>
    <s v="Cameroon"/>
    <x v="2"/>
    <s v="IPF/DLIs"/>
    <s v="Primary Education"/>
    <x v="1"/>
    <x v="1"/>
    <x v="0"/>
    <s v="PBCT 3.5: (a) At least 50 percent of students of Level 2 (CE1 _x000a_/ Class 3 CE2 / Class 4) and Level 3 (CM1 / Class 5 _x000a_CM2 / Class 6) have the package three (3) _x000a_essential textbooks (b) At least 90% of students _x000a_of Level 1 (SIL / Class 1 CP / Class 2) have the _x000a_package of three (3) essential textbooks (c) _x000a_Financing plan and budget, procurement plan, _x000a_and distribution plan for subsequent year’s _x000a_textbook provision developed (d) Inclusion of _x000a_budget line for essential textbooks in MINEDUB’s _x000a_budget (e) Budget for textbook procurement and _x000a_distribution for subsequent year approved"/>
    <x v="3"/>
    <n v="0.67"/>
    <n v="0.67"/>
    <n v="0"/>
    <s v="No"/>
    <m/>
    <x v="0"/>
    <s v="DPPC/MINEDUB"/>
    <m/>
  </r>
  <r>
    <s v="P172885"/>
    <s v="Cameroon"/>
    <x v="2"/>
    <s v="IPF/DLIs"/>
    <s v="Primary Education"/>
    <x v="1"/>
    <x v="1"/>
    <x v="0"/>
    <s v="PBCT 3.6: (a) At least 90 percent of students of Level 1 (SIL _x000a_/ Class 1 CP / Class 2) and Level 2 (CE1 / Class 3 _x000a_CE2 / Class 4) have the package of three (3) _x000a_essential textbooks (b) At least 50% of students _x000a_of Level 3 (CM1 / Class 5 CM2 / Class 6) have the _x000a_package of three (3) essential textbooks (c) _x000a_Financing plan and budget, procurement plan, _x000a_and distribution plan as well as evaluation for _x000a_subsequent year’s textbook provision developed _x000a_(d) Budget for textbook procurement and _x000a_distribution for subsequent year approved (e) _x000a_Budget approved for final evaluation of textbook _x000a_provision under new textbook policy"/>
    <x v="3"/>
    <n v="4.67"/>
    <n v="4.67"/>
    <n v="0"/>
    <s v="No"/>
    <m/>
    <x v="0"/>
    <s v="DPPC/MINEDUB"/>
    <m/>
  </r>
  <r>
    <s v="P172885"/>
    <s v="Cameroon"/>
    <x v="2"/>
    <s v="IPF/DLIs"/>
    <s v="Primary Education"/>
    <x v="1"/>
    <x v="1"/>
    <x v="0"/>
    <s v="PBCT 3.7: (a) At least 90 percent of students of Level 1 (SIL _x000a_/ Class 1 CP/Class 2), Level 2 (CE1 / Class 3 CE2/ _x000a_Class 4) and Level 3 (CM1 / Class 5 CM2/Class 6) _x000a_have the package of three (3) essential textbooks _x000a_(b) Final evaluation of textbook provision under _x000a_new textbook policy completed and publicly _x000a_disclosed (c) Financing plan and budget for _x000a_textbook procurement and distribution for _x000a_subsequent year approved"/>
    <x v="3"/>
    <n v="4.6500000000000004"/>
    <n v="4.6500000000000004"/>
    <n v="0"/>
    <s v="No"/>
    <m/>
    <x v="0"/>
    <s v="DPPC/MINEDUB"/>
    <m/>
  </r>
  <r>
    <s v="P172885"/>
    <s v="Cameroon"/>
    <x v="2"/>
    <s v="IPF/DLIs"/>
    <s v="Early Child Development"/>
    <x v="5"/>
    <x v="75"/>
    <x v="0"/>
    <s v="PBC 4: Pre-primary enrollment in Community Pre-school Centers in rural areas"/>
    <x v="3"/>
    <n v="10"/>
    <n v="10"/>
    <n v="0"/>
    <s v="No"/>
    <m/>
    <x v="0"/>
    <s v="Database/school mapping of MINEDUB/annual reports"/>
    <s v="Yes, New DLI"/>
  </r>
  <r>
    <s v="P172885"/>
    <s v="Cameroon"/>
    <x v="2"/>
    <s v="IPF/DLIs"/>
    <s v="Early Child Development"/>
    <x v="5"/>
    <x v="75"/>
    <x v="0"/>
    <s v="PBCT 4.1: (a) Comprehensive plan for community _x000a_preschool development for 2020-26, including _x000a_standards, costing, and training plan, approved _x000a_(b) Modules for parental education with guide _x000a_available (c) At least one (1) mobilization _x000a_through sensitization campaign completed and _x000a_dialogue sessions completed (d) Budget _x000a_approved for CPC activities for subsequent year"/>
    <x v="3"/>
    <n v="0"/>
    <n v="0"/>
    <n v="0"/>
    <s v="No"/>
    <m/>
    <x v="0"/>
    <s v="Database/school mapping of MINEDUB/annual reports"/>
    <m/>
  </r>
  <r>
    <s v="P172885"/>
    <s v="Cameroon"/>
    <x v="2"/>
    <s v="IPF/DLIs"/>
    <s v="Early Child Development"/>
    <x v="5"/>
    <x v="75"/>
    <x v="0"/>
    <s v="PBCT 4.2: (a) At least 14,360 (cumulative) pupils enrolled in _x000a_CPCs according to approved norms in rural areas _x000a_(b) Budget approved for CPC activities for _x000a_subsequent year"/>
    <x v="3"/>
    <n v="1"/>
    <n v="1"/>
    <n v="0"/>
    <s v="No"/>
    <m/>
    <x v="0"/>
    <s v="Database/school mapping of MINEDUB/annual reports"/>
    <m/>
  </r>
  <r>
    <s v="P172885"/>
    <s v="Cameroon"/>
    <x v="2"/>
    <s v="IPF/DLIs"/>
    <s v="Early Child Development"/>
    <x v="5"/>
    <x v="75"/>
    <x v="0"/>
    <s v="PBCT 4.3: (a) At least 20,360 (cumulative) pupils enrolled in _x000a_CPCs according to approved norms in rural areas _x000a_(b) Budget approved for CPC activities for _x000a_subsequent year"/>
    <x v="3"/>
    <n v="1"/>
    <n v="1"/>
    <n v="0"/>
    <s v="No"/>
    <m/>
    <x v="0"/>
    <s v="Database/school mapping of MINEDUB/annual reports"/>
    <m/>
  </r>
  <r>
    <s v="P172885"/>
    <s v="Cameroon"/>
    <x v="2"/>
    <s v="IPF/DLIs"/>
    <s v="Early Child Development"/>
    <x v="5"/>
    <x v="75"/>
    <x v="0"/>
    <s v="PBCT 4.4: (a) At least 26,360 (cumulative) pupils enrolled in _x000a_CPCs according to approved norms in rural areas _x000a_(b) Budget approved for CPC activities for _x000a_subsequent year (c) Mid-term evaluation of _x000a_intervention on access to preschool in rural _x000a_areas completed and publicly disclosed"/>
    <x v="3"/>
    <n v="1"/>
    <n v="1"/>
    <n v="0"/>
    <s v="No"/>
    <m/>
    <x v="0"/>
    <s v="Database/school mapping of MINEDUB/annual reports"/>
    <m/>
  </r>
  <r>
    <s v="P172885"/>
    <s v="Cameroon"/>
    <x v="2"/>
    <s v="IPF/DLIs"/>
    <s v="Early Child Development"/>
    <x v="5"/>
    <x v="75"/>
    <x v="0"/>
    <s v="PBCT 4.5: a) At least 32,360 (cumulative) pupils enrolled in _x000a_CPCs according to approved norms in rural areas _x000a_(b) Budget approved for CPC activities for _x000a_subsequent year"/>
    <x v="3"/>
    <n v="1"/>
    <n v="1"/>
    <n v="0"/>
    <s v="No"/>
    <m/>
    <x v="0"/>
    <s v="Database/school mapping of MINEDUB/annual reports"/>
    <m/>
  </r>
  <r>
    <s v="P172885"/>
    <s v="Cameroon"/>
    <x v="2"/>
    <s v="IPF/DLIs"/>
    <s v="Early Child Development"/>
    <x v="5"/>
    <x v="75"/>
    <x v="0"/>
    <s v="PBCT 4.6: (a) At least 38,360 (cumulative) pupils enrolled in _x000a_CPCs according to approved norms in rural areas _x000a_(b) Budget approved for CPC activities for _x000a_subsequent year"/>
    <x v="3"/>
    <n v="3"/>
    <n v="3"/>
    <n v="0"/>
    <s v="No"/>
    <m/>
    <x v="0"/>
    <s v="Database/school mapping of MINEDUB/annual reports"/>
    <m/>
  </r>
  <r>
    <s v="P172885"/>
    <s v="Cameroon"/>
    <x v="2"/>
    <s v="IPF/DLIs"/>
    <s v="Early Child Development"/>
    <x v="5"/>
    <x v="75"/>
    <x v="0"/>
    <s v="PBCT 4.7: (a) At least 38,360 (cumulative) pupils enrolled in _x000a_CPCs according to approved norms in rural areas _x000a_(b) Budget approved for CPC activities for _x000a_subsequent year (c) Final evaluation of _x000a_intervention on access to preschool in rural _x000a_areas completed and publicly disclosed"/>
    <x v="3"/>
    <n v="3"/>
    <n v="3"/>
    <n v="0"/>
    <s v="No"/>
    <m/>
    <x v="0"/>
    <s v="Database/school mapping of MINEDUB/annual reports"/>
    <m/>
  </r>
  <r>
    <s v="P172885"/>
    <s v="Cameroon"/>
    <x v="2"/>
    <s v="IPF/DLIs"/>
    <s v="Primary Education"/>
    <x v="6"/>
    <x v="23"/>
    <x v="3"/>
    <s v="PBC 5: Establishment of a standardized student learning assessment system for primary and secondary education and increased _x000a_share of learners achieving minimum proficiency in reading"/>
    <x v="3"/>
    <n v="6"/>
    <n v="6"/>
    <n v="0"/>
    <s v="No"/>
    <m/>
    <x v="0"/>
    <s v="Learning Assessment Unit and PASEC when available"/>
    <s v="Yes, New DLI"/>
  </r>
  <r>
    <s v="P172885"/>
    <s v="Cameroon"/>
    <x v="2"/>
    <s v="IPF/DLIs"/>
    <s v="Primary Education"/>
    <x v="6"/>
    <x v="23"/>
    <x v="3"/>
    <s v="PBCT 5.1: (a) Comprehensive operational plan (2020-2023) _x000a_approved for establishment of regular learning _x000a_assessments system, including: (i) unit structure, _x000a_staffing, and functions; (ii) content and _x000a_frequency of assessments; and (iii) conducting of _x000a_evaluations, (b) The Learning Assessment Unit is _x000a_functional"/>
    <x v="3"/>
    <n v="0"/>
    <n v="0"/>
    <n v="0"/>
    <s v="No"/>
    <m/>
    <x v="0"/>
    <s v="Learning Assessment Unit and PASEC when available"/>
    <m/>
  </r>
  <r>
    <s v="P172885"/>
    <s v="Cameroon"/>
    <x v="2"/>
    <s v="IPF/DLIs"/>
    <s v="Primary Education"/>
    <x v="6"/>
    <x v="23"/>
    <x v="3"/>
    <s v="PBCT 5.2: (a) Functions for learning assessment _x000a_strengthened according to approved _x000a_comprehensive plan toward establishment of _x000a_learning assessment unit (b) Report on pilot _x000a_testing completed for learning assessment _x000a_(primary-level classes 4 and 6) by newly created _x000a_learning assessment unit (c) Budget for learning _x000a_assessment activities for subsequent year for _x000a_MINEDUB and MINESEC approved"/>
    <x v="3"/>
    <n v="0"/>
    <n v="0"/>
    <n v="0"/>
    <s v="No"/>
    <m/>
    <x v="0"/>
    <s v="Learning Assessment Unit and PASEC when available"/>
    <m/>
  </r>
  <r>
    <s v="P172885"/>
    <s v="Cameroon"/>
    <x v="2"/>
    <s v="IPF/DLIs"/>
    <s v="Primary Education"/>
    <x v="6"/>
    <x v="23"/>
    <x v="3"/>
    <s v="PBCT 5.3: (a) Assessment report, including _x000a_recommendations, on learning outcomes _x000a_(primary-level classes 4 and 6) available and _x000a_publicly disseminated (b) Budget for learning _x000a_assessment activities for subsequent year for _x000a_MINEDUB and MINESEC approved"/>
    <x v="3"/>
    <n v="0"/>
    <n v="0"/>
    <n v="0"/>
    <s v="No"/>
    <m/>
    <x v="0"/>
    <s v="Learning Assessment Unit and PASEC when available"/>
    <m/>
  </r>
  <r>
    <s v="P172885"/>
    <s v="Cameroon"/>
    <x v="2"/>
    <s v="IPF/DLIs"/>
    <s v="Primary Education"/>
    <x v="6"/>
    <x v="23"/>
    <x v="3"/>
    <s v="PBCT 5.4: (a) Report on testing instruments (secondary _x000a_forms 2 and 4) completed (b) Budget for learning _x000a_assessment activities for subsequent year for _x000a_MINEDUB and MINESEC approved (c) Budget for _x000a_evaluation of learning assessment system _x000a_approved"/>
    <x v="3"/>
    <n v="0"/>
    <n v="0"/>
    <n v="0"/>
    <s v="No"/>
    <m/>
    <x v="0"/>
    <s v="Learning Assessment Unit and PASEC when available"/>
    <m/>
  </r>
  <r>
    <s v="P172885"/>
    <s v="Cameroon"/>
    <x v="2"/>
    <s v="IPF/DLIs"/>
    <s v="Primary Education"/>
    <x v="6"/>
    <x v="23"/>
    <x v="3"/>
    <s v="PBCT 5.5: (a) Assessment report, including _x000a_recommendations, on learning outcomes _x000a_(secondary forms 2 and 4) available and publicly _x000a_disseminated (b) Budget for learning assessment _x000a_activities for subsequent year for MINEDUB and _x000a_MINESEC approved"/>
    <x v="3"/>
    <n v="0"/>
    <n v="0"/>
    <n v="0"/>
    <s v="No"/>
    <m/>
    <x v="0"/>
    <s v="Learning Assessment Unit and PASEC when available"/>
    <m/>
  </r>
  <r>
    <s v="P172885"/>
    <s v="Cameroon"/>
    <x v="2"/>
    <s v="IPF/DLIs"/>
    <s v="Primary Education"/>
    <x v="6"/>
    <x v="23"/>
    <x v="3"/>
    <s v="PBCT 5.6: (a) Assessment report, including _x000a_recommendations, on learning outcomes _x000a_(primary-level class 6) available and publicly _x000a_disseminated (b) Budget for learning assessment _x000a_activities for subsequent year for MINEDUB and _x000a_MINESEC approved (c) At least 35 percent of _x000a_learners at the end of primary school reach the _x000a_minimum proficiency level in reading"/>
    <x v="3"/>
    <n v="3"/>
    <n v="3"/>
    <n v="0"/>
    <s v="No"/>
    <m/>
    <x v="0"/>
    <s v="Learning Assessment Unit and PASEC when available"/>
    <m/>
  </r>
  <r>
    <s v="P172885"/>
    <s v="Cameroon"/>
    <x v="2"/>
    <s v="IPF/DLIs"/>
    <s v="Primary Education"/>
    <x v="6"/>
    <x v="23"/>
    <x v="3"/>
    <s v="PBCT 5.7: a) Final evaluation of learning assessment _x000a_system completed, available and publicly _x000a_disseminated (b) Budget for learning assessment _x000a_activities for subsequent year for MINEDUB and _x000a_MINESEC approved"/>
    <x v="3"/>
    <n v="3"/>
    <n v="3"/>
    <n v="0"/>
    <s v="No"/>
    <m/>
    <x v="0"/>
    <s v="Learning Assessment Unit and PASEC when available"/>
    <m/>
  </r>
  <r>
    <s v="P172885"/>
    <s v="Cameroon"/>
    <x v="2"/>
    <s v="IPF/DLIs"/>
    <s v="Primary Education"/>
    <x v="2"/>
    <x v="2"/>
    <x v="0"/>
    <s v="PBC 6: Integrated education management information system functional and operational"/>
    <x v="3"/>
    <n v="5"/>
    <n v="5"/>
    <n v="0"/>
    <s v="No"/>
    <m/>
    <x v="0"/>
    <s v="EMIS Technical Unit"/>
    <s v="Yes, New DLI"/>
  </r>
  <r>
    <s v="P172885"/>
    <s v="Cameroon"/>
    <x v="2"/>
    <s v="IPF/DLIs"/>
    <s v="Primary Education"/>
    <x v="2"/>
    <x v="2"/>
    <x v="0"/>
    <s v="PBCT 6.1: (a) National EMIS implementation strategy and _x000a_operational plan (2020-26) approved (b) Budget _x000a_for EMIS activities for subsequent year for _x000a_ministries in charge of education sector _x000a_approved"/>
    <x v="3"/>
    <n v="0"/>
    <n v="0"/>
    <n v="0"/>
    <s v="No"/>
    <m/>
    <x v="0"/>
    <s v="EMIS Technical Unit"/>
    <m/>
  </r>
  <r>
    <s v="P172885"/>
    <s v="Cameroon"/>
    <x v="2"/>
    <s v="IPF/DLIs"/>
    <s v="Primary Education"/>
    <x v="2"/>
    <x v="2"/>
    <x v="0"/>
    <s v="PBCT 6.2:(a) National EMIS platform developed and _x000a_operational (b) Budget for EMIS activities for _x000a_subsequent year for ministries in charge of _x000a_education sector approved"/>
    <x v="3"/>
    <n v="0.17"/>
    <n v="0.17"/>
    <n v="0"/>
    <s v="No"/>
    <m/>
    <x v="0"/>
    <s v="EMIS Technical Unit"/>
    <m/>
  </r>
  <r>
    <s v="P172885"/>
    <s v="Cameroon"/>
    <x v="2"/>
    <s v="IPF/DLIs"/>
    <s v="Primary Education"/>
    <x v="2"/>
    <x v="2"/>
    <x v="0"/>
    <s v="PBCT 6.3: (a) Integrated statistical yearbook of education _x000a_and training sector available and publicly _x000a_disseminated (b) Budget for EMIS activities for _x000a_subsequent year for ministries in charge of _x000a_education sector approved"/>
    <x v="3"/>
    <n v="0.17"/>
    <n v="0.17"/>
    <n v="0"/>
    <s v="No"/>
    <m/>
    <x v="0"/>
    <s v="EMIS Technical Unit"/>
    <m/>
  </r>
  <r>
    <s v="P172885"/>
    <s v="Cameroon"/>
    <x v="2"/>
    <s v="IPF/DLIs"/>
    <s v="Primary Education"/>
    <x v="2"/>
    <x v="2"/>
    <x v="0"/>
    <s v="PBCT 6.4: (a) Integrated statistical yearbook of education _x000a_and training sector available and publicly _x000a_disseminated (b) EMIS deconcentrated _x000a_(MINEDUB / MINESEC) and operational in at _x000a_least five (5) regions (c) Budget for EMIS _x000a_activities, for subsequent year for ministries in _x000a_charge of education sector approved"/>
    <x v="3"/>
    <n v="0.17"/>
    <n v="0.17"/>
    <n v="0"/>
    <s v="No"/>
    <m/>
    <x v="0"/>
    <s v="EMIS Technical Unit"/>
    <m/>
  </r>
  <r>
    <s v="P172885"/>
    <s v="Cameroon"/>
    <x v="2"/>
    <s v="IPF/DLIs"/>
    <s v="Primary Education"/>
    <x v="2"/>
    <x v="2"/>
    <x v="0"/>
    <s v="PBCT6.5: (a) Integrated statistical yearbook of education _x000a_and training sector available and publicly _x000a_disseminated (b) EMIS deconcentrated _x000a_(MINEDUB / MINESEC) and operational in all ten _x000a_(10) regions (c) Budget for EMIS activities for _x000a_subsequent year for ministries in charge of _x000a_education sector approved"/>
    <x v="3"/>
    <n v="0.17"/>
    <n v="0.17"/>
    <n v="0"/>
    <s v="No"/>
    <m/>
    <x v="0"/>
    <s v="EMIS Technical Unit"/>
    <m/>
  </r>
  <r>
    <s v="P172885"/>
    <s v="Cameroon"/>
    <x v="2"/>
    <s v="IPF/DLIs"/>
    <s v="Primary Education"/>
    <x v="2"/>
    <x v="2"/>
    <x v="0"/>
    <s v="PBCT 6.6: (a) Integrated statistical yearbook of education _x000a_and training sector available and publicly _x000a_disseminated (b) EMIS deconcentrated _x000a_(MINEFOP) and operational in at least five (5) _x000a_regions (c) EMIS deconcentrated (MINESUP) and _x000a_operational in at least four (4) State Universities _x000a_of Cameroon (d) Budget for EMIS activities for _x000a_subsequent year for ministries in charge of _x000a_education sector approved"/>
    <x v="3"/>
    <n v="2.15"/>
    <n v="2.15"/>
    <n v="0"/>
    <s v="No"/>
    <m/>
    <x v="0"/>
    <s v="EMIS Technical Unit"/>
    <m/>
  </r>
  <r>
    <s v="P172885"/>
    <s v="Cameroon"/>
    <x v="2"/>
    <s v="IPF/DLIs"/>
    <s v="Primary Education"/>
    <x v="2"/>
    <x v="2"/>
    <x v="0"/>
    <s v="PBCT 6.7: (a) Integrated statistical yearbook of education _x000a_and training sector available and publicly _x000a_disseminated (b) EMIS deconcentrated _x000a_(MINEFOP) and operational in all ten (10) regions _x000a_(c) EMIS deconcentrated (MINESUP) and _x000a_operational in all eight (8) State Universities (d) _x000a_Budget for EMIS activities, for subsequent year _x000a_for ministries in charge of education sector _x000a_approved (e) Final evaluation of national EMIS _x000a_completed and disseminated"/>
    <x v="3"/>
    <n v="2.15"/>
    <n v="2.15"/>
    <n v="0"/>
    <s v="No"/>
    <m/>
    <x v="0"/>
    <s v="EMIS Technical Unit"/>
    <m/>
  </r>
  <r>
    <s v="P172885"/>
    <s v="Cameroon"/>
    <x v="2"/>
    <s v="IPF/DLIs"/>
    <s v="Primary Education"/>
    <x v="5"/>
    <x v="8"/>
    <x v="0"/>
    <s v="PBC 7: Improved learning environment and quality of education for children in host-community schools with refugees"/>
    <x v="3"/>
    <n v="9"/>
    <n v="9"/>
    <n v="0"/>
    <s v="No"/>
    <m/>
    <x v="0"/>
    <s v="MINEDUB/DEMP"/>
    <s v="Yes, New DLI"/>
  </r>
  <r>
    <s v="P172885"/>
    <s v="Cameroon"/>
    <x v="2"/>
    <s v="IPF/DLIs"/>
    <s v="Primary Education"/>
    <x v="5"/>
    <x v="8"/>
    <x v="0"/>
    <s v="PBCT 7.1: (a) Approved comprehensive response strategy _x000a_and plan (2019-23), including addressing teacher _x000a_and textbook availability, grants for schools in _x000a_targeted areas with relevant criteria and _x000a_procedures, and establishment of database (b) _x000a_Establishment of list of targeted schools to be _x000a_revised annually on basis of criteria (c) Budget _x000a_for activities for subsequent year approved"/>
    <x v="3"/>
    <n v="0"/>
    <n v="0"/>
    <n v="0"/>
    <s v="No"/>
    <m/>
    <x v="0"/>
    <s v="MINEDUB/DEMP"/>
    <m/>
  </r>
  <r>
    <s v="P172885"/>
    <s v="Cameroon"/>
    <x v="2"/>
    <s v="IPF/DLIs"/>
    <s v="Primary Education"/>
    <x v="5"/>
    <x v="8"/>
    <x v="0"/>
    <s v="PBCT 7.2: (a) At least 50 schools (cumulative) in targeted _x000a_areas have benefited from package of grant _x000a_funding and school-level interventions according _x000a_to approved response strategy and plan (b) _x000a_Budget for activities for subsequent year _x000a_approved"/>
    <x v="3"/>
    <n v="0.83"/>
    <n v="0.83"/>
    <n v="0"/>
    <s v="No"/>
    <m/>
    <x v="0"/>
    <s v="MINEDUB/DEMP"/>
    <m/>
  </r>
  <r>
    <s v="P172885"/>
    <s v="Cameroon"/>
    <x v="2"/>
    <s v="IPF/DLIs"/>
    <s v="Primary Education"/>
    <x v="5"/>
    <x v="8"/>
    <x v="0"/>
    <s v="PBCT 7.3: (a) At least 100 schools (cumulative) in targeted _x000a_areas have benefited from package of grant _x000a_funding and school-level interventions according _x000a_to approved response strategy and plan (b) _x000a_Budget for activities for subsequent year _x000a_approved"/>
    <x v="3"/>
    <n v="0.83"/>
    <n v="0.83"/>
    <n v="0"/>
    <s v="No"/>
    <m/>
    <x v="0"/>
    <s v="MINEDUB/DEMP"/>
    <m/>
  </r>
  <r>
    <s v="P172885"/>
    <s v="Cameroon"/>
    <x v="2"/>
    <s v="IPF/DLIs"/>
    <s v="Primary Education"/>
    <x v="5"/>
    <x v="8"/>
    <x v="0"/>
    <s v="PBCT 7.4: (a) At least 200 schools (cumulative) in targeted _x000a_areas have benefited from package of grant _x000a_funding and school-level interventions according _x000a_to approved response strategy and plan (b) _x000a_Interim evaluation of implementation of strategy _x000a_completed and disseminated and updated action _x000a_plan for 2024-2026 validated (c) Budget for _x000a_activities approved for subsequent year"/>
    <x v="3"/>
    <n v="0.83"/>
    <n v="0.83"/>
    <n v="0"/>
    <s v="No"/>
    <m/>
    <x v="0"/>
    <s v="MINEDUB/DEMP"/>
    <m/>
  </r>
  <r>
    <s v="P172885"/>
    <s v="Cameroon"/>
    <x v="2"/>
    <s v="IPF/DLIs"/>
    <s v="Primary Education"/>
    <x v="5"/>
    <x v="8"/>
    <x v="0"/>
    <s v="PBCT 7.5: (a) At least 300 schools (cumulative) in targeted _x000a_areas have benefited from package of grant _x000a_funding and school-level interventions according _x000a_to approved response strategy and plan (b) _x000a_Budget for activities approved for subsequent _x000a_year"/>
    <x v="3"/>
    <n v="0.83"/>
    <n v="0.83"/>
    <n v="0"/>
    <s v="No"/>
    <m/>
    <x v="0"/>
    <s v="MINEDUB/DEMP"/>
    <m/>
  </r>
  <r>
    <s v="P172885"/>
    <s v="Cameroon"/>
    <x v="2"/>
    <s v="IPF/DLIs"/>
    <s v="Primary Education"/>
    <x v="5"/>
    <x v="8"/>
    <x v="0"/>
    <s v="PBCT 7.6: (a) At least 400 schools (cumulative) in targeted _x000a_areas have benefited from package of grant _x000a_funding and school-level interventions according _x000a_to approved response strategy and plan (b) _x000a_Budget for activities approved for subsequent _x000a_year"/>
    <x v="3"/>
    <n v="2.83"/>
    <n v="2.83"/>
    <n v="0"/>
    <s v="No"/>
    <m/>
    <x v="0"/>
    <s v="MINEDUB/DEMP"/>
    <m/>
  </r>
  <r>
    <s v="P172885"/>
    <s v="Cameroon"/>
    <x v="2"/>
    <s v="IPF/DLIs"/>
    <s v="Primary Education"/>
    <x v="5"/>
    <x v="8"/>
    <x v="0"/>
    <s v="PBCT 7.7: (a) At least 400 schools (cumulative) in targeted _x000a_areas have benefited from package of grant _x000a_funding and school-level interventions according _x000a_to approved response strategy and plan (b) _x000a_Budget for activities approved for subsequent _x000a_year (c) Final evaluation of implementation of _x000a_strategy completed and disseminated"/>
    <x v="3"/>
    <n v="2.83"/>
    <n v="2.83"/>
    <n v="0"/>
    <s v="No"/>
    <m/>
    <x v="0"/>
    <s v="MINEDUB/DEMP"/>
    <m/>
  </r>
  <r>
    <s v="P172885"/>
    <s v="Cameroon"/>
    <x v="2"/>
    <s v="IPF/DLIs"/>
    <s v="Primary Education"/>
    <x v="5"/>
    <x v="8"/>
    <x v="0"/>
    <s v="PBC 8: Improved learning environment and quality of education for children in host-community schools with internally displaced _x000a_persons (“IDPs”)"/>
    <x v="3"/>
    <n v="14"/>
    <n v="14"/>
    <n v="0"/>
    <s v="No"/>
    <m/>
    <x v="0"/>
    <s v="MINEDUB/DEMP"/>
    <s v="Yes, New DLI"/>
  </r>
  <r>
    <s v="P172885"/>
    <s v="Cameroon"/>
    <x v="2"/>
    <s v="IPF/DLIs"/>
    <s v="Primary Education"/>
    <x v="5"/>
    <x v="8"/>
    <x v="0"/>
    <s v="PBCT 8.1: (a) Approved comprehensive response strategy _x000a_and plan (2020-26) for schools receiving large _x000a_numbers of IDPs, including addressing teacher _x000a_and textbook availability, grants for schools in _x000a_targeted areas with relevant criteria and _x000a_procedures, and establishment of database of _x000a_IDP school-aged children (b) Establishment of list _x000a_of targeted schools to be revised annually on _x000a_basis of criteria as defined in the response _x000a_strategy and plan for schools receiving IDPs (c) _x000a_Budget for activities for subsequent year _x000a_approved"/>
    <x v="3"/>
    <n v="2.35"/>
    <n v="2.35"/>
    <n v="0"/>
    <s v="No"/>
    <m/>
    <x v="0"/>
    <s v="MINEDUB/DEMP"/>
    <m/>
  </r>
  <r>
    <s v="P172885"/>
    <s v="Cameroon"/>
    <x v="2"/>
    <s v="IPF/DLIs"/>
    <s v="Primary Education"/>
    <x v="5"/>
    <x v="8"/>
    <x v="0"/>
    <s v="PBCT 8.2:(a) At least 75 schools (cumulative) in targeted _x000a_areas have benefited from package of grant _x000a_funding and school-level interventions according _x000a_to approved response strategy and plan (b) _x000a_Budget for activities for subsequent year _x000a_approved (c) List of targeted schools revised on _x000a_basis of criteria"/>
    <x v="3"/>
    <n v="2.33"/>
    <n v="2.33"/>
    <n v="0"/>
    <s v="No"/>
    <m/>
    <x v="0"/>
    <s v="MINEDUB/DEMP"/>
    <m/>
  </r>
  <r>
    <s v="P172885"/>
    <s v="Cameroon"/>
    <x v="2"/>
    <s v="IPF/DLIs"/>
    <s v="Primary Education"/>
    <x v="5"/>
    <x v="8"/>
    <x v="0"/>
    <s v="PBCT 8.3: (a) At least 175 schools (cumulative) in targeted _x000a_areas have benefited from package of grant _x000a_funding and school-level interventions according _x000a_to approved response strategy and plan (b) _x000a_Budget for activities approved for subsequent _x000a_year (c) List of targeted schools revised on basis _x000a_of criteria"/>
    <x v="3"/>
    <n v="2.33"/>
    <n v="2.33"/>
    <n v="0"/>
    <s v="No"/>
    <m/>
    <x v="0"/>
    <s v="MINEDUB/DEMP"/>
    <m/>
  </r>
  <r>
    <s v="P172885"/>
    <s v="Cameroon"/>
    <x v="2"/>
    <s v="IPF/DLIs"/>
    <s v="Primary Education"/>
    <x v="5"/>
    <x v="8"/>
    <x v="0"/>
    <s v="PBCT 8.4: (a) At least 300 schools (cumulative) in targeted _x000a_areas have benefited from package of grant _x000a_funding and school-level interventions according _x000a_to approved response strategy and plan (b) _x000a_Interim evaluation of implementation of strategy _x000a_completed and disseminated (c) Budget for _x000a_activities approved for subsequent year (d) List _x000a_of targeted schools revised on basis of criteria"/>
    <x v="3"/>
    <n v="2.33"/>
    <n v="2.33"/>
    <n v="0"/>
    <s v="No"/>
    <m/>
    <x v="0"/>
    <s v="MINEDUB/DEMP"/>
    <m/>
  </r>
  <r>
    <s v="P172885"/>
    <s v="Cameroon"/>
    <x v="2"/>
    <s v="IPF/DLIs"/>
    <s v="Primary Education"/>
    <x v="5"/>
    <x v="8"/>
    <x v="0"/>
    <s v="PBCT 8.5: (a) At least 300 schools (cumulative) in targeted _x000a_areas have benefited from package of grant _x000a_funding and school-level interventions according _x000a_to approved response strategy and plan (b) _x000a_Budget for activities approved for subsequent _x000a_year (c) List of targeted schools revised on basis _x000a_of criteria"/>
    <x v="3"/>
    <n v="2.33"/>
    <n v="2.33"/>
    <n v="0"/>
    <s v="No"/>
    <m/>
    <x v="0"/>
    <s v="MINEDUB/DEMP"/>
    <m/>
  </r>
  <r>
    <s v="P172885"/>
    <s v="Cameroon"/>
    <x v="2"/>
    <s v="IPF/DLIs"/>
    <s v="Primary Education"/>
    <x v="5"/>
    <x v="8"/>
    <x v="0"/>
    <s v="PBCT 8.6: (a) At least 300 schools (cumulative) in targeted _x000a_areas have benefited from package of grant _x000a_funding and school-level interventions according _x000a_to approved response strategy and plan (b) _x000a_Budget for activities approved for subsequent _x000a_year"/>
    <x v="3"/>
    <n v="2.33"/>
    <n v="2.33"/>
    <n v="0"/>
    <s v="No"/>
    <m/>
    <x v="0"/>
    <s v="MINEDUB/DEMP"/>
    <m/>
  </r>
  <r>
    <s v="P170561"/>
    <s v="Cameroon"/>
    <x v="2"/>
    <s v="IPF/DLIs"/>
    <s v="Secondary Education"/>
    <x v="1"/>
    <x v="87"/>
    <x v="0"/>
    <s v="PBC 1: Targeted secondary schools that comply with standards critical for learning environment and equity"/>
    <x v="3"/>
    <n v="40"/>
    <n v="40"/>
    <n v="0"/>
    <s v="No"/>
    <m/>
    <x v="0"/>
    <s v="MINESEC and Project Coordination Unit"/>
    <m/>
  </r>
  <r>
    <s v="P170561"/>
    <s v="Cameroon"/>
    <x v="2"/>
    <s v="IPF/DLIs"/>
    <s v="Secondary Education"/>
    <x v="1"/>
    <x v="87"/>
    <x v="0"/>
    <s v="PBCT 1.1: (a) Simplified School Manual adopted, including _x000a_matrix of agreed standards.(b) List of targeted _x000a_secondary schools adopted. (c) At least 80% of _x000a_targeted secondary schools have publicly _x000a_displayed their School Improvement Plan (SIP)"/>
    <x v="3"/>
    <n v="9"/>
    <n v="9"/>
    <n v="0"/>
    <s v="No"/>
    <m/>
    <x v="0"/>
    <s v="MINESEC and Project Coordination Unit"/>
    <m/>
  </r>
  <r>
    <s v="P170561"/>
    <s v="Cameroon"/>
    <x v="2"/>
    <s v="IPF/DLIs"/>
    <s v="Secondary Education"/>
    <x v="1"/>
    <x v="87"/>
    <x v="0"/>
    <s v="PBCT 1.2: At least 50% of targeted secondary schools: (a) _x000a_have received school grants to support the _x000a_implementation of their SIPs; and (b) comply with _x000a_80% of the standards, including having: (i) their _x000a_SIPs validated in accordance with the verification _x000a_protocol, (ii) bank accounts opened in order to receive school grants, and (iii) the Code of _x000a_Conduct signed by their staff"/>
    <x v="3"/>
    <n v="9"/>
    <n v="9"/>
    <n v="0"/>
    <s v="No"/>
    <m/>
    <x v="0"/>
    <s v="MINESEC and Project Coordination Unit"/>
    <m/>
  </r>
  <r>
    <s v="P170561"/>
    <s v="Cameroon"/>
    <x v="2"/>
    <s v="IPF/DLIs"/>
    <s v="Secondary Education"/>
    <x v="1"/>
    <x v="87"/>
    <x v="0"/>
    <s v="PBCT 1.3: At least 70% of targeted secondary schools: (a) _x000a_have received school grants to support the _x000a_implementation of their SIPs; and (b) comply with _x000a_80% of the standards, including having: (i) their _x000a_SIPs validated in accordance with the verification _x000a_protocol, (ii) bank accounts opened in order to _x000a_receive school grants, and (iii) the Code of _x000a_Conduct signed by their staff."/>
    <x v="3"/>
    <n v="9"/>
    <n v="9"/>
    <n v="0"/>
    <s v="No"/>
    <m/>
    <x v="0"/>
    <s v="MINESEC and Project Coordination Unit"/>
    <m/>
  </r>
  <r>
    <s v="P170561"/>
    <s v="Cameroon"/>
    <x v="2"/>
    <s v="IPF/DLIs"/>
    <s v="Secondary Education"/>
    <x v="1"/>
    <x v="87"/>
    <x v="0"/>
    <s v="PBCT 1.4: At least 80% of targeted secondary schools: (a) _x000a_have received school grants to support the _x000a_implementation of their SIPs; and (b) comply with _x000a_80% of the standards, including having: (i) their _x000a_SIPs validated in accordance with the verification _x000a_protocol, (ii) bank accounts opened in order to _x000a_receive school grants, and (iii) the Code of _x000a_Conduct signed by their staff."/>
    <x v="3"/>
    <n v="8"/>
    <n v="8"/>
    <n v="0"/>
    <s v="No"/>
    <m/>
    <x v="0"/>
    <s v="MINESEC and Project Coordination Unit"/>
    <m/>
  </r>
  <r>
    <s v="P170561"/>
    <s v="Cameroon"/>
    <x v="2"/>
    <s v="IPF/DLIs"/>
    <s v="Secondary Education"/>
    <x v="1"/>
    <x v="87"/>
    <x v="0"/>
    <s v="PBCT 1.5: At least 80% of targeted secondary schools: (a) _x000a_have received school grants to support the _x000a_implementation of their SIPs; and (b) comply with _x000a_80% of the standards, including having: (i) their _x000a_SIPs validated in accordance with the verification _x000a_protocol, (ii) bank accounts opened in order to _x000a_receive school grants, and (iii) the Code of _x000a_Conduct signed by their staff"/>
    <x v="3"/>
    <n v="5"/>
    <n v="5"/>
    <n v="0"/>
    <s v="No"/>
    <m/>
    <x v="0"/>
    <s v="MINESEC and Project Coordination Unit"/>
    <m/>
  </r>
  <r>
    <s v="P170561"/>
    <s v="Cameroon"/>
    <x v="2"/>
    <s v="IPF/DLIs"/>
    <s v="Secondary Education"/>
    <x v="0"/>
    <x v="39"/>
    <x v="0"/>
    <s v="PBC 2: Head teachers of general secondary schools trained and accredited"/>
    <x v="3"/>
    <n v="5"/>
    <n v="5"/>
    <n v="0"/>
    <s v="No"/>
    <m/>
    <x v="0"/>
    <s v="MINESEC and Project Coordination Unit"/>
    <m/>
  </r>
  <r>
    <s v="P170561"/>
    <s v="Cameroon"/>
    <x v="2"/>
    <s v="IPF/DLIs"/>
    <s v="Secondary Education"/>
    <x v="0"/>
    <x v="39"/>
    <x v="0"/>
    <s v="PBCT 2.1: An accreditation program for head teachers of _x000a_general secondary schools is developed and _x000a_validated"/>
    <x v="3"/>
    <n v="1.5"/>
    <n v="1.5"/>
    <n v="0"/>
    <s v="No"/>
    <m/>
    <x v="0"/>
    <s v="MINESEC and Project Coordination Unit"/>
    <m/>
  </r>
  <r>
    <s v="P170561"/>
    <s v="Cameroon"/>
    <x v="2"/>
    <s v="IPF/DLIs"/>
    <s v="Secondary Education"/>
    <x v="0"/>
    <x v="39"/>
    <x v="0"/>
    <s v="PBCT 2.2: At least 18% of head teachers from all existing _x000a_general secondary schools are trained and _x000a_accredited."/>
    <x v="3"/>
    <n v="1"/>
    <n v="1"/>
    <n v="0"/>
    <s v="No"/>
    <m/>
    <x v="0"/>
    <s v="MINESEC and Project Coordination Unit"/>
    <m/>
  </r>
  <r>
    <s v="P170561"/>
    <s v="Cameroon"/>
    <x v="2"/>
    <s v="IPF/DLIs"/>
    <s v="Secondary Education"/>
    <x v="0"/>
    <x v="39"/>
    <x v="0"/>
    <s v="PBCT 2.3: (a) At least 50% of head teachers from all existing _x000a_general secondary schools are trained and _x000a_accredited. (b) The accreditation program for _x000a_head teachers is evaluated and updated."/>
    <x v="3"/>
    <n v="1"/>
    <n v="1"/>
    <n v="0"/>
    <s v="No"/>
    <m/>
    <x v="0"/>
    <s v="MINESEC and Project Coordination Unit"/>
    <m/>
  </r>
  <r>
    <s v="P170561"/>
    <s v="Cameroon"/>
    <x v="2"/>
    <s v="IPF/DLIs"/>
    <s v="Secondary Education"/>
    <x v="0"/>
    <x v="39"/>
    <x v="0"/>
    <s v="PBCT 2.4: At least 75% of head teachers from all existing _x000a_general secondary schools are trained and _x000a_accredited"/>
    <x v="3"/>
    <n v="1"/>
    <n v="1"/>
    <n v="0"/>
    <s v="No"/>
    <m/>
    <x v="0"/>
    <s v="MINESEC and Project Coordination Unit"/>
    <m/>
  </r>
  <r>
    <s v="P170561"/>
    <s v="Cameroon"/>
    <x v="2"/>
    <s v="IPF/DLIs"/>
    <s v="Secondary Education"/>
    <x v="0"/>
    <x v="39"/>
    <x v="0"/>
    <s v="PBCT 2.5: At least 95% of head teachers from all existing _x000a_general secondary schools are trained and _x000a_accredited"/>
    <x v="3"/>
    <n v="0.5"/>
    <n v="0.5"/>
    <n v="0"/>
    <s v="No"/>
    <m/>
    <x v="0"/>
    <s v="MINESEC and Project Coordination Unit"/>
    <m/>
  </r>
  <r>
    <s v="P170561"/>
    <s v="Cameroon"/>
    <x v="2"/>
    <s v="IPF/DLIs"/>
    <s v="Secondary Education"/>
    <x v="0"/>
    <x v="3"/>
    <x v="0"/>
    <s v="PBC 3: Newly recruited teachers who have completed an on-boarding program"/>
    <x v="3"/>
    <n v="5"/>
    <n v="5"/>
    <n v="0"/>
    <s v="No"/>
    <m/>
    <x v="0"/>
    <s v="MINESEC and Project Coordination Unit"/>
    <m/>
  </r>
  <r>
    <s v="P170561"/>
    <s v="Cameroon"/>
    <x v="2"/>
    <s v="IPF/DLIs"/>
    <s v="Secondary Education"/>
    <x v="0"/>
    <x v="3"/>
    <x v="0"/>
    <s v="PBCT 3.1: On-boarding program for new teachers _x000a_developed and validated"/>
    <x v="3"/>
    <n v="1.5"/>
    <n v="1.5"/>
    <n v="0"/>
    <s v="No"/>
    <m/>
    <x v="0"/>
    <s v="MINESEC and Project Coordination Unit"/>
    <m/>
  </r>
  <r>
    <s v="P170561"/>
    <s v="Cameroon"/>
    <x v="2"/>
    <s v="IPF/DLIs"/>
    <s v="Secondary Education"/>
    <x v="0"/>
    <x v="3"/>
    <x v="0"/>
    <s v="PBCT 3.2: At least 95% of newly recruited teachers have _x000a_completed the on-boarding program"/>
    <x v="3"/>
    <n v="1"/>
    <n v="1"/>
    <n v="0"/>
    <s v="No"/>
    <m/>
    <x v="0"/>
    <s v="MINESEC and Project Coordination Unit"/>
    <m/>
  </r>
  <r>
    <s v="P170561"/>
    <s v="Cameroon"/>
    <x v="2"/>
    <s v="IPF/DLIs"/>
    <s v="Secondary Education"/>
    <x v="0"/>
    <x v="3"/>
    <x v="0"/>
    <s v="PBCT 3.3: (a) At least 95% of newly recruited teachers have _x000a_completed the on-boarding program.(b) The on_x0002_boarding program for new teachers is evaluated _x000a_and updated."/>
    <x v="3"/>
    <n v="1"/>
    <n v="1"/>
    <n v="0"/>
    <s v="No"/>
    <m/>
    <x v="0"/>
    <s v="MINESEC and Project Coordination Unit"/>
    <m/>
  </r>
  <r>
    <s v="P170561"/>
    <s v="Cameroon"/>
    <x v="2"/>
    <s v="IPF/DLIs"/>
    <s v="Secondary Education"/>
    <x v="0"/>
    <x v="3"/>
    <x v="0"/>
    <s v="PBCT 3.4: At least 95% of newly recruited teachers have _x000a_completed the updated on-boarding program."/>
    <x v="3"/>
    <n v="1"/>
    <n v="1"/>
    <n v="0"/>
    <s v="No"/>
    <m/>
    <x v="0"/>
    <s v="MINESEC and Project Coordination Unit"/>
    <m/>
  </r>
  <r>
    <s v="P170561"/>
    <s v="Cameroon"/>
    <x v="2"/>
    <s v="IPF/DLIs"/>
    <s v="Secondary Education"/>
    <x v="0"/>
    <x v="3"/>
    <x v="0"/>
    <s v="PBCT 3.5: At least 95% of newly recruited teachers have _x000a_completed the updated on-boarding program"/>
    <x v="3"/>
    <n v="0.5"/>
    <n v="0.5"/>
    <n v="0"/>
    <s v="No"/>
    <m/>
    <x v="0"/>
    <s v="MINESEC and Project Coordination Unit"/>
    <m/>
  </r>
  <r>
    <s v="P170561"/>
    <s v="Cameroon"/>
    <x v="2"/>
    <s v="IPF/DLIs"/>
    <s v="Secondary Education"/>
    <x v="9"/>
    <x v="66"/>
    <x v="0"/>
    <s v="PBC 4: New CBT packages in selected economic sectors are developed, approved and available at MINEFOP and MINESEC and are _x000a_in use"/>
    <x v="3"/>
    <n v="9.8000000000000007"/>
    <n v="9.8000000000000007"/>
    <n v="0"/>
    <s v="No"/>
    <m/>
    <x v="0"/>
    <s v="MINEFOP/MINESEC"/>
    <m/>
  </r>
  <r>
    <s v="P170561"/>
    <s v="Cameroon"/>
    <x v="2"/>
    <s v="IPF/DLIs"/>
    <s v="Secondary Education"/>
    <x v="9"/>
    <x v="66"/>
    <x v="0"/>
    <s v="PBCT 4.1: (a) MINEFOP has approved a detailed and costed _x000a_action plan for developing and rolling out CBT _x000a_packages. (b) MINESEC has approved a detailed _x000a_and costed action plan for development and _x000a_rolling out CBT packages."/>
    <x v="3"/>
    <n v="4"/>
    <n v="4"/>
    <n v="0"/>
    <s v="No"/>
    <s v="a) 2,000,000; b) 2,000,000"/>
    <x v="0"/>
    <s v="MINEFOP/MINESEC"/>
    <m/>
  </r>
  <r>
    <s v="P170561"/>
    <s v="Cameroon"/>
    <x v="2"/>
    <s v="IPF/DLIs"/>
    <s v="Secondary Education"/>
    <x v="9"/>
    <x v="66"/>
    <x v="0"/>
    <s v="PBCT 4.2: (a) At least 15 (cumulative) new CBT packages in _x000a_selected economic sectors have been developed _x000a_and approved and are available on the MINEFOP _x000a_website. (b) At least 19 new CBT packages in _x000a_selected economic sectors have been developed _x000a_and approved and are available on the MINESEC _x000a_website."/>
    <x v="3"/>
    <n v="2.1"/>
    <n v="2.1"/>
    <n v="0"/>
    <s v="No"/>
    <s v="a) 1,600,000; b) 500,000"/>
    <x v="0"/>
    <s v="MINEFOP/MINESEC"/>
    <m/>
  </r>
  <r>
    <s v="P170561"/>
    <s v="Cameroon"/>
    <x v="2"/>
    <s v="IPF/DLIs"/>
    <s v="Secondary Education"/>
    <x v="9"/>
    <x v="66"/>
    <x v="0"/>
    <s v="PBCT 4.3: (a) (i) At least 30 (cumulative) new CBT packages _x000a_in selected economic sectors have been _x000a_developed, approved and are available on the MINEFOP website; and (ii) at least 10 _x000a_(cumulative) new CBT packages approved by _x000a_MINEFOP are in use in MINEFOP accredited _x000a_centers. (b) At least 19 new CBT packages _x000a_approved by MINESEC are in use in MINESEC _x000a_accredited centers."/>
    <x v="3"/>
    <n v="2.1"/>
    <n v="2.1"/>
    <n v="0"/>
    <s v="No"/>
    <s v="a) 1,600,000; b) 500,000"/>
    <x v="0"/>
    <s v="MINEFOP/MINESEC"/>
    <m/>
  </r>
  <r>
    <s v="P170561"/>
    <s v="Cameroon"/>
    <x v="2"/>
    <s v="IPF/DLIs"/>
    <s v="Secondary Education"/>
    <x v="9"/>
    <x v="66"/>
    <x v="0"/>
    <s v="PBCT 4.4: (a) At least 45 (cumulative) new CBT packages in _x000a_selected economic sectors have been developed _x000a_and approved and are available on the MINEFOP _x000a_website. (b) At least 25 (cumulative) new CBT _x000a_packages approved by MINEFOP are in use in _x000a_MINEFOP accredited centers."/>
    <x v="3"/>
    <n v="1"/>
    <n v="1"/>
    <n v="0"/>
    <s v="No"/>
    <m/>
    <x v="0"/>
    <s v="MINEFOP/MINESEC"/>
    <m/>
  </r>
  <r>
    <s v="P170561"/>
    <s v="Cameroon"/>
    <x v="2"/>
    <s v="IPF/DLIs"/>
    <s v="Secondary Education"/>
    <x v="9"/>
    <x v="66"/>
    <x v="0"/>
    <s v="PBCT 4.5: At least 45 (cumulative) new CBT packages _x000a_approved by MINEFOP are in use in MINEFOP _x000a_accredited centers."/>
    <x v="3"/>
    <n v="0.6"/>
    <n v="0.6"/>
    <n v="0"/>
    <s v="No"/>
    <m/>
    <x v="0"/>
    <s v="MINEFOP/MINESEC"/>
    <m/>
  </r>
  <r>
    <s v="P170561"/>
    <s v="Cameroon"/>
    <x v="2"/>
    <s v="IPF/DLIs"/>
    <s v="Secondary Education"/>
    <x v="0"/>
    <x v="36"/>
    <x v="1"/>
    <s v="PBC 5: Teachers trained on the use of the new CBT packages approved by MINEFOP and MINESEC"/>
    <x v="3"/>
    <n v="4.5"/>
    <n v="4.5"/>
    <n v="0"/>
    <s v="No"/>
    <m/>
    <x v="0"/>
    <s v="MINESEC/MINEFOP"/>
    <m/>
  </r>
  <r>
    <s v="P170561"/>
    <s v="Cameroon"/>
    <x v="2"/>
    <s v="IPF/DLIs"/>
    <s v="Secondary Education"/>
    <x v="0"/>
    <x v="36"/>
    <x v="1"/>
    <s v="PBCT 5.1 : (a) MINEFOP has approved a detailed and costed _x000a_operational plan for teacher training on new CBT _x000a_packages. (b) MINESEC has approved a detailed and costed operational plan for teacher training _x000a_on new CBT packages"/>
    <x v="3"/>
    <n v="2"/>
    <n v="2"/>
    <n v="0"/>
    <s v="No"/>
    <s v="a) 1,500,000; b) 500,000"/>
    <x v="0"/>
    <s v="MINESEC/MINEFOP"/>
    <m/>
  </r>
  <r>
    <s v="P170561"/>
    <s v="Cameroon"/>
    <x v="2"/>
    <s v="IPF/DLIs"/>
    <s v="Secondary Education"/>
    <x v="0"/>
    <x v="36"/>
    <x v="1"/>
    <s v="PBCT 5.2: (a) At least 300 (cumulative) teachers have been _x000a_trained on the new CBT packages approved by _x000a_MINEFOP. (b) At least 250 teachers have been _x000a_trained on the new CBT Packages approved by _x000a_MINESEC."/>
    <x v="3"/>
    <n v="1"/>
    <n v="1"/>
    <n v="0"/>
    <s v="No"/>
    <s v="a) 500,000; b) 500,000"/>
    <x v="0"/>
    <s v="MINESEC/MINEFOP"/>
    <m/>
  </r>
  <r>
    <s v="P170561"/>
    <s v="Cameroon"/>
    <x v="2"/>
    <s v="IPF/DLIs"/>
    <s v="Secondary Education"/>
    <x v="0"/>
    <x v="36"/>
    <x v="1"/>
    <s v="PBCT 5.3: (a) At least 600 (cumulative) teachers have been _x000a_trained on the new CBT packages approved by _x000a_MINEFOP. (b) At least 400 (cumulative) teachers _x000a_have been trained on the new CBT Packages _x000a_approved by MINESEC."/>
    <x v="3"/>
    <n v="1"/>
    <n v="1"/>
    <n v="0"/>
    <s v="No"/>
    <s v="a) 500,000; b) 500,000"/>
    <x v="0"/>
    <s v="MINESEC/MINEFOP"/>
    <m/>
  </r>
  <r>
    <s v="P170561"/>
    <s v="Cameroon"/>
    <x v="2"/>
    <s v="IPF/DLIs"/>
    <s v="Secondary Education"/>
    <x v="0"/>
    <x v="36"/>
    <x v="1"/>
    <s v="PBCT 5.4: At least 900 (cumulative) teachers have been _x000a_trained on the new CBT packages approved by _x000a_MINEFOP"/>
    <x v="3"/>
    <n v="0.5"/>
    <n v="0.5"/>
    <n v="0"/>
    <s v="No"/>
    <m/>
    <x v="0"/>
    <s v="MINESEC/MINEFOP"/>
    <m/>
  </r>
  <r>
    <s v="P170561"/>
    <s v="Cameroon"/>
    <x v="2"/>
    <s v="IPF/DLIs"/>
    <s v="Secondary Education"/>
    <x v="2"/>
    <x v="38"/>
    <x v="0"/>
    <s v="PBC 6: Improved strategic planning and management"/>
    <x v="3"/>
    <n v="5.5"/>
    <n v="5.5"/>
    <n v="0"/>
    <s v="No"/>
    <m/>
    <x v="0"/>
    <s v="MINEPAT (Strategy), MINEFOP (NQCF)"/>
    <m/>
  </r>
  <r>
    <s v="P170561"/>
    <s v="Cameroon"/>
    <x v="2"/>
    <s v="IPF/DLIs"/>
    <s v="Secondary Education"/>
    <x v="2"/>
    <x v="38"/>
    <x v="0"/>
    <s v="PBCT 6.1: (a) Draft National Skills Development Strategy _x000a_and plan is available (the &quot;NSDS&quot;).(b) Draft NQCF _x000a_is available"/>
    <x v="3"/>
    <n v="1.5"/>
    <n v="1.5"/>
    <n v="0"/>
    <s v="No"/>
    <s v="a) 500,000; b)1,000,000"/>
    <x v="0"/>
    <s v="MINEPAT (Strategy), MINEFOP (NQCF)"/>
    <m/>
  </r>
  <r>
    <s v="P170561"/>
    <s v="Cameroon"/>
    <x v="2"/>
    <s v="IPF/DLIs"/>
    <s v="Secondary Education"/>
    <x v="2"/>
    <x v="38"/>
    <x v="0"/>
    <s v="PBCT 6.2: (a) The NSDS, together with a costed action plan, _x000a_has been endorsed by the Recipient.(b) The NQCF _x000a_has been finalized and approved by MINEFOP."/>
    <x v="3"/>
    <n v="1.1000000000000001"/>
    <n v="1.1000000000000001"/>
    <n v="0"/>
    <s v="No"/>
    <s v="a) 300,000; b)800,000"/>
    <x v="0"/>
    <s v="MINEPAT (Strategy), MINEFOP (NQCF)"/>
    <m/>
  </r>
  <r>
    <s v="P170561"/>
    <s v="Cameroon"/>
    <x v="2"/>
    <s v="IPF/DLIs"/>
    <s v="Secondary Education"/>
    <x v="2"/>
    <x v="38"/>
    <x v="0"/>
    <s v="PBCT 6.3: A sectorial qualification and certification _x000a_framework has been piloted in at least one _x000a_selected economic sector"/>
    <x v="3"/>
    <n v="0.8"/>
    <n v="0.8"/>
    <n v="0"/>
    <s v="No"/>
    <m/>
    <x v="0"/>
    <s v="MINEPAT (Strategy), MINEFOP (NQCF)"/>
    <m/>
  </r>
  <r>
    <s v="P170561"/>
    <s v="Cameroon"/>
    <x v="2"/>
    <s v="IPF/DLIs"/>
    <s v="Secondary Education"/>
    <x v="2"/>
    <x v="38"/>
    <x v="0"/>
    <s v="PBCT 6.4: A sectorial qualification and certification _x000a_framework has been piloted in at least three _x000a_(cumulative) selected economic sectors_x000a_(MINEDUB / MINESEC) and operational in at _x000a_least five (5) regions (c) Budget for EMIS _x000a_activities, for subsequent "/>
    <x v="3"/>
    <n v="1.2"/>
    <n v="1.2"/>
    <n v="0"/>
    <s v="No"/>
    <m/>
    <x v="0"/>
    <s v="MINEPAT (Strategy), MINEFOP (NQCF)"/>
    <m/>
  </r>
  <r>
    <s v="P170561"/>
    <s v="Cameroon"/>
    <x v="2"/>
    <s v="IPF/DLIs"/>
    <s v="Secondary Education"/>
    <x v="2"/>
    <x v="38"/>
    <x v="0"/>
    <s v="PBCT 6.5: (a)(i) A mid-term evaluation of the NSDS has _x000a_been published on MINEFOP’s website; and (ii) _x000a_an updated implementation plan for the NSDS _x000a_has been published on the MINEFOP website.(b) _x000a_National and sectorial qualification frameworks _x000a_for technical education and training have been _x000a_finalized and approved by MINEFOP for each of _x000a_the selected economic sectors"/>
    <x v="3"/>
    <n v="0.9"/>
    <n v="0.9"/>
    <n v="0"/>
    <s v="No"/>
    <s v="a) 400,000; b)500,000"/>
    <x v="0"/>
    <s v="MINEPAT (Strategy), MINEFOP (NQCF)"/>
    <m/>
  </r>
  <r>
    <s v="P170561"/>
    <s v="Cameroon"/>
    <x v="2"/>
    <s v="IPF/DLIs"/>
    <s v="Secondary Education"/>
    <x v="2"/>
    <x v="2"/>
    <x v="1"/>
    <s v="PBC 7: Strengthened information system and skills development sector monitoring"/>
    <x v="3"/>
    <n v="3.7"/>
    <n v="3.7"/>
    <n v="0"/>
    <s v="No"/>
    <m/>
    <x v="0"/>
    <s v="ONEFOP/MINEFOP"/>
    <m/>
  </r>
  <r>
    <s v="P170561"/>
    <s v="Cameroon"/>
    <x v="2"/>
    <s v="IPF/DLIs"/>
    <s v="Secondary Education"/>
    <x v="2"/>
    <x v="2"/>
    <x v="1"/>
    <s v="PBCT 7.1:(a)(i) Concept note for the development of an _x000a_integrated digital platform for skills development _x000a_opportunities (“Skills Platform”) developed, and _x000a_(ii) beta version of the Skills Platform is _x000a_launched.(b) Methodology for tracer studies _x000a_developed and piloted"/>
    <x v="3"/>
    <n v="1.4"/>
    <n v="1.4"/>
    <n v="0"/>
    <s v="No"/>
    <s v="a) 700,000; b) 700,000"/>
    <x v="0"/>
    <s v="ONEFOP/MINEFOP"/>
    <m/>
  </r>
  <r>
    <s v="P170561"/>
    <s v="Cameroon"/>
    <x v="2"/>
    <s v="IPF/DLIs"/>
    <s v="Secondary Education"/>
    <x v="2"/>
    <x v="2"/>
    <x v="1"/>
    <s v="PBCT 7.2: (a) Launch of Skills Platform and a related _x000a_application with information on training _x000a_opportunities at MINEFOP and MINSEC. (b) _x000a_Results of the baseline tracer study published by _x000a_MINEFOP."/>
    <x v="3"/>
    <n v="1"/>
    <n v="1"/>
    <n v="0"/>
    <s v="No"/>
    <s v="a) 500,000; b) 500,000"/>
    <x v="0"/>
    <s v="ONEFOP/MINEFOP"/>
    <m/>
  </r>
  <r>
    <s v="P170561"/>
    <s v="Cameroon"/>
    <x v="2"/>
    <s v="IPF/DLIs"/>
    <s v="Secondary Education"/>
    <x v="2"/>
    <x v="2"/>
    <x v="1"/>
    <s v="PBCT 7.3: Launch of Skills Platform and a related _x000a_application with information on training _x000a_opportunities in at least three ministries (active _x000a_in the selected economic sectors)."/>
    <x v="3"/>
    <n v="0.3"/>
    <n v="0.3"/>
    <n v="0"/>
    <s v="No"/>
    <m/>
    <x v="0"/>
    <s v="ONEFOP/MINEFOP"/>
    <m/>
  </r>
  <r>
    <s v="P170561"/>
    <s v="Cameroon"/>
    <x v="2"/>
    <s v="IPF/DLIs"/>
    <s v="Secondary Education"/>
    <x v="2"/>
    <x v="2"/>
    <x v="1"/>
    <s v="PBCT 7.4: (a) Updated version of Skills Platform and related _x000a_application available. (b) Results of the midterm _x000a_tracer study published by MINEFOP."/>
    <x v="3"/>
    <n v="0.7"/>
    <n v="0.7"/>
    <n v="0"/>
    <s v="No"/>
    <s v="a) 200,000; b) 500,000"/>
    <x v="0"/>
    <s v="ONEFOP/MINEFOP"/>
    <m/>
  </r>
  <r>
    <s v="P170561"/>
    <s v="Cameroon"/>
    <x v="2"/>
    <s v="IPF/DLIs"/>
    <s v="Secondary Education"/>
    <x v="2"/>
    <x v="2"/>
    <x v="1"/>
    <s v="PBCT 7.5: Results of the final tracer study published by _x000a_MINEFOP."/>
    <x v="3"/>
    <n v="0.3"/>
    <n v="0.3"/>
    <n v="0"/>
    <s v="No"/>
    <m/>
    <x v="0"/>
    <s v="ONEFOP/MINEFOP"/>
    <m/>
  </r>
  <r>
    <s v="P173314"/>
    <s v="Afghanistan"/>
    <x v="2"/>
    <s v="IPF/DLIs"/>
    <s v="Primary and Secondary Education"/>
    <x v="0"/>
    <x v="0"/>
    <x v="0"/>
    <s v="PBC 1: Improved teaching quality rating based on classroom observations"/>
    <x v="3"/>
    <n v="12.5"/>
    <n v="12.5"/>
    <n v="0"/>
    <s v="No"/>
    <m/>
    <x v="0"/>
    <s v="Private Firm"/>
    <s v="No"/>
  </r>
  <r>
    <s v="P173314"/>
    <s v="Afghanistan"/>
    <x v="2"/>
    <s v="IPF/DLIs"/>
    <s v="Primary and Secondary Education"/>
    <x v="0"/>
    <x v="0"/>
    <x v="0"/>
    <s v="PBCT 1.1: Baseline data on teaching quality collected _x000a_among sample of teachers using classroom _x000a_observation tools (TEACH) by December 31, 2019"/>
    <x v="3"/>
    <n v="7.5"/>
    <n v="7.5"/>
    <n v="0"/>
    <s v="No"/>
    <m/>
    <x v="0"/>
    <s v="Private Firm"/>
    <s v="No"/>
  </r>
  <r>
    <s v="P173314"/>
    <s v="Afghanistan"/>
    <x v="2"/>
    <s v="IPF/DLIs"/>
    <s v="Primary and Secondary Education"/>
    <x v="0"/>
    <x v="0"/>
    <x v="0"/>
    <s v="PBCT 1.2: Teaching quality rating, based on TEACH _x000a_classroom observation method, increased by 0.4 _x000a_standard deviations or more among sampled _x000a_teachers compared to the baseline"/>
    <x v="3"/>
    <n v="5"/>
    <n v="5"/>
    <n v="0"/>
    <s v="No"/>
    <m/>
    <x v="0"/>
    <s v="Private Firm"/>
    <s v="No"/>
  </r>
  <r>
    <s v="P173314"/>
    <s v="Afghanistan"/>
    <x v="2"/>
    <s v="IPF/DLIs"/>
    <s v="Primary and Secondary Education"/>
    <x v="1"/>
    <x v="21"/>
    <x v="1"/>
    <s v="PBC 2: Existing textbooks distributed and teaching and learning materials for the new curriculum developed for all grades"/>
    <x v="3"/>
    <n v="16.5"/>
    <n v="16.5"/>
    <n v="0"/>
    <s v="Yes"/>
    <m/>
    <x v="0"/>
    <s v="PED, DED"/>
    <s v="Yes, DLI modified"/>
  </r>
  <r>
    <s v="P173314"/>
    <s v="Afghanistan"/>
    <x v="2"/>
    <s v="IPF/DLIs"/>
    <s v="Primary and Secondary Education"/>
    <x v="1"/>
    <x v="1"/>
    <x v="1"/>
    <s v="PBCT 2.1: 45 million textbook from the existing curriculum _x000a_for core subjects/learning areas (mathematics, _x000a_science, and language) distributed to public _x000a_schools, covering at least 90% of districts"/>
    <x v="3"/>
    <n v="10"/>
    <n v="10"/>
    <n v="0"/>
    <s v="Yes"/>
    <s v="Minimum = US$2,500,000 for achieving distribution of 11.25 m"/>
    <x v="0"/>
    <s v="PED, DED"/>
    <s v="No"/>
  </r>
  <r>
    <s v="P173314"/>
    <s v="Afghanistan"/>
    <x v="2"/>
    <s v="IPF/DLIs"/>
    <s v="Primary and Secondary Education"/>
    <x v="1"/>
    <x v="1"/>
    <x v="1"/>
    <s v="PBCT 2.2: New textbooks developed in core subjects of _x000a_mathematics, science, and language for Grades 1 _x000a_to 6"/>
    <x v="3"/>
    <n v="2.5"/>
    <n v="2.5"/>
    <n v="0"/>
    <s v="Yes"/>
    <m/>
    <x v="0"/>
    <s v="PED, DED"/>
    <s v="Yes, DLR modified"/>
  </r>
  <r>
    <s v="P173314"/>
    <s v="Afghanistan"/>
    <x v="2"/>
    <s v="IPF/DLIs"/>
    <s v="Primary and Secondary Education"/>
    <x v="1"/>
    <x v="21"/>
    <x v="1"/>
    <s v="PBCT 2.3: New teacher guides developed in core subjects of _x000a_mathematics, science, and language for Grades 1 _x000a_to 6. New textbooks developed in core subjects of _x000a_mathematics, science, and language for Grades 7 _x000a_to 9."/>
    <x v="3"/>
    <n v="2"/>
    <n v="2"/>
    <n v="0"/>
    <s v="Yes"/>
    <m/>
    <x v="0"/>
    <s v="PED, DED"/>
    <s v="Yes, DLR modified"/>
  </r>
  <r>
    <s v="P173314"/>
    <s v="Afghanistan"/>
    <x v="2"/>
    <s v="IPF/DLIs"/>
    <s v="Primary and Secondary Education"/>
    <x v="1"/>
    <x v="21"/>
    <x v="1"/>
    <s v="PBCT 2.4: New teacher guides developed in core subjects of _x000a_mathematics, science, and language for Grades 7 _x000a_to 12. New textbooks and teacher guides _x000a_developed in core subjects of mathematics, _x000a_science, and language for Grades 10 to 12."/>
    <x v="3"/>
    <n v="2"/>
    <n v="2"/>
    <n v="0"/>
    <s v="Yes"/>
    <m/>
    <x v="0"/>
    <s v="PED, DED"/>
    <s v="Yes, DLR modified"/>
  </r>
  <r>
    <s v="P173314"/>
    <s v="Afghanistan"/>
    <x v="2"/>
    <s v="IPF/DLIs"/>
    <s v="Primary and Secondary Education"/>
    <x v="2"/>
    <x v="2"/>
    <x v="2"/>
    <s v="PBC 3: Improved EMIS data collection and quality assurance procedures implemented"/>
    <x v="3"/>
    <n v="7"/>
    <n v="7"/>
    <n v="0"/>
    <s v="No"/>
    <m/>
    <x v="0"/>
    <s v="MOE"/>
    <s v="No"/>
  </r>
  <r>
    <s v="P173314"/>
    <s v="Afghanistan"/>
    <x v="2"/>
    <s v="IPF/DLIs"/>
    <s v="Primary and Secondary Education"/>
    <x v="2"/>
    <x v="2"/>
    <x v="2"/>
    <s v="PBCT 3.1: A call center established within MOE and _x000a_operational protocols for managing monthly _x000a_phone surveys to schools for EMIS data _x000a_collection established in consultation with local _x000a_stakeholders"/>
    <x v="3"/>
    <n v="3"/>
    <n v="3"/>
    <n v="0"/>
    <s v="No"/>
    <m/>
    <x v="0"/>
    <s v="MOE"/>
    <s v="No"/>
  </r>
  <r>
    <s v="P173314"/>
    <s v="Afghanistan"/>
    <x v="2"/>
    <s v="IPF/DLIs"/>
    <s v="Primary and Secondary Education"/>
    <x v="2"/>
    <x v="2"/>
    <x v="2"/>
    <s v="PBCT 3.2: On-line tool developed for school level data _x000a_entry into EMIS; Training of trainers for data _x000a_collection and entry into EMIS completed; _x000a_Outreach and capacity building of principals and _x000a_school shuras to prepare for monthly data _x000a_collection completed"/>
    <x v="3"/>
    <n v="3"/>
    <n v="3"/>
    <n v="0"/>
    <s v="No"/>
    <m/>
    <x v="0"/>
    <s v="MOE"/>
    <s v="No"/>
  </r>
  <r>
    <s v="P173314"/>
    <s v="Afghanistan"/>
    <x v="2"/>
    <s v="IPF/DLIs"/>
    <s v="Primary and Secondary Education"/>
    <x v="2"/>
    <x v="2"/>
    <x v="2"/>
    <s v="PBCT 3.3: MoU Between the MoE and NSIA on improving _x000a_EMIS signed and an action plan for the _x000a_implementation of the aforementioned MoU _x000a_developed and endorsed by both MoE and NSIA"/>
    <x v="3"/>
    <n v="1"/>
    <n v="1"/>
    <n v="0"/>
    <s v="No"/>
    <m/>
    <x v="0"/>
    <s v="MOE"/>
    <s v="No"/>
  </r>
  <r>
    <s v="P173314"/>
    <s v="Afghanistan"/>
    <x v="2"/>
    <s v="IPF/DLIs"/>
    <s v="Primary and Secondary Education"/>
    <x v="0"/>
    <x v="3"/>
    <x v="0"/>
    <s v="PBC 4: Development and implementation of a teacher policy for prioritization in the hiring and allocation of teachers based on need"/>
    <x v="3"/>
    <n v="8"/>
    <n v="8"/>
    <n v="0"/>
    <s v="No"/>
    <m/>
    <x v="0"/>
    <s v="TEMIS, MOE, Civil Service Commission database"/>
    <s v="No"/>
  </r>
  <r>
    <s v="P173314"/>
    <s v="Afghanistan"/>
    <x v="2"/>
    <s v="IPF/DLIs"/>
    <s v="Primary and Secondary Education"/>
    <x v="0"/>
    <x v="3"/>
    <x v="0"/>
    <s v="PBCT 4.1: Teacher Policy comprising step-by-step _x000a_procedures for prioritization, needs-based _x000a_allocation, and criteria for redeployment of _x000a_teachers developed"/>
    <x v="3"/>
    <n v="5"/>
    <n v="5"/>
    <n v="0"/>
    <s v="No"/>
    <m/>
    <x v="0"/>
    <s v="TEMIS, MOE, Civil Service Commission database"/>
    <s v="No"/>
  </r>
  <r>
    <s v="P173314"/>
    <s v="Afghanistan"/>
    <x v="2"/>
    <s v="IPF/DLIs"/>
    <s v="Primary and Secondary Education"/>
    <x v="0"/>
    <x v="3"/>
    <x v="0"/>
    <s v="PBCT 4.2: At least 90 percent of newly hired permanent _x000a_teachers and at least 75 percent of all newly _x000a_hired temporary teachers were based on the _x000a_methods and criteria identified in the teacher _x000a_policy; at least 90 percent of new teacher _x000a_positions were filled through a transparent _x000a_recruitment process using the IARCSC’s hiring _x000a_procedures; and at least 40 percent of the new _x000a_hires are women"/>
    <x v="3"/>
    <n v="3"/>
    <n v="3"/>
    <n v="0"/>
    <s v="No"/>
    <m/>
    <x v="0"/>
    <s v="TEMIS, MOE, Civil Service Commission database"/>
    <s v="No"/>
  </r>
  <r>
    <s v="P173314"/>
    <s v="Afghanistan"/>
    <x v="2"/>
    <s v="IPF/DLIs"/>
    <s v="Primary and Secondary Education"/>
    <x v="2"/>
    <x v="2"/>
    <x v="1"/>
    <s v="PBC 5: Integrated personnel database for education staff established"/>
    <x v="3"/>
    <n v="6"/>
    <n v="6"/>
    <n v="0"/>
    <s v="No"/>
    <m/>
    <x v="0"/>
    <s v="MOE"/>
    <s v="Yes, DLI modified"/>
  </r>
  <r>
    <s v="P173314"/>
    <s v="Afghanistan"/>
    <x v="2"/>
    <s v="IPF/DLIs"/>
    <s v="Primary and Secondary Education"/>
    <x v="2"/>
    <x v="2"/>
    <x v="1"/>
    <s v="PBCT 5.1: Organizational mapping of all education _x000a_Tashkeel staff completed; and agreed minimum _x000a_information on staff, as described in the Project _x000a_Procedure Manual, including biometric data _x000a_entered into the personnel database for one _x000a_hundred thousand (100,000) staff"/>
    <x v="3"/>
    <n v="2"/>
    <n v="2"/>
    <n v="0"/>
    <s v="No"/>
    <m/>
    <x v="0"/>
    <s v="MOE"/>
    <s v="No"/>
  </r>
  <r>
    <s v="P173314"/>
    <s v="Afghanistan"/>
    <x v="2"/>
    <s v="IPF/DLIs"/>
    <s v="Primary and Secondary Education"/>
    <x v="2"/>
    <x v="2"/>
    <x v="1"/>
    <s v="PBCT 5.2: Agreed minimum information on staff, as _x000a_described in the Project Procedure Manual, _x000a_including biometric data entered into the _x000a_personnel database for 200,000 staff."/>
    <x v="3"/>
    <n v="1.5"/>
    <n v="1.5"/>
    <n v="0"/>
    <s v="No"/>
    <m/>
    <x v="0"/>
    <s v="MOE"/>
    <s v="Yes, DLR modified"/>
  </r>
  <r>
    <s v="P173314"/>
    <s v="Afghanistan"/>
    <x v="2"/>
    <s v="IPF/DLIs"/>
    <s v="Primary and Secondary Education"/>
    <x v="2"/>
    <x v="2"/>
    <x v="1"/>
    <s v="PBCT 5.3: Agreed minimum information on staff, as _x000a_described in the Project Procedure Manual, _x000a_including biometric data entered into the _x000a_personnel database for all relevant staff"/>
    <x v="3"/>
    <n v="0.9"/>
    <n v="0.9"/>
    <n v="0"/>
    <s v="No"/>
    <m/>
    <x v="0"/>
    <s v="MOE"/>
    <s v="Yes, DLR modified"/>
  </r>
  <r>
    <s v="P173314"/>
    <s v="Afghanistan"/>
    <x v="2"/>
    <s v="IPF/DLIs"/>
    <s v="Primary and Secondary Education"/>
    <x v="2"/>
    <x v="2"/>
    <x v="1"/>
    <s v="PBCT 5.4: Personnel data updated to reflect any changes _x000a_required for existing entries"/>
    <x v="3"/>
    <n v="1.6"/>
    <n v="1.6"/>
    <n v="0"/>
    <s v="No"/>
    <m/>
    <x v="0"/>
    <s v="MOE"/>
    <s v="Yes, DLR modified"/>
  </r>
  <r>
    <s v="P173314"/>
    <s v="Afghanistan"/>
    <x v="2"/>
    <s v="IPF/DLIs"/>
    <s v="Primary and Secondary Education"/>
    <x v="2"/>
    <x v="11"/>
    <x v="2"/>
    <s v="PBC 6: Annual results based reports implemented between MOE, PEDs and DEDs"/>
    <x v="3"/>
    <n v="3.9"/>
    <n v="3.9"/>
    <n v="0"/>
    <s v="No"/>
    <m/>
    <x v="0"/>
    <s v="MOE, PED, DED"/>
    <s v="No"/>
  </r>
  <r>
    <s v="P173314"/>
    <s v="Afghanistan"/>
    <x v="2"/>
    <s v="IPF/DLIs"/>
    <s v="Primary and Secondary Education"/>
    <x v="2"/>
    <x v="11"/>
    <x v="2"/>
    <s v="PBCT 6.1 By December 2018, standard templates for _x000a_annual results reporting developed"/>
    <x v="3"/>
    <n v="2"/>
    <n v="2"/>
    <n v="0"/>
    <s v="No"/>
    <m/>
    <x v="0"/>
    <s v="MOE, PED, DED"/>
    <s v="No"/>
  </r>
  <r>
    <s v="P173314"/>
    <s v="Afghanistan"/>
    <x v="2"/>
    <s v="IPF/DLIs"/>
    <s v="Primary and Secondary Education"/>
    <x v="2"/>
    <x v="11"/>
    <x v="2"/>
    <s v="PBCT 6.2: 2019 Annual results-based reports completed _x000a_per template, submitted by MOE for fifteen (15) _x000a_PEDs and related DEDs, and published on MOE’s _x000a_website"/>
    <x v="3"/>
    <n v="1"/>
    <n v="1"/>
    <n v="0"/>
    <s v="No"/>
    <m/>
    <x v="0"/>
    <s v="MOE, PED, DED"/>
    <s v="No"/>
  </r>
  <r>
    <s v="P173314"/>
    <s v="Afghanistan"/>
    <x v="2"/>
    <s v="IPF/DLIs"/>
    <s v="Primary and Secondary Education"/>
    <x v="2"/>
    <x v="11"/>
    <x v="2"/>
    <s v="PBCT 6.3: 2020 Annual results-based reports completed _x000a_per template, submitted by MOE for all PEDs and _x000a_DEDs, and published on MOE’s website"/>
    <x v="3"/>
    <n v="0.6"/>
    <n v="0.6"/>
    <n v="0"/>
    <s v="No"/>
    <m/>
    <x v="0"/>
    <s v="MOE, PED, DED"/>
    <s v="No"/>
  </r>
  <r>
    <s v="P173314"/>
    <s v="Afghanistan"/>
    <x v="2"/>
    <s v="IPF/DLIs"/>
    <s v="Primary and Secondary Education"/>
    <x v="2"/>
    <x v="11"/>
    <x v="2"/>
    <s v="PBCT 6.4: 2021 Annual results-based reports completed _x000a_per template, submitted by MOE for all PEDs and _x000a_DEDs, and published on MOE’s website"/>
    <x v="3"/>
    <n v="0.3"/>
    <n v="0.3"/>
    <n v="0"/>
    <s v="No"/>
    <m/>
    <x v="0"/>
    <s v="MOE, PED, DED"/>
    <s v="No"/>
  </r>
  <r>
    <s v="P173314"/>
    <s v="Afghanistan"/>
    <x v="2"/>
    <s v="IPF/DLIs"/>
    <s v="Primary and Secondary Education"/>
    <x v="2"/>
    <x v="11"/>
    <x v="2"/>
    <s v="PBC 7: NESP III Operational plan on management and budgeting cycle developed and results reported (Text, Custom, DLI)"/>
    <x v="3"/>
    <n v="3.8"/>
    <n v="3.8"/>
    <n v="0"/>
    <s v="No"/>
    <m/>
    <x v="0"/>
    <s v="MoE"/>
    <s v="No"/>
  </r>
  <r>
    <s v="P173314"/>
    <s v="Afghanistan"/>
    <x v="2"/>
    <s v="IPF/DLIs"/>
    <s v="Primary and Secondary Education"/>
    <x v="2"/>
    <x v="11"/>
    <x v="2"/>
    <s v="PBCT 7.1: New O&amp;M budget allocation formula established _x000a_by December 2018; Annual operational plan _x000a_based on actual on-budget allocations and _x000a_projected off-budget allocations for 2019 _x000a_completed and endorsed by DPs by December _x000a_2018"/>
    <x v="3"/>
    <n v="2"/>
    <n v="2"/>
    <n v="0"/>
    <s v="No"/>
    <m/>
    <x v="0"/>
    <s v="MoE"/>
    <s v="No"/>
  </r>
  <r>
    <s v="P173314"/>
    <s v="Afghanistan"/>
    <x v="2"/>
    <s v="IPF/DLIs"/>
    <s v="Primary and Secondary Education"/>
    <x v="2"/>
    <x v="11"/>
    <x v="2"/>
    <s v="PBCT 7.2: Progress on results toward 2018 annual _x000a_operational plan reported by MOE by February _x000a_2019. Annual operational plan based on actual _x000a_on-budget allocation and projected off-budget _x000a_allocations for 2020 completed and endorsed by _x000a_DPs as per the template by June 2019"/>
    <x v="3"/>
    <n v="1"/>
    <n v="1"/>
    <n v="0"/>
    <s v="No"/>
    <m/>
    <x v="0"/>
    <s v="MoE"/>
    <s v="No"/>
  </r>
  <r>
    <s v="P173314"/>
    <s v="Afghanistan"/>
    <x v="2"/>
    <s v="IPF/DLIs"/>
    <s v="Primary and Secondary Education"/>
    <x v="2"/>
    <x v="11"/>
    <x v="2"/>
    <s v="PBCT 7.3: Progress on results toward 2019 annual _x000a_operational plan reported per template by MoE _x000a_by February 2020. Annual operational plan based _x000a_on actual on-budget allocation and projected off_x0002_budget allocations for 2021 completed and _x000a_endorsed by DPs as per the template by _x000a_December 2020"/>
    <x v="3"/>
    <n v="0.4"/>
    <n v="0.4"/>
    <n v="0"/>
    <s v="No"/>
    <m/>
    <x v="0"/>
    <s v="MoE"/>
    <s v="No"/>
  </r>
  <r>
    <s v="P173314"/>
    <s v="Afghanistan"/>
    <x v="2"/>
    <s v="IPF/DLIs"/>
    <s v="Primary and Secondary Education"/>
    <x v="2"/>
    <x v="11"/>
    <x v="2"/>
    <s v="PBCT 7.4: Progress on results toward 2020 annual plan _x000a_reported per template by MoE by February _x000a_2021. Annual operational plan based on actual _x000a_on-budget allocation and projected off-budget _x000a_allocations for 2022 completed and endorsed by _x000a_DPs as per the template by December 2021"/>
    <x v="3"/>
    <n v="0.4"/>
    <n v="0.4"/>
    <n v="0"/>
    <s v="No"/>
    <m/>
    <x v="0"/>
    <s v="MoE"/>
    <s v="No"/>
  </r>
  <r>
    <s v="P173314"/>
    <s v="Afghanistan"/>
    <x v="2"/>
    <s v="IPF/DLIs"/>
    <s v="Primary and Secondary Education"/>
    <x v="0"/>
    <x v="36"/>
    <x v="1"/>
    <s v="PBC 8: Grades 1 to 3 teachers and head masters trained in Early Grade Reading"/>
    <x v="3"/>
    <n v="5.5"/>
    <n v="5.5"/>
    <n v="0"/>
    <s v="No"/>
    <m/>
    <x v="0"/>
    <s v="TED"/>
    <s v="No"/>
  </r>
  <r>
    <s v="P173314"/>
    <s v="Afghanistan"/>
    <x v="2"/>
    <s v="IPF/DLIs"/>
    <s v="Primary and Secondary Education"/>
    <x v="0"/>
    <x v="36"/>
    <x v="1"/>
    <s v="PBCT 8.1: 6,000 Grades 1 to 3 teachers and head masters trained in Early Grade Reading"/>
    <x v="3"/>
    <n v="2"/>
    <n v="2"/>
    <n v="0"/>
    <s v="No"/>
    <m/>
    <x v="0"/>
    <s v="TED"/>
    <s v="No"/>
  </r>
  <r>
    <s v="P173314"/>
    <s v="Afghanistan"/>
    <x v="2"/>
    <s v="IPF/DLIs"/>
    <s v="Primary and Secondary Education"/>
    <x v="0"/>
    <x v="36"/>
    <x v="1"/>
    <s v="PBCT 8.2: 13,000 Grades 1 to 3 teachers and head masters trained in Early Grade Reading"/>
    <x v="3"/>
    <n v="3"/>
    <n v="3"/>
    <n v="0"/>
    <s v="No"/>
    <m/>
    <x v="0"/>
    <s v="TED"/>
    <s v="No"/>
  </r>
  <r>
    <s v="P173314"/>
    <s v="Afghanistan"/>
    <x v="2"/>
    <s v="IPF/DLIs"/>
    <s v="Primary and Secondary Education"/>
    <x v="0"/>
    <x v="36"/>
    <x v="1"/>
    <s v="PBCT 8.3: 20,000 Grades 1 to 3 teachers and head masters trained in Early Grade Reading"/>
    <x v="3"/>
    <n v="0.5"/>
    <n v="0.5"/>
    <n v="0"/>
    <s v="No"/>
    <m/>
    <x v="0"/>
    <s v="TED"/>
    <s v="No"/>
  </r>
  <r>
    <s v="P173314"/>
    <s v="Afghanistan"/>
    <x v="2"/>
    <s v="IPF/DLIs"/>
    <s v="Primary and Secondary Education"/>
    <x v="0"/>
    <x v="0"/>
    <x v="1"/>
    <s v="PBC 9: Evaluation of Subject Teacher Training"/>
    <x v="3"/>
    <n v="1"/>
    <n v="1"/>
    <n v="0"/>
    <s v="No"/>
    <m/>
    <x v="0"/>
    <s v="MoE TED"/>
    <s v="No"/>
  </r>
  <r>
    <s v="P173314"/>
    <s v="Afghanistan"/>
    <x v="2"/>
    <s v="IPF/DLIs"/>
    <s v="Primary and Secondary Education"/>
    <x v="0"/>
    <x v="0"/>
    <x v="1"/>
    <s v="PBCT 9.1: Completion of baseline data collection of teacher _x000a_training"/>
    <x v="3"/>
    <n v="0.5"/>
    <n v="0.5"/>
    <n v="0"/>
    <s v="No"/>
    <m/>
    <x v="0"/>
    <s v="MoE TED"/>
    <s v="No"/>
  </r>
  <r>
    <s v="P173314"/>
    <s v="Afghanistan"/>
    <x v="2"/>
    <s v="IPF/DLIs"/>
    <s v="Primary and Secondary Education"/>
    <x v="0"/>
    <x v="0"/>
    <x v="1"/>
    <s v="PBCT 9.2: Completion of baseline data collection of teacher _x000a_training"/>
    <x v="3"/>
    <n v="0.5"/>
    <n v="0.5"/>
    <n v="0"/>
    <s v="No"/>
    <m/>
    <x v="0"/>
    <s v="MoE TED"/>
    <s v="No"/>
  </r>
  <r>
    <s v="P173314"/>
    <s v="Afghanistan"/>
    <x v="2"/>
    <s v="IPF/DLIs"/>
    <s v="Primary and Secondary Education"/>
    <x v="5"/>
    <x v="19"/>
    <x v="0"/>
    <s v="PBC 10: Implementation of GBV action plan"/>
    <x v="3"/>
    <n v="1"/>
    <n v="1"/>
    <n v="0"/>
    <s v="No"/>
    <m/>
    <x v="0"/>
    <s v="MoE report"/>
    <s v="No"/>
  </r>
  <r>
    <s v="P173314"/>
    <s v="Afghanistan"/>
    <x v="2"/>
    <s v="IPF/DLIs"/>
    <s v="Primary and Secondary Education"/>
    <x v="5"/>
    <x v="19"/>
    <x v="0"/>
    <s v="PBCT 10.1: The relevant MoE staff, teachers, principals and _x000a_students, and school management Shuras _x000a_trained on GBV protocols and reporting systems"/>
    <x v="3"/>
    <n v="0.5"/>
    <n v="0.5"/>
    <n v="0"/>
    <s v="No"/>
    <m/>
    <x v="0"/>
    <s v="MoE report"/>
    <s v="No"/>
  </r>
  <r>
    <s v="P173314"/>
    <s v="Afghanistan"/>
    <x v="2"/>
    <s v="IPF/DLIs"/>
    <s v="Primary and Secondary Education"/>
    <x v="5"/>
    <x v="19"/>
    <x v="0"/>
    <s v="PBCT 10.2: Protocols and systems to report and respond to _x000a_GBV and SEAH incidents at schools is established _x000a_through consultations with students, teachers, _x000a_and parents in schools to identify preference for _x000a_safe, child-friendly referral channels."/>
    <x v="3"/>
    <n v="0.5"/>
    <n v="0.5"/>
    <n v="0"/>
    <s v="No"/>
    <m/>
    <x v="0"/>
    <s v="MoE report"/>
    <s v="No"/>
  </r>
  <r>
    <s v="P164032"/>
    <s v="Mali"/>
    <x v="2"/>
    <s v="IPF/DLIs"/>
    <s v="Secondary Education"/>
    <x v="2"/>
    <x v="31"/>
    <x v="0"/>
    <s v="PBC 1: Improved governance framework for the delivery of quality public general secondary education"/>
    <x v="3"/>
    <n v="4.5"/>
    <n v="4.5"/>
    <n v="0"/>
    <s v="Yes"/>
    <m/>
    <x v="3"/>
    <s v="PBCT1.1. Quality framework and Ministerial administrative order (Arrete ministeriel): Project/Program Facilitating Unit _x000a_(2PFU) PBCT1.2 and PBCT 1.3. Reports on general upper secondary schools meeting quality standards: MEN verification _x000a_reports and independent evaluation report: third-party independent verification agency"/>
    <m/>
  </r>
  <r>
    <s v="P164032"/>
    <s v="Mali"/>
    <x v="2"/>
    <s v="IPF/DLIs"/>
    <s v="Secondary Education"/>
    <x v="2"/>
    <x v="31"/>
    <x v="0"/>
    <s v="PBCT 1.1: MEN has elaborated and adopted a _x000a_quality standards framework governing public _x000a_and private general upper secondary education"/>
    <x v="3"/>
    <n v="1.1000000000000001"/>
    <n v="1.1000000000000001"/>
    <n v="0"/>
    <s v="Yes"/>
    <m/>
    <x v="3"/>
    <s v="PBCT1.1. Quality framework and Ministerial administrative order (Arrete ministeriel): Project/Program Facilitating Unit _x000a_(2PFU) PBCT1.2 and PBCT 1.3. Reports on general upper secondary schools meeting quality standards: MEN verification _x000a_reports and independent evaluation report: third-party independent verification agency"/>
    <m/>
  </r>
  <r>
    <s v="P164032"/>
    <s v="Mali"/>
    <x v="2"/>
    <s v="IPF/DLIs"/>
    <s v="Secondary Education"/>
    <x v="2"/>
    <x v="31"/>
    <x v="0"/>
    <s v="PBCT 1.2: At least 40 percent of public general _x000a_upper secondary schools meet the quality _x000a_standards elaborated under PBCT 1.1."/>
    <x v="3"/>
    <n v="1.4"/>
    <n v="1.4"/>
    <n v="0"/>
    <s v="Yes"/>
    <m/>
    <x v="3"/>
    <s v="PBCT1.1. Quality framework and Ministerial administrative order (Arrete ministeriel): Project/Program Facilitating Unit _x000a_(2PFU) PBCT1.2 and PBCT 1.3. Reports on general upper secondary schools meeting quality standards: MEN verification _x000a_reports and independent evaluation report: third-party independent verification agency"/>
    <m/>
  </r>
  <r>
    <s v="P164032"/>
    <s v="Mali"/>
    <x v="2"/>
    <s v="IPF/DLIs"/>
    <s v="Secondary Education"/>
    <x v="2"/>
    <x v="31"/>
    <x v="0"/>
    <s v="PBCT 1.3: : At least 90 percent of public general _x000a_upper secondary schools meet the quality _x000a_standards elaborated under PBCT 1.1."/>
    <x v="3"/>
    <n v="2"/>
    <n v="2"/>
    <n v="0"/>
    <s v="Yes"/>
    <m/>
    <x v="3"/>
    <s v="PBCT1.1. Quality framework and Ministerial administrative order (Arrete ministeriel): Project/Program Facilitating Unit _x000a_(2PFU) PBCT1.2 and PBCT 1.3. Reports on general upper secondary schools meeting quality standards: MEN verification _x000a_reports and independent evaluation report: third-party independent verification agency"/>
    <m/>
  </r>
  <r>
    <s v="P164032"/>
    <s v="Mali"/>
    <x v="2"/>
    <s v="IPF/DLIs"/>
    <s v="Secondary Education"/>
    <x v="10"/>
    <x v="71"/>
    <x v="0"/>
    <s v="PBC 2: Improved governance framework for the delivery of quality private general secondary education"/>
    <x v="3"/>
    <n v="7.9"/>
    <n v="7.9"/>
    <n v="0"/>
    <s v="Yes"/>
    <m/>
    <x v="3"/>
    <s v="PBCT 2.1. Ministerial administrative order (Arrete ministeriel) on scholarship award eligibility criteria. PBCT 2.2 and PBCT 2.3. Certification criteria and protocol for private general upper secondary schools published in the official journal; Ministerial decision (Decision ministerielle) providing the list of certified private general secondary schools published in the MEN website and local newspapers: Project/Program Facilitating Unit (2PFU); Reports on general upper secondary schools meeting quality standards: MEN verification reports; and Independent evaluation report: third-party independent verification agency PBCT 2.4. Minutes of decision meetings on scholarship beneficiary students’ orientation stating clearly the list of schools where scholarship beneficiary students are oriented"/>
    <m/>
  </r>
  <r>
    <s v="P164032"/>
    <s v="Mali"/>
    <x v="2"/>
    <s v="IPF/DLIs"/>
    <s v="Secondary Education"/>
    <x v="10"/>
    <x v="71"/>
    <x v="0"/>
    <s v="PBCT 2.1:  MEN has adopted criteria for awarding _x000a_tuition fees and semi- scholarships to students at _x000a_private schools"/>
    <x v="3"/>
    <n v="0.9"/>
    <n v="0.9"/>
    <n v="0"/>
    <s v="Yes"/>
    <m/>
    <x v="3"/>
    <s v="PBCT 2.1. Ministerial administrative order (Arrete ministeriel) on scholarship award eligibility criteria. PBCT 2.2 and PBCT 2.3. Certification criteria and protocol for private general upper secondary schools published in the official journal; Ministerial decision (Decision ministerielle) providing the list of certified private general secondary schools published in the MEN website and local newspapers: Project/Program Facilitating Unit (2PFU); Reports on general upper secondary schools meeting quality standards: MEN verification reports; and Independent evaluation report: third-party independent verification agency PBCT 2.4. Minutes of decision meetings on scholarship beneficiary students’ orientation stating clearly the list of schools where scholarship beneficiary students are oriented"/>
    <m/>
  </r>
  <r>
    <s v="P164032"/>
    <s v="Mali"/>
    <x v="2"/>
    <s v="IPF/DLIs"/>
    <s v="Secondary Education"/>
    <x v="10"/>
    <x v="71"/>
    <x v="0"/>
    <s v="PBCT 2.2: : At least 50 percent of private general _x000a_upper secondary schools meet the quality _x000a_standards elaborated under PBCT 1.1 and are _x000a_certified."/>
    <x v="3"/>
    <n v="2"/>
    <n v="2"/>
    <n v="0"/>
    <s v="Yes"/>
    <m/>
    <x v="3"/>
    <s v="PBCT 2.1. Ministerial administrative order (Arrete ministeriel) on scholarship award eligibility criteria. PBCT 2.2 and PBCT 2.3. Certification criteria and protocol for private general upper secondary schools published in the official journal; Ministerial decision (Decision ministerielle) providing the list of certified private general secondary schools published in the MEN website and local newspapers: Project/Program Facilitating Unit (2PFU); Reports on general upper secondary schools meeting quality standards: MEN verification reports; and Independent evaluation report: third-party independent verification agency PBCT 2.4. Minutes of decision meetings on scholarship beneficiary students’ orientation stating clearly the list of schools where scholarship beneficiary students are oriented"/>
    <m/>
  </r>
  <r>
    <s v="P164032"/>
    <s v="Mali"/>
    <x v="2"/>
    <s v="IPF/DLIs"/>
    <s v="Secondary Education"/>
    <x v="10"/>
    <x v="71"/>
    <x v="0"/>
    <s v="PBCT 2.3:  Between 50 and 80 percent of private _x000a_general upper secondary schools meet the _x000a_quality standards elaborated under PBCT 1.1 and _x000a_are certified"/>
    <x v="3"/>
    <n v="4"/>
    <n v="4"/>
    <n v="0"/>
    <s v="Yes"/>
    <m/>
    <x v="3"/>
    <s v="PBCT 2.1. Ministerial administrative order (Arrete ministeriel) on scholarship award eligibility criteria. PBCT 2.2 and PBCT 2.3. Certification criteria and protocol for private general upper secondary schools published in the official journal; Ministerial decision (Decision ministerielle) providing the list of certified private general secondary schools published in the MEN website and local newspapers: Project/Program Facilitating Unit (2PFU); Reports on general upper secondary schools meeting quality standards: MEN verification reports; and Independent evaluation report: third-party independent verification agency PBCT 2.4. Minutes of decision meetings on scholarship beneficiary students’ orientation stating clearly the list of schools where scholarship beneficiary students are oriented"/>
    <m/>
  </r>
  <r>
    <s v="P164032"/>
    <s v="Mali"/>
    <x v="2"/>
    <s v="IPF/DLIs"/>
    <s v="Secondary Education"/>
    <x v="10"/>
    <x v="71"/>
    <x v="0"/>
    <s v="PBCT 2.4: Between 80 and 100 percent of _x000a_students in the general secondary education _x000a_stream who are recipients of scholarships are _x000a_enrolled in certified private general upper _x000a_secondary schools."/>
    <x v="3"/>
    <n v="1"/>
    <n v="1"/>
    <n v="0"/>
    <s v="Yes"/>
    <m/>
    <x v="3"/>
    <s v="PBCT 2.1. Ministerial administrative order (Arrete ministeriel) on scholarship award eligibility criteria. PBCT 2.2 and PBCT 2.3. Certification criteria and protocol for private general upper secondary schools published in the official journal; Ministerial decision (Decision ministerielle) providing the list of certified private general secondary schools published in the MEN website and local newspapers: Project/Program Facilitating Unit (2PFU); Reports on general upper secondary schools meeting quality standards: MEN verification reports; and Independent evaluation report: third-party independent verification agency PBCT 2.4. Minutes of decision meetings on scholarship beneficiary students’ orientation stating clearly the list of schools where scholarship beneficiary students are oriented"/>
    <m/>
  </r>
  <r>
    <s v="P164032"/>
    <s v="Mali"/>
    <x v="2"/>
    <s v="IPF/DLIs"/>
    <s v="Secondary Education"/>
    <x v="0"/>
    <x v="36"/>
    <x v="0"/>
    <s v="PBC 3: Upper secondary school in-service teacher training upgraded"/>
    <x v="3"/>
    <n v="8.9"/>
    <n v="8.9"/>
    <n v="0"/>
    <s v="Yes"/>
    <m/>
    <x v="3"/>
    <s v="PBCT 3.1. Strategy, costed action plan, and operational manual: Project/Program Facilitating Unit (2PFU) PBCT 3.2 and PBCT 3.3. Reports on teachers trained: MEN verification reports and Independent evaluation report: third-party independent verification agency"/>
    <m/>
  </r>
  <r>
    <s v="P164032"/>
    <s v="Mali"/>
    <x v="2"/>
    <s v="IPF/DLIs"/>
    <s v="Secondary Education"/>
    <x v="0"/>
    <x v="36"/>
    <x v="0"/>
    <s v="PBCT 3.1: MEN has adopted a strategy for _x000a_upgrading the qualifications of general upper _x000a_secondary teachers with a focus on math and _x000a_science teaching along with an implementation _x000a_plan and operational manual"/>
    <x v="3"/>
    <n v="1.5"/>
    <n v="1.5"/>
    <n v="0"/>
    <s v="Yes"/>
    <m/>
    <x v="3"/>
    <s v="PBCT 3.1. Strategy, costed action plan, and operational manual: Project/Program Facilitating Unit (2PFU) PBCT 3.2 and PBCT 3.3. Reports on teachers trained: MEN verification reports and Independent evaluation report: third-party independent verification agency"/>
    <m/>
  </r>
  <r>
    <s v="P164032"/>
    <s v="Mali"/>
    <x v="2"/>
    <s v="IPF/DLIs"/>
    <s v="Secondary Education"/>
    <x v="0"/>
    <x v="36"/>
    <x v="0"/>
    <s v="PBCT 3.2: At least 50 percent of upper secondary _x000a_school teachers have benefitted from at least one _x000a_in-service upgrading program."/>
    <x v="3"/>
    <n v="3.4"/>
    <n v="3.4"/>
    <n v="0"/>
    <s v="Yes"/>
    <m/>
    <x v="3"/>
    <s v="PBCT 3.1. Strategy, costed action plan, and operational manual: Project/Program Facilitating Unit (2PFU) PBCT 3.2 and PBCT 3.3. Reports on teachers trained: MEN verification reports and Independent evaluation report: third-party independent verification agency"/>
    <m/>
  </r>
  <r>
    <s v="P164032"/>
    <s v="Mali"/>
    <x v="2"/>
    <s v="IPF/DLIs"/>
    <s v="Secondary Education"/>
    <x v="0"/>
    <x v="36"/>
    <x v="0"/>
    <s v="PBCT 3.3: Between 50 and 80 percent of upper _x000a_secondary school teachers have benefitted from _x000a_at least one in-service upgrading program and _x000a_have access and use pedagogical resources"/>
    <x v="3"/>
    <n v="4"/>
    <n v="4"/>
    <n v="0"/>
    <s v="Yes"/>
    <m/>
    <x v="3"/>
    <s v="PBCT 3.1. Strategy, costed action plan, and operational manual: Project/Program Facilitating Unit (2PFU) PBCT 3.2 and PBCT 3.3. Reports on teachers trained: MEN verification reports and Independent evaluation report: third-party independent verification agency"/>
    <m/>
  </r>
  <r>
    <s v="P164032"/>
    <s v="Mali"/>
    <x v="2"/>
    <s v="IPF/DLIs"/>
    <s v="Secondary Education"/>
    <x v="2"/>
    <x v="40"/>
    <x v="1"/>
    <s v="PBC 4: Secondary School Management Committee Established and Functional"/>
    <x v="3"/>
    <n v="9.8000000000000007"/>
    <n v="9.8000000000000007"/>
    <n v="0"/>
    <s v="Yes"/>
    <m/>
    <x v="3"/>
    <s v="PBCT 4.1. Validation workshop report on CGS establishment criteria for general secondary education: Project/Program Facilitating Unit (2PFU); Miniterial Decree (Decret ministeriel) adopting the status and function of secondary school management committee: Project/Program Facilitating Unit (2PFU); and Independent evaluation report: third-party independent verification agency PBCT 4.2 and PBCT 4.3. Reports on CGS established and functional: MEN verification reports and Independent evaluation report: third-party independent verification agency"/>
    <m/>
  </r>
  <r>
    <s v="P164032"/>
    <s v="Mali"/>
    <x v="2"/>
    <s v="IPF/DLIs"/>
    <s v="Secondary Education"/>
    <x v="2"/>
    <x v="40"/>
    <x v="1"/>
    <s v="PBCT 4.1: MEN has adopted a regulatory _x000a_framework governing the status and function of _x000a_secondary school management committee"/>
    <x v="3"/>
    <n v="1.8"/>
    <n v="1.8"/>
    <n v="0"/>
    <s v="Yes"/>
    <m/>
    <x v="3"/>
    <s v="PBCT 4.1. Validation workshop report on CGS establishment criteria for general secondary education: Project/Program Facilitating Unit (2PFU); Miniterial Decree (Decret ministeriel) adopting the status and function of secondary school management committee: Project/Program Facilitating Unit (2PFU); and Independent evaluation report: third-party independent verification agency PBCT 4.2 and PBCT 4.3. Reports on CGS established and functional: MEN verification reports and Independent evaluation report: third-party independent verification agency"/>
    <m/>
  </r>
  <r>
    <s v="P164032"/>
    <s v="Mali"/>
    <x v="2"/>
    <s v="IPF/DLIs"/>
    <s v="Secondary Education"/>
    <x v="2"/>
    <x v="40"/>
    <x v="1"/>
    <s v="PBCT 4.2: At least 50 percent of general upper _x000a_secondary schools have a functional school _x000a_management committee and have elaborated a _x000a_school improvement plan (SIP)"/>
    <x v="3"/>
    <n v="3"/>
    <n v="3"/>
    <n v="0"/>
    <s v="Yes"/>
    <m/>
    <x v="3"/>
    <s v="PBCT 4.1. Validation workshop report on CGS establishment criteria for general secondary education: Project/Program Facilitating Unit (2PFU); Miniterial Decree (Decret ministeriel) adopting the status and function of secondary school management committee: Project/Program Facilitating Unit (2PFU); and Independent evaluation report: third-party independent verification agency PBCT 4.2 and PBCT 4.3. Reports on CGS established and functional: MEN verification reports and Independent evaluation report: third-party independent verification agency"/>
    <m/>
  </r>
  <r>
    <s v="P164032"/>
    <s v="Mali"/>
    <x v="2"/>
    <s v="IPF/DLIs"/>
    <s v="Secondary Education"/>
    <x v="2"/>
    <x v="40"/>
    <x v="1"/>
    <s v="PBCT 4.3: : Between 50 and 90 percent of general _x000a_upper secondary schools have a functional school _x000a_management committee and have elaborated a _x000a_SIP"/>
    <x v="3"/>
    <n v="5"/>
    <n v="5"/>
    <n v="0"/>
    <s v="Yes"/>
    <m/>
    <x v="3"/>
    <s v="PBCT 4.1. Validation workshop report on CGS establishment criteria for general secondary education: Project/Program Facilitating Unit (2PFU); Miniterial Decree (Decret ministeriel) adopting the status and function of secondary school management committee: Project/Program Facilitating Unit (2PFU); and Independent evaluation report: third-party independent verification agency PBCT 4.2 and PBCT 4.3. Reports on CGS established and functional: MEN verification reports and Independent evaluation report: third-party independent verification agency"/>
    <m/>
  </r>
  <r>
    <s v="P164032"/>
    <s v="Mali"/>
    <x v="2"/>
    <s v="IPF/DLIs"/>
    <s v="Secondary Education"/>
    <x v="5"/>
    <x v="19"/>
    <x v="1"/>
    <s v="PBC 5: Improved participation of girls in lower secondary (Fondamental II)"/>
    <x v="3"/>
    <n v="5"/>
    <n v="5"/>
    <n v="0"/>
    <s v="Yes"/>
    <m/>
    <x v="3"/>
    <s v="PBCT 5.1. and PBCT 5.2. Statistical yearbook: Project/Program Facilitating Unit (2PFU); Report on girls participation in education: MEN verification reports; and Independent evaluation report: third-party independent verification agency"/>
    <m/>
  </r>
  <r>
    <s v="P164032"/>
    <s v="Mali"/>
    <x v="2"/>
    <s v="IPF/DLIs"/>
    <s v="Secondary Education"/>
    <x v="5"/>
    <x v="19"/>
    <x v="1"/>
    <s v="PBCT 5.1: Percentage of girls in lower secondary _x000a_(Fondamental II) has reached 48.6 by end of _x000a_Academic Year 1"/>
    <x v="3"/>
    <n v="2.5"/>
    <n v="2.5"/>
    <n v="0"/>
    <s v="Yes"/>
    <m/>
    <x v="3"/>
    <s v="PBCT 5.1. and PBCT 5.2. Statistical yearbook: Project/Program Facilitating Unit (2PFU); Report on girls participation in education: MEN verification reports; and Independent evaluation report: third-party independent verification agency"/>
    <m/>
  </r>
  <r>
    <s v="P164032"/>
    <s v="Mali"/>
    <x v="2"/>
    <s v="IPF/DLIs"/>
    <s v="Secondary Education"/>
    <x v="5"/>
    <x v="19"/>
    <x v="1"/>
    <s v="PBCT 5.2: : Percentage of girls in lower secondary _x000a_(Fondamental II) has reached 50.1 by end of _x000a_Academic Year 4"/>
    <x v="3"/>
    <n v="2.5"/>
    <n v="2.5"/>
    <n v="0"/>
    <s v="Yes"/>
    <m/>
    <x v="3"/>
    <s v="PBCT 5.1. and PBCT 5.2. Statistical yearbook: Project/Program Facilitating Unit (2PFU); Report on girls participation in education: MEN verification reports; and Independent evaluation report: third-party independent verification agency"/>
    <m/>
  </r>
  <r>
    <s v="P164032"/>
    <s v="Mali"/>
    <x v="2"/>
    <s v="IPF/DLIs"/>
    <s v="Secondary Education"/>
    <x v="4"/>
    <x v="20"/>
    <x v="2"/>
    <s v="PBC 6: Improved transfer of education financial resources to decentralized and local entities"/>
    <x v="3"/>
    <n v="5"/>
    <n v="5"/>
    <n v="0"/>
    <s v="Yes"/>
    <m/>
    <x v="3"/>
    <s v="PBCT 6.1., PBCT 6.2., and PBCT 6.3. Budget allocation (Loi des Finances): Project/Program Facilitating Unit (2PFU); Ministerial administrative order (Arrêtés Ministeriels) on the amount of allocated funds and notified credits to decentralized education entities and to the communes: Project/Program Facilitating Unit (2PFU); and Independent evaluation report: third-party independent verification agency"/>
    <m/>
  </r>
  <r>
    <s v="P164032"/>
    <s v="Mali"/>
    <x v="2"/>
    <s v="IPF/DLIs"/>
    <s v="Secondary Education"/>
    <x v="4"/>
    <x v="20"/>
    <x v="2"/>
    <s v="PBCT 6.1:  (i) Share of education budget _x000a_transferred to decentralized education entities _x000a_(Services deconcentrés) and to the communes _x000a_(Collectivités Territoriales) does not fall below 84 _x000a_percent or is increased and (ii) The credit _x000a_notification rate is at least 88 percent by end of _x000a_PIY 1"/>
    <x v="3"/>
    <n v="1.6666669999999999"/>
    <n v="1.6666669999999999"/>
    <n v="0"/>
    <s v="Yes"/>
    <m/>
    <x v="3"/>
    <s v="PBCT 6.1., PBCT 6.2., and PBCT 6.3. Budget allocation (Loi des Finances): Project/Program Facilitating Unit (2PFU); Ministerial administrative order (Arrêtés Ministeriels) on the amount of allocated funds and notified credits to decentralized education entities and to the communes: Project/Program Facilitating Unit (2PFU); and Independent evaluation report: third-party independent verification agency"/>
    <m/>
  </r>
  <r>
    <s v="P164032"/>
    <s v="Mali"/>
    <x v="2"/>
    <s v="IPF/DLIs"/>
    <s v="Secondary Education"/>
    <x v="4"/>
    <x v="20"/>
    <x v="2"/>
    <s v="PBCT 6.2:  (i) Share of education budget _x000a_transferred to decentralized education entities _x000a_(Services deconcentrés) and to the communes _x000a_(Collectivités Territoriales) does not fall below 84 _x000a_percent or is increased and (ii) The credit _x000a_notification rate is higher than the credit _x000a_notification rate at the end of the previous year, _x000a_by end of PIY 2."/>
    <x v="3"/>
    <n v="1.6666669999999999"/>
    <n v="1.6666669999999999"/>
    <n v="0"/>
    <s v="Yes"/>
    <m/>
    <x v="3"/>
    <s v="PBCT 6.1., PBCT 6.2., and PBCT 6.3. Budget allocation (Loi des Finances): Project/Program Facilitating Unit (2PFU); Ministerial administrative order (Arrêtés Ministeriels) on the amount of allocated funds and notified credits to decentralized education entities and to the communes: Project/Program Facilitating Unit (2PFU); and Independent evaluation report: third-party independent verification agency"/>
    <m/>
  </r>
  <r>
    <s v="P164032"/>
    <s v="Mali"/>
    <x v="2"/>
    <s v="IPF/DLIs"/>
    <s v="Secondary Education"/>
    <x v="4"/>
    <x v="20"/>
    <x v="2"/>
    <s v="PBCT 6.3: : (i) Share of education budget _x000a_transferred to decentralized education entities _x000a_(Services deconcentrés) and to the communes _x000a_(Collectivités Territoriales) does not fall below 84 _x000a_percent or is increased and (ii) The credit _x000a_notification rate is higher than the credit _x000a_notification rate at the end of the previous year,by end of PIY 3"/>
    <x v="3"/>
    <n v="1.666666"/>
    <n v="1.666666"/>
    <n v="0"/>
    <s v="Yes"/>
    <m/>
    <x v="3"/>
    <s v="PBCT 6.1., PBCT 6.2., and PBCT 6.3. Budget allocation (Loi des Finances): Project/Program Facilitating Unit (2PFU); Ministerial administrative order (Arrêtés Ministeriels) on the amount of allocated funds and notified credits to decentralized education entities and to the communes: Project/Program Facilitating Unit (2PFU); and Independent evaluation report: third-party independent verification agency"/>
    <m/>
  </r>
  <r>
    <s v="P164032"/>
    <s v="Mali"/>
    <x v="2"/>
    <s v="IPF/DLIs"/>
    <s v="Secondary Education"/>
    <x v="6"/>
    <x v="10"/>
    <x v="2"/>
    <s v="PBC 7: Enhanced learning assessment system"/>
    <x v="3"/>
    <n v="3.71"/>
    <n v="3.71"/>
    <n v="0"/>
    <s v="No"/>
    <m/>
    <x v="3"/>
    <s v="PBCT 7.1. Ministerial Decision on the assignment of staff (Decision d’affectation): Project/Program Facilitating Unit (2PFU); Staff development plan (Plan de renforcement de l’unité): Project/Program Facilitating Unit (2PFU); and terms of reference for a technical assistance (TA) to the national student assessment unit PBCT 7.2. Student assessment report - learning achievements in the Segou region: Project/Program Facilitating Unit (2PFU) and Independent evaluation report: third-party independent verification agency PBCT 7.3. Student assessment report – learning achievements in Mali: Project/Program Facilitating Unit (2PFU) and Independent evaluation report: third-party independent verification agency"/>
    <m/>
  </r>
  <r>
    <s v="P164032"/>
    <s v="Mali"/>
    <x v="2"/>
    <s v="IPF/DLIs"/>
    <s v="Secondary Education"/>
    <x v="6"/>
    <x v="10"/>
    <x v="2"/>
    <s v="PBCT 7.1: A national student assessment unit is _x000a_operational within MEN."/>
    <x v="3"/>
    <n v="2"/>
    <n v="2"/>
    <n v="0"/>
    <s v="No"/>
    <m/>
    <x v="3"/>
    <s v="PBCT 7.1. Ministerial Decision on the assignment of staff (Decision d’affectation): Project/Program Facilitating Unit (2PFU); Staff development plan (Plan de renforcement de l’unité): Project/Program Facilitating Unit (2PFU); and terms of reference for a technical assistance (TA) to the national student assessment unit PBCT 7.2. Student assessment report - learning achievements in the Segou region: Project/Program Facilitating Unit (2PFU) and Independent evaluation report: third-party independent verification agency PBCT 7.3. Student assessment report – learning achievements in Mali: Project/Program Facilitating Unit (2PFU) and Independent evaluation report: third-party independent verification agency"/>
    <m/>
  </r>
  <r>
    <s v="P164032"/>
    <s v="Mali"/>
    <x v="2"/>
    <s v="IPF/DLIs"/>
    <s v="Secondary Education"/>
    <x v="6"/>
    <x v="10"/>
    <x v="2"/>
    <s v="PBCT 7.2: The national student assessment unit _x000a_has conducted a learning assessment in a specific _x000a_region of Mali (local representative sample)"/>
    <x v="3"/>
    <n v="1.5"/>
    <n v="1.5"/>
    <n v="0"/>
    <s v="No"/>
    <m/>
    <x v="3"/>
    <s v="PBCT 7.1. Ministerial Decision on the assignment of staff (Decision d’affectation): Project/Program Facilitating Unit (2PFU); Staff development plan (Plan de renforcement de l’unité): Project/Program Facilitating Unit (2PFU); and terms of reference for a technical assistance (TA) to the national student assessment unit PBCT 7.2. Student assessment report - learning achievements in the Segou region: Project/Program Facilitating Unit (2PFU) and Independent evaluation report: third-party independent verification agency PBCT 7.3. Student assessment report – learning achievements in Mali: Project/Program Facilitating Unit (2PFU) and Independent evaluation report: third-party independent verification agency"/>
    <m/>
  </r>
  <r>
    <s v="P164032"/>
    <s v="Mali"/>
    <x v="2"/>
    <s v="IPF/DLIs"/>
    <s v="Secondary Education"/>
    <x v="6"/>
    <x v="10"/>
    <x v="2"/>
    <s v="PBCT 7.3: A learning assessment is conducted on _x000a_a national representative sample"/>
    <x v="3"/>
    <n v="0.21"/>
    <n v="0.21"/>
    <n v="0"/>
    <s v="No"/>
    <m/>
    <x v="3"/>
    <s v="PBCT 7.1. Ministerial Decision on the assignment of staff (Decision d’affectation): Project/Program Facilitating Unit (2PFU); Staff development plan (Plan de renforcement de l’unité): Project/Program Facilitating Unit (2PFU); and terms of reference for a technical assistance (TA) to the national student assessment unit PBCT 7.2. Student assessment report - learning achievements in the Segou region: Project/Program Facilitating Unit (2PFU) and Independent evaluation report: third-party independent verification agency PBCT 7.3. Student assessment report – learning achievements in Mali: Project/Program Facilitating Unit (2PFU) and Independent evaluation report: third-party independent verification agency"/>
    <m/>
  </r>
  <r>
    <s v="P167443"/>
    <s v="Nicaragua"/>
    <x v="1"/>
    <s v="IPF/DLIs"/>
    <s v="Early Child Development"/>
    <x v="0"/>
    <x v="35"/>
    <x v="1"/>
    <s v="PBC 1: Preschool teacher training plan designed, approved and operationally tested"/>
    <x v="3"/>
    <n v="1"/>
    <n v="1"/>
    <n v="0"/>
    <s v="No"/>
    <m/>
    <x v="1"/>
    <s v="Official documents produced by MINED"/>
    <s v="Yes, DLI modified"/>
  </r>
  <r>
    <s v="P167443"/>
    <s v="Nicaragua"/>
    <x v="1"/>
    <s v="IPF/DLIs"/>
    <s v="Early Child Development"/>
    <x v="0"/>
    <x v="0"/>
    <x v="3"/>
    <s v="PBC 2: National classroom observation instrument developed and validated"/>
    <x v="3"/>
    <n v="1"/>
    <n v="1"/>
    <n v="0"/>
    <s v="No"/>
    <m/>
    <x v="1"/>
    <s v="Official documents produced by MINED"/>
    <s v="Yes, DLI modified"/>
  </r>
  <r>
    <s v="P167443"/>
    <s v="Nicaragua"/>
    <x v="1"/>
    <s v="IPF/DLIs"/>
    <s v="Early Child Development"/>
    <x v="0"/>
    <x v="36"/>
    <x v="2"/>
    <s v="PBC 3: 8,500 in-service preschool teachers enrolled in the teacher training program developed under the plan referred to in PBC1 1, _x000a_and the first face-to-face session of the program attended by said teachers"/>
    <x v="3"/>
    <n v="1"/>
    <n v="1"/>
    <n v="0"/>
    <s v="No"/>
    <m/>
    <x v="0"/>
    <s v="Official documents produced by MINED; and Independent Verification Report (including supporting documents to allow _x000a_spot checks by World Bank)"/>
    <s v="Yes, DLI modified"/>
  </r>
  <r>
    <s v="P167443"/>
    <s v="Nicaragua"/>
    <x v="1"/>
    <s v="IPF/DLIs"/>
    <s v="Early Child Development"/>
    <x v="0"/>
    <x v="35"/>
    <x v="3"/>
    <s v="PBC 4: TMP designed and approved by MINED"/>
    <x v="3"/>
    <n v="1"/>
    <n v="1"/>
    <n v="0"/>
    <s v="No"/>
    <m/>
    <x v="1"/>
    <s v="Official documents produced by MINED"/>
    <s v="Yes, DLI modified"/>
  </r>
  <r>
    <s v="P167443"/>
    <s v="Nicaragua"/>
    <x v="1"/>
    <s v="IPF/DLIs"/>
    <s v="Early Child Development"/>
    <x v="0"/>
    <x v="50"/>
    <x v="3"/>
    <s v="PBC 5: 500 education personnel trained in teacher mentoring"/>
    <x v="3"/>
    <n v="1.5"/>
    <n v="1.5"/>
    <n v="0"/>
    <s v="Yes"/>
    <m/>
    <x v="0"/>
    <s v="MINED’s Official Mentor Training Report; mentor training system registries; and Independent Verification Report (including supporting documents to allow spot checks by World Bank)"/>
    <s v="Yes, DLI modified"/>
  </r>
  <r>
    <s v="P167443"/>
    <s v="Nicaragua"/>
    <x v="1"/>
    <s v="IPF/DLIs"/>
    <s v="Early Child Development"/>
    <x v="0"/>
    <x v="36"/>
    <x v="3"/>
    <s v="PBC 6: 1,250 teachers received at least three mentoring visits"/>
    <x v="3"/>
    <n v="0.5"/>
    <n v="0.5"/>
    <n v="0"/>
    <s v="Yes"/>
    <m/>
    <x v="0"/>
    <s v="MINED’s Official Teacher Mentoring Report; mentoring system registries; and Independent Verification Report (including supporting documents to allow spot checks by World Bank)"/>
    <s v="Yes, DLI modified"/>
  </r>
  <r>
    <s v="P167443"/>
    <s v="Nicaragua"/>
    <x v="1"/>
    <s v="IPF/DLIs"/>
    <s v="Early Child Development"/>
    <x v="0"/>
    <x v="36"/>
    <x v="3"/>
    <s v="PBC 7: (a) 1,250 teachers who received 3 mentoring visits under PBC6, subsequently received an additional 3 visits; and (b) 1,250 _x000a_teachers different from those covered under PBC6, received at least 3 visits"/>
    <x v="3"/>
    <n v="0.5"/>
    <n v="0.5"/>
    <n v="0"/>
    <s v="Yes"/>
    <m/>
    <x v="0"/>
    <s v="MINED’s Official Teacher Mentoring Report; mentoring system registries; and Independent Verification Report (including supporting documents to allow spot checks by World Bank)"/>
    <s v="Yes, DLI modified"/>
  </r>
  <r>
    <s v="P167443"/>
    <s v="Nicaragua"/>
    <x v="1"/>
    <s v="IPF/DLIs"/>
    <s v="Early Child Development"/>
    <x v="0"/>
    <x v="39"/>
    <x v="3"/>
    <s v="PBC 8: 5,500 in-service preschool teachers certified"/>
    <x v="3"/>
    <n v="0.5"/>
    <n v="0.5"/>
    <n v="0"/>
    <s v="Yes"/>
    <m/>
    <x v="0"/>
    <s v="MINED’s official certification documents (including certification registries, attendance registries, and grade registries); and Independent Verification Report (including supporting documents to allow spot checks by World Bank)"/>
    <s v="Yes, DLI modified"/>
  </r>
  <r>
    <s v="P173350"/>
    <s v="Senegal "/>
    <x v="2"/>
    <s v="IPF/DLIs"/>
    <s v="Primary and Secondary Education"/>
    <x v="4"/>
    <x v="17"/>
    <x v="0"/>
    <s v="PBC 1: % of IEF that achieved all least 95% of targets"/>
    <x v="3"/>
    <n v="8.14"/>
    <n v="8.14"/>
    <n v="0"/>
    <s v="Yes"/>
    <s v="100% if DLR &gt;80%"/>
    <x v="0"/>
    <s v="Confirmation Certificates of signed PBCs (IA, IEF and schools) formally transmitted by the SG of MoE to the Bank) Report from IAs and Independent Auditors will be the main supporting document for the disbursement"/>
    <m/>
  </r>
  <r>
    <s v="P173350"/>
    <s v="Senegal "/>
    <x v="2"/>
    <s v="IPF/DLIs"/>
    <s v="Primary and Secondary Education"/>
    <x v="4"/>
    <x v="17"/>
    <x v="0"/>
    <s v="PBCT 1.1: 98% of IEF that achieved all least 95% of targets ( school year 1)"/>
    <x v="3"/>
    <n v="2"/>
    <n v="2"/>
    <n v="0"/>
    <s v="Yes"/>
    <s v="100% if DLR &gt;80%"/>
    <x v="0"/>
    <s v="Confirmation Certificates of signed PBCs (IA, IEF and schools) formally transmitted by the SG of MoE to the Bank) Report from IAs and Independent Auditors will be the main supporting document for the disbursement"/>
    <m/>
  </r>
  <r>
    <s v="P173350"/>
    <s v="Senegal "/>
    <x v="2"/>
    <s v="IPF/DLIs"/>
    <s v="Primary and Secondary Education"/>
    <x v="4"/>
    <x v="17"/>
    <x v="0"/>
    <s v="PBCT 1.2: 100% of IEF that achieved all least 95% of targets ( school year 2)"/>
    <x v="3"/>
    <n v="2.14"/>
    <n v="2.14"/>
    <n v="0"/>
    <s v="Yes"/>
    <s v="100% if DLR &gt;80%"/>
    <x v="0"/>
    <s v="Confirmation Certificates of signed PBCs (IA, IEF and schools) formally transmitted by the SG of MoE to the Bank) Report from IAs and Independent Auditors will be the main supporting document for the disbursement"/>
    <m/>
  </r>
  <r>
    <s v="P173350"/>
    <s v="Senegal "/>
    <x v="2"/>
    <s v="IPF/DLIs"/>
    <s v="Primary and Secondary Education"/>
    <x v="4"/>
    <x v="17"/>
    <x v="0"/>
    <s v="PBCT 1.3: 100% of IEF that achieved all least 95% of targets( school year 3)"/>
    <x v="3"/>
    <n v="2"/>
    <n v="2"/>
    <n v="0"/>
    <s v="Yes"/>
    <s v="100% if DLR &gt;80%"/>
    <x v="0"/>
    <s v="Confirmation Certificates of signed PBCs (IA, IEF and schools) formally transmitted by the SG of MoE to the Bank) Report from IAs and Independent Auditors will be the main supporting document for the disbursement"/>
    <m/>
  </r>
  <r>
    <s v="P173350"/>
    <s v="Senegal "/>
    <x v="2"/>
    <s v="IPF/DLIs"/>
    <s v="Primary and Secondary Education"/>
    <x v="4"/>
    <x v="17"/>
    <x v="0"/>
    <s v="PBCT 1.4: 100% of IEF that achieved all least 95% of targets( school year 4)"/>
    <x v="3"/>
    <n v="2"/>
    <n v="2"/>
    <n v="0"/>
    <s v="Yes"/>
    <s v="100% if DLR &gt;80%"/>
    <x v="0"/>
    <s v="Confirmation Certificates of signed PBCs (IA, IEF and schools) formally transmitted by the SG of MoE to the Bank) Report from IAs and Independent Auditors will be the main supporting document for the disbursement"/>
    <m/>
  </r>
  <r>
    <s v="P173350"/>
    <s v="Senegal "/>
    <x v="2"/>
    <s v="IPF/DLIs"/>
    <s v="Primary and Secondary Education"/>
    <x v="2"/>
    <x v="40"/>
    <x v="0"/>
    <s v="PBC 2: number of school community members trained using the revised materials in local languages"/>
    <x v="3"/>
    <n v="1.1399999999999999"/>
    <n v="1.1399999999999999"/>
    <n v="0"/>
    <s v="Yes"/>
    <s v="100% if the project achieved at least 80% of targeted DLR."/>
    <x v="0"/>
    <s v="report from the third-party verification"/>
    <m/>
  </r>
  <r>
    <s v="P173350"/>
    <s v="Senegal "/>
    <x v="2"/>
    <s v="IPF/DLIs"/>
    <s v="Primary and Secondary Education"/>
    <x v="2"/>
    <x v="40"/>
    <x v="0"/>
    <s v="PBCT 2.1: 9,000 (school year 1)"/>
    <x v="3"/>
    <n v="0.19"/>
    <n v="0.19"/>
    <n v="0"/>
    <s v="Yes"/>
    <s v="100% if the project achieved at least 80% of targeted DLR."/>
    <x v="0"/>
    <s v="report from the third-party verification"/>
    <m/>
  </r>
  <r>
    <s v="P173350"/>
    <s v="Senegal "/>
    <x v="2"/>
    <s v="IPF/DLIs"/>
    <s v="Primary and Secondary Education"/>
    <x v="2"/>
    <x v="40"/>
    <x v="0"/>
    <s v="PBCT 2.2: 14,000 (school year 2)"/>
    <x v="3"/>
    <n v="0.38"/>
    <n v="0.38"/>
    <n v="0"/>
    <s v="Yes"/>
    <s v="100% if the project achieved at least 80% of targeted DLR."/>
    <x v="0"/>
    <s v="report from the third-party verification"/>
    <m/>
  </r>
  <r>
    <s v="P173350"/>
    <s v="Senegal "/>
    <x v="2"/>
    <s v="IPF/DLIs"/>
    <s v="Primary and Secondary Education"/>
    <x v="2"/>
    <x v="40"/>
    <x v="0"/>
    <s v="PBCT 2.3: school year 3"/>
    <x v="3"/>
    <n v="0.38"/>
    <n v="0.38"/>
    <n v="0"/>
    <s v="Yes"/>
    <s v="100% if the project achieved at least 80% of targeted DLR."/>
    <x v="0"/>
    <s v="report from the third-party verification"/>
    <m/>
  </r>
  <r>
    <s v="P173350"/>
    <s v="Senegal "/>
    <x v="2"/>
    <s v="IPF/DLIs"/>
    <s v="Primary and Secondary Education"/>
    <x v="2"/>
    <x v="40"/>
    <x v="0"/>
    <s v="PBCT 2.4: school year 4"/>
    <x v="3"/>
    <n v="0.19"/>
    <n v="0.19"/>
    <n v="0"/>
    <s v="Yes"/>
    <s v="100% if the project achieved at least 80% of targeted DLR."/>
    <x v="0"/>
    <s v="report from the third-party verification"/>
    <m/>
  </r>
  <r>
    <s v="P173350"/>
    <s v="Senegal "/>
    <x v="2"/>
    <s v="IPF/DLIs"/>
    <s v="Primary and Secondary Education"/>
    <x v="5"/>
    <x v="18"/>
    <x v="0"/>
    <s v="PBC 3: % of middle school students enrolled in math and science tracks (S1, S2) in secondary level"/>
    <x v="3"/>
    <n v="2.0499999999999998"/>
    <n v="2.0499999999999998"/>
    <n v="0"/>
    <s v="Yes"/>
    <m/>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T 3.1: 42"/>
    <x v="3"/>
    <n v="0.37"/>
    <n v="0.37"/>
    <n v="0"/>
    <s v="Yes"/>
    <s v="coefficient reduction in Math and BFEM reform"/>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T 3.2: 45"/>
    <x v="3"/>
    <n v="0.7"/>
    <n v="0.7"/>
    <n v="0"/>
    <s v="Yes"/>
    <s v="Yes/No basis + supporting document and proofs"/>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T 3.3: school year 3"/>
    <x v="3"/>
    <n v="0.66"/>
    <n v="0.66"/>
    <n v="0"/>
    <s v="Yes"/>
    <s v="X (number of sciences teacher / total)*100"/>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T 3.4: school year 4"/>
    <x v="3"/>
    <n v="0.32"/>
    <n v="0.32"/>
    <n v="0"/>
    <s v="Yes"/>
    <s v="X (number of sciences teacher / total)*100"/>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 4: Number of students enrolled in the project supported Lycees"/>
    <x v="3"/>
    <n v="9.5399999999999991"/>
    <n v="9.5399999999999991"/>
    <n v="0"/>
    <s v="Yes"/>
    <s v="Amount allocated for FY 2018 and 2019 targets will be disbur"/>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T 4.1: school year 1"/>
    <x v="3"/>
    <n v="1.9"/>
    <n v="1.9"/>
    <n v="0"/>
    <s v="Yes"/>
    <s v="Amount allocated for FY 2018 and 2019 targets will be disbur"/>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T 4.2: 600"/>
    <x v="3"/>
    <n v="2.87"/>
    <n v="2.87"/>
    <n v="0"/>
    <s v="Yes"/>
    <s v="Amount allocated for FY 2018 and 2019 targets will be disbur"/>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T 4.3: school year 3"/>
    <x v="3"/>
    <n v="2.88"/>
    <n v="2.88"/>
    <n v="0"/>
    <s v="Yes"/>
    <s v="Amount allocated for FY 2018 and 2019 targets will be disbur"/>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T 4.4: school year 4"/>
    <x v="3"/>
    <n v="1.9"/>
    <n v="1.9"/>
    <n v="0"/>
    <s v="Yes"/>
    <s v="Amount allocated for FY 2018 and 2019 targets will be disbur"/>
    <x v="0"/>
    <s v="The DEMSG will report on the state of sciences reforms implementation with administrative support documents. This report will be accompanied by the IA report at the regional level."/>
    <m/>
  </r>
  <r>
    <s v="P173350"/>
    <s v="Senegal "/>
    <x v="2"/>
    <s v="IPF/DLIs"/>
    <s v="Primary and Secondary Education"/>
    <x v="2"/>
    <x v="31"/>
    <x v="0"/>
    <s v="PBC 5: % of Daaras that achieved the 75% of the agreed targets"/>
    <x v="3"/>
    <n v="5.92"/>
    <n v="5.92"/>
    <n v="0"/>
    <s v="Yes"/>
    <m/>
    <x v="0"/>
    <s v="Report from IAs and Independent Auditors will be the main supporting document for the disbursement"/>
    <m/>
  </r>
  <r>
    <s v="P173350"/>
    <s v="Senegal "/>
    <x v="2"/>
    <s v="IPF/DLIs"/>
    <s v="Primary and Secondary Education"/>
    <x v="2"/>
    <x v="31"/>
    <x v="0"/>
    <s v="PBCT 5.1: 82"/>
    <x v="3"/>
    <n v="1.42"/>
    <n v="1.42"/>
    <n v="0"/>
    <s v="Yes"/>
    <m/>
    <x v="0"/>
    <s v="Report from IAs and Independent Auditors will be the main supporting document for the disbursement"/>
    <m/>
  </r>
  <r>
    <s v="P173350"/>
    <s v="Senegal "/>
    <x v="2"/>
    <s v="IPF/DLIs"/>
    <s v="Primary and Secondary Education"/>
    <x v="2"/>
    <x v="31"/>
    <x v="0"/>
    <s v="PBCT 5.2: 85"/>
    <x v="3"/>
    <n v="1.5"/>
    <n v="1.5"/>
    <n v="0"/>
    <s v="Yes"/>
    <m/>
    <x v="0"/>
    <s v="Report from IAs and Independent Auditors will be the main supporting document for the disbursement"/>
    <m/>
  </r>
  <r>
    <s v="P173350"/>
    <s v="Senegal "/>
    <x v="2"/>
    <s v="IPF/DLIs"/>
    <s v="Primary and Secondary Education"/>
    <x v="2"/>
    <x v="31"/>
    <x v="0"/>
    <s v="PBCT 5.3: school year 3"/>
    <x v="3"/>
    <n v="1.5"/>
    <n v="1.5"/>
    <n v="0"/>
    <s v="Yes"/>
    <m/>
    <x v="0"/>
    <s v="Report from IAs and Independent Auditors will be the main supporting document for the disbursement"/>
    <m/>
  </r>
  <r>
    <s v="P173350"/>
    <s v="Senegal "/>
    <x v="2"/>
    <s v="IPF/DLIs"/>
    <s v="Primary and Secondary Education"/>
    <x v="2"/>
    <x v="31"/>
    <x v="0"/>
    <s v="PBCT 5.4: school year 4"/>
    <x v="3"/>
    <n v="1.5"/>
    <n v="1.5"/>
    <n v="0"/>
    <s v="Yes"/>
    <m/>
    <x v="0"/>
    <s v="Report from IAs and Independent Auditors will be the main supporting document for the disbursement"/>
    <m/>
  </r>
  <r>
    <s v="P173350"/>
    <s v="Senegal "/>
    <x v="2"/>
    <s v="IPF/DLIs"/>
    <s v="Primary and Secondary Education"/>
    <x v="5"/>
    <x v="18"/>
    <x v="0"/>
    <s v="PBC 6: Number of out of school children back into the system"/>
    <x v="3"/>
    <n v="1.88"/>
    <n v="1.88"/>
    <n v="0"/>
    <s v="Yes"/>
    <s v="100% if DLR satisfactory 0 if not"/>
    <x v="0"/>
    <s v="The results and report will be the basis of the independent assessment"/>
    <m/>
  </r>
  <r>
    <s v="P173350"/>
    <s v="Senegal "/>
    <x v="2"/>
    <s v="IPF/DLIs"/>
    <s v="Primary and Secondary Education"/>
    <x v="5"/>
    <x v="18"/>
    <x v="0"/>
    <s v="PBCT 6.1: 8,000"/>
    <x v="3"/>
    <n v="0.34"/>
    <n v="0.34"/>
    <n v="0"/>
    <s v="Yes"/>
    <s v="100% if DLR satisfactory 0 if not"/>
    <x v="0"/>
    <s v="The results and report will be the basis of the independent assessment"/>
    <m/>
  </r>
  <r>
    <s v="P173350"/>
    <s v="Senegal "/>
    <x v="2"/>
    <s v="IPF/DLIs"/>
    <s v="Primary and Secondary Education"/>
    <x v="5"/>
    <x v="18"/>
    <x v="0"/>
    <s v="PBCT 6.2: 15,000"/>
    <x v="3"/>
    <n v="0.82"/>
    <n v="0.82"/>
    <n v="0"/>
    <s v="Yes"/>
    <s v="100% if DLR satisfactory 0 if not"/>
    <x v="0"/>
    <s v="The results and report will be the basis of the independent assessment"/>
    <m/>
  </r>
  <r>
    <s v="P173350"/>
    <s v="Senegal "/>
    <x v="2"/>
    <s v="IPF/DLIs"/>
    <s v="Primary and Secondary Education"/>
    <x v="5"/>
    <x v="18"/>
    <x v="0"/>
    <s v="PBCT 6.3: school year 3"/>
    <x v="3"/>
    <n v="0.48"/>
    <n v="0.48"/>
    <n v="0"/>
    <s v="Yes"/>
    <s v="100% if DLR satisfactory 0 if not"/>
    <x v="0"/>
    <s v="The results and report will be the basis of the independent assessment"/>
    <m/>
  </r>
  <r>
    <s v="P173350"/>
    <s v="Senegal "/>
    <x v="2"/>
    <s v="IPF/DLIs"/>
    <s v="Primary and Secondary Education"/>
    <x v="5"/>
    <x v="18"/>
    <x v="0"/>
    <s v="PBCT 6.4: school year 4"/>
    <x v="3"/>
    <n v="0.24"/>
    <n v="0.24"/>
    <n v="0"/>
    <s v="Yes"/>
    <s v="100% if DLR satisfactory 0 if not"/>
    <x v="0"/>
    <s v="The results and report will be the basis of the independent assessment"/>
    <m/>
  </r>
  <r>
    <s v="P173350"/>
    <s v="Senegal "/>
    <x v="2"/>
    <s v="IPF/DLIs"/>
    <s v="Primary and Secondary Education"/>
    <x v="2"/>
    <x v="38"/>
    <x v="0"/>
    <s v="PBC 7: A regional education report is produced yearly"/>
    <x v="3"/>
    <n v="3.13"/>
    <n v="3.13"/>
    <n v="0"/>
    <s v="Yes"/>
    <s v="100% if S; 80% if MS and conditional if MU"/>
    <x v="4"/>
    <s v="n/a"/>
    <m/>
  </r>
  <r>
    <s v="P173350"/>
    <s v="Senegal "/>
    <x v="2"/>
    <s v="IPF/DLIs"/>
    <s v="Primary and Secondary Education"/>
    <x v="2"/>
    <x v="38"/>
    <x v="0"/>
    <s v="PBCT 7.1: Yes"/>
    <x v="3"/>
    <n v="0.78"/>
    <n v="0.78"/>
    <n v="0"/>
    <s v="Yes"/>
    <s v="100% if S; 80% if MS and conditional if MU"/>
    <x v="5"/>
    <m/>
    <m/>
  </r>
  <r>
    <s v="P173350"/>
    <s v="Senegal "/>
    <x v="2"/>
    <s v="IPF/DLIs"/>
    <s v="Primary and Secondary Education"/>
    <x v="2"/>
    <x v="38"/>
    <x v="0"/>
    <s v="PBCT 7.2: Yes"/>
    <x v="3"/>
    <n v="1.56"/>
    <n v="1.56"/>
    <n v="0"/>
    <s v="Yes"/>
    <s v="100% if S; 80% if MS and conditional if MU"/>
    <x v="5"/>
    <m/>
    <m/>
  </r>
  <r>
    <s v="P173350"/>
    <s v="Senegal "/>
    <x v="2"/>
    <s v="IPF/DLIs"/>
    <s v="Primary and Secondary Education"/>
    <x v="2"/>
    <x v="38"/>
    <x v="0"/>
    <s v="PBCT 7.3: school year 3"/>
    <x v="3"/>
    <n v="0.4"/>
    <n v="0.4"/>
    <n v="0"/>
    <s v="Yes"/>
    <s v="100% if S; 80% if MS and conditional if MU"/>
    <x v="5"/>
    <m/>
    <m/>
  </r>
  <r>
    <s v="P173350"/>
    <s v="Senegal "/>
    <x v="2"/>
    <s v="IPF/DLIs"/>
    <s v="Primary and Secondary Education"/>
    <x v="2"/>
    <x v="38"/>
    <x v="0"/>
    <s v="PBCT 7.4: school year 4"/>
    <x v="3"/>
    <n v="0.4"/>
    <n v="0.4"/>
    <n v="0"/>
    <s v="Yes"/>
    <s v="100% if S; 80% if MS and conditional if MU"/>
    <x v="5"/>
    <m/>
    <m/>
  </r>
  <r>
    <s v="P166570"/>
    <s v="Uganda"/>
    <x v="2"/>
    <s v="IPF/DLIs"/>
    <s v="Secondary Education"/>
    <x v="7"/>
    <x v="24"/>
    <x v="1"/>
    <s v="PBC 1: Number of newly constructed, equipped and operationalzed lower secondary schools and schools benefiting from _x000a_additional infrastructure"/>
    <x v="3"/>
    <n v="118.6"/>
    <n v="118.6"/>
    <n v="0"/>
    <s v="Yes"/>
    <m/>
    <x v="0"/>
    <s v="MoES monitoring reports"/>
    <m/>
  </r>
  <r>
    <s v="P166570"/>
    <s v="Uganda"/>
    <x v="2"/>
    <s v="IPF/DLIs"/>
    <s v="Secondary Education"/>
    <x v="7"/>
    <x v="24"/>
    <x v="1"/>
    <s v="PBCT 1.1: 177"/>
    <x v="3"/>
    <n v="118.6"/>
    <n v="118.6"/>
    <n v="0"/>
    <s v="Yes"/>
    <m/>
    <x v="0"/>
    <s v="MoES monitoring reports"/>
    <m/>
  </r>
  <r>
    <s v="P166570"/>
    <s v="Uganda"/>
    <x v="2"/>
    <s v="IPF/DLIs"/>
    <s v="Secondary Education"/>
    <x v="5"/>
    <x v="75"/>
    <x v="0"/>
    <s v="PBC 2: Number of Schools with Child Friendly School Program implemented"/>
    <x v="3"/>
    <n v="5"/>
    <n v="5"/>
    <n v="0"/>
    <s v="Yes"/>
    <m/>
    <x v="0"/>
    <s v="MoES progress monitoring reports. Verification reports"/>
    <m/>
  </r>
  <r>
    <s v="P166570"/>
    <s v="Uganda"/>
    <x v="2"/>
    <s v="IPF/DLIs"/>
    <s v="Secondary Education"/>
    <x v="5"/>
    <x v="75"/>
    <x v="0"/>
    <s v="PBCT 2.1: 326"/>
    <x v="3"/>
    <n v="5"/>
    <n v="5"/>
    <n v="0"/>
    <s v="Yes"/>
    <m/>
    <x v="0"/>
    <s v="MoES progress monitoring reports. Verification reports"/>
    <m/>
  </r>
  <r>
    <s v="P167054"/>
    <s v="Mozambique"/>
    <x v="2"/>
    <s v="IPF/DLIs"/>
    <s v="Vocational Education and Training"/>
    <x v="4"/>
    <x v="54"/>
    <x v="1"/>
    <s v="PBC 1: National Fund for Professional Education fully operational (NFPE)"/>
    <x v="3"/>
    <n v="3"/>
    <n v="3"/>
    <n v="0"/>
    <s v="Yes"/>
    <m/>
    <x v="2"/>
    <s v="ANEP progress reports Minutes of Board Meetings of NFPE Surveys to beneficiaries/focus groups discussions and VA report"/>
    <m/>
  </r>
  <r>
    <s v="P167054"/>
    <s v="Mozambique"/>
    <x v="2"/>
    <s v="IPF/DLIs"/>
    <s v="Vocational Education and Training"/>
    <x v="4"/>
    <x v="54"/>
    <x v="1"/>
    <s v="PBCT 1.1: Levy collection mechanism and implementation _x000a_guidelines for the NFPE approved"/>
    <x v="3"/>
    <n v="0.5"/>
    <n v="0.5"/>
    <n v="0"/>
    <s v="Yes"/>
    <m/>
    <x v="2"/>
    <s v="ANEP progress reports Minutes of Board Meetings of NFPE Surveys to beneficiaries/focus groups discussions and VA report"/>
    <m/>
  </r>
  <r>
    <s v="P167054"/>
    <s v="Mozambique"/>
    <x v="2"/>
    <s v="IPF/DLIs"/>
    <s v="Vocational Education and Training"/>
    <x v="4"/>
    <x v="54"/>
    <x v="1"/>
    <s v="PBCT 1.2: Collection of Levy fully implemented"/>
    <x v="3"/>
    <n v="1"/>
    <n v="1"/>
    <n v="0"/>
    <s v="Yes"/>
    <m/>
    <x v="2"/>
    <s v="ANEP progress reports Minutes of Board Meetings of NFPE Surveys to beneficiaries/focus groups discussions and VA report"/>
    <m/>
  </r>
  <r>
    <s v="P167054"/>
    <s v="Mozambique"/>
    <x v="2"/>
    <s v="IPF/DLIs"/>
    <s v="Vocational Education and Training"/>
    <x v="4"/>
    <x v="54"/>
    <x v="1"/>
    <s v="PBCT 1.3: NFPE fully operational and with continued _x000a_support from industry in Board and Evaluation of _x000a_proposals"/>
    <x v="3"/>
    <n v="1.5"/>
    <n v="1.5"/>
    <n v="0"/>
    <s v="Yes"/>
    <m/>
    <x v="2"/>
    <s v="ANEP progress reports Minutes of Board Meetings of NFPE Surveys to beneficiaries/focus groups discussions and VA report"/>
    <m/>
  </r>
  <r>
    <s v="P167054"/>
    <s v="Mozambique"/>
    <x v="2"/>
    <s v="IPF/DLIs"/>
    <s v="Vocational Education and Training"/>
    <x v="2"/>
    <x v="31"/>
    <x v="1"/>
    <s v="PBC 2: Number of HE institutions implementing quality assurance mechanisms"/>
    <x v="3"/>
    <n v="2"/>
    <n v="2"/>
    <n v="0"/>
    <s v="Yes"/>
    <m/>
    <x v="2"/>
    <s v="MCTESTP and CNAQ"/>
    <m/>
  </r>
  <r>
    <s v="P167054"/>
    <s v="Mozambique"/>
    <x v="2"/>
    <s v="IPF/DLIs"/>
    <s v="Vocational Education and Training"/>
    <x v="2"/>
    <x v="31"/>
    <x v="1"/>
    <s v="PBCT 2.1: : Assessment instruments revised in _x000a_collaboration with HEIs and capacity building to _x000a_institutions completed"/>
    <x v="3"/>
    <n v="0.5"/>
    <n v="0.5"/>
    <n v="0"/>
    <s v="Yes"/>
    <m/>
    <x v="2"/>
    <s v="MCTESTP and CNAQ"/>
    <m/>
  </r>
  <r>
    <s v="P167054"/>
    <s v="Mozambique"/>
    <x v="2"/>
    <s v="IPF/DLIs"/>
    <s v="Vocational Education and Training"/>
    <x v="2"/>
    <x v="31"/>
    <x v="1"/>
    <s v="PBCT 2.2: 10% of HEIs with quality assurance units _x000a_in place"/>
    <x v="3"/>
    <n v="0.5"/>
    <n v="0.5"/>
    <n v="0"/>
    <s v="Yes"/>
    <m/>
    <x v="2"/>
    <s v="MCTESTP and CNAQ"/>
    <m/>
  </r>
  <r>
    <s v="P167054"/>
    <s v="Mozambique"/>
    <x v="2"/>
    <s v="IPF/DLIs"/>
    <s v="Vocational Education and Training"/>
    <x v="2"/>
    <x v="31"/>
    <x v="1"/>
    <s v="PBCT 2.3: : Additional 10% of HEIs with quality _x000a_assurance units in place (cumulative 20%)"/>
    <x v="3"/>
    <n v="0.5"/>
    <n v="0.5"/>
    <n v="0"/>
    <s v="Yes"/>
    <m/>
    <x v="2"/>
    <s v="MCTESTP and CNAQ"/>
    <m/>
  </r>
  <r>
    <s v="P167054"/>
    <s v="Mozambique"/>
    <x v="2"/>
    <s v="IPF/DLIs"/>
    <s v="Vocational Education and Training"/>
    <x v="2"/>
    <x v="31"/>
    <x v="1"/>
    <s v="PBCT 2.4:  Additional 20% of HEIs with quality assurance units in place (cumulative 40%)"/>
    <x v="3"/>
    <n v="0.5"/>
    <n v="0.5"/>
    <n v="0"/>
    <s v="Yes"/>
    <m/>
    <x v="2"/>
    <s v="MCTESTP and CNAQ"/>
    <m/>
  </r>
  <r>
    <s v="P167169"/>
    <s v="Sudan"/>
    <x v="2"/>
    <s v="IPF/DLIs"/>
    <s v="Primary and Secondary Education"/>
    <x v="6"/>
    <x v="81"/>
    <x v="2"/>
    <s v="PBC 1: Establishment of systems of classroom regular assessment of student reading proficiency"/>
    <x v="3"/>
    <n v="5.6"/>
    <n v="5.6"/>
    <n v="0"/>
    <s v="No"/>
    <m/>
    <x v="0"/>
    <s v="Assessment tools Classroom assessment data Independent Third-Party Verification (IPTV) Report based on sampled state, locality, and school visits/interviews"/>
    <m/>
  </r>
  <r>
    <s v="P167169"/>
    <s v="Sudan"/>
    <x v="2"/>
    <s v="IPF/DLIs"/>
    <s v="Primary and Secondary Education"/>
    <x v="5"/>
    <x v="19"/>
    <x v="1"/>
    <s v="PBC 2: Increased number of girls benefited from improved learning environments"/>
    <x v="3"/>
    <n v="7.2"/>
    <n v="7.2"/>
    <n v="0"/>
    <s v="Yes"/>
    <s v="$2,400,000 for every 10,000 girls"/>
    <x v="0"/>
    <s v="Federal MoE reports"/>
    <m/>
  </r>
  <r>
    <s v="P167169"/>
    <s v="Sudan"/>
    <x v="2"/>
    <s v="IPF/DLIs"/>
    <s v="Primary and Secondary Education"/>
    <x v="4"/>
    <x v="20"/>
    <x v="2"/>
    <s v="PBC 3: Introduction of the national system of reporting on basic education financing"/>
    <x v="3"/>
    <n v="6"/>
    <n v="6"/>
    <n v="0"/>
    <s v="No"/>
    <m/>
    <x v="0"/>
    <s v="Administrative report; Independent Third-Party Verification Report"/>
    <m/>
  </r>
  <r>
    <s v="P171050"/>
    <s v="Ukraine"/>
    <x v="5"/>
    <s v="IPF/DLIs"/>
    <s v="Tertiary Education"/>
    <x v="4"/>
    <x v="54"/>
    <x v="0"/>
    <s v="PBC 1: Performance-based funding formula for HEIs"/>
    <x v="3"/>
    <n v="10"/>
    <n v="10"/>
    <n v="0"/>
    <s v="No"/>
    <m/>
    <x v="1"/>
    <s v="MOES"/>
    <m/>
  </r>
  <r>
    <s v="P171050"/>
    <s v="Ukraine"/>
    <x v="5"/>
    <s v="IPF/DLIs"/>
    <s v="Tertiary Education"/>
    <x v="4"/>
    <x v="54"/>
    <x v="0"/>
    <s v="PBCT 1.1: Resolution of the Cabinet of Ministers of Ukraine _x000a_setting forth a performance-based funding _x000a_formula for HEIs"/>
    <x v="3"/>
    <n v="10"/>
    <n v="10"/>
    <n v="0"/>
    <s v="No"/>
    <m/>
    <x v="1"/>
    <s v="MOES"/>
    <m/>
  </r>
  <r>
    <s v="P171050"/>
    <s v="Ukraine"/>
    <x v="5"/>
    <s v="IPF/DLIs"/>
    <s v="Tertiary Education"/>
    <x v="2"/>
    <x v="34"/>
    <x v="0"/>
    <s v="PBC 2: Amendments to package of laws to provide for HEIs' further autonomy"/>
    <x v="3"/>
    <n v="10"/>
    <n v="10"/>
    <n v="0"/>
    <s v="No"/>
    <m/>
    <x v="1"/>
    <s v="MOES"/>
    <m/>
  </r>
  <r>
    <s v="P171050"/>
    <s v="Ukraine"/>
    <x v="5"/>
    <s v="IPF/DLIs"/>
    <s v="Tertiary Education"/>
    <x v="2"/>
    <x v="34"/>
    <x v="0"/>
    <s v="PBCT 2.1: Package of Laws providing for financial autonomy _x000a_of HEIs has been enacted"/>
    <x v="3"/>
    <n v="10"/>
    <n v="10"/>
    <n v="0"/>
    <s v="No"/>
    <m/>
    <x v="1"/>
    <s v="MOES"/>
    <m/>
  </r>
  <r>
    <s v="P171050"/>
    <s v="Ukraine"/>
    <x v="5"/>
    <s v="IPF/DLIs"/>
    <s v="Tertiary Education"/>
    <x v="2"/>
    <x v="34"/>
    <x v="1"/>
    <s v="PBC 3: Amendments to bylaws on HEIs' financial autonomy"/>
    <x v="3"/>
    <n v="5"/>
    <n v="5"/>
    <n v="0"/>
    <s v="No"/>
    <m/>
    <x v="1"/>
    <s v="MOES"/>
    <m/>
  </r>
  <r>
    <s v="P171050"/>
    <s v="Ukraine"/>
    <x v="5"/>
    <s v="IPF/DLIs"/>
    <s v="Tertiary Education"/>
    <x v="2"/>
    <x v="34"/>
    <x v="1"/>
    <s v="PBCT 3.1: Bylaws providing for financial autonomy of HEIs _x000a_have been issued"/>
    <x v="3"/>
    <n v="5"/>
    <n v="5"/>
    <n v="0"/>
    <s v="No"/>
    <m/>
    <x v="1"/>
    <s v="MOES"/>
    <m/>
  </r>
  <r>
    <s v="P171050"/>
    <s v="Ukraine"/>
    <x v="5"/>
    <s v="IPF/DLIs"/>
    <s v="Tertiary Education"/>
    <x v="2"/>
    <x v="11"/>
    <x v="0"/>
    <s v="PBC 4: HEI performance-based contracts with KPIs"/>
    <x v="3"/>
    <n v="20"/>
    <n v="20"/>
    <n v="0"/>
    <s v="Yes"/>
    <s v="5 contracts = 2mln"/>
    <x v="1"/>
    <s v="MOES"/>
    <m/>
  </r>
  <r>
    <s v="P171050"/>
    <s v="Ukraine"/>
    <x v="5"/>
    <s v="IPF/DLIs"/>
    <s v="Tertiary Education"/>
    <x v="2"/>
    <x v="11"/>
    <x v="0"/>
    <s v="PBCT 4.1: 25 contracts"/>
    <x v="3"/>
    <n v="10"/>
    <n v="10"/>
    <n v="0"/>
    <s v="Yes"/>
    <s v="5 contracts = 2mln"/>
    <x v="1"/>
    <s v="MOES"/>
    <m/>
  </r>
  <r>
    <s v="P171050"/>
    <s v="Ukraine"/>
    <x v="5"/>
    <s v="IPF/DLIs"/>
    <s v="Tertiary Education"/>
    <x v="2"/>
    <x v="11"/>
    <x v="0"/>
    <s v="PBCT 4.2: 50 contracts"/>
    <x v="3"/>
    <n v="10"/>
    <n v="10"/>
    <n v="0"/>
    <s v="Yes"/>
    <s v="5 contracts = 2mln"/>
    <x v="1"/>
    <s v="MOES"/>
    <m/>
  </r>
  <r>
    <s v="P171050"/>
    <s v="Ukraine"/>
    <x v="5"/>
    <s v="IPF/DLIs"/>
    <s v="Tertiary Education"/>
    <x v="2"/>
    <x v="34"/>
    <x v="3"/>
    <s v="PBC 5: Number of mergers of public HEIs"/>
    <x v="3"/>
    <n v="30"/>
    <n v="30"/>
    <n v="0"/>
    <s v="Yes"/>
    <s v="1 merger = 2mln"/>
    <x v="1"/>
    <s v="MOES"/>
    <m/>
  </r>
  <r>
    <s v="P171050"/>
    <s v="Ukraine"/>
    <x v="5"/>
    <s v="IPF/DLIs"/>
    <s v="Tertiary Education"/>
    <x v="2"/>
    <x v="34"/>
    <x v="3"/>
    <s v="PBCT 5.1: 5 mergers"/>
    <x v="3"/>
    <n v="10"/>
    <n v="10"/>
    <n v="0"/>
    <s v="Yes"/>
    <s v="1 merger = 2mln"/>
    <x v="1"/>
    <s v="MOES"/>
    <m/>
  </r>
  <r>
    <s v="P171050"/>
    <s v="Ukraine"/>
    <x v="5"/>
    <s v="IPF/DLIs"/>
    <s v="Tertiary Education"/>
    <x v="2"/>
    <x v="34"/>
    <x v="3"/>
    <s v="PBCT 5.2: 10 mergers"/>
    <x v="3"/>
    <n v="10"/>
    <n v="10"/>
    <n v="0"/>
    <s v="Yes"/>
    <s v="1 merger = 2mln"/>
    <x v="1"/>
    <s v="MOES"/>
    <m/>
  </r>
  <r>
    <s v="P171050"/>
    <s v="Ukraine"/>
    <x v="5"/>
    <s v="IPF/DLIs"/>
    <s v="Tertiary Education"/>
    <x v="2"/>
    <x v="34"/>
    <x v="3"/>
    <s v="PBCT 5.3: 15 mergers"/>
    <x v="3"/>
    <n v="10"/>
    <n v="10"/>
    <n v="0"/>
    <s v="Yes"/>
    <s v="1 merger = 2mln"/>
    <x v="1"/>
    <s v="MOES"/>
    <m/>
  </r>
  <r>
    <s v="P172657"/>
    <s v="Mozambique"/>
    <x v="2"/>
    <s v="IPF/DLIs"/>
    <s v="Primary and Secondary Education"/>
    <x v="1"/>
    <x v="1"/>
    <x v="3"/>
    <s v="PBC 1: Increased proportion of Grades 1 to 3 students with individual textbooks nationally"/>
    <x v="3"/>
    <n v="10"/>
    <n v="10"/>
    <n v="0"/>
    <s v="Yes"/>
    <m/>
    <x v="3"/>
    <s v="MINEDH"/>
    <m/>
  </r>
  <r>
    <s v="P172657"/>
    <s v="Mozambique"/>
    <x v="2"/>
    <s v="IPF/DLIs"/>
    <s v="Primary and Secondary Education"/>
    <x v="1"/>
    <x v="1"/>
    <x v="3"/>
    <s v="PBCT 1.1: MINEDH's Advisory Council has approved a _x000a_Textbooks Distribution, Tracking, Management _x000a_and Inventory System (TDTMIS)."/>
    <x v="3"/>
    <n v="1"/>
    <n v="1"/>
    <n v="0"/>
    <s v="Yes"/>
    <s v="US$1 million or US$0.5 million if TDTMIS is designed."/>
    <x v="3"/>
    <s v="MINEDH"/>
    <m/>
  </r>
  <r>
    <s v="P172657"/>
    <s v="Mozambique"/>
    <x v="2"/>
    <s v="IPF/DLIs"/>
    <s v="Primary and Secondary Education"/>
    <x v="1"/>
    <x v="1"/>
    <x v="3"/>
    <s v="PBCT 1.2: MINEDH has implemented the Textbooks _x000a_Distribution, Tracking, Management and _x000a_Inventory System implemented in all primary _x000a_schools."/>
    <x v="3"/>
    <n v="3"/>
    <n v="3"/>
    <n v="0"/>
    <s v="Yes"/>
    <s v="US$3 million or US$1.5 million if TDTMIS implemented in at least 50% of primary schools and pro_x0002_rated amount for additional schools."/>
    <x v="3"/>
    <s v="MINEDH"/>
    <m/>
  </r>
  <r>
    <s v="P172657"/>
    <s v="Mozambique"/>
    <x v="2"/>
    <s v="IPF/DLIs"/>
    <s v="Primary and Secondary Education"/>
    <x v="1"/>
    <x v="1"/>
    <x v="3"/>
    <s v="PBCT 1.3: At least 80% of all primary schools nationally _x000a_have achieved a 1:1 textbook to student ratio for _x000a_grades 1 to 3."/>
    <x v="3"/>
    <n v="3"/>
    <n v="3"/>
    <n v="0"/>
    <s v="Yes"/>
    <s v="US$3 million or US$1.5 million if at least 75% of primary schools have achieved a 1:1 textbook to student ratio for grades 1 to 3"/>
    <x v="3"/>
    <s v="MINEDH"/>
    <m/>
  </r>
  <r>
    <s v="P172657"/>
    <s v="Mozambique"/>
    <x v="2"/>
    <s v="IPF/DLIs"/>
    <s v="Primary and Secondary Education"/>
    <x v="1"/>
    <x v="1"/>
    <x v="3"/>
    <s v="PBCT 1.4: At least 90% of all primary schools nationally _x000a_have achieved a 1:1 textbook to student ratio for _x000a_grades 1 to 3."/>
    <x v="3"/>
    <n v="3"/>
    <n v="3"/>
    <n v="0"/>
    <s v="Yes"/>
    <s v="US$3 million or US$1.5 million if at least 85% of primary schools have achieved a 1:1 textbook to student ratio for grades 1 to 3"/>
    <x v="3"/>
    <s v="MINEDH"/>
    <m/>
  </r>
  <r>
    <s v="P172657"/>
    <s v="Mozambique"/>
    <x v="2"/>
    <s v="IPF/DLIs"/>
    <s v="Primary and Secondary Education"/>
    <x v="5"/>
    <x v="18"/>
    <x v="3"/>
    <s v="PBC 2: Increased retention of girls in upper primary and lower secondary in the selected upgraded schools located in districts _x000a_where girls’ GER is below 60 percent."/>
    <x v="3"/>
    <n v="23"/>
    <n v="23"/>
    <n v="0"/>
    <s v="Yes"/>
    <m/>
    <x v="0"/>
    <s v="MINEDH"/>
    <m/>
  </r>
  <r>
    <s v="P172657"/>
    <s v="Mozambique"/>
    <x v="2"/>
    <s v="IPF/DLIs"/>
    <s v="Primary and Secondary Education"/>
    <x v="5"/>
    <x v="18"/>
    <x v="3"/>
    <s v="PBCT 2.1: MINEDH has upgraded 30 primary schools to _x000a_teach lower secondary and to include adequate _x000a_gender friendly WASH facilities, in districts where _x000a_girls' gross enrollment rate is below 60 percent."/>
    <x v="3"/>
    <n v="5"/>
    <n v="5"/>
    <n v="0"/>
    <s v="Yes"/>
    <s v="US$5 million or US$0.167 million per school upgraded to teach lower secondary, with a minimum threshold of 5 schools."/>
    <x v="0"/>
    <s v="MINEDH"/>
    <m/>
  </r>
  <r>
    <s v="P172657"/>
    <s v="Mozambique"/>
    <x v="2"/>
    <s v="IPF/DLIs"/>
    <s v="Primary and Secondary Education"/>
    <x v="5"/>
    <x v="18"/>
    <x v="3"/>
    <s v="PBCT 2.2: MINEDH has upgraded 40 primary schools _x000a_additional to those counted under PBC2.1, to _x000a_teach lower secondary; and to include adequate _x000a_gender friendly WASH facilities, in districts where _x000a_girls' gross enrollment rate is below 60 percent."/>
    <x v="3"/>
    <n v="6.5"/>
    <n v="6.5"/>
    <n v="0"/>
    <s v="Yes"/>
    <s v="US$6.5 million or US$0.162 million per school upgraded to teach lower secondary, with a minimum threshold of 20 schools"/>
    <x v="0"/>
    <s v="MINEDH"/>
    <m/>
  </r>
  <r>
    <s v="P172657"/>
    <s v="Mozambique"/>
    <x v="2"/>
    <s v="IPF/DLIs"/>
    <s v="Primary and Secondary Education"/>
    <x v="5"/>
    <x v="18"/>
    <x v="3"/>
    <s v="PBCT 2.3: MINEDH has upgraded 40 primary schools _x000a_additional to those counted under PBC2.1 and _x000a_PBC2.2, to teach lower secondary; and to include _x000a_adequate gender friendly WASH facilities, in _x000a_districts where girls' gross enrollment rate is _x000a_below 60 percent."/>
    <x v="3"/>
    <n v="6.5"/>
    <n v="6.5"/>
    <n v="0"/>
    <s v="Yes"/>
    <s v="US$6.5 million or US$0.162 million per school upgraded to teach lower secondary, with a minimum threshold of 20 schools."/>
    <x v="0"/>
    <s v="MINEDH"/>
    <m/>
  </r>
  <r>
    <s v="P172657"/>
    <s v="Mozambique"/>
    <x v="2"/>
    <s v="IPF/DLIs"/>
    <s v="Primary and Secondary Education"/>
    <x v="5"/>
    <x v="18"/>
    <x v="3"/>
    <s v="PBCT 2.4: Retention of girls in lower secondary has _x000a_increased by 10 percentage points (relative to the _x000a_value calculated in Year 2 of the project) in _x000a_upgraded schools in districts where girls' gross _x000a_enrollment rate is below 60 percent."/>
    <x v="3"/>
    <n v="5"/>
    <n v="5"/>
    <n v="0"/>
    <s v="Yes"/>
    <s v="US$5 M or US$0.5 M per p.p. increase in retention of girls in lower sec. in upgraded schools in districts where girls' GER below 60%"/>
    <x v="0"/>
    <s v="MINEDH"/>
    <m/>
  </r>
  <r>
    <s v="P172657"/>
    <s v="Mozambique"/>
    <x v="2"/>
    <s v="IPF/DLIs"/>
    <s v="Primary and Secondary Education"/>
    <x v="0"/>
    <x v="15"/>
    <x v="3"/>
    <s v="PBC 3: Reduced teachers' absenteeism in primary schools at national level"/>
    <x v="3"/>
    <n v="9"/>
    <n v="9"/>
    <n v="0"/>
    <s v="Yes"/>
    <m/>
    <x v="0"/>
    <s v="Teachers's absenteeism annual assessment report/MINEDH"/>
    <m/>
  </r>
  <r>
    <s v="P172657"/>
    <s v="Mozambique"/>
    <x v="2"/>
    <s v="IPF/DLIs"/>
    <s v="Primary and Secondary Education"/>
    <x v="0"/>
    <x v="15"/>
    <x v="3"/>
    <s v="PBCT 3.1: MINEDH has designed a teachers' absenteeism _x000a_annual monitoring mechanism"/>
    <x v="3"/>
    <n v="0.5"/>
    <n v="0.5"/>
    <n v="0"/>
    <s v="Yes"/>
    <s v="US$0.5 million"/>
    <x v="0"/>
    <s v="Teachers's absenteeism annual assessment report/MINEDH"/>
    <m/>
  </r>
  <r>
    <s v="P172657"/>
    <s v="Mozambique"/>
    <x v="2"/>
    <s v="IPF/DLIs"/>
    <s v="Primary and Secondary Education"/>
    <x v="0"/>
    <x v="15"/>
    <x v="3"/>
    <s v="PBCT 3.2: MINEDH has implemented at national level a _x000a_teachers' absenteeism annual monitoring _x000a_mechanism and defined a baseline."/>
    <x v="3"/>
    <n v="1.5"/>
    <n v="1.5"/>
    <n v="0"/>
    <s v="Yes"/>
    <s v="US$1.5 million"/>
    <x v="0"/>
    <s v="Teachers's absenteeism annual assessment report/MINEDH"/>
    <m/>
  </r>
  <r>
    <s v="P172657"/>
    <s v="Mozambique"/>
    <x v="2"/>
    <s v="IPF/DLIs"/>
    <s v="Primary and Secondary Education"/>
    <x v="0"/>
    <x v="15"/>
    <x v="3"/>
    <s v="PBCT 3.3: Teachers’ absenteeism in primary schools _x000a_nationally has reduced by 10 percentage points _x000a_as against the baseline defined in PBC3.2"/>
    <x v="3"/>
    <n v="3"/>
    <n v="3"/>
    <n v="0"/>
    <s v="Yes"/>
    <s v="US$3 M or US$1.5 M if at least a 5 pp reduction is achieved and US$0.3 M per pp decrease thereafter up to a ceiling of US$3 M."/>
    <x v="0"/>
    <s v="Teachers's absenteeism annual assessment report/MINEDH"/>
    <m/>
  </r>
  <r>
    <s v="P172657"/>
    <s v="Mozambique"/>
    <x v="2"/>
    <s v="IPF/DLIs"/>
    <s v="Primary and Secondary Education"/>
    <x v="0"/>
    <x v="15"/>
    <x v="3"/>
    <s v="PBCT 3.4: Teachers’ absenteeism in primary schools _x000a_nationally has reduced by at least 10 percentage _x000a_points as against the value of PBC3.3"/>
    <x v="3"/>
    <n v="4"/>
    <n v="4"/>
    <n v="0"/>
    <s v="Yes"/>
    <s v="US$4 M or US$2 M if at least a 5 pp reduction is achieved and US$0.4 M per pp decrease thereafter up to a ceiling of US$4 M"/>
    <x v="0"/>
    <s v="Teachers's absenteeism annual assessment report/MINEDH"/>
    <m/>
  </r>
  <r>
    <s v="P172705"/>
    <s v="Liberia"/>
    <x v="2"/>
    <s v="IPF/DLIs"/>
    <s v="Early Child Development"/>
    <x v="0"/>
    <x v="3"/>
    <x v="0"/>
    <s v="PBC 1: Increase the proportion of qualified ECE and primary teachers, in the targeted counties (equity"/>
    <x v="3"/>
    <n v="0.7"/>
    <n v="0.7"/>
    <n v="0"/>
    <s v="Yes"/>
    <m/>
    <x v="0"/>
    <s v="ASC/MOE"/>
    <m/>
  </r>
  <r>
    <s v="P172705"/>
    <s v="Liberia"/>
    <x v="2"/>
    <s v="IPF/DLIs"/>
    <s v="Early Child Development"/>
    <x v="0"/>
    <x v="3"/>
    <x v="0"/>
    <s v="PBCT 1.1: 67% ( Scalable. $100,000 per 1% over 60% _x000a_to a maximum of 67%. _x000a_Disbursement is allowed in any _x000a_years)"/>
    <x v="3"/>
    <n v="0.7"/>
    <n v="0.7"/>
    <n v="0"/>
    <s v="Yes"/>
    <s v="Scalable. $100,000 per 1% over 60% to a maximum of 67%. Disbursement is allowed in any years"/>
    <x v="0"/>
    <s v="ASC/MOE"/>
    <m/>
  </r>
  <r>
    <s v="P172705"/>
    <s v="Liberia"/>
    <x v="2"/>
    <s v="IPF/DLIs"/>
    <s v="Early Child Development"/>
    <x v="0"/>
    <x v="39"/>
    <x v="2"/>
    <s v="PBC 2: Improve the system of teacher payroll management (efficiency)"/>
    <x v="3"/>
    <n v="0.56999999999999995"/>
    <n v="0.56999999999999995"/>
    <n v="0"/>
    <s v="No"/>
    <m/>
    <x v="0"/>
    <s v="National Teacher Database/ CSA and MOE"/>
    <m/>
  </r>
  <r>
    <s v="P172705"/>
    <s v="Liberia"/>
    <x v="2"/>
    <s v="IPF/DLIs"/>
    <s v="Early Child Development"/>
    <x v="0"/>
    <x v="39"/>
    <x v="2"/>
    <s v="PBCT: 2.1: Year 2 --  Establish a secure teacher _x000a_certification system"/>
    <x v="3"/>
    <n v="0.22"/>
    <n v="0.22"/>
    <n v="0"/>
    <s v="No"/>
    <s v="Establish a secure teacher certification system"/>
    <x v="0"/>
    <s v="National Teacher Database/ CSA and MOE"/>
    <m/>
  </r>
  <r>
    <s v="P172705"/>
    <s v="Liberia"/>
    <x v="2"/>
    <s v="IPF/DLIs"/>
    <s v="Early Child Development"/>
    <x v="0"/>
    <x v="39"/>
    <x v="2"/>
    <s v="PBCT 2.2:  Year 3 -- 100% of graduating pre-service or _x000a_in-service teacher trainees"/>
    <x v="3"/>
    <n v="0.35"/>
    <n v="0.35"/>
    <n v="0"/>
    <s v="No"/>
    <s v="100% of graduating pre-service or in-service teacher trainees"/>
    <x v="0"/>
    <s v="National Teacher Database/ CSA and MOE"/>
    <m/>
  </r>
  <r>
    <s v="P172705"/>
    <s v="Liberia"/>
    <x v="2"/>
    <s v="IPF/DLIs"/>
    <s v="Early Child Development"/>
    <x v="6"/>
    <x v="10"/>
    <x v="1"/>
    <s v="PBC 3: Implement a national primary student learning assessment for grades 3 and 6 (learning outcomes)"/>
    <x v="3"/>
    <n v="0.5"/>
    <n v="0.5"/>
    <n v="0"/>
    <s v="No"/>
    <m/>
    <x v="0"/>
    <s v="MOE"/>
    <m/>
  </r>
  <r>
    <s v="P172705"/>
    <s v="Liberia"/>
    <x v="2"/>
    <s v="IPF/DLIs"/>
    <s v="Early Child Development"/>
    <x v="6"/>
    <x v="10"/>
    <x v="1"/>
    <s v="PBCT 3.1: Year 3 -- Publish  results of second national _x000a_Grade 3 and Grade 6 student _x000a_assessments in English and _x000a_mathmatics"/>
    <x v="3"/>
    <n v="0.5"/>
    <n v="0.5"/>
    <n v="0"/>
    <s v="No"/>
    <s v="Publish results of second national Grade 3 and Grade 6 student assessments in English and mathmatics"/>
    <x v="0"/>
    <s v="MOE"/>
    <m/>
  </r>
  <r>
    <s v="P173407"/>
    <s v="Laos"/>
    <x v="4"/>
    <s v="IPF/DLIs"/>
    <s v="Primary Education"/>
    <x v="0"/>
    <x v="3"/>
    <x v="0"/>
    <s v="PBC 1: Equity: Districts that are compliant with teacher allocation protocols"/>
    <x v="3"/>
    <n v="1.5"/>
    <n v="1.5"/>
    <n v="0"/>
    <s v="Yes"/>
    <m/>
    <x v="0"/>
    <s v="MOES proof of decree, data, and independent verification required"/>
    <m/>
  </r>
  <r>
    <s v="P173407"/>
    <s v="Laos"/>
    <x v="4"/>
    <s v="IPF/DLIs"/>
    <s v="Primary Education"/>
    <x v="0"/>
    <x v="3"/>
    <x v="0"/>
    <s v="PBCT 1.1: December 31, 2022 -- Revised the existing Ministerial Decree to _x000a_enhance the regulation for teacher allocation and _x000a_introduce an incentive scheme"/>
    <x v="3"/>
    <n v="1"/>
    <n v="1"/>
    <n v="0"/>
    <s v="No"/>
    <s v="Not scalable"/>
    <x v="0"/>
    <s v="MOES proof of decree, data, and independent verification required"/>
    <m/>
  </r>
  <r>
    <s v="P173407"/>
    <s v="Laos"/>
    <x v="4"/>
    <s v="IPF/DLIs"/>
    <s v="Primary Education"/>
    <x v="0"/>
    <x v="3"/>
    <x v="0"/>
    <s v="PBCT 1.2: Up to 10 of districts have 30 percent of government primary schools with enough _x000a_teachers based on the set criteria."/>
    <x v="3"/>
    <n v="0.5"/>
    <n v="0.5"/>
    <n v="0"/>
    <s v="Yes"/>
    <s v="Scalable. Proportional to the number of districts"/>
    <x v="0"/>
    <s v="MOES proof of decree, data, and independent verification required"/>
    <m/>
  </r>
  <r>
    <s v="P173407"/>
    <s v="Laos"/>
    <x v="4"/>
    <s v="IPF/DLIs"/>
    <s v="Primary Education"/>
    <x v="2"/>
    <x v="2"/>
    <x v="0"/>
    <s v="PBC 2: Efficiency: Improved data quality, management, and utilization for monitoring and planning"/>
    <x v="3"/>
    <n v="1.25"/>
    <n v="1.25"/>
    <n v="0"/>
    <s v="No"/>
    <m/>
    <x v="0"/>
    <s v="MOES, LESMIS, independent verification"/>
    <m/>
  </r>
  <r>
    <s v="P173407"/>
    <s v="Laos"/>
    <x v="4"/>
    <s v="IPF/DLIs"/>
    <s v="Primary Education"/>
    <x v="2"/>
    <x v="2"/>
    <x v="0"/>
    <s v="PBCT 2.1: December 31, 2021 -- LESMIS Platform becomes operational, pulling _x000a_together data from various databases, producing _x000a_dashboards and providing access to the platform _x000a_for all stakeholders"/>
    <x v="3"/>
    <n v="0.75"/>
    <n v="0.75"/>
    <n v="0"/>
    <s v="No"/>
    <m/>
    <x v="0"/>
    <s v="MOES, LESMIS, independent verification"/>
    <m/>
  </r>
  <r>
    <s v="P173407"/>
    <s v="Laos"/>
    <x v="4"/>
    <s v="IPF/DLIs"/>
    <s v="Primary Education"/>
    <x v="2"/>
    <x v="2"/>
    <x v="0"/>
    <s v="PBCT 2.2: LESMIS Platform is being used to inform the Joint _x000a_Sector Review Missions or Annual Sector Report"/>
    <x v="3"/>
    <n v="0.5"/>
    <n v="0.5"/>
    <n v="0"/>
    <s v="No"/>
    <m/>
    <x v="0"/>
    <s v="MOES, LESMIS, independent verification"/>
    <m/>
  </r>
  <r>
    <s v="P173407"/>
    <s v="Laos"/>
    <x v="4"/>
    <s v="IPF/DLIs"/>
    <s v="Primary Education"/>
    <x v="1"/>
    <x v="87"/>
    <x v="0"/>
    <s v="PBC 3: Learning Outcomes: Percentage of teachers that teach the new grade 1 mathematics and Lao language curriculum _x000a_effectively"/>
    <x v="3"/>
    <n v="2.5"/>
    <n v="2.5"/>
    <n v="0"/>
    <s v="Yes"/>
    <m/>
    <x v="0"/>
    <s v="RIES (Research Institute for Educational Sciences)/Department of Teacher Education (DTE)"/>
    <m/>
  </r>
  <r>
    <s v="P173407"/>
    <s v="Laos"/>
    <x v="4"/>
    <s v="IPF/DLIs"/>
    <s v="Primary Education"/>
    <x v="1"/>
    <x v="87"/>
    <x v="0"/>
    <s v="PBCT 3.1: December 31, 2021 -- Tool and report"/>
    <x v="3"/>
    <n v="1.5"/>
    <n v="1.5"/>
    <n v="0"/>
    <s v="No"/>
    <m/>
    <x v="0"/>
    <s v="RIES (Research Institute for Educational Sciences)/Department of Teacher Education (DTE)"/>
    <m/>
  </r>
  <r>
    <s v="P173407"/>
    <s v="Laos"/>
    <x v="4"/>
    <s v="IPF/DLIs"/>
    <s v="Primary Education"/>
    <x v="1"/>
    <x v="87"/>
    <x v="0"/>
    <s v="PBCT 3.2: December 31, 2024 -- Up to the additional twenty (20) percentage _x000a_points of teachers in grade 1 who improve their _x000a_effectiveness"/>
    <x v="3"/>
    <n v="1"/>
    <n v="1"/>
    <n v="0"/>
    <s v="Yes"/>
    <s v="Scalable in proportion to the percentage of teachers that improved their effectiveness"/>
    <x v="0"/>
    <s v="RIES (Research Institute for Educational Sciences)/Department of Teacher Education (DTE)"/>
    <m/>
  </r>
  <r>
    <s v="P173407"/>
    <s v="Malawi"/>
    <x v="2"/>
    <s v="IPF/DLIs"/>
    <s v="Secondary Education"/>
    <x v="1"/>
    <x v="1"/>
    <x v="0"/>
    <s v="PBC 1: Percent of CDSSs with student textbook ratio of 1:1 for maths and science"/>
    <x v="3"/>
    <n v="15.5"/>
    <n v="15.5"/>
    <n v="0"/>
    <s v="Yes"/>
    <m/>
    <x v="5"/>
    <m/>
    <m/>
  </r>
  <r>
    <s v="P173407"/>
    <s v="Malawi"/>
    <x v="2"/>
    <s v="IPF/DLIs"/>
    <s v="Secondary Education"/>
    <x v="1"/>
    <x v="1"/>
    <x v="0"/>
    <s v="PBCT 1.1:  FY20 -- 25%"/>
    <x v="3"/>
    <n v="3"/>
    <n v="3"/>
    <n v="0"/>
    <s v="Yes"/>
    <m/>
    <x v="5"/>
    <m/>
    <m/>
  </r>
  <r>
    <s v="P173407"/>
    <s v="Malawi"/>
    <x v="2"/>
    <s v="IPF/DLIs"/>
    <s v="Secondary Education"/>
    <x v="1"/>
    <x v="1"/>
    <x v="0"/>
    <s v="PBCT 1.1: FY21 -- 40%"/>
    <x v="3"/>
    <n v="4"/>
    <n v="4"/>
    <n v="0"/>
    <s v="Yes"/>
    <m/>
    <x v="5"/>
    <m/>
    <m/>
  </r>
  <r>
    <s v="P173407"/>
    <s v="Malawi"/>
    <x v="2"/>
    <s v="IPF/DLIs"/>
    <s v="Secondary Education"/>
    <x v="1"/>
    <x v="1"/>
    <x v="0"/>
    <s v="PBCT 1.3: FY22 -- 60%"/>
    <x v="3"/>
    <n v="3.5"/>
    <n v="3.5"/>
    <n v="0"/>
    <s v="Yes"/>
    <m/>
    <x v="5"/>
    <m/>
    <m/>
  </r>
  <r>
    <s v="P173407"/>
    <s v="Malawi"/>
    <x v="2"/>
    <s v="IPF/DLIs"/>
    <s v="Secondary Education"/>
    <x v="1"/>
    <x v="1"/>
    <x v="0"/>
    <s v="PBCT 1.4: FY23 -- 75%"/>
    <x v="3"/>
    <n v="2.5"/>
    <n v="2.5"/>
    <n v="0"/>
    <s v="Yes"/>
    <m/>
    <x v="5"/>
    <m/>
    <m/>
  </r>
  <r>
    <s v="P173407"/>
    <s v="Malawi"/>
    <x v="2"/>
    <s v="IPF/DLIs"/>
    <s v="Secondary Education"/>
    <x v="1"/>
    <x v="1"/>
    <x v="0"/>
    <s v="PBCT 1.5: FY24"/>
    <x v="3"/>
    <n v="1.5"/>
    <n v="1.5"/>
    <n v="0"/>
    <s v="Yes"/>
    <m/>
    <x v="5"/>
    <m/>
    <m/>
  </r>
  <r>
    <s v="P173407"/>
    <s v="Malawi"/>
    <x v="2"/>
    <s v="IPF/DLIs"/>
    <s v="Secondary Education"/>
    <x v="1"/>
    <x v="1"/>
    <x v="0"/>
    <s v="PBCT 1.6: FY25"/>
    <x v="3"/>
    <n v="1"/>
    <n v="1"/>
    <n v="0"/>
    <s v="Yes"/>
    <m/>
    <x v="5"/>
    <m/>
    <m/>
  </r>
  <r>
    <s v="P173407"/>
    <s v="Malawi"/>
    <x v="2"/>
    <s v="IPF/DLIs"/>
    <s v="Secondary Education"/>
    <x v="0"/>
    <x v="70"/>
    <x v="0"/>
    <s v="PBC 2: Percent of CDSS teachers in 43 targeted clusters with good professional, subject and curriculum knowledge in science and _x000a_math"/>
    <x v="3"/>
    <n v="12.51"/>
    <n v="12.51"/>
    <n v="0"/>
    <s v="Yes"/>
    <m/>
    <x v="5"/>
    <m/>
    <m/>
  </r>
  <r>
    <s v="P173407"/>
    <s v="Malawi"/>
    <x v="2"/>
    <s v="IPF/DLIs"/>
    <s v="Secondary Education"/>
    <x v="0"/>
    <x v="70"/>
    <x v="0"/>
    <s v="PBCT 2.1: FY20 -- 3 percentage point increase from baseline "/>
    <x v="3"/>
    <n v="3"/>
    <n v="3"/>
    <n v="0"/>
    <s v="Yes"/>
    <m/>
    <x v="5"/>
    <m/>
    <m/>
  </r>
  <r>
    <s v="P173407"/>
    <s v="Malawi"/>
    <x v="2"/>
    <s v="IPF/DLIs"/>
    <s v="Secondary Education"/>
    <x v="0"/>
    <x v="70"/>
    <x v="0"/>
    <s v="PBCT 2.2: FY21 -- 7 percentage point increase from baseline"/>
    <x v="3"/>
    <n v="2.2799999999999998"/>
    <n v="2.2799999999999998"/>
    <n v="0"/>
    <s v="Yes"/>
    <m/>
    <x v="5"/>
    <m/>
    <m/>
  </r>
  <r>
    <s v="P173407"/>
    <s v="Malawi"/>
    <x v="2"/>
    <s v="IPF/DLIs"/>
    <s v="Secondary Education"/>
    <x v="0"/>
    <x v="70"/>
    <x v="0"/>
    <s v="PBCT 2.3: FY22 -- 12 percentage point increase from baseline"/>
    <x v="3"/>
    <n v="2.4"/>
    <n v="2.4"/>
    <n v="0"/>
    <s v="Yes"/>
    <m/>
    <x v="5"/>
    <m/>
    <m/>
  </r>
  <r>
    <s v="P173407"/>
    <s v="Malawi"/>
    <x v="2"/>
    <s v="IPF/DLIs"/>
    <s v="Secondary Education"/>
    <x v="0"/>
    <x v="70"/>
    <x v="0"/>
    <s v="PBCT 2.4: FY23 -- 15 percentage point increase from baseline"/>
    <x v="3"/>
    <n v="1.8"/>
    <n v="1.8"/>
    <n v="0"/>
    <s v="Yes"/>
    <m/>
    <x v="5"/>
    <m/>
    <m/>
  </r>
  <r>
    <s v="P173407"/>
    <s v="Malawi"/>
    <x v="2"/>
    <s v="IPF/DLIs"/>
    <s v="Secondary Education"/>
    <x v="0"/>
    <x v="70"/>
    <x v="0"/>
    <s v="PBCT 2.5: FY24"/>
    <x v="3"/>
    <n v="1.51"/>
    <n v="1.51"/>
    <n v="0"/>
    <s v="Yes"/>
    <m/>
    <x v="5"/>
    <m/>
    <m/>
  </r>
  <r>
    <s v="P173407"/>
    <s v="Malawi"/>
    <x v="2"/>
    <s v="IPF/DLIs"/>
    <s v="Secondary Education"/>
    <x v="0"/>
    <x v="70"/>
    <x v="0"/>
    <s v="PBCT 2.6: FY25"/>
    <x v="3"/>
    <n v="1.52"/>
    <n v="1.52"/>
    <n v="0"/>
    <s v="Yes"/>
    <m/>
    <x v="5"/>
    <m/>
    <m/>
  </r>
  <r>
    <s v="P173407"/>
    <s v="Malawi"/>
    <x v="2"/>
    <s v="IPF/DLIs"/>
    <s v="Secondary Education"/>
    <x v="5"/>
    <x v="61"/>
    <x v="0"/>
    <s v="PBC 3: Complementary streams for delivery of secondary education established"/>
    <x v="3"/>
    <n v="11.05"/>
    <n v="11.05"/>
    <n v="0"/>
    <s v="Yes"/>
    <m/>
    <x v="5"/>
    <m/>
    <m/>
  </r>
  <r>
    <s v="P173407"/>
    <s v="Malawi"/>
    <x v="2"/>
    <s v="IPF/DLIs"/>
    <s v="Secondary Education"/>
    <x v="5"/>
    <x v="61"/>
    <x v="0"/>
    <s v="PBCT 3.1: FY20 -- Secondary education sustainable expansion plan _x000a_finalized and endorsed for implementation"/>
    <x v="3"/>
    <n v="1"/>
    <n v="1"/>
    <n v="0"/>
    <s v="Yes"/>
    <m/>
    <x v="5"/>
    <m/>
    <m/>
  </r>
  <r>
    <s v="P173407"/>
    <s v="Malawi"/>
    <x v="2"/>
    <s v="IPF/DLIs"/>
    <s v="Secondary Education"/>
    <x v="5"/>
    <x v="61"/>
    <x v="0"/>
    <s v="PBCT 3.2: FY21 -- 7,500 additional students admitted to _x000a_complementary stream of secondary education _x000a_in the 13 remote districts"/>
    <x v="3"/>
    <n v="3"/>
    <n v="3"/>
    <n v="0"/>
    <s v="Yes"/>
    <m/>
    <x v="5"/>
    <m/>
    <m/>
  </r>
  <r>
    <s v="P173407"/>
    <s v="Malawi"/>
    <x v="2"/>
    <s v="IPF/DLIs"/>
    <s v="Secondary Education"/>
    <x v="5"/>
    <x v="61"/>
    <x v="0"/>
    <s v="PBCT 3.3: FY22 -- 7,500 additional students admitted to _x000a_complementary stream of secondary education _x000a_in the 13 remote districts"/>
    <x v="3"/>
    <n v="2.5"/>
    <n v="2.5"/>
    <n v="0"/>
    <m/>
    <m/>
    <x v="5"/>
    <m/>
    <m/>
  </r>
  <r>
    <s v="P173407"/>
    <s v="Malawi"/>
    <x v="2"/>
    <s v="IPF/DLIs"/>
    <s v="Secondary Education"/>
    <x v="5"/>
    <x v="61"/>
    <x v="0"/>
    <s v="PBCT 3.4: FY23 -- 7,500 additional students admitted to _x000a_complementary stream of secondary education _x000a_in the 13 remote districts"/>
    <x v="3"/>
    <n v="2.4500000000000002"/>
    <n v="2.4500000000000002"/>
    <n v="0"/>
    <m/>
    <m/>
    <x v="5"/>
    <m/>
    <m/>
  </r>
  <r>
    <s v="P173407"/>
    <s v="Malawi"/>
    <x v="2"/>
    <s v="IPF/DLIs"/>
    <s v="Secondary Education"/>
    <x v="5"/>
    <x v="61"/>
    <x v="0"/>
    <s v="PBCT 3.5: FY24"/>
    <x v="3"/>
    <n v="1.05"/>
    <n v="1.05"/>
    <n v="0"/>
    <m/>
    <m/>
    <x v="5"/>
    <m/>
    <m/>
  </r>
  <r>
    <s v="P173407"/>
    <s v="Malawi"/>
    <x v="2"/>
    <s v="IPF/DLIs"/>
    <s v="Secondary Education"/>
    <x v="5"/>
    <x v="61"/>
    <x v="0"/>
    <s v="PBCT 3.6: FY25"/>
    <x v="3"/>
    <n v="1.05"/>
    <n v="1.05"/>
    <n v="0"/>
    <m/>
    <m/>
    <x v="5"/>
    <m/>
    <m/>
  </r>
  <r>
    <s v="P173407"/>
    <s v="Malawi"/>
    <x v="2"/>
    <s v="IPF/DLIs"/>
    <s v="Secondary Education"/>
    <x v="5"/>
    <x v="75"/>
    <x v="0"/>
    <s v="PBC 4: % of public secondary schools conforming to class size range of 45-55 in Form 1 in the 13 selected districts"/>
    <x v="3"/>
    <n v="10.9"/>
    <n v="10.9"/>
    <n v="0"/>
    <m/>
    <m/>
    <x v="5"/>
    <m/>
    <m/>
  </r>
  <r>
    <s v="P173407"/>
    <s v="Malawi"/>
    <x v="2"/>
    <s v="IPF/DLIs"/>
    <s v="Secondary Education"/>
    <x v="5"/>
    <x v="75"/>
    <x v="0"/>
    <s v="PBCT 4.1: FY20 -- 50% of public secondary schools conform to _x000a_class size of 45-55 students in Form 1"/>
    <x v="3"/>
    <n v="1"/>
    <n v="1"/>
    <n v="0"/>
    <m/>
    <m/>
    <x v="5"/>
    <m/>
    <m/>
  </r>
  <r>
    <s v="P173407"/>
    <s v="Malawi"/>
    <x v="2"/>
    <s v="IPF/DLIs"/>
    <s v="Secondary Education"/>
    <x v="5"/>
    <x v="75"/>
    <x v="0"/>
    <s v="PBCT 4.2: FY21 -- 60% of public secondary schools have average _x000a_class size of 50 students at Form 1."/>
    <x v="3"/>
    <n v="4.5"/>
    <n v="4.5"/>
    <n v="0"/>
    <m/>
    <m/>
    <x v="5"/>
    <m/>
    <m/>
  </r>
  <r>
    <s v="P173407"/>
    <s v="Malawi"/>
    <x v="2"/>
    <s v="IPF/DLIs"/>
    <s v="Secondary Education"/>
    <x v="5"/>
    <x v="75"/>
    <x v="0"/>
    <s v="PBCT 4.3: FY22 -- 70% of public secondary schools conform to _x000a_class size of 45-55 students in Form 1"/>
    <x v="3"/>
    <n v="1.8"/>
    <n v="1.8"/>
    <n v="0"/>
    <m/>
    <m/>
    <x v="5"/>
    <m/>
    <m/>
  </r>
  <r>
    <s v="P173407"/>
    <s v="Malawi"/>
    <x v="2"/>
    <s v="IPF/DLIs"/>
    <s v="Secondary Education"/>
    <x v="5"/>
    <x v="75"/>
    <x v="0"/>
    <s v="PBCT 4.4: FY23 -- 80% of public secondary schools conform to _x000a_class size of 45-55 students in Form 1"/>
    <x v="3"/>
    <n v="1.8"/>
    <n v="1.8"/>
    <n v="0"/>
    <m/>
    <m/>
    <x v="5"/>
    <m/>
    <m/>
  </r>
  <r>
    <s v="P173407"/>
    <s v="Malawi"/>
    <x v="2"/>
    <s v="IPF/DLIs"/>
    <s v="Secondary Education"/>
    <x v="5"/>
    <x v="75"/>
    <x v="0"/>
    <s v="PBCT 4.5: FY 24"/>
    <x v="3"/>
    <n v="0.9"/>
    <n v="0.9"/>
    <n v="0"/>
    <m/>
    <m/>
    <x v="5"/>
    <m/>
    <m/>
  </r>
  <r>
    <s v="P173407"/>
    <s v="Malawi"/>
    <x v="2"/>
    <s v="IPF/DLIs"/>
    <s v="Secondary Education"/>
    <x v="5"/>
    <x v="75"/>
    <x v="0"/>
    <s v="PBCT 4.6: FY25"/>
    <x v="3"/>
    <n v="0.9"/>
    <n v="0.9"/>
    <n v="0"/>
    <m/>
    <m/>
    <x v="5"/>
    <m/>
    <m/>
  </r>
  <r>
    <s v="P173407"/>
    <s v="Malawi"/>
    <x v="2"/>
    <s v="IPF/DLIs"/>
    <s v="Secondary Education"/>
    <x v="7"/>
    <x v="24"/>
    <x v="0"/>
    <s v="PBC 5: Number of schools expanded or upgraded based on agreed minimum infrastructure package"/>
    <x v="3"/>
    <n v="29.495999999999999"/>
    <n v="29.495999999999999"/>
    <n v="0"/>
    <m/>
    <m/>
    <x v="5"/>
    <m/>
    <m/>
  </r>
  <r>
    <s v="P173407"/>
    <s v="Malawi"/>
    <x v="2"/>
    <s v="IPF/DLIs"/>
    <s v="Secondary Education"/>
    <x v="7"/>
    <x v="24"/>
    <x v="0"/>
    <s v="PBCT 5.1: FY 20 -- 100% contracts signed and civil works _x000a_commenced"/>
    <x v="3"/>
    <n v="2.8"/>
    <n v="2.8"/>
    <n v="0"/>
    <m/>
    <m/>
    <x v="5"/>
    <m/>
    <m/>
  </r>
  <r>
    <s v="P173407"/>
    <s v="Malawi"/>
    <x v="2"/>
    <s v="IPF/DLIs"/>
    <s v="Secondary Education"/>
    <x v="7"/>
    <x v="24"/>
    <x v="0"/>
    <s v="PBCT 5.2: FY21 -- 60% of target schools are expanded/upgraded"/>
    <x v="3"/>
    <n v="10.08"/>
    <n v="10.08"/>
    <n v="0"/>
    <m/>
    <m/>
    <x v="5"/>
    <m/>
    <m/>
  </r>
  <r>
    <s v="P173407"/>
    <s v="Malawi"/>
    <x v="2"/>
    <s v="IPF/DLIs"/>
    <s v="Secondary Education"/>
    <x v="7"/>
    <x v="24"/>
    <x v="0"/>
    <s v="PBCT 5.3: FY22 -- 100% of target schools are expanded/upgraded "/>
    <x v="3"/>
    <n v="7.56"/>
    <n v="7.56"/>
    <n v="0"/>
    <m/>
    <m/>
    <x v="5"/>
    <m/>
    <m/>
  </r>
  <r>
    <s v="P173407"/>
    <s v="Malawi"/>
    <x v="2"/>
    <s v="IPF/DLIs"/>
    <s v="Secondary Education"/>
    <x v="7"/>
    <x v="24"/>
    <x v="0"/>
    <s v="PBCT 5.4: FY 23 -- 75% of expanded schools are adequately _x000a_maintained"/>
    <x v="3"/>
    <n v="7.056"/>
    <n v="7.056"/>
    <n v="0"/>
    <m/>
    <m/>
    <x v="5"/>
    <m/>
    <m/>
  </r>
  <r>
    <s v="P173407"/>
    <s v="Malawi"/>
    <x v="2"/>
    <s v="IPF/DLIs"/>
    <s v="Secondary Education"/>
    <x v="7"/>
    <x v="24"/>
    <x v="0"/>
    <s v="PBCT 5.5: FY24"/>
    <x v="3"/>
    <n v="1"/>
    <n v="1"/>
    <n v="0"/>
    <m/>
    <m/>
    <x v="5"/>
    <m/>
    <m/>
  </r>
  <r>
    <s v="P173407"/>
    <s v="Malawi"/>
    <x v="2"/>
    <s v="IPF/DLIs"/>
    <s v="Secondary Education"/>
    <x v="7"/>
    <x v="24"/>
    <x v="0"/>
    <s v="PBCT 5.6: FY 25"/>
    <x v="3"/>
    <n v="1"/>
    <n v="1"/>
    <n v="0"/>
    <m/>
    <m/>
    <x v="5"/>
    <m/>
    <m/>
  </r>
  <r>
    <s v="P173282"/>
    <s v="Ghana"/>
    <x v="2"/>
    <s v="IPF/DLIs"/>
    <s v="Primary and Secondary Education"/>
    <x v="5"/>
    <x v="25"/>
    <x v="0"/>
    <s v="PBC 6: Strengthened support for schools and OOSC through education outcomes funding"/>
    <x v="3"/>
    <n v="25"/>
    <n v="25"/>
    <n v="0"/>
    <s v="Yes"/>
    <m/>
    <x v="5"/>
    <m/>
    <m/>
  </r>
  <r>
    <s v="P173282"/>
    <s v="Ghana"/>
    <x v="2"/>
    <s v="IPF/DLIs"/>
    <s v="Primary and Secondary Education"/>
    <x v="5"/>
    <x v="25"/>
    <x v="0"/>
    <s v="PBCT 6.1: Improved _x000a_placement, _x000a_retention and _x000a_learning gains for _x000a_OOSC"/>
    <x v="3"/>
    <n v="11.1"/>
    <n v="11.1"/>
    <n v="0"/>
    <s v="Yes"/>
    <s v="Payment on this PBC will be based on the payment formula as described in the PI"/>
    <x v="0"/>
    <s v="Collection of data on learning gains will be supported by NaCCA"/>
    <m/>
  </r>
  <r>
    <s v="P173282"/>
    <s v="Ghana"/>
    <x v="2"/>
    <s v="IPF/DLIs"/>
    <s v="Primary and Secondary Education"/>
    <x v="5"/>
    <x v="25"/>
    <x v="0"/>
    <s v="PBCT 6.2: Improved average _x000a_learning gains in P2 _x000a_and P4 numeracy _x000a_and literacy in EOF_x0002_beneficiary school"/>
    <x v="3"/>
    <n v="13.9"/>
    <n v="13.9"/>
    <n v="0"/>
    <s v="Yes"/>
    <s v="Payment on this PBC will be based on the payment formula as described in the PI"/>
    <x v="0"/>
    <s v="Collection of data on learning gains will be supported by NaCCA"/>
    <m/>
  </r>
  <r>
    <s v="P173282"/>
    <s v="Ghana"/>
    <x v="2"/>
    <s v="IPF/DLIs"/>
    <s v="Primary and Secondary Education"/>
    <x v="5"/>
    <x v="25"/>
    <x v="0"/>
    <s v="PBC 7: Strengthened support for continuity of learning, recovery and resilience in basic education"/>
    <x v="3"/>
    <n v="14.8"/>
    <n v="14.8"/>
    <n v="0"/>
    <s v="Yes"/>
    <m/>
    <x v="5"/>
    <m/>
    <m/>
  </r>
  <r>
    <s v="P173282"/>
    <s v="Ghana"/>
    <x v="2"/>
    <s v="IPF/DLIs"/>
    <s v="Primary and Secondary Education"/>
    <x v="5"/>
    <x v="25"/>
    <x v="0"/>
    <s v="PBCT 7.1 Number of lesson modules developed for radio, TV or online dissemination for basic education (100 lesson modules developed (covering an average of ten _x000a_lesson modules in each grade from KG to JHS3))"/>
    <x v="3"/>
    <n v="5.0999999999999996"/>
    <n v="5.0999999999999996"/>
    <n v="0"/>
    <s v="Yes"/>
    <s v=": US$51,000unit cost * number of lesson modules developed in years 2020 and 2021 up to a ceiling of US$5.1 million."/>
    <x v="2"/>
    <s v="The MoE (PBME) verifies the number of lesson plans uploaded on the GhLA Digital Library and submits a report for endorsement by the Chair of the local education group"/>
    <m/>
  </r>
  <r>
    <s v="P173282"/>
    <s v="Ghana"/>
    <x v="2"/>
    <s v="IPF/DLIs"/>
    <s v="Primary and Secondary Education"/>
    <x v="5"/>
    <x v="25"/>
    <x v="0"/>
    <s v="PBCT 7.2a Teacher training modules on digital literacy developed and uploaded online"/>
    <x v="3"/>
    <n v="0.4"/>
    <n v="0.4"/>
    <n v="0"/>
    <s v="Yes"/>
    <s v="Disburse 100 percent of eligible resources when the training modules are developed and uploaded on an online teacher training portal"/>
    <x v="3"/>
    <s v="the report is signed off by MoE (Chief Director) and is satisfactory to the World Bank"/>
    <m/>
  </r>
  <r>
    <s v="P173282"/>
    <s v="Ghana"/>
    <x v="2"/>
    <s v="IPF/DLIs"/>
    <s v="Primary and Secondary Education"/>
    <x v="5"/>
    <x v="25"/>
    <x v="0"/>
    <s v="PBCT 7.2b Number of teachers trained in using distance learning methods ( 40,000 teachers)"/>
    <x v="3"/>
    <n v="1.2"/>
    <n v="1.2"/>
    <n v="0"/>
    <s v="Yes"/>
    <s v="US$30 unit cost * number of teachers completing the online integrated digital literacy course in years 2020 and 2021 up to a ceiling of US$1.2 million."/>
    <x v="3"/>
    <s v="The MoE (PBME)"/>
    <m/>
  </r>
  <r>
    <s v="P173282"/>
    <s v="Ghana"/>
    <x v="2"/>
    <s v="IPF/DLIs"/>
    <s v="Primary and Secondary Education"/>
    <x v="5"/>
    <x v="25"/>
    <x v="1"/>
    <s v="PBCT 7.3 Back to school media campaign broadcasted in all 16 regions"/>
    <x v="3"/>
    <n v="4.0999999999999996"/>
    <n v="4.0999999999999996"/>
    <n v="0"/>
    <s v="No"/>
    <s v="Disburse 100 percent of eligible resources when the operational plan meets the above criteria, signed off by MoE (Chief Director) for implementation and is satisfactory to the World Bank"/>
    <x v="3"/>
    <s v="GES"/>
    <m/>
  </r>
  <r>
    <s v="P173282"/>
    <s v="Ghana"/>
    <x v="2"/>
    <s v="IPF/DLIs"/>
    <s v="Primary and Secondary Education"/>
    <x v="5"/>
    <x v="25"/>
    <x v="1"/>
    <s v="PBCT 7.4 Establishment of a functional LMS"/>
    <x v="3"/>
    <n v="4"/>
    <n v="4"/>
    <n v="0"/>
    <s v="No"/>
    <s v="Disburse 100 percent of eligible resources when the LMS is fully developed and functional."/>
    <x v="0"/>
    <s v="MOE"/>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ADD974-C24A-4E6F-8492-8C5CEF8538CF}" name="PivotTable2" cacheId="40" applyNumberFormats="0" applyBorderFormats="0" applyFontFormats="0" applyPatternFormats="0" applyAlignmentFormats="0" applyWidthHeightFormats="1" dataCaption="Values" updatedVersion="6" minRefreshableVersion="3" useAutoFormatting="1" subtotalHiddenItems="1" itemPrintTitles="1" createdVersion="6" indent="0" compact="0" compactData="0" multipleFieldFilters="0" chartFormat="7">
  <location ref="A13:E74" firstHeaderRow="1" firstDataRow="1" firstDataCol="4"/>
  <pivotFields count="12">
    <pivotField axis="axisRow" compact="0" allDrilled="1" outline="0" subtotalTop="0" showAll="0" dataSourceSort="1" defaultSubtotal="0" defaultAttributeDrillState="1">
      <items count="6">
        <item x="0"/>
        <item x="1"/>
        <item x="2"/>
        <item x="3"/>
        <item x="4"/>
        <item x="5"/>
      </items>
    </pivotField>
    <pivotField axis="axisRow" compact="0" allDrilled="1" outline="0" subtotalTop="0" showAll="0" dataSourceSort="1" defaultSubtotal="0" defaultAttributeDrillState="1">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s>
    </pivotField>
    <pivotField axis="axisRow" compact="0" allDrilled="1" outline="0" subtotalTop="0" showAll="0" dataSourceSort="1" defaultSubtotal="0" defaultAttributeDrillState="1">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4">
    <field x="0"/>
    <field x="1"/>
    <field x="2"/>
    <field x="3"/>
  </rowFields>
  <rowItems count="61">
    <i>
      <x/>
      <x/>
      <x/>
      <x/>
    </i>
    <i r="1">
      <x v="1"/>
      <x v="1"/>
      <x v="1"/>
    </i>
    <i r="1">
      <x v="2"/>
      <x v="2"/>
      <x/>
    </i>
    <i r="1">
      <x v="3"/>
      <x v="3"/>
      <x/>
    </i>
    <i r="1">
      <x v="4"/>
      <x v="4"/>
      <x/>
    </i>
    <i r="1">
      <x v="5"/>
      <x v="5"/>
      <x/>
    </i>
    <i r="1">
      <x v="6"/>
      <x v="6"/>
      <x/>
    </i>
    <i r="1">
      <x v="7"/>
      <x v="7"/>
      <x v="1"/>
    </i>
    <i r="1">
      <x v="8"/>
      <x v="8"/>
      <x/>
    </i>
    <i r="1">
      <x v="9"/>
      <x v="9"/>
      <x/>
    </i>
    <i r="1">
      <x v="10"/>
      <x v="10"/>
      <x v="1"/>
    </i>
    <i r="1">
      <x v="11"/>
      <x v="11"/>
      <x v="1"/>
    </i>
    <i r="1">
      <x v="12"/>
      <x v="12"/>
      <x/>
    </i>
    <i r="1">
      <x v="13"/>
      <x v="13"/>
      <x/>
    </i>
    <i r="1">
      <x v="14"/>
      <x v="14"/>
      <x/>
    </i>
    <i r="1">
      <x v="15"/>
      <x v="15"/>
      <x/>
    </i>
    <i r="1">
      <x v="16"/>
      <x v="16"/>
      <x/>
    </i>
    <i r="1">
      <x v="17"/>
      <x v="17"/>
      <x/>
    </i>
    <i r="1">
      <x v="18"/>
      <x v="18"/>
      <x/>
    </i>
    <i r="1">
      <x v="19"/>
      <x v="19"/>
      <x/>
    </i>
    <i r="1">
      <x v="20"/>
      <x v="20"/>
      <x/>
    </i>
    <i r="1">
      <x v="21"/>
      <x v="21"/>
      <x/>
    </i>
    <i r="1">
      <x v="22"/>
      <x v="22"/>
      <x/>
    </i>
    <i r="1">
      <x v="23"/>
      <x v="23"/>
      <x/>
    </i>
    <i r="1">
      <x v="24"/>
      <x v="24"/>
      <x/>
    </i>
    <i r="1">
      <x v="25"/>
      <x v="25"/>
      <x v="1"/>
    </i>
    <i>
      <x v="1"/>
      <x v="26"/>
      <x v="26"/>
      <x v="1"/>
    </i>
    <i r="1">
      <x v="27"/>
      <x v="27"/>
      <x/>
    </i>
    <i>
      <x v="2"/>
      <x v="28"/>
      <x v="28"/>
      <x/>
    </i>
    <i>
      <x v="3"/>
      <x v="29"/>
      <x v="29"/>
      <x/>
    </i>
    <i r="1">
      <x v="30"/>
      <x v="30"/>
      <x/>
    </i>
    <i r="1">
      <x v="31"/>
      <x v="31"/>
      <x/>
    </i>
    <i r="1">
      <x v="32"/>
      <x v="32"/>
      <x/>
    </i>
    <i r="1">
      <x v="33"/>
      <x v="33"/>
      <x/>
    </i>
    <i r="1">
      <x v="34"/>
      <x v="34"/>
      <x v="1"/>
    </i>
    <i r="1">
      <x v="35"/>
      <x v="35"/>
      <x/>
    </i>
    <i r="1">
      <x v="36"/>
      <x v="36"/>
      <x v="1"/>
    </i>
    <i>
      <x v="4"/>
      <x v="37"/>
      <x v="37"/>
      <x/>
    </i>
    <i r="1">
      <x v="38"/>
      <x v="38"/>
      <x v="1"/>
    </i>
    <i r="1">
      <x v="39"/>
      <x v="39"/>
      <x/>
    </i>
    <i r="1">
      <x v="40"/>
      <x v="40"/>
      <x v="1"/>
    </i>
    <i r="1">
      <x v="41"/>
      <x v="41"/>
      <x/>
    </i>
    <i r="1">
      <x v="42"/>
      <x v="42"/>
      <x v="1"/>
    </i>
    <i>
      <x v="5"/>
      <x v="43"/>
      <x v="43"/>
      <x/>
    </i>
    <i r="1">
      <x v="44"/>
      <x v="44"/>
      <x/>
    </i>
    <i r="1">
      <x v="45"/>
      <x v="45"/>
      <x/>
    </i>
    <i r="1">
      <x v="46"/>
      <x v="46"/>
      <x/>
    </i>
    <i r="1">
      <x v="47"/>
      <x v="47"/>
      <x/>
    </i>
    <i r="1">
      <x v="48"/>
      <x v="48"/>
      <x v="1"/>
    </i>
    <i r="1">
      <x v="49"/>
      <x v="49"/>
      <x v="1"/>
    </i>
    <i r="1">
      <x v="50"/>
      <x v="50"/>
      <x/>
    </i>
    <i r="1">
      <x v="51"/>
      <x v="51"/>
      <x v="1"/>
    </i>
    <i r="1">
      <x v="52"/>
      <x v="52"/>
      <x v="1"/>
    </i>
    <i r="1">
      <x v="53"/>
      <x v="53"/>
      <x v="1"/>
    </i>
    <i r="1">
      <x v="54"/>
      <x v="54"/>
      <x v="1"/>
    </i>
    <i r="1">
      <x v="55"/>
      <x v="55"/>
      <x/>
    </i>
    <i r="1">
      <x v="56"/>
      <x v="56"/>
      <x v="1"/>
    </i>
    <i r="1">
      <x v="57"/>
      <x v="57"/>
      <x/>
    </i>
    <i r="1">
      <x v="58"/>
      <x v="58"/>
      <x/>
    </i>
    <i r="1">
      <x v="59"/>
      <x v="59"/>
      <x v="1"/>
    </i>
    <i t="grand">
      <x/>
    </i>
  </rowItems>
  <colItems count="1">
    <i/>
  </colItems>
  <dataFields count="1">
    <dataField name="Count of DLI/DLR" fld="4"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members count="1" level="1">
        <member name="[Table1].[DLI/DLR].&amp;[DLI]"/>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LI/DLRs"/>
    <pivotHierarchy dragToData="1" caption="Count of Share of total RBF for DLI"/>
    <pivotHierarchy dragToData="1"/>
    <pivotHierarchy dragToData="1" caption="Count of Value of DLR (ml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2"/>
    <rowHierarchyUsage hierarchyUsage="20"/>
    <rowHierarchyUsage hierarchyUsage="3"/>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RBFLibr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67A45A-B972-4DB2-9271-17B7FFCE1630}" name="PivotTable7" cacheId="4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L9:M15" firstHeaderRow="1" firstDataRow="1" firstDataCol="1"/>
  <pivotFields count="7">
    <pivotField showAll="0"/>
    <pivotField axis="axisRow" showAll="0">
      <items count="6">
        <item x="2"/>
        <item x="4"/>
        <item x="1"/>
        <item x="0"/>
        <item x="3"/>
        <item t="default"/>
      </items>
    </pivotField>
    <pivotField dataField="1" numFmtId="2" showAll="0"/>
    <pivotField numFmtId="2" showAll="0"/>
    <pivotField numFmtId="2" showAll="0"/>
    <pivotField numFmtId="2" showAll="0"/>
    <pivotField showAll="0"/>
  </pivotFields>
  <rowFields count="1">
    <field x="1"/>
  </rowFields>
  <rowItems count="6">
    <i>
      <x/>
    </i>
    <i>
      <x v="1"/>
    </i>
    <i>
      <x v="2"/>
    </i>
    <i>
      <x v="3"/>
    </i>
    <i>
      <x v="4"/>
    </i>
    <i t="grand">
      <x/>
    </i>
  </rowItems>
  <colItems count="1">
    <i/>
  </colItems>
  <dataFields count="1">
    <dataField name="Sum of IBRD/IDA Commit Amt"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9489CC-90E5-4F2A-B579-622F6ED6C84F}" name="PivotTable7" cacheId="4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G42:H54" firstHeaderRow="1" firstDataRow="1" firstDataCol="1" rowPageCount="1" colPageCount="1"/>
  <pivotFields count="18">
    <pivotField showAll="0"/>
    <pivotField showAll="0"/>
    <pivotField showAll="0"/>
    <pivotField showAll="0"/>
    <pivotField showAll="0"/>
    <pivotField axis="axisRow" showAll="0" sortType="descending">
      <items count="13">
        <item n="Access and Equity" x="5"/>
        <item n="Education Facilities" x="7"/>
        <item n="Education Financing" x="4"/>
        <item n="Governance and SBM" x="2"/>
        <item x="3"/>
        <item n="Private Sector Delivery" x="10"/>
        <item n="Science and Technology" x="8"/>
        <item n="Skills Development" x="9"/>
        <item n="Standards, Curriculum and Textbooks" x="1"/>
        <item n="Student Assessment" x="6"/>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dataField="1" multipleItemSelectionAllowed="1" showAll="0">
      <items count="6">
        <item x="0"/>
        <item h="1" x="1"/>
        <item h="1" x="3"/>
        <item h="1" x="2"/>
        <item h="1" x="4"/>
        <item t="default"/>
      </items>
    </pivotField>
    <pivotField showAll="0"/>
    <pivotField showAll="0"/>
    <pivotField showAll="0"/>
    <pivotField showAll="0"/>
    <pivotField showAll="0"/>
    <pivotField showAll="0"/>
    <pivotField showAll="0"/>
    <pivotField showAll="0"/>
  </pivotFields>
  <rowFields count="1">
    <field x="5"/>
  </rowFields>
  <rowItems count="12">
    <i>
      <x v="3"/>
    </i>
    <i>
      <x v="10"/>
    </i>
    <i>
      <x/>
    </i>
    <i>
      <x v="2"/>
    </i>
    <i>
      <x v="9"/>
    </i>
    <i>
      <x v="7"/>
    </i>
    <i>
      <x v="8"/>
    </i>
    <i>
      <x v="6"/>
    </i>
    <i>
      <x v="4"/>
    </i>
    <i>
      <x v="1"/>
    </i>
    <i>
      <x v="5"/>
    </i>
    <i t="grand">
      <x/>
    </i>
  </rowItems>
  <colItems count="1">
    <i/>
  </colItems>
  <pageFields count="1">
    <pageField fld="9" hier="-1"/>
  </pageFields>
  <dataFields count="1">
    <dataField name="Count of DLI/DLR" fld="9"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8A6FAE-EA49-4A7E-8889-C148F26A5DF7}" name="PivotTable1" cacheId="42"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chartFormat="1">
  <location ref="B61:D68" firstHeaderRow="1" firstDataRow="1" firstDataCol="2" rowPageCount="1" colPageCount="1"/>
  <pivotFields count="18">
    <pivotField compact="0" outline="0" showAll="0" defaultSubtotal="0"/>
    <pivotField compact="0" outline="0" showAll="0" defaultSubtotal="0"/>
    <pivotField axis="axisRow" compact="0" outline="0" showAll="0" defaultSubtotal="0">
      <items count="7">
        <item x="2"/>
        <item x="4"/>
        <item x="5"/>
        <item x="1"/>
        <item x="3"/>
        <item x="0"/>
        <item x="6"/>
      </items>
    </pivotField>
    <pivotField compact="0" outline="0" showAll="0" defaultSubtotal="0"/>
    <pivotField compact="0" outline="0" showAll="0" defaultSubtotal="0"/>
    <pivotField axis="axisRow" compact="0" outline="0" showAll="0" defaultSubtotal="0">
      <items count="12">
        <item h="1" x="5"/>
        <item h="1" x="7"/>
        <item x="4"/>
        <item h="1" x="2"/>
        <item h="1" x="3"/>
        <item h="1" x="10"/>
        <item h="1" x="8"/>
        <item h="1" x="9"/>
        <item h="1" x="1"/>
        <item h="1" x="6"/>
        <item h="1" x="0"/>
        <item h="1" x="11"/>
      </items>
    </pivotField>
    <pivotField compact="0" outline="0" showAll="0" defaultSubtotal="0"/>
    <pivotField compact="0" outline="0" showAll="0" defaultSubtotal="0"/>
    <pivotField compact="0" outline="0" showAll="0" defaultSubtotal="0"/>
    <pivotField axis="axisPage" dataField="1" compact="0" outline="0" multipleItemSelectionAllowed="1" showAll="0" defaultSubtotal="0">
      <items count="5">
        <item x="0"/>
        <item h="1" x="1"/>
        <item h="1" x="3"/>
        <item h="1" x="2"/>
        <item h="1"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5"/>
    <field x="2"/>
  </rowFields>
  <rowItems count="7">
    <i>
      <x v="2"/>
      <x/>
    </i>
    <i r="1">
      <x v="1"/>
    </i>
    <i r="1">
      <x v="2"/>
    </i>
    <i r="1">
      <x v="3"/>
    </i>
    <i r="1">
      <x v="4"/>
    </i>
    <i r="1">
      <x v="5"/>
    </i>
    <i t="grand">
      <x/>
    </i>
  </rowItems>
  <colItems count="1">
    <i/>
  </colItems>
  <pageFields count="1">
    <pageField fld="9" hier="-1"/>
  </pageFields>
  <dataFields count="1">
    <dataField name="Count of DLI" fld="9"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8346C2-9A46-48C5-AA6E-6E8FE1417B86}" name="PivotTable6" cacheId="4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B40:C48" firstHeaderRow="1" firstDataRow="1" firstDataCol="1"/>
  <pivotFields count="18">
    <pivotField showAll="0"/>
    <pivotField showAll="0"/>
    <pivotField axis="axisRow" showAll="0">
      <items count="8">
        <item x="2"/>
        <item x="4"/>
        <item x="5"/>
        <item x="1"/>
        <item x="3"/>
        <item x="0"/>
        <item x="6"/>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2"/>
  </rowFields>
  <rowItems count="8">
    <i>
      <x/>
    </i>
    <i>
      <x v="1"/>
    </i>
    <i>
      <x v="2"/>
    </i>
    <i>
      <x v="3"/>
    </i>
    <i>
      <x v="4"/>
    </i>
    <i>
      <x v="5"/>
    </i>
    <i>
      <x v="6"/>
    </i>
    <i t="grand">
      <x/>
    </i>
  </rowItems>
  <colItems count="1">
    <i/>
  </colItems>
  <dataFields count="1">
    <dataField name="Sum of Value of DLR (mln)" fld="11" baseField="2" baseItem="0" numFmtId="3"/>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94C120-9430-4C65-B3C3-1979100116DF}" name="PivotTable8" cacheId="4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B93:D110" firstHeaderRow="1" firstDataRow="1" firstDataCol="0"/>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BFLibr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064AB3-335D-4D73-B749-6D99476C6233}" name="PivotTable3" cacheId="48" applyNumberFormats="0" applyBorderFormats="0" applyFontFormats="0" applyPatternFormats="0" applyAlignmentFormats="0" applyWidthHeightFormats="1" dataCaption="Values" updatedVersion="7" minRefreshableVersion="3" useAutoFormatting="1" subtotalHiddenItems="1" itemPrintTitles="1" createdVersion="6" indent="0" outline="1" outlineData="1" multipleFieldFilters="0" chartFormat="2">
  <location ref="G4:I11" firstHeaderRow="0" firstDataRow="1" firstDataCol="1"/>
  <pivotFields count="3">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7">
    <i>
      <x/>
    </i>
    <i>
      <x v="5"/>
    </i>
    <i>
      <x v="4"/>
    </i>
    <i>
      <x v="3"/>
    </i>
    <i>
      <x v="1"/>
    </i>
    <i>
      <x v="2"/>
    </i>
    <i t="grand">
      <x/>
    </i>
  </rowItems>
  <colFields count="1">
    <field x="-2"/>
  </colFields>
  <colItems count="2">
    <i>
      <x/>
    </i>
    <i i="1">
      <x v="1"/>
    </i>
  </colItems>
  <dataFields count="2">
    <dataField name="Total project commitment" fld="1" baseField="0" baseItem="0"/>
    <dataField name="Total RBF commitment" fld="2" baseField="0" baseItem="0"/>
  </dataField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IBRD/IDA Commit Amt"/>
    <pivotHierarchy dragToData="1" caption="TF Amt"/>
    <pivotHierarchy dragToData="1" caption="RBF Amt IBRD/IDA"/>
    <pivotHierarchy dragToData="1" caption="RBF Amt TF"/>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ject commitment"/>
    <pivotHierarchy dragToData="1" caption="Total RBF commitment"/>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LI library revised structure42320.xlsx!RBFLibrary">
        <x15:activeTabTopLevelEntity name="[RBFLibr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4464DFD-EABB-4092-885F-C426BF509F73}" name="PivotTable5" cacheId="4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G26:H33" firstHeaderRow="1" firstDataRow="1" firstDataCol="1" rowPageCount="1" colPageCount="1"/>
  <pivotFields count="18">
    <pivotField showAll="0"/>
    <pivotField showAll="0"/>
    <pivotField showAll="0"/>
    <pivotField showAll="0"/>
    <pivotField showAll="0"/>
    <pivotField showAll="0"/>
    <pivotField showAll="0"/>
    <pivotField axis="axisRow" showAll="0" sortType="descending">
      <items count="8">
        <item x="4"/>
        <item x="0"/>
        <item x="5"/>
        <item x="3"/>
        <item x="1"/>
        <item x="2"/>
        <item x="6"/>
        <item t="default"/>
      </items>
      <autoSortScope>
        <pivotArea dataOnly="0" outline="0" fieldPosition="0">
          <references count="1">
            <reference field="4294967294" count="1" selected="0">
              <x v="0"/>
            </reference>
          </references>
        </pivotArea>
      </autoSortScope>
    </pivotField>
    <pivotField showAll="0"/>
    <pivotField axis="axisPage" dataField="1" multipleItemSelectionAllowed="1" showAll="0">
      <items count="6">
        <item x="0"/>
        <item h="1" x="1"/>
        <item h="1" x="3"/>
        <item h="1" x="2"/>
        <item h="1" x="4"/>
        <item t="default"/>
      </items>
    </pivotField>
    <pivotField showAll="0"/>
    <pivotField showAll="0"/>
    <pivotField showAll="0"/>
    <pivotField showAll="0"/>
    <pivotField showAll="0"/>
    <pivotField showAll="0"/>
    <pivotField showAll="0"/>
    <pivotField showAll="0"/>
  </pivotFields>
  <rowFields count="1">
    <field x="7"/>
  </rowFields>
  <rowItems count="7">
    <i>
      <x v="1"/>
    </i>
    <i>
      <x v="3"/>
    </i>
    <i>
      <x v="4"/>
    </i>
    <i>
      <x v="5"/>
    </i>
    <i>
      <x v="2"/>
    </i>
    <i>
      <x/>
    </i>
    <i t="grand">
      <x/>
    </i>
  </rowItems>
  <colItems count="1">
    <i/>
  </colItems>
  <pageFields count="1">
    <pageField fld="9" hier="-1"/>
  </pageFields>
  <dataFields count="1">
    <dataField name="Count of DLI/DLR" fld="9"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742FD1-FDB2-41C9-AAFE-968D32C73F28}" name="PivotTable2" cacheId="45" applyNumberFormats="0" applyBorderFormats="0" applyFontFormats="0" applyPatternFormats="0" applyAlignmentFormats="0" applyWidthHeightFormats="1" dataCaption="Values" updatedVersion="7" minRefreshableVersion="3" useAutoFormatting="1" subtotalHiddenItems="1" itemPrintTitles="1" createdVersion="6" indent="0" compact="0" compactData="0" multipleFieldFilters="0" chartFormat="12">
  <location ref="B4:C11" firstHeaderRow="1" firstDataRow="1" firstDataCol="1"/>
  <pivotFields count="2">
    <pivotField axis="axisRow" compact="0" allDrilled="1" outline="0"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0"/>
  </rowFields>
  <rowItems count="7">
    <i>
      <x v="2"/>
    </i>
    <i>
      <x v="1"/>
    </i>
    <i>
      <x v="4"/>
    </i>
    <i>
      <x v="3"/>
    </i>
    <i>
      <x v="5"/>
    </i>
    <i>
      <x/>
    </i>
    <i t="grand">
      <x/>
    </i>
  </rowItems>
  <colItems count="1">
    <i/>
  </colItems>
  <dataFields count="1">
    <dataField name="Count of Project ID" fld="1" subtotal="count" baseField="0" baseItem="0"/>
  </dataFields>
  <chartFormats count="3">
    <chartFormat chart="2"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LI library revised structure42320.xlsx!RBFLibrary">
        <x15:activeTabTopLevelEntity name="[RBFLibr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D3DFAE-8079-4C52-BCF0-25209A191CFB}" name="PivotTable9" cacheId="4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location ref="M4:N17" firstHeaderRow="1" firstDataRow="1" firstDataCol="1" rowPageCount="1" colPageCount="1"/>
  <pivotFields count="18">
    <pivotField showAll="0"/>
    <pivotField showAll="0"/>
    <pivotField showAll="0"/>
    <pivotField showAll="0"/>
    <pivotField showAll="0"/>
    <pivotField axis="axisRow" showAll="0" sortType="ascending">
      <items count="13">
        <item h="1" x="5"/>
        <item h="1" x="7"/>
        <item x="4"/>
        <item h="1" x="2"/>
        <item h="1" x="3"/>
        <item h="1" x="10"/>
        <item h="1" x="8"/>
        <item h="1" x="9"/>
        <item h="1" x="1"/>
        <item h="1" x="6"/>
        <item h="1" x="0"/>
        <item h="1" x="11"/>
        <item t="default"/>
      </items>
      <autoSortScope>
        <pivotArea dataOnly="0" outline="0" fieldPosition="0">
          <references count="1">
            <reference field="4294967294" count="1" selected="0">
              <x v="0"/>
            </reference>
          </references>
        </pivotArea>
      </autoSortScope>
    </pivotField>
    <pivotField axis="axisRow" showAll="0" sortType="ascending">
      <items count="89">
        <item x="71"/>
        <item x="61"/>
        <item x="63"/>
        <item x="23"/>
        <item x="26"/>
        <item x="59"/>
        <item x="76"/>
        <item x="81"/>
        <item x="24"/>
        <item x="73"/>
        <item x="22"/>
        <item x="13"/>
        <item x="30"/>
        <item x="49"/>
        <item x="19"/>
        <item x="29"/>
        <item x="8"/>
        <item x="54"/>
        <item x="27"/>
        <item x="4"/>
        <item x="80"/>
        <item x="2"/>
        <item x="56"/>
        <item x="18"/>
        <item x="53"/>
        <item x="55"/>
        <item x="75"/>
        <item x="67"/>
        <item x="36"/>
        <item x="51"/>
        <item x="69"/>
        <item x="33"/>
        <item x="37"/>
        <item x="60"/>
        <item x="5"/>
        <item x="10"/>
        <item x="47"/>
        <item x="38"/>
        <item x="25"/>
        <item x="82"/>
        <item x="17"/>
        <item x="42"/>
        <item x="57"/>
        <item x="52"/>
        <item x="74"/>
        <item x="32"/>
        <item x="72"/>
        <item x="20"/>
        <item x="48"/>
        <item x="31"/>
        <item x="43"/>
        <item x="41"/>
        <item x="62"/>
        <item x="35"/>
        <item x="11"/>
        <item x="79"/>
        <item x="78"/>
        <item x="28"/>
        <item x="40"/>
        <item x="58"/>
        <item x="64"/>
        <item x="34"/>
        <item x="9"/>
        <item x="66"/>
        <item x="14"/>
        <item x="7"/>
        <item x="68"/>
        <item x="15"/>
        <item x="39"/>
        <item x="77"/>
        <item x="45"/>
        <item x="0"/>
        <item x="3"/>
        <item x="16"/>
        <item x="70"/>
        <item x="65"/>
        <item x="21"/>
        <item x="1"/>
        <item x="46"/>
        <item x="12"/>
        <item x="50"/>
        <item x="44"/>
        <item x="6"/>
        <item x="83"/>
        <item x="84"/>
        <item x="85"/>
        <item x="86"/>
        <item x="87"/>
        <item t="default"/>
      </items>
      <autoSortScope>
        <pivotArea dataOnly="0" outline="0" fieldPosition="0">
          <references count="1">
            <reference field="4294967294" count="1" selected="0">
              <x v="0"/>
            </reference>
          </references>
        </pivotArea>
      </autoSortScope>
    </pivotField>
    <pivotField showAll="0"/>
    <pivotField showAll="0"/>
    <pivotField axis="axisPage" dataField="1" multipleItemSelectionAllowed="1" showAll="0">
      <items count="6">
        <item x="0"/>
        <item h="1" x="1"/>
        <item h="1" x="3"/>
        <item h="1" x="2"/>
        <item h="1" x="4"/>
        <item t="default"/>
      </items>
    </pivotField>
    <pivotField showAll="0"/>
    <pivotField showAll="0"/>
    <pivotField showAll="0"/>
    <pivotField showAll="0"/>
    <pivotField showAll="0"/>
    <pivotField showAll="0"/>
    <pivotField showAll="0"/>
    <pivotField showAll="0"/>
  </pivotFields>
  <rowFields count="2">
    <field x="5"/>
    <field x="6"/>
  </rowFields>
  <rowItems count="13">
    <i>
      <x v="2"/>
    </i>
    <i r="1">
      <x v="20"/>
    </i>
    <i r="1">
      <x v="84"/>
    </i>
    <i r="1">
      <x v="17"/>
    </i>
    <i r="1">
      <x v="66"/>
    </i>
    <i r="1">
      <x v="42"/>
    </i>
    <i r="1">
      <x v="82"/>
    </i>
    <i r="1">
      <x v="27"/>
    </i>
    <i r="1">
      <x v="4"/>
    </i>
    <i r="1">
      <x v="5"/>
    </i>
    <i r="1">
      <x v="47"/>
    </i>
    <i r="1">
      <x v="40"/>
    </i>
    <i t="grand">
      <x/>
    </i>
  </rowItems>
  <colItems count="1">
    <i/>
  </colItems>
  <pageFields count="1">
    <pageField fld="9" hier="-1"/>
  </pageFields>
  <dataFields count="1">
    <dataField name="Count of DLI/DLR" fld="9" subtotal="count" baseField="0" baseItem="0"/>
  </dataFields>
  <chartFormats count="2">
    <chartFormat chart="3"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7B11E18-F3EE-45BD-901A-AE9787F42F12}" name="PivotTable4" cacheId="46" applyNumberFormats="0" applyBorderFormats="0" applyFontFormats="0" applyPatternFormats="0" applyAlignmentFormats="0" applyWidthHeightFormats="1" dataCaption="Values" updatedVersion="7" minRefreshableVersion="3" useAutoFormatting="1" subtotalHiddenItems="1" itemPrintTitles="1" createdVersion="6" indent="0" compact="0" compactData="0" multipleFieldFilters="0" chartFormat="1">
  <location ref="B23:F31" firstHeaderRow="1" firstDataRow="2" firstDataCol="1"/>
  <pivotFields count="3">
    <pivotField axis="axisRow" compact="0" allDrilled="1" outline="0" subtotalTop="0" showAll="0" dataSourceSort="1" defaultSubtotal="0" defaultAttributeDrillState="1">
      <items count="6">
        <item x="0"/>
        <item x="1"/>
        <item x="2"/>
        <item x="3"/>
        <item x="4"/>
        <item x="5"/>
      </items>
    </pivotField>
    <pivotField dataField="1" compact="0" outline="0" subtotalTop="0" showAll="0" defaultSubtotal="0"/>
    <pivotField axis="axisCol" compact="0" allDrilled="1" outline="0" subtotalTop="0" showAll="0" dataSourceSort="1" defaultSubtotal="0" defaultAttributeDrillState="1">
      <items count="3">
        <item x="0"/>
        <item x="1"/>
        <item x="2"/>
      </items>
    </pivotField>
  </pivotFields>
  <rowFields count="1">
    <field x="0"/>
  </rowFields>
  <rowItems count="7">
    <i>
      <x/>
    </i>
    <i>
      <x v="1"/>
    </i>
    <i>
      <x v="2"/>
    </i>
    <i>
      <x v="3"/>
    </i>
    <i>
      <x v="4"/>
    </i>
    <i>
      <x v="5"/>
    </i>
    <i t="grand">
      <x/>
    </i>
  </rowItems>
  <colFields count="1">
    <field x="2"/>
  </colFields>
  <colItems count="4">
    <i>
      <x/>
    </i>
    <i>
      <x v="1"/>
    </i>
    <i>
      <x v="2"/>
    </i>
    <i t="grand">
      <x/>
    </i>
  </colItems>
  <dataFields count="1">
    <dataField name="Count of Lending Instrument"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2" count="1" selected="0">
            <x v="2"/>
          </reference>
        </references>
      </pivotArea>
    </chartFormat>
    <chartFormat chart="0" format="7" series="1">
      <pivotArea type="data" outline="0" fieldPosition="0">
        <references count="2">
          <reference field="4294967294" count="1" selected="0">
            <x v="0"/>
          </reference>
          <reference field="2"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LI library revised structure42320.xlsx!RBFLibrary">
        <x15:activeTabTopLevelEntity name="[RBFLibr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B6F133E-4708-4359-9905-60E9D4355D6C}" name="PivotTable11" cacheId="44" applyNumberFormats="0" applyBorderFormats="0" applyFontFormats="0" applyPatternFormats="0" applyAlignmentFormats="0" applyWidthHeightFormats="1" dataCaption="Values" updatedVersion="7" minRefreshableVersion="3" useAutoFormatting="1" subtotalHiddenItems="1" itemPrintTitles="1" createdVersion="6" indent="0" outline="1" outlineData="1" multipleFieldFilters="0" chartFormat="3">
  <location ref="B78:E86" firstHeaderRow="1" firstDataRow="2" firstDataCol="1"/>
  <pivotFields count="3">
    <pivotField axis="axisCol" allDrilled="1" subtotalTop="0" showAll="0" dataSourceSort="1" defaultSubtotal="0" defaultAttributeDrillState="1">
      <items count="2">
        <item s="1" x="0"/>
        <item s="1" x="1"/>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3">
    <i>
      <x/>
    </i>
    <i>
      <x v="1"/>
    </i>
    <i t="grand">
      <x/>
    </i>
  </colItems>
  <dataFields count="1">
    <dataField name="Count of Lending Instrument" fld="2" subtotal="count" baseField="0" baseItem="0"/>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BFLibr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C014679-540A-4059-8A97-F836D3586AED}" name="PivotTable2" cacheId="4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J3:L11" firstHeaderRow="0" firstDataRow="1" firstDataCol="1" rowPageCount="1" colPageCount="1"/>
  <pivotFields count="18">
    <pivotField showAll="0"/>
    <pivotField showAll="0"/>
    <pivotField axis="axisRow" showAll="0" sortType="ascending">
      <items count="8">
        <item x="2"/>
        <item x="4"/>
        <item x="5"/>
        <item x="1"/>
        <item x="3"/>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axis="axisPage" dataField="1" showAll="0">
      <items count="6">
        <item x="0"/>
        <item x="1"/>
        <item x="3"/>
        <item x="2"/>
        <item x="4"/>
        <item t="default"/>
      </items>
    </pivotField>
    <pivotField showAll="0"/>
    <pivotField dataField="1" showAll="0"/>
    <pivotField showAll="0"/>
    <pivotField showAll="0"/>
    <pivotField showAll="0"/>
    <pivotField showAll="0"/>
    <pivotField showAll="0"/>
    <pivotField showAll="0"/>
  </pivotFields>
  <rowFields count="1">
    <field x="2"/>
  </rowFields>
  <rowItems count="8">
    <i>
      <x v="2"/>
    </i>
    <i>
      <x v="6"/>
    </i>
    <i>
      <x v="1"/>
    </i>
    <i>
      <x v="3"/>
    </i>
    <i>
      <x v="4"/>
    </i>
    <i>
      <x v="5"/>
    </i>
    <i>
      <x/>
    </i>
    <i t="grand">
      <x/>
    </i>
  </rowItems>
  <colFields count="1">
    <field x="-2"/>
  </colFields>
  <colItems count="2">
    <i>
      <x/>
    </i>
    <i i="1">
      <x v="1"/>
    </i>
  </colItems>
  <pageFields count="1">
    <pageField fld="9" hier="-1"/>
  </pageFields>
  <dataFields count="2">
    <dataField name="Count of DLI/DLR" fld="9" subtotal="count" baseField="0" baseItem="0"/>
    <dataField name="Sum of Value of DLR (mln)" fld="11" baseField="2" baseItem="0" numFmtId="167"/>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046CCC5-5DD5-444E-B654-8DE19D07E648}" name="PivotTable1" cacheId="4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1">
  <location ref="A3:B16" firstHeaderRow="1" firstDataRow="1" firstDataCol="1" rowPageCount="1" colPageCount="1"/>
  <pivotFields count="18">
    <pivotField showAll="0"/>
    <pivotField showAll="0"/>
    <pivotField showAll="0"/>
    <pivotField showAll="0"/>
    <pivotField showAll="0"/>
    <pivotField axis="axisRow" showAll="0">
      <items count="13">
        <item h="1" x="5"/>
        <item h="1" x="7"/>
        <item x="4"/>
        <item h="1" x="2"/>
        <item h="1" x="3"/>
        <item h="1" x="10"/>
        <item h="1" x="8"/>
        <item h="1" x="9"/>
        <item h="1" x="1"/>
        <item h="1" x="6"/>
        <item h="1" x="0"/>
        <item h="1" x="11"/>
        <item t="default"/>
      </items>
    </pivotField>
    <pivotField axis="axisRow" showAll="0" sortType="ascending">
      <items count="89">
        <item x="71"/>
        <item x="61"/>
        <item x="63"/>
        <item x="23"/>
        <item x="26"/>
        <item x="59"/>
        <item x="76"/>
        <item x="81"/>
        <item x="24"/>
        <item x="73"/>
        <item x="22"/>
        <item x="13"/>
        <item x="30"/>
        <item x="49"/>
        <item x="19"/>
        <item x="29"/>
        <item x="8"/>
        <item x="54"/>
        <item x="27"/>
        <item x="4"/>
        <item x="80"/>
        <item x="2"/>
        <item x="56"/>
        <item x="18"/>
        <item x="53"/>
        <item x="55"/>
        <item x="75"/>
        <item x="67"/>
        <item x="36"/>
        <item x="51"/>
        <item x="69"/>
        <item x="33"/>
        <item x="37"/>
        <item x="60"/>
        <item x="5"/>
        <item x="10"/>
        <item x="47"/>
        <item x="38"/>
        <item x="25"/>
        <item x="82"/>
        <item x="17"/>
        <item x="42"/>
        <item x="57"/>
        <item x="52"/>
        <item x="74"/>
        <item x="32"/>
        <item x="72"/>
        <item x="20"/>
        <item x="48"/>
        <item x="31"/>
        <item x="43"/>
        <item x="41"/>
        <item x="62"/>
        <item x="35"/>
        <item x="11"/>
        <item x="79"/>
        <item x="78"/>
        <item x="28"/>
        <item x="40"/>
        <item x="58"/>
        <item x="64"/>
        <item x="34"/>
        <item x="9"/>
        <item x="66"/>
        <item x="14"/>
        <item x="7"/>
        <item x="68"/>
        <item x="15"/>
        <item x="39"/>
        <item x="77"/>
        <item x="45"/>
        <item x="0"/>
        <item x="3"/>
        <item x="16"/>
        <item x="70"/>
        <item x="65"/>
        <item x="21"/>
        <item x="1"/>
        <item x="46"/>
        <item x="12"/>
        <item x="50"/>
        <item x="44"/>
        <item x="6"/>
        <item x="83"/>
        <item x="84"/>
        <item x="85"/>
        <item x="86"/>
        <item x="87"/>
        <item t="default"/>
      </items>
      <autoSortScope>
        <pivotArea dataOnly="0" outline="0" fieldPosition="0">
          <references count="1">
            <reference field="4294967294" count="1" selected="0">
              <x v="0"/>
            </reference>
          </references>
        </pivotArea>
      </autoSortScope>
    </pivotField>
    <pivotField showAll="0"/>
    <pivotField showAll="0"/>
    <pivotField axis="axisPage" dataField="1" multipleItemSelectionAllowed="1" showAll="0">
      <items count="6">
        <item x="0"/>
        <item h="1" x="1"/>
        <item h="1" x="3"/>
        <item h="1" x="2"/>
        <item h="1" x="4"/>
        <item t="default"/>
      </items>
    </pivotField>
    <pivotField showAll="0"/>
    <pivotField showAll="0"/>
    <pivotField showAll="0"/>
    <pivotField showAll="0"/>
    <pivotField showAll="0"/>
    <pivotField showAll="0"/>
    <pivotField showAll="0"/>
    <pivotField showAll="0"/>
  </pivotFields>
  <rowFields count="2">
    <field x="5"/>
    <field x="6"/>
  </rowFields>
  <rowItems count="13">
    <i>
      <x v="2"/>
    </i>
    <i r="1">
      <x v="20"/>
    </i>
    <i r="1">
      <x v="84"/>
    </i>
    <i r="1">
      <x v="17"/>
    </i>
    <i r="1">
      <x v="66"/>
    </i>
    <i r="1">
      <x v="42"/>
    </i>
    <i r="1">
      <x v="82"/>
    </i>
    <i r="1">
      <x v="27"/>
    </i>
    <i r="1">
      <x v="4"/>
    </i>
    <i r="1">
      <x v="5"/>
    </i>
    <i r="1">
      <x v="47"/>
    </i>
    <i r="1">
      <x v="40"/>
    </i>
    <i t="grand">
      <x/>
    </i>
  </rowItems>
  <colItems count="1">
    <i/>
  </colItems>
  <pageFields count="1">
    <pageField fld="9" hier="-1"/>
  </pageFields>
  <dataFields count="1">
    <dataField name="Count of DLI/DLR" fld="9"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5" count="1" selected="0">
            <x v="2"/>
          </reference>
          <reference field="6" count="1" selected="0">
            <x v="40"/>
          </reference>
        </references>
      </pivotArea>
    </chartFormat>
    <chartFormat chart="0" format="2">
      <pivotArea type="data" outline="0" fieldPosition="0">
        <references count="3">
          <reference field="4294967294" count="1" selected="0">
            <x v="0"/>
          </reference>
          <reference field="5" count="1" selected="0">
            <x v="2"/>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97FBFD1-8C5B-463A-9379-B8251063547C}" name="PivotTable4" cacheId="4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5:B47" firstHeaderRow="1" firstDataRow="1" firstDataCol="1" rowPageCount="1" colPageCount="1"/>
  <pivotFields count="18">
    <pivotField showAll="0"/>
    <pivotField showAll="0"/>
    <pivotField showAll="0"/>
    <pivotField showAll="0"/>
    <pivotField showAll="0"/>
    <pivotField axis="axisRow" showAll="0" sortType="descending">
      <items count="13">
        <item x="5"/>
        <item x="7"/>
        <item x="4"/>
        <item x="2"/>
        <item x="3"/>
        <item x="10"/>
        <item x="8"/>
        <item x="9"/>
        <item x="1"/>
        <item x="6"/>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dataField="1" multipleItemSelectionAllowed="1" showAll="0">
      <items count="6">
        <item x="0"/>
        <item h="1" x="1"/>
        <item h="1" x="3"/>
        <item h="1" x="2"/>
        <item h="1" x="4"/>
        <item t="default"/>
      </items>
    </pivotField>
    <pivotField showAll="0"/>
    <pivotField showAll="0"/>
    <pivotField showAll="0"/>
    <pivotField showAll="0"/>
    <pivotField showAll="0"/>
    <pivotField showAll="0"/>
    <pivotField showAll="0"/>
    <pivotField showAll="0"/>
  </pivotFields>
  <rowFields count="1">
    <field x="5"/>
  </rowFields>
  <rowItems count="12">
    <i>
      <x v="3"/>
    </i>
    <i>
      <x v="10"/>
    </i>
    <i>
      <x/>
    </i>
    <i>
      <x v="2"/>
    </i>
    <i>
      <x v="9"/>
    </i>
    <i>
      <x v="7"/>
    </i>
    <i>
      <x v="8"/>
    </i>
    <i>
      <x v="6"/>
    </i>
    <i>
      <x v="4"/>
    </i>
    <i>
      <x v="1"/>
    </i>
    <i>
      <x v="5"/>
    </i>
    <i t="grand">
      <x/>
    </i>
  </rowItems>
  <colItems count="1">
    <i/>
  </colItems>
  <pageFields count="1">
    <pageField fld="9" hier="-1"/>
  </pageFields>
  <dataFields count="1">
    <dataField name="Count of DLI/DLR"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E87A85B-00F9-4329-9DE6-B2CFD65E55C4}" name="PivotTable3" cacheId="42"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chartFormat="1">
  <location ref="J18:K23" firstHeaderRow="1" firstDataRow="1" firstDataCol="1" rowPageCount="1" colPageCount="1"/>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5">
        <item x="0"/>
        <item h="1" x="1"/>
        <item h="1" x="3"/>
        <item h="1" x="2"/>
        <item h="1"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sortType="descending" defaultSubtotal="0">
      <items count="6">
        <item x="2"/>
        <item x="3"/>
        <item x="4"/>
        <item x="0"/>
        <item x="1"/>
        <item h="1" x="5"/>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s>
  <rowFields count="1">
    <field x="15"/>
  </rowFields>
  <rowItems count="5">
    <i>
      <x v="3"/>
    </i>
    <i>
      <x v="4"/>
    </i>
    <i>
      <x v="1"/>
    </i>
    <i>
      <x/>
    </i>
    <i t="grand">
      <x/>
    </i>
  </rowItems>
  <colItems count="1">
    <i/>
  </colItems>
  <pageFields count="1">
    <pageField fld="9" hier="-1"/>
  </pageFields>
  <dataFields count="1">
    <dataField name="Count of Verification agency type" fld="1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4BEDC48-398B-4FF2-AC16-388CBD0C3CE4}" name="PivotTable1" cacheId="47" applyNumberFormats="0" applyBorderFormats="0" applyFontFormats="0" applyPatternFormats="0" applyAlignmentFormats="0" applyWidthHeightFormats="1" dataCaption="Values" updatedVersion="7" minRefreshableVersion="3" useAutoFormatting="1" subtotalHiddenItems="1" itemPrintTitles="1" createdVersion="6" indent="0" outline="1" outlineData="1" multipleFieldFilters="0" chartFormat="1">
  <location ref="A4:G17" firstHeaderRow="1" firstDataRow="2" firstDataCol="1" rowPageCount="1" colPageCount="1"/>
  <pivotFields count="4">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xis="axisPage" allDrilled="1" subtotalTop="0" showAll="0" dataSourceSort="1" defaultSubtotal="0" defaultAttributeDrillState="1"/>
    <pivotField axis="axisCol" allDrilled="1" subtotalTop="0" showAll="0" dataSourceSort="1" defaultSubtotal="0" defaultAttributeDrillState="1">
      <items count="5">
        <item x="0"/>
        <item x="1"/>
        <item x="2"/>
        <item x="3"/>
        <item x="4"/>
      </items>
    </pivotField>
  </pivotFields>
  <rowFields count="1">
    <field x="0"/>
  </rowFields>
  <rowItems count="12">
    <i>
      <x/>
    </i>
    <i>
      <x v="1"/>
    </i>
    <i>
      <x v="2"/>
    </i>
    <i>
      <x v="3"/>
    </i>
    <i>
      <x v="4"/>
    </i>
    <i>
      <x v="5"/>
    </i>
    <i>
      <x v="6"/>
    </i>
    <i>
      <x v="7"/>
    </i>
    <i>
      <x v="8"/>
    </i>
    <i>
      <x v="9"/>
    </i>
    <i>
      <x v="10"/>
    </i>
    <i t="grand">
      <x/>
    </i>
  </rowItems>
  <colFields count="1">
    <field x="3"/>
  </colFields>
  <colItems count="6">
    <i>
      <x/>
    </i>
    <i>
      <x v="1"/>
    </i>
    <i>
      <x v="2"/>
    </i>
    <i>
      <x v="3"/>
    </i>
    <i>
      <x v="4"/>
    </i>
    <i t="grand">
      <x/>
    </i>
  </colItems>
  <pageFields count="1">
    <pageField fld="2" hier="28" name="[Table1].[DLI/DLR].&amp;[DLI]" cap="DLI"/>
  </pageFields>
  <dataFields count="1">
    <dataField name="Count of DLI/DLR" fld="1" subtotal="count" baseField="0" baseItem="0"/>
  </dataFields>
  <chartFormats count="5">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DLI/DLR].&amp;[DLI]"/>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RBFLibr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83778C4-E218-4E1A-A647-E9681D23A24A}" name="PivotTable2" cacheId="4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I4:J98" firstHeaderRow="1" firstDataRow="1" firstDataCol="1" rowPageCount="1" colPageCount="1"/>
  <pivotFields count="18">
    <pivotField showAll="0"/>
    <pivotField showAll="0"/>
    <pivotField showAll="0"/>
    <pivotField showAll="0"/>
    <pivotField showAll="0"/>
    <pivotField axis="axisRow" showAll="0">
      <items count="13">
        <item x="5"/>
        <item x="7"/>
        <item x="4"/>
        <item x="2"/>
        <item x="3"/>
        <item x="10"/>
        <item x="8"/>
        <item x="9"/>
        <item x="1"/>
        <item x="6"/>
        <item x="0"/>
        <item x="11"/>
        <item t="default"/>
      </items>
    </pivotField>
    <pivotField axis="axisRow" showAll="0">
      <items count="89">
        <item x="71"/>
        <item x="61"/>
        <item x="63"/>
        <item x="23"/>
        <item x="26"/>
        <item x="59"/>
        <item x="76"/>
        <item x="81"/>
        <item x="24"/>
        <item x="73"/>
        <item x="22"/>
        <item x="13"/>
        <item x="30"/>
        <item x="49"/>
        <item x="19"/>
        <item x="29"/>
        <item x="8"/>
        <item x="54"/>
        <item x="27"/>
        <item x="4"/>
        <item x="80"/>
        <item x="2"/>
        <item x="56"/>
        <item x="18"/>
        <item x="53"/>
        <item x="55"/>
        <item x="75"/>
        <item x="67"/>
        <item x="36"/>
        <item x="51"/>
        <item x="69"/>
        <item x="33"/>
        <item x="37"/>
        <item x="60"/>
        <item x="5"/>
        <item x="10"/>
        <item x="47"/>
        <item x="38"/>
        <item x="25"/>
        <item x="82"/>
        <item x="17"/>
        <item x="42"/>
        <item x="57"/>
        <item x="52"/>
        <item x="74"/>
        <item x="32"/>
        <item x="72"/>
        <item x="20"/>
        <item x="48"/>
        <item x="31"/>
        <item x="43"/>
        <item x="41"/>
        <item x="62"/>
        <item x="35"/>
        <item x="11"/>
        <item x="79"/>
        <item x="78"/>
        <item x="28"/>
        <item x="40"/>
        <item x="58"/>
        <item x="64"/>
        <item x="34"/>
        <item x="9"/>
        <item x="66"/>
        <item x="14"/>
        <item x="7"/>
        <item x="68"/>
        <item x="15"/>
        <item x="39"/>
        <item x="77"/>
        <item x="45"/>
        <item x="0"/>
        <item x="3"/>
        <item x="16"/>
        <item x="70"/>
        <item x="65"/>
        <item x="21"/>
        <item x="1"/>
        <item x="46"/>
        <item x="12"/>
        <item x="50"/>
        <item x="44"/>
        <item x="6"/>
        <item x="83"/>
        <item x="84"/>
        <item x="85"/>
        <item x="86"/>
        <item x="87"/>
        <item t="default"/>
      </items>
    </pivotField>
    <pivotField showAll="0"/>
    <pivotField showAll="0"/>
    <pivotField axis="axisPage" dataField="1" multipleItemSelectionAllowed="1" showAll="0">
      <items count="6">
        <item x="0"/>
        <item h="1" x="1"/>
        <item h="1" x="3"/>
        <item h="1" x="2"/>
        <item h="1" x="4"/>
        <item t="default"/>
      </items>
    </pivotField>
    <pivotField showAll="0"/>
    <pivotField showAll="0"/>
    <pivotField showAll="0"/>
    <pivotField showAll="0"/>
    <pivotField showAll="0"/>
    <pivotField showAll="0"/>
    <pivotField showAll="0"/>
    <pivotField showAll="0"/>
  </pivotFields>
  <rowFields count="2">
    <field x="5"/>
    <field x="6"/>
  </rowFields>
  <rowItems count="94">
    <i>
      <x/>
    </i>
    <i r="1">
      <x v="1"/>
    </i>
    <i r="1">
      <x v="14"/>
    </i>
    <i r="1">
      <x v="16"/>
    </i>
    <i r="1">
      <x v="23"/>
    </i>
    <i r="1">
      <x v="25"/>
    </i>
    <i r="1">
      <x v="26"/>
    </i>
    <i r="1">
      <x v="38"/>
    </i>
    <i r="1">
      <x v="56"/>
    </i>
    <i r="1">
      <x v="65"/>
    </i>
    <i>
      <x v="1"/>
    </i>
    <i r="1">
      <x v="8"/>
    </i>
    <i r="1">
      <x v="59"/>
    </i>
    <i r="1">
      <x v="79"/>
    </i>
    <i>
      <x v="2"/>
    </i>
    <i r="1">
      <x v="4"/>
    </i>
    <i r="1">
      <x v="5"/>
    </i>
    <i r="1">
      <x v="17"/>
    </i>
    <i r="1">
      <x v="20"/>
    </i>
    <i r="1">
      <x v="27"/>
    </i>
    <i r="1">
      <x v="40"/>
    </i>
    <i r="1">
      <x v="42"/>
    </i>
    <i r="1">
      <x v="47"/>
    </i>
    <i r="1">
      <x v="66"/>
    </i>
    <i r="1">
      <x v="82"/>
    </i>
    <i r="1">
      <x v="84"/>
    </i>
    <i>
      <x v="3"/>
    </i>
    <i r="1">
      <x v="9"/>
    </i>
    <i r="1">
      <x v="15"/>
    </i>
    <i r="1">
      <x v="18"/>
    </i>
    <i r="1">
      <x v="19"/>
    </i>
    <i r="1">
      <x v="21"/>
    </i>
    <i r="1">
      <x v="29"/>
    </i>
    <i r="1">
      <x v="31"/>
    </i>
    <i r="1">
      <x v="37"/>
    </i>
    <i r="1">
      <x v="49"/>
    </i>
    <i r="1">
      <x v="54"/>
    </i>
    <i r="1">
      <x v="57"/>
    </i>
    <i r="1">
      <x v="58"/>
    </i>
    <i r="1">
      <x v="61"/>
    </i>
    <i r="1">
      <x v="83"/>
    </i>
    <i>
      <x v="4"/>
    </i>
    <i r="1">
      <x v="34"/>
    </i>
    <i r="1">
      <x v="45"/>
    </i>
    <i r="1">
      <x v="46"/>
    </i>
    <i r="1">
      <x v="55"/>
    </i>
    <i>
      <x v="5"/>
    </i>
    <i r="1">
      <x/>
    </i>
    <i r="1">
      <x v="44"/>
    </i>
    <i>
      <x v="6"/>
    </i>
    <i r="1">
      <x v="6"/>
    </i>
    <i r="1">
      <x v="12"/>
    </i>
    <i r="1">
      <x v="30"/>
    </i>
    <i r="1">
      <x v="51"/>
    </i>
    <i r="1">
      <x v="64"/>
    </i>
    <i>
      <x v="7"/>
    </i>
    <i r="1">
      <x v="2"/>
    </i>
    <i r="1">
      <x v="22"/>
    </i>
    <i r="1">
      <x v="36"/>
    </i>
    <i r="1">
      <x v="48"/>
    </i>
    <i r="1">
      <x v="50"/>
    </i>
    <i r="1">
      <x v="52"/>
    </i>
    <i r="1">
      <x v="63"/>
    </i>
    <i r="1">
      <x v="78"/>
    </i>
    <i>
      <x v="8"/>
    </i>
    <i r="1">
      <x v="11"/>
    </i>
    <i r="1">
      <x v="13"/>
    </i>
    <i r="1">
      <x v="76"/>
    </i>
    <i r="1">
      <x v="77"/>
    </i>
    <i>
      <x v="9"/>
    </i>
    <i r="1">
      <x v="3"/>
    </i>
    <i r="1">
      <x v="7"/>
    </i>
    <i r="1">
      <x v="24"/>
    </i>
    <i r="1">
      <x v="32"/>
    </i>
    <i r="1">
      <x v="35"/>
    </i>
    <i r="1">
      <x v="60"/>
    </i>
    <i r="1">
      <x v="62"/>
    </i>
    <i>
      <x v="10"/>
    </i>
    <i r="1">
      <x v="10"/>
    </i>
    <i r="1">
      <x v="28"/>
    </i>
    <i r="1">
      <x v="39"/>
    </i>
    <i r="1">
      <x v="43"/>
    </i>
    <i r="1">
      <x v="53"/>
    </i>
    <i r="1">
      <x v="67"/>
    </i>
    <i r="1">
      <x v="68"/>
    </i>
    <i r="1">
      <x v="69"/>
    </i>
    <i r="1">
      <x v="71"/>
    </i>
    <i r="1">
      <x v="72"/>
    </i>
    <i r="1">
      <x v="73"/>
    </i>
    <i r="1">
      <x v="74"/>
    </i>
    <i r="1">
      <x v="75"/>
    </i>
    <i r="1">
      <x v="80"/>
    </i>
    <i r="1">
      <x v="81"/>
    </i>
    <i t="grand">
      <x/>
    </i>
  </rowItems>
  <colItems count="1">
    <i/>
  </colItems>
  <pageFields count="1">
    <pageField fld="9" hier="-1"/>
  </pageFields>
  <dataFields count="1">
    <dataField name="Count of DLI/DLR"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LI_rating" xr10:uid="{DEFB86F8-6A42-4A37-A9E8-471D19EC7287}" sourceName="[Table1].[DLI rating]">
  <pivotTables>
    <pivotTable tabId="15" name="PivotTable2"/>
  </pivotTables>
  <data>
    <olap pivotCacheId="582928279">
      <levels count="2">
        <level uniqueName="[Table1].[DLI rating].[(All)]" sourceCaption="(All)" count="0"/>
        <level uniqueName="[Table1].[DLI rating].[DLI rating]" sourceCaption="DLI rating" count="5">
          <ranges>
            <range startItem="0">
              <i n="[Table1].[DLI rating].&amp;" c="(blank)"/>
              <i n="[Table1].[DLI rating].&amp;[MS]" c="MS"/>
              <i n="[Table1].[DLI rating].&amp;[MU]" c="MU"/>
              <i n="[Table1].[DLI rating].&amp;[n/a]" c="n/a"/>
              <i n="[Table1].[DLI rating].&amp;[S]" c="S"/>
            </range>
          </ranges>
        </level>
      </levels>
      <selections count="1">
        <selection n="[Table1].[DLI rating].[All]"/>
      </selections>
    </olap>
  </data>
  <extLst>
    <x:ext xmlns:x15="http://schemas.microsoft.com/office/spreadsheetml/2010/11/main" uri="{470722E0-AACD-4C17-9CDC-17EF765DBC7E}">
      <x15:slicerCacheHideItemsWithNoData count="1">
        <x15:slicerCacheOlapLevelName uniqueName="[Table1].[DLI rating].[DLI rating]"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cus_area" xr10:uid="{E8E5792C-BC85-4B2E-AB56-48412CAE3060}" sourceName="[Table1].[Focus area]">
  <pivotTables>
    <pivotTable tabId="15" name="PivotTable2"/>
  </pivotTables>
  <data>
    <olap pivotCacheId="582928279">
      <levels count="2">
        <level uniqueName="[Table1].[Focus area].[(All)]" sourceCaption="(All)" count="0"/>
        <level uniqueName="[Table1].[Focus area].[Focus area]" sourceCaption="Focus area" count="11">
          <ranges>
            <range startItem="0">
              <i n="[Table1].[Focus area].&amp;[Education_Access_and_Equity]" c="Education_Access_and_Equity"/>
              <i n="[Table1].[Focus area].&amp;[Education_Facilities]" c="Education_Facilities"/>
              <i n="[Table1].[Focus area].&amp;[Education_Financing]" c="Education_Financing"/>
              <i n="[Table1].[Focus area].&amp;[Education_Governance_School_Based_Management]" c="Education_Governance_School_Based_Management"/>
              <i n="[Table1].[Focus area].&amp;[Other]" c="Other"/>
              <i n="[Table1].[Focus area].&amp;[Private_Sector_Delivery_of_Education]" c="Private_Sector_Delivery_of_Education"/>
              <i n="[Table1].[Focus area].&amp;[Science_and_Technology]" c="Science_and_Technology"/>
              <i n="[Table1].[Focus area].&amp;[Skills_Development]" c="Skills_Development"/>
              <i n="[Table1].[Focus area].&amp;[Standards_Curriculum_and_Textbooks]" c="Standards_Curriculum_and_Textbooks"/>
              <i n="[Table1].[Focus area].&amp;[Student_Assessment]" c="Student_Assessment"/>
              <i n="[Table1].[Focus area].&amp;[Teachers]" c="Teachers"/>
            </range>
          </ranges>
        </level>
      </levels>
      <selections count="1">
        <selection n="[Table1].[Focus area].[All]"/>
      </selections>
    </olap>
  </data>
  <extLst>
    <x:ext xmlns:x15="http://schemas.microsoft.com/office/spreadsheetml/2010/11/main" uri="{470722E0-AACD-4C17-9CDC-17EF765DBC7E}">
      <x15:slicerCacheHideItemsWithNoData count="1">
        <x15:slicerCacheOlapLevelName uniqueName="[Table1].[Focus area].[Focus area]"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415C891-3420-404E-A1F9-BEA965CDF942}" sourceName="[Table1].[Country]">
  <pivotTables>
    <pivotTable tabId="15" name="PivotTable2"/>
  </pivotTables>
  <data>
    <olap pivotCacheId="582928279">
      <levels count="2">
        <level uniqueName="[Table1].[Country].[(All)]" sourceCaption="(All)" count="0"/>
        <level uniqueName="[Table1].[Country].[Country]" sourceCaption="Country" count="41">
          <ranges>
            <range startItem="0">
              <i n="[Table1].[Country].&amp;[Afghanistan]" c="Afghanistan"/>
              <i n="[Table1].[Country].&amp;[Argentina]" c="Argentina"/>
              <i n="[Table1].[Country].&amp;[Bangladesh]" c="Bangladesh"/>
              <i n="[Table1].[Country].&amp;[Benin]" c="Benin"/>
              <i n="[Table1].[Country].&amp;[Brazil]" c="Brazil"/>
              <i n="[Table1].[Country].&amp;[Burkina Faso]" c="Burkina Faso"/>
              <i n="[Table1].[Country].&amp;[Cabo Verde]" c="Cabo Verde"/>
              <i n="[Table1].[Country].&amp;[Cambodia]" c="Cambodia"/>
              <i n="[Table1].[Country].&amp;[Cameroon]" c="Cameroon"/>
              <i n="[Table1].[Country].&amp;[Chile]" c="Chile"/>
              <i n="[Table1].[Country].&amp;[Djibouti]" c="Djibouti"/>
              <i n="[Table1].[Country].&amp;[Dominican Republic]" c="Dominican Republic"/>
              <i n="[Table1].[Country].&amp;[Eastern Africa]" c="Eastern Africa"/>
              <i n="[Table1].[Country].&amp;[Egypt]" c="Egypt"/>
              <i n="[Table1].[Country].&amp;[Ethiopia]" c="Ethiopia"/>
              <i n="[Table1].[Country].&amp;[Ghana]" c="Ghana"/>
              <i n="[Table1].[Country].&amp;[Guinea, Rep]" c="Guinea, Rep"/>
              <i n="[Table1].[Country].&amp;[India]" c="India"/>
              <i n="[Table1].[Country].&amp;[Jordan]" c="Jordan"/>
              <i n="[Table1].[Country].&amp;[Kenya]" c="Kenya"/>
              <i n="[Table1].[Country].&amp;[Lebanon]" c="Lebanon"/>
              <i n="[Table1].[Country].&amp;[Liberia]" c="Liberia"/>
              <i n="[Table1].[Country].&amp;[Madagascar]" c="Madagascar"/>
              <i n="[Table1].[Country].&amp;[Malawi]" c="Malawi"/>
              <i n="[Table1].[Country].&amp;[Morocco]" c="Morocco"/>
              <i n="[Table1].[Country].&amp;[Nepal]" c="Nepal"/>
              <i n="[Table1].[Country].&amp;[Nicaragua]" c="Nicaragua"/>
              <i n="[Table1].[Country].&amp;[Nigeria]" c="Nigeria"/>
              <i n="[Table1].[Country].&amp;[Pakistan]" c="Pakistan"/>
              <i n="[Table1].[Country].&amp;[Rwanda]" c="Rwanda"/>
              <i n="[Table1].[Country].&amp;[Senegal]" c="Senegal"/>
              <i n="[Table1].[Country].&amp;[Sri Lanka]" c="Sri Lanka"/>
              <i n="[Table1].[Country].&amp;[Tanzania]" c="Tanzania"/>
              <i n="[Table1].[Country].&amp;[Tunisia]" c="Tunisia"/>
              <i n="[Table1].[Country].&amp;[Uruguay]" c="Uruguay"/>
              <i n="[Table1].[Country].&amp;[Uzbekistan]" c="Uzbekistan"/>
              <i n="[Table1].[Country].&amp;[Vietnam]" c="Vietnam"/>
              <i n="[Table1].[Country].&amp;[Western Africa]" c="Western Africa"/>
              <i n="[Table1].[Country].&amp;[Western Africa: Burkina Faso, Djibouti, Ghana, Guinea, Senegal and the Association of African Universities]" c="Western Africa: Burkina Faso, Djibouti, Ghana, Guinea, Senegal and the Association of African Universities"/>
              <i n="[Table1].[Country].&amp;[Western Africa: Cote d'Ivoire]" c="Western Africa: Cote d'Ivoire"/>
              <i n="[Table1].[Country].&amp;[Zambia]" c="Zambia"/>
            </range>
          </ranges>
        </level>
      </levels>
      <selections count="1">
        <selection n="[Table1].[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nding_Instrument" xr10:uid="{122425D1-3432-473D-ADE2-8CBA17991972}" sourceName="[Table1].[Lending Instrument]">
  <pivotTables>
    <pivotTable tabId="15" name="PivotTable2"/>
  </pivotTables>
  <data>
    <olap pivotCacheId="582928279">
      <levels count="2">
        <level uniqueName="[Table1].[Lending Instrument].[(All)]" sourceCaption="(All)" count="0"/>
        <level uniqueName="[Table1].[Lending Instrument].[Lending Instrument]" sourceCaption="Lending Instrument" count="3">
          <ranges>
            <range startItem="0">
              <i n="[Table1].[Lending Instrument].&amp;[IPF/DLIs]" c="IPF/DLIs"/>
              <i n="[Table1].[Lending Instrument].&amp;[PforR]" c="PforR"/>
              <i n="[Table1].[Lending Instrument].&amp;" c="(blank)" nd="1"/>
            </range>
          </ranges>
        </level>
      </levels>
      <selections count="1">
        <selection n="[Table1].[Lending Instrument].[All]"/>
      </selections>
    </olap>
  </data>
  <extLst>
    <x:ext xmlns:x15="http://schemas.microsoft.com/office/spreadsheetml/2010/11/main" uri="{470722E0-AACD-4C17-9CDC-17EF765DBC7E}">
      <x15:slicerCacheHideItemsWithNoData count="1">
        <x15:slicerCacheOlapLevelName uniqueName="[Table1].[Lending Instrument].[Lending Instrument]" count="1"/>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A9BC44D-D847-412F-A1B6-927A879468D3}" sourceName="[Table1].[Region]">
  <pivotTables>
    <pivotTable tabId="15" name="PivotTable2"/>
  </pivotTables>
  <data>
    <olap pivotCacheId="582928279">
      <levels count="2">
        <level uniqueName="[Table1].[Region].[(All)]" sourceCaption="(All)" count="0"/>
        <level uniqueName="[Table1].[Region].[Region]" sourceCaption="Region" count="6">
          <ranges>
            <range startItem="0">
              <i n="[Table1].[Region].&amp;[AFR]" c="AFR"/>
              <i n="[Table1].[Region].&amp;[EAP]" c="EAP"/>
              <i n="[Table1].[Region].&amp;[ECA]" c="ECA"/>
              <i n="[Table1].[Region].&amp;[LAC]" c="LAC"/>
              <i n="[Table1].[Region].&amp;[MNA]" c="MNA"/>
              <i n="[Table1].[Region].&amp;[SAR]" c="SAR"/>
            </range>
          </ranges>
        </level>
      </levels>
      <selections count="1">
        <selection n="[Table1].[Region].[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ructuring" xr10:uid="{5CB2F066-43F1-41AB-8B29-B41C9E7D2258}" sourceName="[Table1].[Restructuring]">
  <pivotTables>
    <pivotTable tabId="15" name="PivotTable2"/>
  </pivotTables>
  <data>
    <olap pivotCacheId="582928279">
      <levels count="2">
        <level uniqueName="[Table1].[Restructuring].[(All)]" sourceCaption="(All)" count="0"/>
        <level uniqueName="[Table1].[Restructuring].[Restructuring]" sourceCaption="Restructuring" count="10">
          <ranges>
            <range startItem="0">
              <i n="[Table1].[Restructuring].&amp;" c="(blank)"/>
              <i n="[Table1].[Restructuring].&amp;[No]" c="No"/>
              <i n="[Table1].[Restructuring].&amp;[Yes, DLI dropped]" c="Yes, DLI dropped"/>
              <i n="[Table1].[Restructuring].&amp;[Yes, DLI intact]" c="Yes, DLI intact"/>
              <i n="[Table1].[Restructuring].&amp;[Yes, DLI modified]" c="Yes, DLI modified"/>
              <i n="[Table1].[Restructuring].&amp;[Yes, DLR intact]" c="Yes, DLR intact"/>
              <i n="[Table1].[Restructuring].&amp;[Yes, New DLI]" c="Yes, New DLI"/>
              <i n="[Table1].[Restructuring].&amp;[Yes, DLR dropped]" c="Yes, DLR dropped" nd="1"/>
              <i n="[Table1].[Restructuring].&amp;[Yes, DLR modified]" c="Yes, DLR modified" nd="1"/>
              <i n="[Table1].[Restructuring].&amp;[Yes, New DLR]" c="Yes, New DLR" nd="1"/>
            </range>
          </ranges>
        </level>
      </levels>
      <selections count="1">
        <selection n="[Table1].[Restructuring].[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 xr10:uid="{1AC129D4-A293-4BE6-9CA0-3F666D42EFC8}" sourceName="[Table1].[Topic]">
  <pivotTables>
    <pivotTable tabId="15" name="PivotTable2"/>
  </pivotTables>
  <data>
    <olap pivotCacheId="582928279">
      <levels count="2">
        <level uniqueName="[Table1].[Topic].[(All)]" sourceCaption="(All)" count="0"/>
        <level uniqueName="[Table1].[Topic].[Topic]" sourceCaption="Topic" count="82">
          <ranges>
            <range startItem="0">
              <i n="[Table1].[Topic].&amp;[Accountability and Quality Assurance for Private Institutions]" c="Accountability and Quality Assurance for Private Institutions"/>
              <i n="[Table1].[Topic].&amp;[Alternative Education]" c="Alternative Education"/>
              <i n="[Table1].[Topic].&amp;[Apprenticeship]" c="Apprenticeship"/>
              <i n="[Table1].[Topic].&amp;[Assessment Systems]" c="Assessment Systems"/>
              <i n="[Table1].[Topic].&amp;[Block Grant]" c="Block Grant"/>
              <i n="[Table1].[Topic].&amp;[Budgeting]" c="Budgeting"/>
              <i n="[Table1].[Topic].&amp;[Capacity Building Partnerships]" c="Capacity Building Partnerships"/>
              <i n="[Table1].[Topic].&amp;[Classroom Assessment and Examination]" c="Classroom Assessment and Examination"/>
              <i n="[Table1].[Topic].&amp;[Classroom Construction/Rehabilitation]" c="Classroom Construction/Rehabilitation"/>
              <i n="[Table1].[Topic].&amp;[Community Outreach]" c="Community Outreach"/>
              <i n="[Table1].[Topic].&amp;[Continous Professional Development]" c="Continous Professional Development"/>
              <i n="[Table1].[Topic].&amp;[Curriculum Development and Revision]" c="Curriculum Development and Revision"/>
              <i n="[Table1].[Topic].&amp;[Digital infrastructure]" c="Digital infrastructure"/>
              <i n="[Table1].[Topic].&amp;[Digital Learning and E-content]" c="Digital Learning and E-content"/>
              <i n="[Table1].[Topic].&amp;[Education and Gender]" c="Education and Gender"/>
              <i n="[Table1].[Topic].&amp;[Education Decentralization]" c="Education Decentralization"/>
              <i n="[Table1].[Topic].&amp;[Education for Vulnerable and Disadvantaged Groups]" c="Education for Vulnerable and Disadvantaged Groups"/>
              <i n="[Table1].[Topic].&amp;[Education Funding Formulae]" c="Education Funding Formulae"/>
              <i n="[Table1].[Topic].&amp;[Education Reform]" c="Education Reform"/>
              <i n="[Table1].[Topic].&amp;[Education Strategic Planning and Management]" c="Education Strategic Planning and Management"/>
              <i n="[Table1].[Topic].&amp;[Efficiency of Education]" c="Efficiency of Education"/>
              <i n="[Table1].[Topic].&amp;[EMIS]" c="EMIS"/>
              <i n="[Table1].[Topic].&amp;[Employability]" c="Employability"/>
              <i n="[Table1].[Topic].&amp;[Enrollment, Completion, Retention]" c="Enrollment, Completion, Retention"/>
              <i n="[Table1].[Topic].&amp;[Examination]" c="Examination"/>
              <i n="[Table1].[Topic].&amp;[Graduation]" c="Graduation"/>
              <i n="[Table1].[Topic].&amp;[Inclusive Education]" c="Inclusive Education"/>
              <i n="[Table1].[Topic].&amp;[Innovative financing]" c="Innovative financing"/>
              <i n="[Table1].[Topic].&amp;[In-service Teacher Training]" c="In-service Teacher Training"/>
              <i n="[Table1].[Topic].&amp;[Inspection]" c="Inspection"/>
              <i n="[Table1].[Topic].&amp;[Institutional Development]" c="Institutional Development"/>
              <i n="[Table1].[Topic].&amp;[Institutional Strengthening]" c="Institutional Strengthening"/>
              <i n="[Table1].[Topic].&amp;[International Student Asessment]" c="International Student Asessment"/>
              <i n="[Table1].[Topic].&amp;[M&amp;E of Project Activities]" c="M&amp;E of Project Activities"/>
              <i n="[Table1].[Topic].&amp;[National Student Assessement]" c="National Student Assessement"/>
              <i n="[Table1].[Topic].&amp;[Occupational Standards]" c="Occupational Standards"/>
              <i n="[Table1].[Topic].&amp;[Operational Standards for Institutions]" c="Operational Standards for Institutions"/>
              <i n="[Table1].[Topic].&amp;[Out-of-School Children and Youth]" c="Out-of-School Children and Youth"/>
              <i n="[Table1].[Topic].&amp;[Pedagogical Training for University Professors]" c="Pedagogical Training for University Professors"/>
              <i n="[Table1].[Topic].&amp;[Performance-based Grant]" c="Performance-based Grant"/>
              <i n="[Table1].[Topic].&amp;[PPP in Education]" c="PPP in Education"/>
              <i n="[Table1].[Topic].&amp;[Pre-service Teacher Training]" c="Pre-service Teacher Training"/>
              <i n="[Table1].[Topic].&amp;[Private Sector Service Delivery]" c="Private Sector Service Delivery"/>
              <i n="[Table1].[Topic].&amp;[Project Implementation Structure]" c="Project Implementation Structure"/>
              <i n="[Table1].[Topic].&amp;[Project Structural Network]" c="Project Structural Network"/>
              <i n="[Table1].[Topic].&amp;[Public Financial Management]" c="Public Financial Management"/>
              <i n="[Table1].[Topic].&amp;[Qualification Frameworks]" c="Qualification Frameworks"/>
              <i n="[Table1].[Topic].&amp;[Quality Assurance and Accreditation]" c="Quality Assurance and Accreditation"/>
              <i n="[Table1].[Topic].&amp;[Relevance of Education Programs]" c="Relevance of Education Programs"/>
              <i n="[Table1].[Topic].&amp;[Research and Development (R&amp;D)]" c="Research and Development (R&amp;D)"/>
              <i n="[Table1].[Topic].&amp;[Reskilling]" c="Reskilling"/>
              <i n="[Table1].[Topic].&amp;[Restructuring Teacher Training Systems]" c="Restructuring Teacher Training Systems"/>
              <i n="[Table1].[Topic].&amp;[Results-based Management]" c="Results-based Management"/>
              <i n="[Table1].[Topic].&amp;[Retroactive Financing]" c="Retroactive Financing"/>
              <i n="[Table1].[Topic].&amp;[Rural Education]" c="Rural Education"/>
              <i n="[Table1].[Topic].&amp;[School Directors]" c="School Directors"/>
              <i n="[Table1].[Topic].&amp;[School Improvement Plan]" c="School Improvement Plan"/>
              <i n="[Table1].[Topic].&amp;[School Maintenance]" c="School Maintenance"/>
              <i n="[Table1].[Topic].&amp;[School Readiness]" c="School Readiness"/>
              <i n="[Table1].[Topic].&amp;[School/Institutional Autonomy and Accountability]" c="School/Institutional Autonomy and Accountability"/>
              <i n="[Table1].[Topic].&amp;[Skills Certification]" c="Skills Certification"/>
              <i n="[Table1].[Topic].&amp;[Skills Development Stratedy]" c="Skills Development Stratedy"/>
              <i n="[Table1].[Topic].&amp;[STI Policy]" c="STI Policy"/>
              <i n="[Table1].[Topic].&amp;[Student Grant/Scholarship Program]" c="Student Grant/Scholarship Program"/>
              <i n="[Table1].[Topic].&amp;[Student Loan Program]" c="Student Loan Program"/>
              <i n="[Table1].[Topic].&amp;[Teacher Accountability]" c="Teacher Accountability"/>
              <i n="[Table1].[Topic].&amp;[Teacher Accreditation and Certification]" c="Teacher Accreditation and Certification"/>
              <i n="[Table1].[Topic].&amp;[Teacher Career]" c="Teacher Career"/>
              <i n="[Table1].[Topic].&amp;[Teacher Performance Assessment]" c="Teacher Performance Assessment"/>
              <i n="[Table1].[Topic].&amp;[Teacher Recruitment and Deployment]" c="Teacher Recruitment and Deployment"/>
              <i n="[Table1].[Topic].&amp;[Teacher Standards]" c="Teacher Standards"/>
              <i n="[Table1].[Topic].&amp;[Teacher Unions and Professional Associations]" c="Teacher Unions and Professional Associations"/>
              <i n="[Table1].[Topic].&amp;[Teaching and Learning Materials]" c="Teaching and Learning Materials"/>
              <i n="[Table1].[Topic].&amp;[Textbooks]" c="Textbooks"/>
              <i n="[Table1].[Topic].&amp;[Tracer study]" c="Tracer study"/>
              <i n="[Table1].[Topic].&amp;[Training institutions]" c="Training institutions"/>
              <i n="[Table1].[Topic].&amp;[Training of Teacher Educators]" c="Training of Teacher Educators"/>
              <i n="[Table1].[Topic].&amp;[Training of Vocational Skills Instructors]" c="Training of Vocational Skills Instructors"/>
              <i n="[Table1].[Topic].&amp;[Laboratories and Science Lab Equipment]" c="Laboratories and Science Lab Equipment" nd="1"/>
              <i n="[Table1].[Topic].&amp;[PMU]" c="PMU" nd="1"/>
              <i n="[Table1].[Topic].&amp;[Teacher exchange program]" c="Teacher exchange program" nd="1"/>
              <i n="[Table1].[Topic].&amp;[Teacher Salaries and Incentives]" c="Teacher Salaries and Incentives" nd="1"/>
            </range>
          </ranges>
        </level>
      </levels>
      <selections count="1">
        <selection n="[Table1].[Topic].[All]"/>
      </selections>
    </olap>
  </data>
  <extLst>
    <x:ext xmlns:x15="http://schemas.microsoft.com/office/spreadsheetml/2010/11/main" uri="{470722E0-AACD-4C17-9CDC-17EF765DBC7E}">
      <x15:slicerCacheHideItemsWithNoData count="1">
        <x15:slicerCacheOlapLevelName uniqueName="[Table1].[Topic].[Topic]" count="4"/>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LI_DLR" xr10:uid="{42BFA6DF-EED5-4142-B4B2-D8D74750E952}" sourceName="[Table1].[DLI/DLR]">
  <pivotTables>
    <pivotTable tabId="15" name="PivotTable2"/>
  </pivotTables>
  <data>
    <olap pivotCacheId="582928279">
      <levels count="2">
        <level uniqueName="[Table1].[DLI/DLR].[(All)]" sourceCaption="(All)" count="0"/>
        <level uniqueName="[Table1].[DLI/DLR].[DLI/DLR]" sourceCaption="DLI/DLR" count="2">
          <ranges>
            <range startItem="0">
              <i n="[Table1].[DLI/DLR].&amp;[DLI]" c="DLI"/>
              <i n="[Table1].[DLI/DLR].&amp;[DLR]" c="DLR"/>
            </range>
          </ranges>
        </level>
      </levels>
      <selections count="1">
        <selection n="[Table1].[DLI/DLR].&amp;[DLI]"/>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cus_area1" xr10:uid="{58E38B3D-2F22-4EA5-B3DE-9D0F700633AD}" sourceName="Focus area">
  <pivotTables>
    <pivotTable tabId="22" name="PivotTable1"/>
  </pivotTables>
  <data>
    <tabular pivotCacheId="2137708872">
      <items count="12">
        <i x="5"/>
        <i x="7"/>
        <i x="4" s="1"/>
        <i x="2"/>
        <i x="3"/>
        <i x="10"/>
        <i x="8"/>
        <i x="9"/>
        <i x="1"/>
        <i x="6"/>
        <i x="0"/>
        <i x="1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1" xr10:uid="{8625AE91-40DA-48BF-B41F-86367C2DA97E}" sourceName="Topic">
  <pivotTables>
    <pivotTable tabId="22" name="PivotTable1"/>
  </pivotTables>
  <data>
    <tabular pivotCacheId="2137708872">
      <items count="88">
        <i x="26" s="1"/>
        <i x="6" s="1"/>
        <i x="59" s="1"/>
        <i x="54" s="1"/>
        <i x="80" s="1"/>
        <i x="67" s="1"/>
        <i x="17" s="1"/>
        <i x="57" s="1"/>
        <i x="84" s="1"/>
        <i x="20" s="1"/>
        <i x="68" s="1"/>
        <i x="71" s="1" nd="1"/>
        <i x="61" s="1" nd="1"/>
        <i x="63" s="1" nd="1"/>
        <i x="23" s="1" nd="1"/>
        <i x="76" s="1" nd="1"/>
        <i x="81" s="1" nd="1"/>
        <i x="24" s="1" nd="1"/>
        <i x="73" s="1" nd="1"/>
        <i x="22" s="1" nd="1"/>
        <i x="13" s="1" nd="1"/>
        <i x="30" s="1" nd="1"/>
        <i x="49" s="1" nd="1"/>
        <i x="19" s="1" nd="1"/>
        <i x="29" s="1" nd="1"/>
        <i x="8" s="1" nd="1"/>
        <i x="27" s="1" nd="1"/>
        <i x="4" s="1" nd="1"/>
        <i x="2" s="1" nd="1"/>
        <i x="56" s="1" nd="1"/>
        <i x="18" s="1" nd="1"/>
        <i x="53" s="1" nd="1"/>
        <i x="55" s="1" nd="1"/>
        <i x="75" s="1" nd="1"/>
        <i x="36" s="1" nd="1"/>
        <i x="51" s="1" nd="1"/>
        <i x="69" s="1" nd="1"/>
        <i x="33" s="1" nd="1"/>
        <i x="37" s="1" nd="1"/>
        <i x="60" s="1" nd="1"/>
        <i x="87" s="1" nd="1"/>
        <i x="83" s="1" nd="1"/>
        <i x="5" s="1" nd="1"/>
        <i x="10" s="1" nd="1"/>
        <i x="47" s="1" nd="1"/>
        <i x="86" s="1" nd="1"/>
        <i x="38" s="1" nd="1"/>
        <i x="25" s="1" nd="1"/>
        <i x="82" s="1" nd="1"/>
        <i x="42" s="1" nd="1"/>
        <i x="52" s="1" nd="1"/>
        <i x="74" s="1" nd="1"/>
        <i x="32" s="1" nd="1"/>
        <i x="72" s="1" nd="1"/>
        <i x="48" s="1" nd="1"/>
        <i x="31" s="1" nd="1"/>
        <i x="43" s="1" nd="1"/>
        <i x="41" s="1" nd="1"/>
        <i x="62" s="1" nd="1"/>
        <i x="35" s="1" nd="1"/>
        <i x="11" s="1" nd="1"/>
        <i x="79" s="1" nd="1"/>
        <i x="78" s="1" nd="1"/>
        <i x="28" s="1" nd="1"/>
        <i x="40" s="1" nd="1"/>
        <i x="58" s="1" nd="1"/>
        <i x="64" s="1" nd="1"/>
        <i x="34" s="1" nd="1"/>
        <i x="9" s="1" nd="1"/>
        <i x="66" s="1" nd="1"/>
        <i x="14" s="1" nd="1"/>
        <i x="7" s="1" nd="1"/>
        <i x="15" s="1" nd="1"/>
        <i x="39" s="1" nd="1"/>
        <i x="77" s="1" nd="1"/>
        <i x="45" s="1" nd="1"/>
        <i x="0" s="1" nd="1"/>
        <i x="3" s="1" nd="1"/>
        <i x="16" s="1" nd="1"/>
        <i x="70" s="1" nd="1"/>
        <i x="65" s="1" nd="1"/>
        <i x="21" s="1" nd="1"/>
        <i x="1" s="1" nd="1"/>
        <i x="46" s="1" nd="1"/>
        <i x="12" s="1" nd="1"/>
        <i x="50" s="1" nd="1"/>
        <i x="44" s="1" nd="1"/>
        <i x="8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LI rating" xr10:uid="{A72D38EA-297D-4F77-8A38-4D383FAB2132}" cache="Slicer_DLI_rating" caption="DLI rating" level="1" style="SlicerStyleDark1" rowHeight="241300"/>
  <slicer name="Focus area" xr10:uid="{F08D7437-D2B9-4D44-857D-90A94674826A}" cache="Slicer_Focus_area" caption="Focus area" level="1" style="SlicerStyleDark1" rowHeight="241300"/>
  <slicer name="Country" xr10:uid="{C30372E5-53AF-44ED-A3B7-7ACCD191F243}" cache="Slicer_Country" caption="Country" startItem="32" level="1" style="SlicerStyleDark1" rowHeight="241300"/>
  <slicer name="Lending Instrument" xr10:uid="{0FF01C66-1A24-460C-9CC0-969702783C04}" cache="Slicer_Lending_Instrument" caption="Lending Instrument" level="1" style="SlicerStyleDark1" rowHeight="241300"/>
  <slicer name="Region 1" xr10:uid="{57D36F56-3A95-4C90-BFE5-1561302D45A2}" cache="Slicer_Region" caption="Region" level="1" style="SlicerStyleDark1" rowHeight="241300"/>
  <slicer name="Restructuring" xr10:uid="{E5DFDF53-C470-487C-830F-D41725836B32}" cache="Slicer_Restructuring" caption="Restructuring" startItem="4" level="1" style="SlicerStyleDark1" rowHeight="241300"/>
  <slicer name="Topic" xr10:uid="{06B89F7D-D1BB-4715-98F9-9FF8EB180028}" cache="Slicer_Topic" caption="Topic" level="1" style="SlicerStyleDark1" rowHeight="241300"/>
  <slicer name="DLI/DLR" xr10:uid="{161D10EC-4C6C-4277-9D56-E01FC61E1C4D}" cache="Slicer_DLI_DLR" caption="DLI/DLR"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ocus area 1" xr10:uid="{FF9285F7-6E8A-4521-8603-F87B28B018D1}" cache="Slicer_Focus_area1" caption="Focus area" rowHeight="241300"/>
  <slicer name="Topic 1" xr10:uid="{3E878D51-2521-4775-A9BB-DD935A480405}" cache="Slicer_Topic1" caption="Topic"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15A842-F93B-42C6-BD7F-86154C3E5081}" name="RBFLibrary" displayName="RBFLibrary" ref="A1:V97" totalsRowShown="0" headerRowDxfId="461" dataDxfId="459" headerRowBorderDxfId="460" tableBorderDxfId="458">
  <tableColumns count="22">
    <tableColumn id="1" xr3:uid="{304A023C-B4CE-42CB-B32E-4868EF6D4B7A}" name="Project ID" dataDxfId="457"/>
    <tableColumn id="2" xr3:uid="{9EB77AD1-9439-4A25-8C22-F40A2EBE41AE}" name="Country_original" dataDxfId="456"/>
    <tableColumn id="20" xr3:uid="{988BB3F5-01CA-4262-99A3-8C99BFC2F7F5}" name="Country" dataDxfId="455"/>
    <tableColumn id="21" xr3:uid="{03229346-D0CC-4D5B-AEA0-24F7FF3E3898}" name="country_id" dataDxfId="454"/>
    <tableColumn id="3" xr3:uid="{FF07D37C-6A09-40DD-8B70-193EABB43EAD}" name="Region" dataDxfId="453"/>
    <tableColumn id="4" xr3:uid="{15DF2729-77AA-4F4D-BDC3-A77798BA6C29}" name="Project Title" dataDxfId="452"/>
    <tableColumn id="5" xr3:uid="{828C5C63-9E34-405B-BA2E-32DE18646BD9}" name="Lending Instrument" dataDxfId="451"/>
    <tableColumn id="6" xr3:uid="{963E4668-0CCA-4E7A-9637-BBB5BBF4093B}" name="IPF component" dataDxfId="450"/>
    <tableColumn id="7" xr3:uid="{2921C990-ACAF-49E8-82E3-D2E2868F893A}" name="Approval date" dataDxfId="449"/>
    <tableColumn id="8" xr3:uid="{D6D7BB7B-B81E-4C0B-8587-58023121D855}" name="Fiscal Year " dataDxfId="448"/>
    <tableColumn id="17" xr3:uid="{8D5FA2EE-A79F-4AC1-BB7E-404EC2A27272}" name="Total commitment" dataDxfId="447">
      <calculatedColumnFormula>RBFLibrary[[#This Row],[IBRD/IDA Commit Amt]]+RBFLibrary[[#This Row],[TF Amt]]</calculatedColumnFormula>
    </tableColumn>
    <tableColumn id="18" xr3:uid="{6BC13958-CD67-4F1A-9CA8-B4DE7D371D6A}" name="Total RBF commitment" dataDxfId="446">
      <calculatedColumnFormula>RBFLibrary[[#This Row],[RBF Amt IBRD/IDA]]+RBFLibrary[[#This Row],[RBF Amt TF]]</calculatedColumnFormula>
    </tableColumn>
    <tableColumn id="9" xr3:uid="{3F2772BE-8F73-40FA-A7C3-1717876635B8}" name="IBRD/IDA Commit Amt" dataDxfId="445"/>
    <tableColumn id="10" xr3:uid="{0B737B5A-FE85-4DFD-8DDC-BECC1A5B4DF7}" name="RBF Amt IBRD/IDA" dataDxfId="444"/>
    <tableColumn id="11" xr3:uid="{89A18E25-7AA0-4E2F-8E7B-8EB99DFAD072}" name="TF Amt" dataDxfId="443"/>
    <tableColumn id="12" xr3:uid="{CC4341FB-F264-4991-8607-AE857F43171B}" name="RBF Amt TF" dataDxfId="442"/>
    <tableColumn id="13" xr3:uid="{13ED1F05-88FB-4602-A483-97F90CAC5709}" name="% of Project RBF" dataDxfId="441" dataCellStyle="Percent">
      <calculatedColumnFormula>(N2+P2)/(M2+O2)</calculatedColumnFormula>
    </tableColumn>
    <tableColumn id="14" xr3:uid="{D46EF0BD-8318-43B9-AACE-F6F60B84244D}" name="PDO" dataDxfId="440"/>
    <tableColumn id="15" xr3:uid="{A7048C77-E002-4A2D-82D5-62189841DFA4}" name="Link to PAD" dataDxfId="439" dataCellStyle="Hyperlink"/>
    <tableColumn id="16" xr3:uid="{9EC008A2-ECBD-435C-AE0D-D49F1853F99C}" name="Parent Project ID" dataDxfId="438"/>
    <tableColumn id="19" xr3:uid="{AF7ACA0D-C136-4762-B764-96DD8B6DA88E}" name="Closing date" dataDxfId="437"/>
    <tableColumn id="22" xr3:uid="{AD87D7C3-DBAA-4454-9E99-B1267FCA4487}" name="Link" dataDxfId="436">
      <calculatedColumnFormula array="1">GetURL(RBFLibrary[[#This Row],[Link to PAD]])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59DD41-AF09-4072-A0EC-41E43AD7EE5F}" name="Table3" displayName="Table3" ref="A1:G73" totalsRowShown="0" headerRowDxfId="435" headerRowBorderDxfId="434" tableBorderDxfId="433">
  <autoFilter ref="A1:G73" xr:uid="{F47CE1B0-4D77-45DB-A44B-B3E46CF49FE8}"/>
  <tableColumns count="7">
    <tableColumn id="1" xr3:uid="{7B275DAE-21FD-4510-8714-D769C06D2DF7}" name="Project ID" dataDxfId="432"/>
    <tableColumn id="2" xr3:uid="{E2D672E8-B1E0-4958-954C-CBD17A6781CC}" name="Fiscal Year " dataDxfId="431"/>
    <tableColumn id="3" xr3:uid="{4AB2A081-6729-4B91-867C-7025CB3168BB}" name="IBRD/IDA Commit Amt"/>
    <tableColumn id="4" xr3:uid="{60914C4B-1031-48A2-85DB-DD8871CB11C5}" name="RBF Amt IBRD/IDA"/>
    <tableColumn id="5" xr3:uid="{3C32A7FF-55B6-4360-99B7-D4CCA0211288}" name="TF Amt" dataDxfId="430"/>
    <tableColumn id="6" xr3:uid="{E545C55A-1BA7-48ED-A044-4068DEAF9618}" name="RBF Amt TF" dataDxfId="429"/>
    <tableColumn id="7" xr3:uid="{9A9D21F4-A4AF-4B99-BB76-D42918495071}" name="Column1"/>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502A56-84B0-47EA-9B95-3B69FD0D00F2}" name="DLILibrary" displayName="DLILibrary" ref="A1:R2380" totalsRowShown="0" headerRowDxfId="428" dataDxfId="427">
  <autoFilter ref="A1:R2380" xr:uid="{8454F0CD-7DA6-434F-8A0A-ED72B60E23E3}"/>
  <tableColumns count="18">
    <tableColumn id="1" xr3:uid="{31E76B53-C12F-4E2B-AE3B-812DF270B7CC}" name="Project ID" dataDxfId="426"/>
    <tableColumn id="2" xr3:uid="{A4669933-3A20-4B9B-9F6F-4FABFE154E07}" name="Country_original" dataDxfId="425"/>
    <tableColumn id="3" xr3:uid="{824F973F-0B06-461A-896A-2C5EB8996669}" name="Region" dataDxfId="424"/>
    <tableColumn id="4" xr3:uid="{ABAAC4BB-8BEB-42C7-A9BE-AAD6E38203B7}" name="Lending Instrument" dataDxfId="423"/>
    <tableColumn id="5" xr3:uid="{A9B9DFD9-2CEE-487A-BB47-83018534527C}" name="Level of Education" dataDxfId="422"/>
    <tableColumn id="6" xr3:uid="{44FD245C-FE22-41FC-B416-15AD6139ABA5}" name="Focus area" dataDxfId="421"/>
    <tableColumn id="22" xr3:uid="{3D365AE8-85A0-4171-9B88-C7057446BA2D}" name="Topic" dataDxfId="420"/>
    <tableColumn id="7" xr3:uid="{6D97B4FE-C3DD-402E-8D8E-457688550AF2}" name="Chain Position" dataDxfId="419"/>
    <tableColumn id="8" xr3:uid="{20FBD38E-C98F-47B5-A4D6-967C2C830200}" name="DLI" dataDxfId="418"/>
    <tableColumn id="11" xr3:uid="{AAB362BB-5F83-4169-91E4-E8FF5260A614}" name="DLI/DLR" dataDxfId="417">
      <calculatedColumnFormula>LEFT(DLILibrary[[#This Row],[DLI]], 3)</calculatedColumnFormula>
    </tableColumn>
    <tableColumn id="10" xr3:uid="{C6E65392-4A41-4450-9135-D396A9ABAFD0}" name="Value of DLI (in mln)" dataDxfId="416"/>
    <tableColumn id="23" xr3:uid="{D270051E-FD6D-48AB-9296-286B9C139B71}" name="Value of DLR (mln)" dataDxfId="415">
      <calculatedColumnFormula>IF(DLILibrary[[#This Row],[DLI/DLR]]="DLI",IF(J3="DLR",0,DLILibrary[[#This Row],[Value of DLI (in mln)]]),DLILibrary[[#This Row],[Value of DLI (in mln)]])</calculatedColumnFormula>
    </tableColumn>
    <tableColumn id="12" xr3:uid="{18283BE9-0BE9-4A43-9C90-BED3744C1F91}" name="Share of total RBF for DLI" dataDxfId="0">
      <calculatedColumnFormula>IF(DLILibrary[[#This Row],[DLI/DLR]]="DLI",DLILibrary[[#This Row],[Value of DLI (in mln)]]/(VLOOKUP(DLILibrary[[#This Row],[Project ID]],'RBF Projects'!A:U,12,FALSE)),0)</calculatedColumnFormula>
    </tableColumn>
    <tableColumn id="13" xr3:uid="{42727511-B612-4F5D-903C-95874EF9B7D6}" name="Scalability" dataDxfId="414"/>
    <tableColumn id="16" xr3:uid="{F99098A0-B63F-442B-9495-FD45CBACD4E2}" name="Formula/Calculation" dataDxfId="413"/>
    <tableColumn id="14" xr3:uid="{69C81E6E-6571-4AE5-BFE0-0E2EF295FF6F}" name="Verification agency type" dataDxfId="412"/>
    <tableColumn id="15" xr3:uid="{F3DCA28D-1B92-4FDD-83F9-9B234EB96CC8}" name="Verification source" dataDxfId="411"/>
    <tableColumn id="19" xr3:uid="{2FF5D80D-4794-4DC3-B645-C40D39BC398A}" name="Restructuring" dataDxfId="4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6D43A8D-EF50-4679-9922-32935BE08263}" name="Table5" displayName="Table5" ref="A1:A15" totalsRowShown="0" headerRowDxfId="409">
  <autoFilter ref="A1:A15" xr:uid="{416D1374-5947-4E58-A002-B9A9D82AE3A8}"/>
  <tableColumns count="1">
    <tableColumn id="1" xr3:uid="{6EEF2BA7-5B7A-4120-8F73-68E65D3468B6}" name="Education_Access_and_Equity"/>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A0D86C-56D2-406B-8C2D-2C4FB24F8427}" name="Table6" displayName="Table6" ref="B1:B12" totalsRowShown="0" headerRowDxfId="408">
  <autoFilter ref="B1:B12" xr:uid="{8819B672-7556-4972-A0E3-0CCE7D6E72B9}"/>
  <tableColumns count="1">
    <tableColumn id="1" xr3:uid="{FA617F01-177D-461B-A07B-787BC425000B}" name="Education_Financing"/>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733E362-3F31-49E6-8F67-91AD52DFF445}" name="Table7" displayName="Table7" ref="C1:C8" totalsRowShown="0" headerRowDxfId="407">
  <autoFilter ref="C1:C8" xr:uid="{1019E9BB-4E0E-4F2A-BFCB-24FF5021DC14}"/>
  <tableColumns count="1">
    <tableColumn id="1" xr3:uid="{3EE48548-E86B-4402-A7B3-18D629A949CC}" name="Student_Assessment"/>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4BBC1B4-B735-4961-A1A8-605C46075EB8}" name="Table8" displayName="Table8" ref="D1:D13" totalsRowShown="0" headerRowDxfId="406">
  <autoFilter ref="D1:D13" xr:uid="{3333D82D-BE78-4079-A0E7-6171D7C3BB53}"/>
  <tableColumns count="1">
    <tableColumn id="1" xr3:uid="{CAC1BAAB-9981-49E6-A770-CD5E8D0E2F2F}" name="Skills_Development"/>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BB969F2-6039-405A-BA76-5F931B3CE0BF}" name="Table9" displayName="Table9" ref="E1:E17" totalsRowShown="0" headerRowDxfId="405">
  <autoFilter ref="E1:E17" xr:uid="{FD0B0CAA-B7A9-4586-A7BF-E1115F45B99E}"/>
  <tableColumns count="1">
    <tableColumn id="1" xr3:uid="{4F890383-BCB6-459F-A2C8-5A3907FA388C}" name="Teachers"/>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6FFF399-A4C1-4FC3-AA58-1ACCEBED7D40}" name="Table10" displayName="Table10" ref="F1:F8" totalsRowShown="0" headerRowDxfId="404">
  <autoFilter ref="F1:F8" xr:uid="{BB72ADB1-C150-4E05-AE0C-6AFCAC352974}"/>
  <tableColumns count="1">
    <tableColumn id="1" xr3:uid="{573FBE99-1335-47CE-B2C9-350884DCE9D9}" name="Standards_Curriculum_and_Textbooks"/>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A4F9349-4FE0-4CAD-8232-6A314D30F61F}" name="Table11" displayName="Table11" ref="G1:G16" totalsRowShown="0" headerRowDxfId="403">
  <autoFilter ref="G1:G16" xr:uid="{604D57C7-0BFD-40EB-9B4F-4A0E354CACBA}"/>
  <tableColumns count="1">
    <tableColumn id="1" xr3:uid="{00B909EE-3866-4399-AF11-6B5990D3B3A9}" name="Education_Governance_School_Based_Management"/>
  </tableColumns>
  <tableStyleInfo name="TableStyleLight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C52DE95-0C98-4F13-99B9-5A969DC23920}" name="Table12" displayName="Table12" ref="H1:H9" totalsRowShown="0" headerRowDxfId="402">
  <autoFilter ref="H1:H9" xr:uid="{6CE4C253-AA01-461F-B827-05245BBAAD6A}"/>
  <tableColumns count="1">
    <tableColumn id="1" xr3:uid="{AE37A0FF-5566-42DA-8D3D-07B8E31D89E9}" name="Education_Facilities"/>
  </tableColumns>
  <tableStyleInfo name="TableStyleLight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6AA0FB-2B69-4A5A-8304-7B00D2EB7E3C}" name="Table13" displayName="Table13" ref="I1:I8" totalsRowShown="0" headerRowDxfId="401">
  <autoFilter ref="I1:I8" xr:uid="{357B1DCC-2AB5-4F30-8BAD-7302928BB098}"/>
  <tableColumns count="1">
    <tableColumn id="1" xr3:uid="{2FCEF40C-6366-4FF5-96E6-BC906CE62896}" name="Science_and_Technology"/>
  </tableColumns>
  <tableStyleInfo name="TableStyleLight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F2BE732-DC21-4D02-9B20-D7913387E0E9}" name="Table14" displayName="Table14" ref="J1:J5" totalsRowShown="0" headerRowDxfId="400">
  <autoFilter ref="J1:J5" xr:uid="{4F7888FE-A52B-4D7A-BCC7-47BC8DF77B68}"/>
  <tableColumns count="1">
    <tableColumn id="1" xr3:uid="{A8349FFC-FD9F-4BB2-BC7C-E0D6E6BDAB24}" name="Private_Sector_Delivery_of_Education"/>
  </tableColumns>
  <tableStyleInfo name="TableStyleLight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16784F3-FED2-4C44-9ADA-B140EBBD9980}" name="Table15" displayName="Table15" ref="K1:K5" totalsRowShown="0" headerRowDxfId="399">
  <autoFilter ref="K1:K5" xr:uid="{F8D963B9-3ED5-4AB0-9C74-474731BE2D04}"/>
  <tableColumns count="1">
    <tableColumn id="1" xr3:uid="{A6EAE14C-A4AC-48A8-B083-359BF05AD1F6}" name="Other"/>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026" dT="2021-11-12T11:35:28.82" personId="{3600F342-C99D-4103-B2AC-0682FA2F1F20}" id="{B06EB860-8289-4DB7-89EA-5CB2AC94D2FA}">
    <text>This PBC is for both ECD and Primary Education, but the selection does not provide this choice.</text>
  </threadedComment>
  <threadedComment ref="G2026" dT="2021-11-12T11:34:02.74" personId="{3600F342-C99D-4103-B2AC-0682FA2F1F20}" id="{BA762497-AF49-495D-8583-030C3A487A5E}">
    <text>Check that in-service is correct</text>
  </threadedComment>
  <threadedComment ref="G2042" dT="2021-11-12T11:53:58.87" personId="{3600F342-C99D-4103-B2AC-0682FA2F1F20}" id="{62039D3D-D138-42C4-BB24-E2BEBED7A9B8}">
    <text>Inclusive Edu is closest topic, but not sure if it captures the nature of this DLI around ENROLLMENT in ECD?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6" Type="http://schemas.openxmlformats.org/officeDocument/2006/relationships/hyperlink" Target="http://documents.worldbank.org/curated/en/857071529206219039/Bangladesh-Quality-Learning-for-All-Program-for-Fourth-Primary-Education-Development-Program-Project" TargetMode="External"/><Relationship Id="rId21" Type="http://schemas.openxmlformats.org/officeDocument/2006/relationships/hyperlink" Target="http://documents.worldbank.org/curated/en/627891529638305087/India-Uttarakhand-Workforce-Development-Project" TargetMode="External"/><Relationship Id="rId42" Type="http://schemas.openxmlformats.org/officeDocument/2006/relationships/hyperlink" Target="http://documents.worldbank.org/curated/en/910911467996684731/pdf/PAD1549-PAD-P153277-OUO-9-IDA-R2016-0115-1.pdf" TargetMode="External"/><Relationship Id="rId47" Type="http://schemas.openxmlformats.org/officeDocument/2006/relationships/hyperlink" Target="http://documents.worldbank.org/curated/en/655081467046615175/pdf/PAD1651-PADP154523-OUO-9-IDA-R2016-0149-1.pdf" TargetMode="External"/><Relationship Id="rId63" Type="http://schemas.openxmlformats.org/officeDocument/2006/relationships/hyperlink" Target="http://documents.worldbank.org/curated/en/974571467996716191/pdf/104125-PAD-P152810-OUO-9-IDA-R2016-0124-1.pdf" TargetMode="External"/><Relationship Id="rId68" Type="http://schemas.openxmlformats.org/officeDocument/2006/relationships/hyperlink" Target="http://operationsportal.worldbank.org/secure/P163218/home" TargetMode="External"/><Relationship Id="rId84" Type="http://schemas.openxmlformats.org/officeDocument/2006/relationships/hyperlink" Target="https://documents.worldbank.org/en/publication/documents-reports/documentdetail/460231604339832869/sudan-basic-education-support-project" TargetMode="External"/><Relationship Id="rId89" Type="http://schemas.openxmlformats.org/officeDocument/2006/relationships/hyperlink" Target="https://documents.worldbank.org/en/publication/documents-reports/documentdetail/238711617069817754/mozambique-improving-learning-and-empowering-girls-in-mozambique-project" TargetMode="External"/><Relationship Id="rId16" Type="http://schemas.openxmlformats.org/officeDocument/2006/relationships/hyperlink" Target="http://documents.worldbank.org/curated/en/915161467986343856/Western-Africa-Africa-Higher-Education-Centers-of-Excellence-Project-additional-financing" TargetMode="External"/><Relationship Id="rId107" Type="http://schemas.openxmlformats.org/officeDocument/2006/relationships/hyperlink" Target="http://documents.worldbank.org/curated/en/803471575082860585/pdf/Benin-Niger-Nigeria-The-Gambia-Togo-and-Association-of-African-Universities-Second-Africa-Higher-Education-Centers-of-Excellence-for-Development-Impact-Project.pdf" TargetMode="External"/><Relationship Id="rId11" Type="http://schemas.openxmlformats.org/officeDocument/2006/relationships/hyperlink" Target="http://operationsportal.worldbank.org/secure/P146831/home" TargetMode="External"/><Relationship Id="rId32" Type="http://schemas.openxmlformats.org/officeDocument/2006/relationships/hyperlink" Target="http://documents.worldbank.org/curated/en/146121508724024129/pdf/Chile-PAD-10022017.pdf" TargetMode="External"/><Relationship Id="rId37" Type="http://schemas.openxmlformats.org/officeDocument/2006/relationships/hyperlink" Target="http://documents.worldbank.org/curated/en/128401513911659858/pdf/ETHIOPIA-EDUC-PAD-11302017.pdf" TargetMode="External"/><Relationship Id="rId53" Type="http://schemas.openxmlformats.org/officeDocument/2006/relationships/hyperlink" Target="http://documents.worldbank.org/curated/en/387251506909647717/pdf/NEPAL-EVENT-PAD-09122017.pdf" TargetMode="External"/><Relationship Id="rId58" Type="http://schemas.openxmlformats.org/officeDocument/2006/relationships/hyperlink" Target="http://documents.worldbank.org/curated/en/967701468198234577/pdf/PAD1641-PAD-P154524-R2016-0090-1-Box394887B-OUO-9.pdf" TargetMode="External"/><Relationship Id="rId74" Type="http://schemas.openxmlformats.org/officeDocument/2006/relationships/hyperlink" Target="http://documents1.worldbank.org/curated/en/950891592618926682/pdf/Democratic-Republic-of-the-Congo-Emergency-Equity-and-System-Strengthening-in-Education-Project.pdf" TargetMode="External"/><Relationship Id="rId79" Type="http://schemas.openxmlformats.org/officeDocument/2006/relationships/hyperlink" Target="Timor-Leste%20-%20Basic%20Education%20Strengthening%20and%20Transformation%20Project" TargetMode="External"/><Relationship Id="rId102" Type="http://schemas.openxmlformats.org/officeDocument/2006/relationships/hyperlink" Target="https://documents.worldbank.org/pt/publication/documents-reports/documentdetail/113951553997663855/burkina-faso-djibouti-ghana-guinea-senegal-and-the-association-of-african-universities-first-africa-higher-education-centers-of-excellence-for-development-impact-project" TargetMode="External"/><Relationship Id="rId5" Type="http://schemas.openxmlformats.org/officeDocument/2006/relationships/hyperlink" Target="http://documents.worldbank.org/curated/en/490581562983276735/pdf/Guinea-Project-for-Results-in-Early-Childhood-and-Basic-Education.pdf" TargetMode="External"/><Relationship Id="rId90" Type="http://schemas.openxmlformats.org/officeDocument/2006/relationships/hyperlink" Target="https://documents.worldbank.org/en/publication/documents-reports/documentdetail/578301628583151428/liberia-learning-foundations-project" TargetMode="External"/><Relationship Id="rId95" Type="http://schemas.openxmlformats.org/officeDocument/2006/relationships/hyperlink" Target="https://operationsportal.worldbank.org/secure/P159378/home" TargetMode="External"/><Relationship Id="rId22" Type="http://schemas.openxmlformats.org/officeDocument/2006/relationships/hyperlink" Target="https://documents.worldbank.org/pt/publication/documents-reports/documentdetail/113951553997663855/burkina-faso-djibouti-ghana-guinea-senegal-and-the-association-of-african-universities-first-africa-higher-education-centers-of-excellence-for-development-impact-project" TargetMode="External"/><Relationship Id="rId27" Type="http://schemas.openxmlformats.org/officeDocument/2006/relationships/hyperlink" Target="http://documents.worldbank.org/curated/en/694991468185959713/pdf/PAD1511-PAD-P154577-IDA-R2016-0102-1-Box3948887B-OUO-9.pdf" TargetMode="External"/><Relationship Id="rId43" Type="http://schemas.openxmlformats.org/officeDocument/2006/relationships/hyperlink" Target="http://documents.worldbank.org/curated/en/705151559613734813/Pakistan-Higher-Education-Development-Project" TargetMode="External"/><Relationship Id="rId48" Type="http://schemas.openxmlformats.org/officeDocument/2006/relationships/hyperlink" Target="http://documents.worldbank.org/curated/en/633761468188664540/pdf/PAD1612-PAD-P156363-IDA-R2015-0261-1-Box393219B-OUO-9.pdf" TargetMode="External"/><Relationship Id="rId64" Type="http://schemas.openxmlformats.org/officeDocument/2006/relationships/hyperlink" Target="http://operationsportal.worldbank.org/secure/P147486/home" TargetMode="External"/><Relationship Id="rId69" Type="http://schemas.openxmlformats.org/officeDocument/2006/relationships/hyperlink" Target="https://documents.worldbank.org/en/publication/documents-reports/documentdetail/203251584151657541/saint-lucia-human-capital-resilience-project" TargetMode="External"/><Relationship Id="rId80" Type="http://schemas.openxmlformats.org/officeDocument/2006/relationships/hyperlink" Target="https://documents.worldbank.org/en/publication/documents-reports/documentdetail/751821604286094848/mauritania-second-phase-of-the-basic-education-sector-support-project" TargetMode="External"/><Relationship Id="rId85" Type="http://schemas.openxmlformats.org/officeDocument/2006/relationships/hyperlink" Target="https://operationsportal.worldbank.org/secure/P161029/home" TargetMode="External"/><Relationship Id="rId12" Type="http://schemas.openxmlformats.org/officeDocument/2006/relationships/hyperlink" Target="http://documents.worldbank.org/curated/en/479181512713342254/Malawi-Education-Sector-Improvement-Project" TargetMode="External"/><Relationship Id="rId17" Type="http://schemas.openxmlformats.org/officeDocument/2006/relationships/hyperlink" Target="http://documents.worldbank.org/curated/en/991921525399281987/Cameroon-Education-Reform-Support-Project" TargetMode="External"/><Relationship Id="rId33" Type="http://schemas.openxmlformats.org/officeDocument/2006/relationships/hyperlink" Target="https://projects.worldbank.org/en/projects-operations/project-detail/P169479" TargetMode="External"/><Relationship Id="rId38" Type="http://schemas.openxmlformats.org/officeDocument/2006/relationships/hyperlink" Target="http://documents.worldbank.org/curated/en/997201498874510564/pdf/Ghana-Education-PAD-06092017.pdf" TargetMode="External"/><Relationship Id="rId59" Type="http://schemas.openxmlformats.org/officeDocument/2006/relationships/hyperlink" Target="http://documents.worldbank.org/curated/en/960171499479277244/pdf/Rwanda-PAD-06152017.pdf" TargetMode="External"/><Relationship Id="rId103" Type="http://schemas.openxmlformats.org/officeDocument/2006/relationships/hyperlink" Target="https://documents.worldbank.org/pt/publication/documents-reports/documentdetail/113951553997663855/burkina-faso-djibouti-ghana-guinea-senegal-and-the-association-of-african-universities-first-africa-higher-education-centers-of-excellence-for-development-impact-project" TargetMode="External"/><Relationship Id="rId108" Type="http://schemas.openxmlformats.org/officeDocument/2006/relationships/hyperlink" Target="http://documents.worldbank.org/curated/en/803471575082860585/pdf/Benin-Niger-Nigeria-The-Gambia-Togo-and-Association-of-African-Universities-Second-Africa-Higher-Education-Centers-of-Excellence-for-Development-Impact-Project.pdf" TargetMode="External"/><Relationship Id="rId54" Type="http://schemas.openxmlformats.org/officeDocument/2006/relationships/hyperlink" Target="http://operationsportal.worldbank.org/secure/P160748/home" TargetMode="External"/><Relationship Id="rId70" Type="http://schemas.openxmlformats.org/officeDocument/2006/relationships/hyperlink" Target="https://documents.worldbank.org/en/publication/documents-reports/documentdetail/299851580138262444/tanzania-secondary-education-quality-improvement-project-sequip" TargetMode="External"/><Relationship Id="rId75" Type="http://schemas.openxmlformats.org/officeDocument/2006/relationships/hyperlink" Target="https://projects.worldbank.org/en/projects-operations/project-detail/P163218" TargetMode="External"/><Relationship Id="rId91" Type="http://schemas.openxmlformats.org/officeDocument/2006/relationships/hyperlink" Target="https://operationsportal.worldbank.org/secure/P160926/home" TargetMode="External"/><Relationship Id="rId96" Type="http://schemas.openxmlformats.org/officeDocument/2006/relationships/hyperlink" Target="https://operationsportal.worldbank.org/secure/P133333/home" TargetMode="External"/><Relationship Id="rId1" Type="http://schemas.openxmlformats.org/officeDocument/2006/relationships/hyperlink" Target="https://projects.worldbank.org/en/projects-operations/project-detail/P167815" TargetMode="External"/><Relationship Id="rId6" Type="http://schemas.openxmlformats.org/officeDocument/2006/relationships/hyperlink" Target="http://documents.worldbank.org/curated/en/924071562378509179/pdf/Liberia-Improving-Results-in-Secondary-Education-Project.pdf" TargetMode="External"/><Relationship Id="rId15" Type="http://schemas.openxmlformats.org/officeDocument/2006/relationships/hyperlink" Target="http://operationsportal.worldbank.org/secure/P126974/home" TargetMode="External"/><Relationship Id="rId23" Type="http://schemas.openxmlformats.org/officeDocument/2006/relationships/hyperlink" Target="http://documents.worldbank.org/curated/en/472601559440909823/Uzbekistan-Promoting-Early-Childhood-Development-Project" TargetMode="External"/><Relationship Id="rId28" Type="http://schemas.openxmlformats.org/officeDocument/2006/relationships/hyperlink" Target="http://documents.worldbank.org/curated/en/276091512067824977/pdf/Brazil-PAD-revised-11292017.pdf" TargetMode="External"/><Relationship Id="rId36" Type="http://schemas.openxmlformats.org/officeDocument/2006/relationships/hyperlink" Target="http://documents.worldbank.org/curated/en/346091522415590465/pdf/PAD-03272018.pdf" TargetMode="External"/><Relationship Id="rId49" Type="http://schemas.openxmlformats.org/officeDocument/2006/relationships/hyperlink" Target="http://documents.worldbank.org/curated/en/731311512702123714/pdf/Jordan-Educ-Reform-121282-JO-PAD-11142017.pdf" TargetMode="External"/><Relationship Id="rId57" Type="http://schemas.openxmlformats.org/officeDocument/2006/relationships/hyperlink" Target="http://documents.worldbank.org/curated/en/839251498183393835/pdf/BESDA-PAD-May-30-2017-06012017.pdf" TargetMode="External"/><Relationship Id="rId106" Type="http://schemas.openxmlformats.org/officeDocument/2006/relationships/hyperlink" Target="http://documents.worldbank.org/curated/en/803471575082860585/pdf/Benin-Niger-Nigeria-The-Gambia-Togo-and-Association-of-African-Universities-Second-Africa-Higher-Education-Centers-of-Excellence-for-Development-Impact-Project.pdf" TargetMode="External"/><Relationship Id="rId10" Type="http://schemas.openxmlformats.org/officeDocument/2006/relationships/hyperlink" Target="http://documents.worldbank.org/curated/en/176681527996626963/pdf/SENEGAL-PAD-05112018.pdf" TargetMode="External"/><Relationship Id="rId31" Type="http://schemas.openxmlformats.org/officeDocument/2006/relationships/hyperlink" Target="http://documents.worldbank.org/curated/en/589431492394419103/pdf/Cambodia-Secondary-Education-PAD-03282017.pdf" TargetMode="External"/><Relationship Id="rId44" Type="http://schemas.openxmlformats.org/officeDocument/2006/relationships/hyperlink" Target="http://documents.worldbank.org/curated/en/979401503494345541/pdf/INDIA-SKILL-PAD-06062017.pdf" TargetMode="External"/><Relationship Id="rId52" Type="http://schemas.openxmlformats.org/officeDocument/2006/relationships/hyperlink" Target="http://documents.worldbank.org/curated/en/517281522548048451/pdf/Madagascar-PAD-P160442-2018-03-12-638pm-03122018.pdf" TargetMode="External"/><Relationship Id="rId60" Type="http://schemas.openxmlformats.org/officeDocument/2006/relationships/hyperlink" Target="http://operationsportal.worldbank.org/secure/P133333/home" TargetMode="External"/><Relationship Id="rId65" Type="http://schemas.openxmlformats.org/officeDocument/2006/relationships/hyperlink" Target="https://documents.worldbank.org/en/publication/documents-reports/documentdetail/789561593309621894/india-strengthening-teaching-learning-and-results-for-states-operation" TargetMode="External"/><Relationship Id="rId73" Type="http://schemas.openxmlformats.org/officeDocument/2006/relationships/hyperlink" Target="http://operationsportal.worldbank.org/secure/P160442/home" TargetMode="External"/><Relationship Id="rId78" Type="http://schemas.openxmlformats.org/officeDocument/2006/relationships/hyperlink" Target="https://documents.worldbank.org/en/publication/documents-reports/documentdetail/159771588557742455/tajikistan-early-childhood-development-to-build-tajikistan-s-human-capital-project" TargetMode="External"/><Relationship Id="rId81" Type="http://schemas.openxmlformats.org/officeDocument/2006/relationships/hyperlink" Target="https://documents.worldbank.org/en/publication/documents-reports/documentdetail/853911612478680222/mali-improving-education-quality-and-results-for-all-project" TargetMode="External"/><Relationship Id="rId86" Type="http://schemas.openxmlformats.org/officeDocument/2006/relationships/hyperlink" Target="https://documents.worldbank.org/en/publication/documents-reports/documentdetail/233481618602594625/official-documents-grant-agreement-for-additional-financing-grant-no-tf0b5528" TargetMode="External"/><Relationship Id="rId94" Type="http://schemas.openxmlformats.org/officeDocument/2006/relationships/hyperlink" Target="https://projects.worldbank.org/en/projects-operations/project-detail/P173282" TargetMode="External"/><Relationship Id="rId99" Type="http://schemas.openxmlformats.org/officeDocument/2006/relationships/hyperlink" Target="https://imagebank2.worldbank.org/Search/33174204" TargetMode="External"/><Relationship Id="rId101" Type="http://schemas.openxmlformats.org/officeDocument/2006/relationships/hyperlink" Target="https://projects.worldbank.org/en/projects-operations/project-detail/P164223" TargetMode="External"/><Relationship Id="rId4" Type="http://schemas.openxmlformats.org/officeDocument/2006/relationships/hyperlink" Target="http://documents.worldbank.org/curated/en/415871570586470453/pdf/Ghana-Ghana-Accountability-for-Learning-Outcomes-Project.pdf" TargetMode="External"/><Relationship Id="rId9" Type="http://schemas.openxmlformats.org/officeDocument/2006/relationships/hyperlink" Target="https://projects.worldbank.org/en/projects-operations/project-detail/P167047" TargetMode="External"/><Relationship Id="rId13" Type="http://schemas.openxmlformats.org/officeDocument/2006/relationships/hyperlink" Target="http://documents.worldbank.org/curated/en/121281501573513677/Ethiopia-Education-Results-Based-Financing-Project" TargetMode="External"/><Relationship Id="rId18" Type="http://schemas.openxmlformats.org/officeDocument/2006/relationships/hyperlink" Target="http://documents.worldbank.org/curated/en/835181538364643803/pdf/Afghanistan-Eqra-project-appraisal-document-pad-P159378-09112018.pdf" TargetMode="External"/><Relationship Id="rId39" Type="http://schemas.openxmlformats.org/officeDocument/2006/relationships/hyperlink" Target="http://documents.worldbank.org/curated/en/900661504231269364/pdf/ZAMBIA-EDUCATION-PAD-08102017.pdf" TargetMode="External"/><Relationship Id="rId109" Type="http://schemas.openxmlformats.org/officeDocument/2006/relationships/hyperlink" Target="http://documents.worldbank.org/curated/en/803471575082860585/pdf/Benin-Niger-Nigeria-The-Gambia-Togo-and-Association-of-African-Universities-Second-Africa-Higher-Education-Centers-of-Excellence-for-Development-Impact-Project.pdf" TargetMode="External"/><Relationship Id="rId34" Type="http://schemas.openxmlformats.org/officeDocument/2006/relationships/hyperlink" Target="http://documents.worldbank.org/curated/en/858741468189574332/pdf/PAD850-PAD-P146831-R2015-0187-1-Box393201B-OUO-9.pdf" TargetMode="External"/><Relationship Id="rId50" Type="http://schemas.openxmlformats.org/officeDocument/2006/relationships/hyperlink" Target="http://documents.worldbank.org/curated/en/801651505700060126/pdf/Kenya-PAD-08282017.pdf" TargetMode="External"/><Relationship Id="rId55" Type="http://schemas.openxmlformats.org/officeDocument/2006/relationships/hyperlink" Target="http://documents.worldbank.org/curated/en/531061491233526126/pdf/NEPAL-PAD-03072017.pdf" TargetMode="External"/><Relationship Id="rId76" Type="http://schemas.openxmlformats.org/officeDocument/2006/relationships/hyperlink" Target="https://hubs.worldbank.org/docs/imagebank/Pages/docProfile.aspx?nodeid=32203463" TargetMode="External"/><Relationship Id="rId97" Type="http://schemas.openxmlformats.org/officeDocument/2006/relationships/hyperlink" Target="https://documents.worldbank.org/en/publication/documents-reports/documentdetail/827001616378469121/lao-peoples-democratic-republic-learning-and-equity-acceleration-project" TargetMode="External"/><Relationship Id="rId104" Type="http://schemas.openxmlformats.org/officeDocument/2006/relationships/hyperlink" Target="https://documents.worldbank.org/pt/publication/documents-reports/documentdetail/113951553997663855/burkina-faso-djibouti-ghana-guinea-senegal-and-the-association-of-african-universities-first-africa-higher-education-centers-of-excellence-for-development-impact-project" TargetMode="External"/><Relationship Id="rId7" Type="http://schemas.openxmlformats.org/officeDocument/2006/relationships/hyperlink" Target="http://documents.worldbank.org/curated/en/681261552788045521/Malawi-Equity-with-Quality-and-Learning-at-Secondary-Project" TargetMode="External"/><Relationship Id="rId71" Type="http://schemas.openxmlformats.org/officeDocument/2006/relationships/hyperlink" Target="http://operationsportal.worldbank.org/secure/P158570/home" TargetMode="External"/><Relationship Id="rId92" Type="http://schemas.openxmlformats.org/officeDocument/2006/relationships/hyperlink" Target="https://www.worldbank.org/en/news/loans-credits/2020/11/24/cameroon-education-reform-support-project-additional-financing" TargetMode="External"/><Relationship Id="rId2" Type="http://schemas.openxmlformats.org/officeDocument/2006/relationships/hyperlink" Target="http://documents.worldbank.org/curated/en/102081541210498221/Ethiopia-Kenya-Tanzania-and-Inter-University-Council-for-East-Africa-East-Africa-Skills-for-Transformation-and-Regional-Integration-Project" TargetMode="External"/><Relationship Id="rId29" Type="http://schemas.openxmlformats.org/officeDocument/2006/relationships/hyperlink" Target="http://documents.worldbank.org/curated/en/881911467987872678/pdf/PAD459-PAD-P129342-R2015-0239-1-Box393264B-OUO-9.pdf" TargetMode="External"/><Relationship Id="rId24" Type="http://schemas.openxmlformats.org/officeDocument/2006/relationships/hyperlink" Target="http://documents.worldbank.org/curated/en/828891480949552502/pdf/Uruguay-PAD-11292016.pdf" TargetMode="External"/><Relationship Id="rId40" Type="http://schemas.openxmlformats.org/officeDocument/2006/relationships/hyperlink" Target="http://documents.worldbank.org/curated/en/777231467305951315/pdf/PAD1138-PAD-P150060-Box396267B-OUO-9-IDA-R2016-0162-1.pdf" TargetMode="External"/><Relationship Id="rId45" Type="http://schemas.openxmlformats.org/officeDocument/2006/relationships/hyperlink" Target="http://documents.worldbank.org/curated/en/533631504404081297/pdf/India-Education-PAD-08142017.pdf" TargetMode="External"/><Relationship Id="rId66" Type="http://schemas.openxmlformats.org/officeDocument/2006/relationships/hyperlink" Target="https://documents.worldbank.org/en/publication/documents-reports/documentdetail/242701583550119111/myanmar-inclusive-access-and-quality-education-project" TargetMode="External"/><Relationship Id="rId87" Type="http://schemas.openxmlformats.org/officeDocument/2006/relationships/hyperlink" Target="https://documents.worldbank.org/en/publication/documents-reports/documentdetail/913591595210515945/cameroon-secondary-education-and-skills-development-project" TargetMode="External"/><Relationship Id="rId110" Type="http://schemas.openxmlformats.org/officeDocument/2006/relationships/printerSettings" Target="../printerSettings/printerSettings3.bin"/><Relationship Id="rId61" Type="http://schemas.openxmlformats.org/officeDocument/2006/relationships/hyperlink" Target="http://documents.worldbank.org/curated/en/258231494813658621/pdf/SRI-LANKA-PAD-04252017.pdf" TargetMode="External"/><Relationship Id="rId82" Type="http://schemas.openxmlformats.org/officeDocument/2006/relationships/hyperlink" Target="https://documents.worldbank.org/en/publication/documents-reports/documentdetail/406361595815248191/uganda-secondary-education-expansion-project" TargetMode="External"/><Relationship Id="rId19" Type="http://schemas.openxmlformats.org/officeDocument/2006/relationships/hyperlink" Target="http://documents.worldbank.org/curated/en/617851562032870799/pdf/Argentina-Improving-Inclusion-in-Secondary-and-Higher-Education-Project.pdf" TargetMode="External"/><Relationship Id="rId14" Type="http://schemas.openxmlformats.org/officeDocument/2006/relationships/hyperlink" Target="https://projects.worldbank.org/en/projects-operations/project-detail/P167432" TargetMode="External"/><Relationship Id="rId30" Type="http://schemas.openxmlformats.org/officeDocument/2006/relationships/hyperlink" Target="http://documents.worldbank.org/curated/en/277421531452640797/pdf/BURKINA-FASO-EDUCATION-PAD-06202018.pdf" TargetMode="External"/><Relationship Id="rId35" Type="http://schemas.openxmlformats.org/officeDocument/2006/relationships/hyperlink" Target="https://projects.worldbank.org/en/projects-operations/project-detail/P151847" TargetMode="External"/><Relationship Id="rId56" Type="http://schemas.openxmlformats.org/officeDocument/2006/relationships/hyperlink" Target="http://documents.worldbank.org/curated/en/225281492308020968/pdf/Nicaragua-PAD-P161029-PAD2208-03272017.pdf" TargetMode="External"/><Relationship Id="rId77" Type="http://schemas.openxmlformats.org/officeDocument/2006/relationships/hyperlink" Target="https://projects.worldbank.org/en/projects-operations/project-detail/P172051" TargetMode="External"/><Relationship Id="rId100" Type="http://schemas.openxmlformats.org/officeDocument/2006/relationships/hyperlink" Target="https://hubs.worldbank.org/docs/imagebank/Pages/docProfile.aspx?nodeid=30588516" TargetMode="External"/><Relationship Id="rId105" Type="http://schemas.openxmlformats.org/officeDocument/2006/relationships/hyperlink" Target="https://documents.worldbank.org/pt/publication/documents-reports/documentdetail/113951553997663855/burkina-faso-djibouti-ghana-guinea-senegal-and-the-association-of-african-universities-first-africa-higher-education-centers-of-excellence-for-development-impact-project" TargetMode="External"/><Relationship Id="rId8" Type="http://schemas.openxmlformats.org/officeDocument/2006/relationships/hyperlink" Target="http://documents.worldbank.org/curated/en/908441561140203130/Morocco-Education-Support-Program-Project" TargetMode="External"/><Relationship Id="rId51" Type="http://schemas.openxmlformats.org/officeDocument/2006/relationships/hyperlink" Target="https://documents.worldbank.org/en/publication/documents-reports/documentdetail/980641475200856910/lebanon-support-to-reaching-all-children-with-education-race-2-program-for-results-project" TargetMode="External"/><Relationship Id="rId72" Type="http://schemas.openxmlformats.org/officeDocument/2006/relationships/hyperlink" Target="https://documents.worldbank.org/en/publication/documents-reports/documentdetail/613441588692336203/zambia-education-enhancement-project-additional-financing" TargetMode="External"/><Relationship Id="rId93" Type="http://schemas.openxmlformats.org/officeDocument/2006/relationships/hyperlink" Target="https://operationsportal.worldbank.org/secure/P165557/home" TargetMode="External"/><Relationship Id="rId98" Type="http://schemas.openxmlformats.org/officeDocument/2006/relationships/hyperlink" Target="https://operationsportal.worldbank.org/secure/P164223/home" TargetMode="External"/><Relationship Id="rId3" Type="http://schemas.openxmlformats.org/officeDocument/2006/relationships/hyperlink" Target="http://documents.worldbank.org/curated/en/803471575082860585/pdf/Benin-Niger-Nigeria-The-Gambia-Togo-and-Association-of-African-Universities-Second-Africa-Higher-Education-Centers-of-Excellence-for-Development-Impact-Project.pdf" TargetMode="External"/><Relationship Id="rId25" Type="http://schemas.openxmlformats.org/officeDocument/2006/relationships/hyperlink" Target="http://documents.worldbank.org/curated/en/100221526873433660/Tunisia-Strengthening-Foundations-for-Learning-Project" TargetMode="External"/><Relationship Id="rId46" Type="http://schemas.openxmlformats.org/officeDocument/2006/relationships/hyperlink" Target="http://documents.worldbank.org/curated/en/849071488682856000/pdf/India-Skill-Strengthening-PAD-02102017.pdf" TargetMode="External"/><Relationship Id="rId67" Type="http://schemas.openxmlformats.org/officeDocument/2006/relationships/hyperlink" Target="https://documents.worldbank.org/en/publication/documents-reports/documentdetail/485591584928855267/honduras-early-childhood-education-improvement-project" TargetMode="External"/><Relationship Id="rId20" Type="http://schemas.openxmlformats.org/officeDocument/2006/relationships/hyperlink" Target="http://documents.worldbank.org/curated/en/377151513825229495/pdf/Bangladesh-Transforming-114568-BD-PAD-11292017.pdf" TargetMode="External"/><Relationship Id="rId41" Type="http://schemas.openxmlformats.org/officeDocument/2006/relationships/hyperlink" Target="http://documents.worldbank.org/curated/en/463021495764127498/pdf/Tanzania-AF-PP-05042017.pdf" TargetMode="External"/><Relationship Id="rId62" Type="http://schemas.openxmlformats.org/officeDocument/2006/relationships/hyperlink" Target="http://documents.worldbank.org/curated/en/480271524967257414/pdf/Sri-Lanka-Gen-Ed-PAD-PAD2570-04092018.pdf" TargetMode="External"/><Relationship Id="rId83" Type="http://schemas.openxmlformats.org/officeDocument/2006/relationships/hyperlink" Target="https://documents.worldbank.org/en/publication/documents-reports/documentdetail/598881597718972515/mozambique-improvement-of-skills-development-project" TargetMode="External"/><Relationship Id="rId88" Type="http://schemas.openxmlformats.org/officeDocument/2006/relationships/hyperlink" Target="https://documents.worldbank.org/en/publication/documents-reports/documentdetail/248051620525628945/ukraine-improving-higher-education-for-results-project" TargetMode="External"/><Relationship Id="rId11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rinterSettings" Target="../printerSettings/printerSettings8.bin"/><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table" Target="../tables/table5.xml"/><Relationship Id="rId7" Type="http://schemas.openxmlformats.org/officeDocument/2006/relationships/table" Target="../tables/table9.xml"/><Relationship Id="rId12" Type="http://schemas.openxmlformats.org/officeDocument/2006/relationships/table" Target="../tables/table14.xml"/><Relationship Id="rId2" Type="http://schemas.openxmlformats.org/officeDocument/2006/relationships/table" Target="../tables/table4.xml"/><Relationship Id="rId1" Type="http://schemas.openxmlformats.org/officeDocument/2006/relationships/printerSettings" Target="../printerSettings/printerSettings10.bin"/><Relationship Id="rId6" Type="http://schemas.openxmlformats.org/officeDocument/2006/relationships/table" Target="../tables/table8.xml"/><Relationship Id="rId11" Type="http://schemas.openxmlformats.org/officeDocument/2006/relationships/table" Target="../tables/table13.xml"/><Relationship Id="rId5" Type="http://schemas.openxmlformats.org/officeDocument/2006/relationships/table" Target="../tables/table7.xml"/><Relationship Id="rId10" Type="http://schemas.openxmlformats.org/officeDocument/2006/relationships/table" Target="../tables/table12.xml"/><Relationship Id="rId4" Type="http://schemas.openxmlformats.org/officeDocument/2006/relationships/table" Target="../tables/table6.xml"/><Relationship Id="rId9"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microsoft.com/office/2007/relationships/slicer" Target="../slicers/slicer2.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drawing" Target="../drawings/drawing3.xml"/><Relationship Id="rId5" Type="http://schemas.openxmlformats.org/officeDocument/2006/relationships/printerSettings" Target="../printerSettings/printerSettings12.bin"/><Relationship Id="rId4" Type="http://schemas.openxmlformats.org/officeDocument/2006/relationships/pivotTable" Target="../pivotTables/pivotTable16.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A3BD0-E724-4949-97EE-EDBE555E447F}">
  <sheetPr codeName="Sheet5">
    <tabColor rgb="FFFF0000"/>
  </sheetPr>
  <dimension ref="A1:A21"/>
  <sheetViews>
    <sheetView showGridLines="0" workbookViewId="0">
      <selection activeCell="A2" sqref="A2"/>
    </sheetView>
  </sheetViews>
  <sheetFormatPr baseColWidth="10" defaultColWidth="8.6640625" defaultRowHeight="15" x14ac:dyDescent="0.2"/>
  <cols>
    <col min="1" max="1" width="166.6640625" customWidth="1"/>
  </cols>
  <sheetData>
    <row r="1" spans="1:1" x14ac:dyDescent="0.2">
      <c r="A1" s="71" t="s">
        <v>3470</v>
      </c>
    </row>
    <row r="2" spans="1:1" ht="93" customHeight="1" thickBot="1" x14ac:dyDescent="0.25">
      <c r="A2" s="70" t="s">
        <v>15491</v>
      </c>
    </row>
    <row r="3" spans="1:1" ht="16" thickBot="1" x14ac:dyDescent="0.25">
      <c r="A3" s="72" t="s">
        <v>2848</v>
      </c>
    </row>
    <row r="4" spans="1:1" ht="32" x14ac:dyDescent="0.2">
      <c r="A4" s="65" t="s">
        <v>14610</v>
      </c>
    </row>
    <row r="5" spans="1:1" x14ac:dyDescent="0.2">
      <c r="A5" s="66" t="s">
        <v>15492</v>
      </c>
    </row>
    <row r="6" spans="1:1" x14ac:dyDescent="0.2">
      <c r="A6" s="66" t="s">
        <v>3543</v>
      </c>
    </row>
    <row r="7" spans="1:1" ht="16" thickBot="1" x14ac:dyDescent="0.25">
      <c r="A7" s="66" t="s">
        <v>3544</v>
      </c>
    </row>
    <row r="8" spans="1:1" ht="16" thickBot="1" x14ac:dyDescent="0.25">
      <c r="A8" s="72" t="s">
        <v>15494</v>
      </c>
    </row>
    <row r="9" spans="1:1" x14ac:dyDescent="0.2">
      <c r="A9" s="67" t="s">
        <v>14611</v>
      </c>
    </row>
    <row r="10" spans="1:1" ht="16" thickBot="1" x14ac:dyDescent="0.25">
      <c r="A10" s="66" t="s">
        <v>15493</v>
      </c>
    </row>
    <row r="11" spans="1:1" ht="16" thickBot="1" x14ac:dyDescent="0.25">
      <c r="A11" s="72" t="s">
        <v>15495</v>
      </c>
    </row>
    <row r="12" spans="1:1" ht="16" x14ac:dyDescent="0.2">
      <c r="A12" s="65" t="s">
        <v>14612</v>
      </c>
    </row>
    <row r="13" spans="1:1" ht="16" x14ac:dyDescent="0.2">
      <c r="A13" s="68" t="s">
        <v>15496</v>
      </c>
    </row>
    <row r="14" spans="1:1" x14ac:dyDescent="0.2">
      <c r="A14" s="66" t="s">
        <v>2845</v>
      </c>
    </row>
    <row r="15" spans="1:1" x14ac:dyDescent="0.2">
      <c r="A15" s="66" t="s">
        <v>15497</v>
      </c>
    </row>
    <row r="16" spans="1:1" x14ac:dyDescent="0.2">
      <c r="A16" s="66" t="s">
        <v>14613</v>
      </c>
    </row>
    <row r="17" spans="1:1" ht="33" thickBot="1" x14ac:dyDescent="0.25">
      <c r="A17" s="68" t="s">
        <v>15498</v>
      </c>
    </row>
    <row r="18" spans="1:1" ht="16" thickBot="1" x14ac:dyDescent="0.25">
      <c r="A18" s="72" t="s">
        <v>3466</v>
      </c>
    </row>
    <row r="19" spans="1:1" ht="48" x14ac:dyDescent="0.2">
      <c r="A19" s="69" t="s">
        <v>3545</v>
      </c>
    </row>
    <row r="21" spans="1:1" x14ac:dyDescent="0.2">
      <c r="A21" s="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C1202-39B9-4997-9466-9C5173DF5C5B}">
  <sheetPr codeName="Sheet2"/>
  <dimension ref="A13:E74"/>
  <sheetViews>
    <sheetView showGridLines="0" zoomScale="85" zoomScaleNormal="85" workbookViewId="0">
      <selection activeCell="T16" sqref="T16"/>
    </sheetView>
  </sheetViews>
  <sheetFormatPr baseColWidth="10" defaultColWidth="8.6640625" defaultRowHeight="15" x14ac:dyDescent="0.2"/>
  <cols>
    <col min="1" max="1" width="10.5" bestFit="1" customWidth="1"/>
    <col min="2" max="2" width="13.5" customWidth="1"/>
    <col min="3" max="3" width="66.5" customWidth="1"/>
    <col min="4" max="4" width="20.33203125" bestFit="1" customWidth="1"/>
    <col min="5" max="5" width="15.5" bestFit="1" customWidth="1"/>
    <col min="6" max="6" width="30.33203125" bestFit="1" customWidth="1"/>
    <col min="7" max="7" width="21.33203125" bestFit="1" customWidth="1"/>
    <col min="8" max="8" width="15.5" bestFit="1" customWidth="1"/>
  </cols>
  <sheetData>
    <row r="13" spans="1:5" x14ac:dyDescent="0.2">
      <c r="A13" s="59" t="s">
        <v>1</v>
      </c>
      <c r="B13" s="59" t="s">
        <v>7</v>
      </c>
      <c r="C13" s="59" t="s">
        <v>12</v>
      </c>
      <c r="D13" s="59" t="s">
        <v>2</v>
      </c>
      <c r="E13" t="s">
        <v>3503</v>
      </c>
    </row>
    <row r="14" spans="1:5" x14ac:dyDescent="0.2">
      <c r="A14" t="s">
        <v>19</v>
      </c>
      <c r="B14" t="s">
        <v>1940</v>
      </c>
      <c r="C14" t="s">
        <v>1960</v>
      </c>
      <c r="D14" t="s">
        <v>59</v>
      </c>
      <c r="E14">
        <v>4</v>
      </c>
    </row>
    <row r="15" spans="1:5" x14ac:dyDescent="0.2">
      <c r="B15" t="s">
        <v>1945</v>
      </c>
      <c r="C15" t="s">
        <v>1970</v>
      </c>
      <c r="D15" t="s">
        <v>58</v>
      </c>
      <c r="E15">
        <v>10</v>
      </c>
    </row>
    <row r="16" spans="1:5" x14ac:dyDescent="0.2">
      <c r="B16" t="s">
        <v>2008</v>
      </c>
      <c r="C16" t="s">
        <v>2354</v>
      </c>
      <c r="D16" t="s">
        <v>59</v>
      </c>
      <c r="E16">
        <v>4</v>
      </c>
    </row>
    <row r="17" spans="2:5" x14ac:dyDescent="0.2">
      <c r="B17" t="s">
        <v>1946</v>
      </c>
      <c r="C17" t="s">
        <v>1972</v>
      </c>
      <c r="D17" t="s">
        <v>59</v>
      </c>
      <c r="E17">
        <v>4</v>
      </c>
    </row>
    <row r="18" spans="2:5" x14ac:dyDescent="0.2">
      <c r="B18" t="s">
        <v>2018</v>
      </c>
      <c r="C18" t="s">
        <v>2026</v>
      </c>
      <c r="D18" t="s">
        <v>59</v>
      </c>
      <c r="E18">
        <v>3</v>
      </c>
    </row>
    <row r="19" spans="2:5" x14ac:dyDescent="0.2">
      <c r="B19" t="s">
        <v>111</v>
      </c>
      <c r="C19" t="s">
        <v>190</v>
      </c>
      <c r="D19" t="s">
        <v>59</v>
      </c>
      <c r="E19">
        <v>4</v>
      </c>
    </row>
    <row r="20" spans="2:5" x14ac:dyDescent="0.2">
      <c r="B20" t="s">
        <v>107</v>
      </c>
      <c r="C20" t="s">
        <v>180</v>
      </c>
      <c r="D20" t="s">
        <v>59</v>
      </c>
      <c r="E20">
        <v>5</v>
      </c>
    </row>
    <row r="21" spans="2:5" x14ac:dyDescent="0.2">
      <c r="B21" t="s">
        <v>652</v>
      </c>
      <c r="C21" t="s">
        <v>1528</v>
      </c>
      <c r="D21" t="s">
        <v>58</v>
      </c>
      <c r="E21">
        <v>5</v>
      </c>
    </row>
    <row r="22" spans="2:5" x14ac:dyDescent="0.2">
      <c r="B22" t="s">
        <v>108</v>
      </c>
      <c r="C22" t="s">
        <v>182</v>
      </c>
      <c r="D22" t="s">
        <v>59</v>
      </c>
      <c r="E22">
        <v>10</v>
      </c>
    </row>
    <row r="23" spans="2:5" x14ac:dyDescent="0.2">
      <c r="B23" t="s">
        <v>2011</v>
      </c>
      <c r="C23" t="s">
        <v>2474</v>
      </c>
      <c r="D23" t="s">
        <v>59</v>
      </c>
      <c r="E23">
        <v>7</v>
      </c>
    </row>
    <row r="24" spans="2:5" x14ac:dyDescent="0.2">
      <c r="B24" t="s">
        <v>654</v>
      </c>
      <c r="C24" t="s">
        <v>916</v>
      </c>
      <c r="D24" t="s">
        <v>58</v>
      </c>
      <c r="E24">
        <v>9</v>
      </c>
    </row>
    <row r="25" spans="2:5" x14ac:dyDescent="0.2">
      <c r="B25" t="s">
        <v>106</v>
      </c>
      <c r="C25" t="s">
        <v>173</v>
      </c>
      <c r="D25" t="s">
        <v>58</v>
      </c>
      <c r="E25">
        <v>8</v>
      </c>
    </row>
    <row r="26" spans="2:5" x14ac:dyDescent="0.2">
      <c r="B26" t="s">
        <v>122</v>
      </c>
      <c r="C26" t="s">
        <v>171</v>
      </c>
      <c r="D26" t="s">
        <v>59</v>
      </c>
      <c r="E26">
        <v>8</v>
      </c>
    </row>
    <row r="27" spans="2:5" x14ac:dyDescent="0.2">
      <c r="B27" t="s">
        <v>110</v>
      </c>
      <c r="C27" t="s">
        <v>188</v>
      </c>
      <c r="D27" t="s">
        <v>59</v>
      </c>
      <c r="E27">
        <v>7</v>
      </c>
    </row>
    <row r="28" spans="2:5" x14ac:dyDescent="0.2">
      <c r="B28" t="s">
        <v>2019</v>
      </c>
      <c r="C28" t="s">
        <v>2030</v>
      </c>
      <c r="D28" t="s">
        <v>59</v>
      </c>
      <c r="E28">
        <v>5</v>
      </c>
    </row>
    <row r="29" spans="2:5" x14ac:dyDescent="0.2">
      <c r="B29" t="s">
        <v>139</v>
      </c>
      <c r="C29" t="s">
        <v>174</v>
      </c>
      <c r="D29" t="s">
        <v>59</v>
      </c>
      <c r="E29">
        <v>5</v>
      </c>
    </row>
    <row r="30" spans="2:5" x14ac:dyDescent="0.2">
      <c r="B30" t="s">
        <v>123</v>
      </c>
      <c r="C30" t="s">
        <v>183</v>
      </c>
      <c r="D30" t="s">
        <v>59</v>
      </c>
      <c r="E30">
        <v>5</v>
      </c>
    </row>
    <row r="31" spans="2:5" x14ac:dyDescent="0.2">
      <c r="B31" t="s">
        <v>121</v>
      </c>
      <c r="C31" t="s">
        <v>166</v>
      </c>
      <c r="D31" t="s">
        <v>59</v>
      </c>
      <c r="E31">
        <v>6</v>
      </c>
    </row>
    <row r="32" spans="2:5" x14ac:dyDescent="0.2">
      <c r="B32" t="s">
        <v>2017</v>
      </c>
      <c r="C32" t="s">
        <v>3483</v>
      </c>
      <c r="D32" t="s">
        <v>59</v>
      </c>
      <c r="E32">
        <v>4</v>
      </c>
    </row>
    <row r="33" spans="1:5" x14ac:dyDescent="0.2">
      <c r="B33" t="s">
        <v>2014</v>
      </c>
      <c r="C33" t="s">
        <v>2521</v>
      </c>
      <c r="D33" t="s">
        <v>59</v>
      </c>
      <c r="E33">
        <v>7</v>
      </c>
    </row>
    <row r="34" spans="1:5" x14ac:dyDescent="0.2">
      <c r="B34" t="s">
        <v>128</v>
      </c>
      <c r="C34" t="s">
        <v>181</v>
      </c>
      <c r="D34" t="s">
        <v>59</v>
      </c>
      <c r="E34">
        <v>6</v>
      </c>
    </row>
    <row r="35" spans="1:5" x14ac:dyDescent="0.2">
      <c r="B35" t="s">
        <v>127</v>
      </c>
      <c r="C35" t="s">
        <v>175</v>
      </c>
      <c r="D35" t="s">
        <v>59</v>
      </c>
      <c r="E35">
        <v>5</v>
      </c>
    </row>
    <row r="36" spans="1:5" x14ac:dyDescent="0.2">
      <c r="B36" t="s">
        <v>2020</v>
      </c>
      <c r="C36" t="s">
        <v>2337</v>
      </c>
      <c r="D36" t="s">
        <v>59</v>
      </c>
      <c r="E36">
        <v>6</v>
      </c>
    </row>
    <row r="37" spans="1:5" x14ac:dyDescent="0.2">
      <c r="B37" t="s">
        <v>129</v>
      </c>
      <c r="C37" t="s">
        <v>176</v>
      </c>
      <c r="D37" t="s">
        <v>59</v>
      </c>
      <c r="E37">
        <v>5</v>
      </c>
    </row>
    <row r="38" spans="1:5" x14ac:dyDescent="0.2">
      <c r="B38" t="s">
        <v>130</v>
      </c>
      <c r="C38" t="s">
        <v>170</v>
      </c>
      <c r="D38" t="s">
        <v>59</v>
      </c>
      <c r="E38">
        <v>7</v>
      </c>
    </row>
    <row r="39" spans="1:5" x14ac:dyDescent="0.2">
      <c r="B39" t="s">
        <v>109</v>
      </c>
      <c r="C39" t="s">
        <v>3486</v>
      </c>
      <c r="D39" t="s">
        <v>58</v>
      </c>
      <c r="E39">
        <v>6</v>
      </c>
    </row>
    <row r="40" spans="1:5" x14ac:dyDescent="0.2">
      <c r="A40" t="s">
        <v>22</v>
      </c>
      <c r="B40" t="s">
        <v>1948</v>
      </c>
      <c r="C40" t="s">
        <v>1978</v>
      </c>
      <c r="D40" t="s">
        <v>58</v>
      </c>
      <c r="E40">
        <v>5</v>
      </c>
    </row>
    <row r="41" spans="1:5" x14ac:dyDescent="0.2">
      <c r="B41" t="s">
        <v>647</v>
      </c>
      <c r="C41" t="s">
        <v>3488</v>
      </c>
      <c r="D41" t="s">
        <v>59</v>
      </c>
      <c r="E41">
        <v>21</v>
      </c>
    </row>
    <row r="42" spans="1:5" x14ac:dyDescent="0.2">
      <c r="A42" t="s">
        <v>20</v>
      </c>
      <c r="B42" t="s">
        <v>2015</v>
      </c>
      <c r="C42" t="s">
        <v>2525</v>
      </c>
      <c r="D42" t="s">
        <v>59</v>
      </c>
      <c r="E42">
        <v>3</v>
      </c>
    </row>
    <row r="43" spans="1:5" x14ac:dyDescent="0.2">
      <c r="A43" t="s">
        <v>23</v>
      </c>
      <c r="B43" t="s">
        <v>2009</v>
      </c>
      <c r="C43" t="s">
        <v>2384</v>
      </c>
      <c r="D43" t="s">
        <v>59</v>
      </c>
      <c r="E43">
        <v>6</v>
      </c>
    </row>
    <row r="44" spans="1:5" x14ac:dyDescent="0.2">
      <c r="B44" t="s">
        <v>600</v>
      </c>
      <c r="C44" t="s">
        <v>2401</v>
      </c>
      <c r="D44" t="s">
        <v>59</v>
      </c>
      <c r="E44">
        <v>20</v>
      </c>
    </row>
    <row r="45" spans="1:5" x14ac:dyDescent="0.2">
      <c r="B45" t="s">
        <v>1947</v>
      </c>
      <c r="C45" t="s">
        <v>1975</v>
      </c>
      <c r="D45" t="s">
        <v>59</v>
      </c>
      <c r="E45">
        <v>6</v>
      </c>
    </row>
    <row r="46" spans="1:5" x14ac:dyDescent="0.2">
      <c r="B46" t="s">
        <v>651</v>
      </c>
      <c r="C46" t="s">
        <v>912</v>
      </c>
      <c r="D46" t="s">
        <v>59</v>
      </c>
      <c r="E46">
        <v>8</v>
      </c>
    </row>
    <row r="47" spans="1:5" x14ac:dyDescent="0.2">
      <c r="B47" t="s">
        <v>113</v>
      </c>
      <c r="C47" t="s">
        <v>167</v>
      </c>
      <c r="D47" t="s">
        <v>59</v>
      </c>
      <c r="E47">
        <v>16</v>
      </c>
    </row>
    <row r="48" spans="1:5" x14ac:dyDescent="0.2">
      <c r="B48" t="s">
        <v>112</v>
      </c>
      <c r="C48" t="s">
        <v>165</v>
      </c>
      <c r="D48" t="s">
        <v>58</v>
      </c>
      <c r="E48">
        <v>10</v>
      </c>
    </row>
    <row r="49" spans="1:5" x14ac:dyDescent="0.2">
      <c r="B49" t="s">
        <v>124</v>
      </c>
      <c r="C49" t="s">
        <v>169</v>
      </c>
      <c r="D49" t="s">
        <v>59</v>
      </c>
      <c r="E49">
        <v>20</v>
      </c>
    </row>
    <row r="50" spans="1:5" x14ac:dyDescent="0.2">
      <c r="B50" t="s">
        <v>64</v>
      </c>
      <c r="C50" t="s">
        <v>66</v>
      </c>
      <c r="D50" t="s">
        <v>58</v>
      </c>
      <c r="E50">
        <v>8</v>
      </c>
    </row>
    <row r="51" spans="1:5" x14ac:dyDescent="0.2">
      <c r="A51" t="s">
        <v>24</v>
      </c>
      <c r="B51" t="s">
        <v>114</v>
      </c>
      <c r="C51" t="s">
        <v>172</v>
      </c>
      <c r="D51" t="s">
        <v>59</v>
      </c>
      <c r="E51">
        <v>12</v>
      </c>
    </row>
    <row r="52" spans="1:5" x14ac:dyDescent="0.2">
      <c r="B52" t="s">
        <v>1942</v>
      </c>
      <c r="C52" t="s">
        <v>1965</v>
      </c>
      <c r="D52" t="s">
        <v>58</v>
      </c>
      <c r="E52">
        <v>9</v>
      </c>
    </row>
    <row r="53" spans="1:5" x14ac:dyDescent="0.2">
      <c r="B53" t="s">
        <v>2012</v>
      </c>
      <c r="C53" t="s">
        <v>2517</v>
      </c>
      <c r="D53" t="s">
        <v>59</v>
      </c>
      <c r="E53">
        <v>6</v>
      </c>
    </row>
    <row r="54" spans="1:5" x14ac:dyDescent="0.2">
      <c r="B54" t="s">
        <v>115</v>
      </c>
      <c r="C54" t="s">
        <v>179</v>
      </c>
      <c r="D54" t="s">
        <v>58</v>
      </c>
      <c r="E54">
        <v>8</v>
      </c>
    </row>
    <row r="55" spans="1:5" x14ac:dyDescent="0.2">
      <c r="B55" t="s">
        <v>126</v>
      </c>
      <c r="C55" t="s">
        <v>3485</v>
      </c>
      <c r="D55" t="s">
        <v>59</v>
      </c>
      <c r="E55">
        <v>5</v>
      </c>
    </row>
    <row r="56" spans="1:5" x14ac:dyDescent="0.2">
      <c r="B56" t="s">
        <v>125</v>
      </c>
      <c r="C56" t="s">
        <v>184</v>
      </c>
      <c r="D56" t="s">
        <v>58</v>
      </c>
      <c r="E56">
        <v>7</v>
      </c>
    </row>
    <row r="57" spans="1:5" x14ac:dyDescent="0.2">
      <c r="A57" t="s">
        <v>21</v>
      </c>
      <c r="B57" t="s">
        <v>1941</v>
      </c>
      <c r="C57" t="s">
        <v>1962</v>
      </c>
      <c r="D57" t="s">
        <v>59</v>
      </c>
      <c r="E57">
        <v>7</v>
      </c>
    </row>
    <row r="58" spans="1:5" x14ac:dyDescent="0.2">
      <c r="B58" t="s">
        <v>1944</v>
      </c>
      <c r="C58" t="s">
        <v>1968</v>
      </c>
      <c r="D58" t="s">
        <v>59</v>
      </c>
      <c r="E58">
        <v>9</v>
      </c>
    </row>
    <row r="59" spans="1:5" x14ac:dyDescent="0.2">
      <c r="B59" t="s">
        <v>2013</v>
      </c>
      <c r="C59" t="s">
        <v>2519</v>
      </c>
      <c r="D59" t="s">
        <v>59</v>
      </c>
      <c r="E59">
        <v>5</v>
      </c>
    </row>
    <row r="60" spans="1:5" x14ac:dyDescent="0.2">
      <c r="B60" t="s">
        <v>1939</v>
      </c>
      <c r="C60" t="s">
        <v>1958</v>
      </c>
      <c r="D60" t="s">
        <v>59</v>
      </c>
      <c r="E60">
        <v>5</v>
      </c>
    </row>
    <row r="61" spans="1:5" x14ac:dyDescent="0.2">
      <c r="B61" t="s">
        <v>2010</v>
      </c>
      <c r="C61" t="s">
        <v>2439</v>
      </c>
      <c r="D61" t="s">
        <v>59</v>
      </c>
      <c r="E61">
        <v>5</v>
      </c>
    </row>
    <row r="62" spans="1:5" x14ac:dyDescent="0.2">
      <c r="B62" t="s">
        <v>649</v>
      </c>
      <c r="C62" t="s">
        <v>919</v>
      </c>
      <c r="D62" t="s">
        <v>58</v>
      </c>
      <c r="E62">
        <v>6</v>
      </c>
    </row>
    <row r="63" spans="1:5" x14ac:dyDescent="0.2">
      <c r="B63" t="s">
        <v>131</v>
      </c>
      <c r="C63" t="s">
        <v>177</v>
      </c>
      <c r="D63" t="s">
        <v>58</v>
      </c>
      <c r="E63">
        <v>8</v>
      </c>
    </row>
    <row r="64" spans="1:5" x14ac:dyDescent="0.2">
      <c r="B64" t="s">
        <v>31</v>
      </c>
      <c r="C64" t="s">
        <v>3484</v>
      </c>
      <c r="D64" t="s">
        <v>59</v>
      </c>
      <c r="E64">
        <v>7</v>
      </c>
    </row>
    <row r="65" spans="1:5" x14ac:dyDescent="0.2">
      <c r="B65" t="s">
        <v>653</v>
      </c>
      <c r="C65" t="s">
        <v>914</v>
      </c>
      <c r="D65" t="s">
        <v>58</v>
      </c>
      <c r="E65">
        <v>6</v>
      </c>
    </row>
    <row r="66" spans="1:5" x14ac:dyDescent="0.2">
      <c r="B66" t="s">
        <v>118</v>
      </c>
      <c r="C66" t="s">
        <v>178</v>
      </c>
      <c r="D66" t="s">
        <v>58</v>
      </c>
      <c r="E66">
        <v>5</v>
      </c>
    </row>
    <row r="67" spans="1:5" x14ac:dyDescent="0.2">
      <c r="B67" t="s">
        <v>650</v>
      </c>
      <c r="C67" t="s">
        <v>909</v>
      </c>
      <c r="D67" t="s">
        <v>58</v>
      </c>
      <c r="E67">
        <v>6</v>
      </c>
    </row>
    <row r="68" spans="1:5" x14ac:dyDescent="0.2">
      <c r="B68" t="s">
        <v>116</v>
      </c>
      <c r="C68" t="s">
        <v>141</v>
      </c>
      <c r="D68" t="s">
        <v>58</v>
      </c>
      <c r="E68">
        <v>8</v>
      </c>
    </row>
    <row r="69" spans="1:5" x14ac:dyDescent="0.2">
      <c r="B69" t="s">
        <v>2016</v>
      </c>
      <c r="C69" t="s">
        <v>2527</v>
      </c>
      <c r="D69" t="s">
        <v>59</v>
      </c>
      <c r="E69">
        <v>9</v>
      </c>
    </row>
    <row r="70" spans="1:5" x14ac:dyDescent="0.2">
      <c r="B70" t="s">
        <v>117</v>
      </c>
      <c r="C70" t="s">
        <v>142</v>
      </c>
      <c r="D70" t="s">
        <v>58</v>
      </c>
      <c r="E70">
        <v>11</v>
      </c>
    </row>
    <row r="71" spans="1:5" x14ac:dyDescent="0.2">
      <c r="B71" t="s">
        <v>119</v>
      </c>
      <c r="C71" t="s">
        <v>185</v>
      </c>
      <c r="D71" t="s">
        <v>59</v>
      </c>
      <c r="E71">
        <v>7</v>
      </c>
    </row>
    <row r="72" spans="1:5" x14ac:dyDescent="0.2">
      <c r="B72" t="s">
        <v>120</v>
      </c>
      <c r="C72" t="s">
        <v>189</v>
      </c>
      <c r="D72" t="s">
        <v>59</v>
      </c>
      <c r="E72">
        <v>9</v>
      </c>
    </row>
    <row r="73" spans="1:5" x14ac:dyDescent="0.2">
      <c r="B73" t="s">
        <v>133</v>
      </c>
      <c r="C73" t="s">
        <v>3487</v>
      </c>
      <c r="D73" t="s">
        <v>58</v>
      </c>
      <c r="E73">
        <v>3</v>
      </c>
    </row>
    <row r="74" spans="1:5" x14ac:dyDescent="0.2">
      <c r="A74" t="s">
        <v>2799</v>
      </c>
      <c r="E74">
        <v>441</v>
      </c>
    </row>
  </sheetData>
  <sheetProtection algorithmName="SHA-512" hashValue="Oi0d8cnj7pH1UlFX4dbNAbxA67zTwBQihqYuC/zX8QoPBY7kVbXVeiHKy9W6DuN867CsGcwgkFT+vbLBdtTJFA==" saltValue="mB7WXloT1AL73Bn3b+8L8w==" spinCount="100000" sheet="1" sort="0" autoFilter="0" pivotTables="0"/>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EBE19-DD9C-4654-A827-4358CB7AA833}">
  <sheetPr codeName="Sheet1"/>
  <dimension ref="A1:PAX108"/>
  <sheetViews>
    <sheetView topLeftCell="G1" zoomScale="150" zoomScaleNormal="90" workbookViewId="0">
      <pane ySplit="1" topLeftCell="A2" activePane="bottomLeft" state="frozen"/>
      <selection activeCell="M1" sqref="M1"/>
      <selection pane="bottomLeft" activeCell="L1" sqref="L1"/>
    </sheetView>
  </sheetViews>
  <sheetFormatPr baseColWidth="10" defaultColWidth="8.6640625" defaultRowHeight="15" x14ac:dyDescent="0.2"/>
  <cols>
    <col min="1" max="1" width="11.5" style="95" bestFit="1" customWidth="1"/>
    <col min="2" max="2" width="92.5" style="76" bestFit="1" customWidth="1"/>
    <col min="3" max="4" width="23.6640625" style="76" customWidth="1"/>
    <col min="5" max="5" width="9.33203125" style="95" bestFit="1" customWidth="1"/>
    <col min="6" max="6" width="73.6640625" style="76" bestFit="1" customWidth="1"/>
    <col min="7" max="7" width="20.33203125" style="76" bestFit="1" customWidth="1"/>
    <col min="8" max="8" width="16.5" style="76" bestFit="1" customWidth="1"/>
    <col min="9" max="9" width="14.1640625" style="76" customWidth="1"/>
    <col min="10" max="10" width="12.1640625" style="119" customWidth="1"/>
    <col min="11" max="11" width="20.83203125" style="119" customWidth="1"/>
    <col min="12" max="12" width="12.5" style="119" customWidth="1"/>
    <col min="13" max="13" width="12.6640625" style="116" customWidth="1"/>
    <col min="14" max="14" width="10" style="116" customWidth="1"/>
    <col min="15" max="15" width="15" style="116" customWidth="1"/>
    <col min="16" max="16" width="10.5" style="116" customWidth="1"/>
    <col min="17" max="17" width="10.5" style="119" customWidth="1"/>
    <col min="18" max="18" width="76.33203125" style="95" customWidth="1"/>
    <col min="19" max="19" width="16.5" style="95" bestFit="1" customWidth="1"/>
    <col min="20" max="20" width="18.83203125" style="76" bestFit="1" customWidth="1"/>
    <col min="21" max="21" width="14.5" style="95" bestFit="1" customWidth="1"/>
    <col min="22" max="22" width="255.6640625" style="95" bestFit="1" customWidth="1"/>
    <col min="23" max="82" width="8.6640625" style="95"/>
    <col min="83" max="83" width="9" style="95" customWidth="1"/>
    <col min="84" max="89" width="8.6640625" style="95"/>
    <col min="90" max="90" width="8.6640625" style="95" customWidth="1"/>
    <col min="91" max="380" width="8.6640625" style="95"/>
    <col min="381" max="381" width="8.6640625" style="95" customWidth="1"/>
    <col min="382" max="16384" width="8.6640625" style="95"/>
  </cols>
  <sheetData>
    <row r="1" spans="1:10866" s="80" customFormat="1" x14ac:dyDescent="0.2">
      <c r="A1" s="79" t="s">
        <v>7</v>
      </c>
      <c r="B1" s="80" t="s">
        <v>15503</v>
      </c>
      <c r="C1" t="s">
        <v>0</v>
      </c>
      <c r="D1" t="s">
        <v>15565</v>
      </c>
      <c r="E1" s="81" t="s">
        <v>1</v>
      </c>
      <c r="F1" s="80" t="s">
        <v>12</v>
      </c>
      <c r="G1" s="80" t="s">
        <v>2</v>
      </c>
      <c r="H1" s="80" t="s">
        <v>18</v>
      </c>
      <c r="I1" s="82" t="s">
        <v>13</v>
      </c>
      <c r="J1" s="80" t="s">
        <v>104</v>
      </c>
      <c r="K1" s="80" t="s">
        <v>15499</v>
      </c>
      <c r="L1" s="80" t="s">
        <v>15500</v>
      </c>
      <c r="M1" s="83" t="s">
        <v>14</v>
      </c>
      <c r="N1" s="83" t="s">
        <v>980</v>
      </c>
      <c r="O1" s="83" t="s">
        <v>979</v>
      </c>
      <c r="P1" s="83" t="s">
        <v>981</v>
      </c>
      <c r="Q1" s="80" t="s">
        <v>15</v>
      </c>
      <c r="R1" s="80" t="s">
        <v>16</v>
      </c>
      <c r="S1" s="84" t="s">
        <v>17</v>
      </c>
      <c r="T1" s="80" t="s">
        <v>2005</v>
      </c>
      <c r="U1" s="80" t="s">
        <v>2808</v>
      </c>
      <c r="V1" s="238" t="s">
        <v>15566</v>
      </c>
      <c r="W1" s="85"/>
      <c r="X1" s="85"/>
      <c r="Y1" s="85"/>
      <c r="Z1" s="85"/>
      <c r="AA1" s="85"/>
      <c r="AB1" s="85"/>
      <c r="AC1" s="85"/>
      <c r="AD1" s="85"/>
      <c r="AE1" s="85"/>
      <c r="AF1" s="85"/>
      <c r="AG1" s="85"/>
      <c r="AH1" s="85"/>
      <c r="AI1" s="85"/>
      <c r="AJ1" s="85"/>
      <c r="AK1" s="85"/>
      <c r="AL1" s="85"/>
      <c r="AM1" s="85"/>
      <c r="AN1" s="85"/>
      <c r="AO1" s="85"/>
      <c r="AP1" s="85"/>
      <c r="AQ1" s="85"/>
      <c r="AR1" s="85"/>
      <c r="AS1" s="85"/>
      <c r="AT1" s="85"/>
      <c r="AU1" s="85"/>
      <c r="AV1" s="85"/>
      <c r="AW1" s="85"/>
      <c r="AX1" s="85"/>
      <c r="AY1" s="85"/>
      <c r="AZ1" s="85"/>
      <c r="BA1" s="85"/>
      <c r="BB1" s="85"/>
      <c r="BC1" s="85"/>
      <c r="BD1" s="85"/>
      <c r="BE1" s="85"/>
      <c r="BF1" s="85"/>
      <c r="BG1" s="85"/>
      <c r="BH1" s="85"/>
      <c r="BI1" s="85"/>
      <c r="BJ1" s="85"/>
      <c r="BK1" s="85"/>
      <c r="BL1" s="85"/>
      <c r="BM1" s="85"/>
      <c r="BN1" s="85"/>
      <c r="BO1" s="85"/>
      <c r="BP1" s="85"/>
      <c r="BQ1" s="85"/>
      <c r="BR1" s="85"/>
      <c r="BS1" s="85"/>
      <c r="BT1" s="85"/>
      <c r="BU1" s="85"/>
      <c r="BV1" s="85"/>
      <c r="BW1" s="85"/>
      <c r="BX1" s="85"/>
      <c r="BY1" s="85"/>
      <c r="BZ1" s="85"/>
      <c r="CA1" s="85"/>
      <c r="CB1" s="85"/>
      <c r="CC1" s="85"/>
      <c r="CD1" s="85"/>
      <c r="CE1" s="85"/>
      <c r="CF1" s="85" t="s">
        <v>3566</v>
      </c>
      <c r="CG1" s="85" t="s">
        <v>3567</v>
      </c>
      <c r="CH1" s="85" t="s">
        <v>3568</v>
      </c>
      <c r="CI1" s="85" t="s">
        <v>3569</v>
      </c>
      <c r="CJ1" s="85" t="s">
        <v>3570</v>
      </c>
      <c r="CK1" s="85" t="s">
        <v>3571</v>
      </c>
      <c r="CL1" s="85" t="s">
        <v>3572</v>
      </c>
      <c r="CM1" s="85" t="s">
        <v>3573</v>
      </c>
      <c r="CN1" s="85" t="s">
        <v>3574</v>
      </c>
      <c r="CO1" s="85" t="s">
        <v>3575</v>
      </c>
      <c r="CP1" s="85" t="s">
        <v>3576</v>
      </c>
      <c r="CQ1" s="85" t="s">
        <v>3577</v>
      </c>
      <c r="CR1" s="85" t="s">
        <v>3578</v>
      </c>
      <c r="CS1" s="85" t="s">
        <v>3579</v>
      </c>
      <c r="CT1" s="85" t="s">
        <v>3580</v>
      </c>
      <c r="CU1" s="85" t="s">
        <v>3581</v>
      </c>
      <c r="CV1" s="85" t="s">
        <v>3582</v>
      </c>
      <c r="CW1" s="85" t="s">
        <v>3583</v>
      </c>
      <c r="CX1" s="85" t="s">
        <v>3584</v>
      </c>
      <c r="CY1" s="85" t="s">
        <v>3585</v>
      </c>
      <c r="CZ1" s="85"/>
      <c r="DA1" s="85"/>
      <c r="DB1" s="85"/>
      <c r="DC1" s="85"/>
      <c r="DD1" s="85"/>
      <c r="DE1" s="85"/>
      <c r="DF1" s="85"/>
      <c r="DG1" s="85"/>
      <c r="DH1" s="85"/>
      <c r="DI1" s="85"/>
      <c r="DJ1" s="85"/>
      <c r="DK1" s="85"/>
      <c r="DL1" s="85"/>
      <c r="DM1" s="85"/>
      <c r="DN1" s="85"/>
      <c r="DO1" s="85"/>
      <c r="DP1" s="85"/>
      <c r="DQ1" s="85"/>
      <c r="DR1" s="85"/>
      <c r="DS1" s="85"/>
      <c r="DT1" s="85"/>
      <c r="DU1" s="85"/>
      <c r="DV1" s="85"/>
      <c r="DW1" s="85"/>
      <c r="DX1" s="85"/>
      <c r="DY1" s="85"/>
      <c r="DZ1" s="85"/>
      <c r="EA1" s="85"/>
      <c r="EB1" s="85"/>
      <c r="EC1" s="85"/>
      <c r="ED1" s="85"/>
      <c r="EE1" s="85"/>
      <c r="EF1" s="85"/>
      <c r="EG1" s="85"/>
      <c r="EH1" s="85"/>
      <c r="EI1" s="85"/>
      <c r="EJ1" s="85"/>
      <c r="EK1" s="85"/>
      <c r="EL1" s="85"/>
      <c r="EM1" s="85"/>
      <c r="EN1" s="85"/>
      <c r="EO1" s="85"/>
      <c r="EP1" s="85"/>
      <c r="EQ1" s="85"/>
      <c r="ER1" s="85"/>
      <c r="ES1" s="85"/>
      <c r="ET1" s="85"/>
      <c r="EU1" s="85"/>
      <c r="EV1" s="85"/>
      <c r="EW1" s="85"/>
      <c r="EX1" s="85"/>
      <c r="EY1" s="85"/>
      <c r="EZ1" s="85"/>
      <c r="FA1" s="85"/>
      <c r="FB1" s="85"/>
      <c r="FC1" s="85"/>
      <c r="FD1" s="85"/>
      <c r="FE1" s="85"/>
      <c r="FF1" s="85"/>
      <c r="FG1" s="85"/>
      <c r="FH1" s="85"/>
      <c r="FI1" s="85"/>
      <c r="FJ1" s="85"/>
      <c r="FK1" s="85"/>
      <c r="FL1" s="85"/>
      <c r="FM1" s="85"/>
      <c r="FN1" s="85"/>
      <c r="FO1" s="85"/>
      <c r="FP1" s="85"/>
      <c r="FQ1" s="85"/>
      <c r="FR1" s="85"/>
      <c r="FS1" s="85"/>
      <c r="FT1" s="85"/>
      <c r="FU1" s="85"/>
      <c r="FV1" s="85"/>
      <c r="FW1" s="85"/>
      <c r="FX1" s="85"/>
      <c r="FY1" s="85"/>
      <c r="FZ1" s="85"/>
      <c r="GA1" s="85"/>
      <c r="GB1" s="85"/>
      <c r="GC1" s="85"/>
      <c r="GD1" s="85"/>
      <c r="GE1" s="85"/>
      <c r="GF1" s="85"/>
      <c r="GG1" s="85"/>
      <c r="GH1" s="85"/>
      <c r="GI1" s="85"/>
      <c r="GJ1" s="85"/>
      <c r="GK1" s="85"/>
      <c r="GL1" s="85"/>
      <c r="GM1" s="85"/>
      <c r="GN1" s="85"/>
      <c r="GO1" s="85"/>
      <c r="GP1" s="85"/>
      <c r="GQ1" s="85"/>
      <c r="GR1" s="85"/>
      <c r="GS1" s="85"/>
      <c r="GT1" s="85"/>
      <c r="GU1" s="85"/>
      <c r="GV1" s="85"/>
      <c r="GW1" s="85"/>
      <c r="GX1" s="85"/>
      <c r="GY1" s="85"/>
      <c r="GZ1" s="85"/>
      <c r="HA1" s="85"/>
      <c r="HB1" s="85"/>
      <c r="HC1" s="85"/>
      <c r="HD1" s="85"/>
      <c r="HE1" s="85"/>
      <c r="HF1" s="85"/>
      <c r="HG1" s="85"/>
      <c r="HH1" s="85"/>
      <c r="HI1" s="85"/>
      <c r="HJ1" s="85"/>
      <c r="HK1" s="85"/>
      <c r="HL1" s="85"/>
      <c r="HM1" s="85"/>
      <c r="HN1" s="85"/>
      <c r="HO1" s="85"/>
      <c r="HP1" s="85"/>
      <c r="HQ1" s="85"/>
      <c r="HR1" s="85"/>
      <c r="HS1" s="85"/>
      <c r="HT1" s="85"/>
      <c r="HU1" s="85"/>
      <c r="HV1" s="85"/>
      <c r="HW1" s="85"/>
      <c r="HX1" s="85"/>
      <c r="HY1" s="85"/>
      <c r="HZ1" s="85"/>
      <c r="IA1" s="85"/>
      <c r="IB1" s="85"/>
      <c r="IC1" s="85"/>
      <c r="ID1" s="85"/>
      <c r="IE1" s="85"/>
      <c r="IF1" s="85"/>
      <c r="IG1" s="85"/>
      <c r="IH1" s="85"/>
      <c r="II1" s="85"/>
      <c r="IJ1" s="85"/>
      <c r="IK1" s="85"/>
      <c r="IL1" s="85"/>
      <c r="IM1" s="85"/>
      <c r="IN1" s="85"/>
      <c r="IO1" s="85"/>
      <c r="IP1" s="85"/>
      <c r="IQ1" s="85"/>
      <c r="IR1" s="85"/>
      <c r="IS1" s="85"/>
      <c r="IT1" s="85"/>
      <c r="IU1" s="85"/>
      <c r="IV1" s="85"/>
      <c r="IW1" s="85"/>
      <c r="IX1" s="85"/>
      <c r="IY1" s="85"/>
      <c r="IZ1" s="85"/>
      <c r="JA1" s="85"/>
      <c r="JB1" s="85"/>
      <c r="JC1" s="85"/>
      <c r="JD1" s="85"/>
      <c r="JE1" s="85"/>
      <c r="JF1" s="85"/>
      <c r="JG1" s="85"/>
      <c r="JH1" s="85"/>
      <c r="JI1" s="85"/>
      <c r="JJ1" s="85"/>
      <c r="JK1" s="85"/>
      <c r="JL1" s="85"/>
      <c r="JM1" s="85"/>
      <c r="JN1" s="85"/>
      <c r="JO1" s="85"/>
      <c r="JP1" s="85"/>
      <c r="JQ1" s="85"/>
      <c r="JR1" s="85"/>
      <c r="JS1" s="85"/>
      <c r="JT1" s="85"/>
      <c r="JU1" s="85"/>
      <c r="JV1" s="85"/>
      <c r="JW1" s="85"/>
      <c r="JX1" s="85"/>
      <c r="JY1" s="85"/>
      <c r="JZ1" s="85"/>
      <c r="KA1" s="85"/>
      <c r="KB1" s="85"/>
      <c r="KC1" s="85"/>
      <c r="KD1" s="85"/>
      <c r="KE1" s="85"/>
      <c r="KF1" s="85"/>
      <c r="KG1" s="85"/>
      <c r="KH1" s="85"/>
      <c r="KI1" s="85"/>
      <c r="KJ1" s="85"/>
      <c r="KK1" s="85"/>
      <c r="KL1" s="85"/>
      <c r="KM1" s="85"/>
      <c r="KN1" s="85"/>
      <c r="KO1" s="85"/>
      <c r="KP1" s="85"/>
      <c r="KQ1" s="85"/>
      <c r="KR1" s="85"/>
      <c r="KS1" s="85"/>
      <c r="KT1" s="85"/>
      <c r="KU1" s="85"/>
      <c r="KV1" s="85"/>
      <c r="KW1" s="85"/>
      <c r="KX1" s="85"/>
      <c r="KY1" s="85"/>
      <c r="KZ1" s="85"/>
      <c r="LA1" s="85"/>
      <c r="LB1" s="85"/>
      <c r="LC1" s="85"/>
      <c r="LD1" s="85"/>
      <c r="LE1" s="85"/>
      <c r="LF1" s="85"/>
      <c r="LG1" s="85"/>
      <c r="LH1" s="85"/>
      <c r="LI1" s="85"/>
      <c r="LJ1" s="85"/>
      <c r="LK1" s="85"/>
      <c r="LL1" s="85"/>
      <c r="LM1" s="85"/>
      <c r="LN1" s="85"/>
      <c r="LO1" s="85"/>
      <c r="LP1" s="85"/>
      <c r="LQ1" s="85"/>
      <c r="LR1" s="85"/>
      <c r="LS1" s="85"/>
      <c r="LT1" s="85"/>
      <c r="LU1" s="85"/>
      <c r="LV1" s="85"/>
      <c r="LW1" s="85"/>
      <c r="LX1" s="85"/>
      <c r="LY1" s="85"/>
      <c r="LZ1" s="85"/>
      <c r="MA1" s="85"/>
      <c r="MB1" s="85"/>
      <c r="MC1" s="85"/>
      <c r="MD1" s="85"/>
      <c r="ME1" s="85"/>
      <c r="MF1" s="85"/>
      <c r="MG1" s="85"/>
      <c r="MH1" s="85"/>
      <c r="MI1" s="85"/>
      <c r="MJ1" s="85"/>
      <c r="MK1" s="85"/>
      <c r="ML1" s="85"/>
      <c r="MM1" s="85"/>
      <c r="MN1" s="85"/>
      <c r="MO1" s="85"/>
      <c r="MP1" s="85"/>
      <c r="MQ1" s="85"/>
      <c r="MR1" s="85"/>
      <c r="MS1" s="85"/>
      <c r="MT1" s="85"/>
      <c r="MU1" s="85"/>
      <c r="MV1" s="85"/>
      <c r="MW1" s="85"/>
      <c r="MX1" s="85"/>
      <c r="MY1" s="85"/>
      <c r="MZ1" s="85"/>
      <c r="NA1" s="85"/>
      <c r="NB1" s="85"/>
      <c r="NC1" s="85"/>
      <c r="ND1" s="85"/>
      <c r="NE1" s="85"/>
      <c r="NF1" s="85"/>
      <c r="NG1" s="85"/>
      <c r="NH1" s="85"/>
      <c r="NI1" s="85"/>
      <c r="NJ1" s="85"/>
      <c r="NK1" s="85"/>
      <c r="NL1" s="85"/>
      <c r="NM1" s="85"/>
      <c r="NN1" s="85"/>
      <c r="NO1" s="85"/>
      <c r="NP1" s="85"/>
      <c r="NQ1" s="85"/>
      <c r="NR1" s="85" t="s">
        <v>3586</v>
      </c>
      <c r="NS1" s="85" t="s">
        <v>3587</v>
      </c>
      <c r="NT1" s="85" t="s">
        <v>3588</v>
      </c>
      <c r="NU1" s="85" t="s">
        <v>3589</v>
      </c>
      <c r="NV1" s="85" t="s">
        <v>3590</v>
      </c>
      <c r="NW1" s="85" t="s">
        <v>3591</v>
      </c>
      <c r="NX1" s="85" t="s">
        <v>3592</v>
      </c>
      <c r="NY1" s="85" t="s">
        <v>3593</v>
      </c>
      <c r="NZ1" s="85" t="s">
        <v>3594</v>
      </c>
      <c r="OA1" s="85" t="s">
        <v>3595</v>
      </c>
      <c r="OB1" s="85" t="s">
        <v>3596</v>
      </c>
      <c r="OC1" s="85" t="s">
        <v>3597</v>
      </c>
      <c r="OD1" s="85" t="s">
        <v>3598</v>
      </c>
      <c r="OE1" s="85" t="s">
        <v>3599</v>
      </c>
      <c r="OF1" s="85" t="s">
        <v>3600</v>
      </c>
      <c r="OG1" s="85" t="s">
        <v>3601</v>
      </c>
      <c r="OH1" s="85" t="s">
        <v>3602</v>
      </c>
      <c r="OI1" s="85" t="s">
        <v>3603</v>
      </c>
      <c r="OJ1" s="85" t="s">
        <v>3604</v>
      </c>
      <c r="OK1" s="85" t="s">
        <v>3605</v>
      </c>
      <c r="OL1" s="85" t="s">
        <v>3606</v>
      </c>
      <c r="OM1" s="85" t="s">
        <v>3607</v>
      </c>
      <c r="ON1" s="85" t="s">
        <v>3608</v>
      </c>
      <c r="OO1" s="85" t="s">
        <v>3609</v>
      </c>
      <c r="OP1" s="85" t="s">
        <v>3610</v>
      </c>
      <c r="OQ1" s="85" t="s">
        <v>3611</v>
      </c>
      <c r="OR1" s="85" t="s">
        <v>3612</v>
      </c>
      <c r="OS1" s="85" t="s">
        <v>3613</v>
      </c>
      <c r="OT1" s="85" t="s">
        <v>3614</v>
      </c>
      <c r="OU1" s="85" t="s">
        <v>3615</v>
      </c>
      <c r="OV1" s="85" t="s">
        <v>3616</v>
      </c>
      <c r="OW1" s="85" t="s">
        <v>3617</v>
      </c>
      <c r="OX1" s="85" t="s">
        <v>3618</v>
      </c>
      <c r="OY1" s="85" t="s">
        <v>3619</v>
      </c>
      <c r="OZ1" s="85" t="s">
        <v>3620</v>
      </c>
      <c r="PA1" s="85" t="s">
        <v>3621</v>
      </c>
      <c r="PB1" s="85" t="s">
        <v>3622</v>
      </c>
      <c r="PC1" s="85" t="s">
        <v>3623</v>
      </c>
      <c r="PD1" s="85" t="s">
        <v>3624</v>
      </c>
      <c r="PE1" s="85" t="s">
        <v>3625</v>
      </c>
      <c r="PF1" s="85" t="s">
        <v>3626</v>
      </c>
      <c r="PG1" s="85" t="s">
        <v>3627</v>
      </c>
      <c r="PH1" s="85" t="s">
        <v>3628</v>
      </c>
      <c r="PI1" s="85" t="s">
        <v>3629</v>
      </c>
      <c r="PJ1" s="85" t="s">
        <v>3630</v>
      </c>
      <c r="PK1" s="85" t="s">
        <v>3631</v>
      </c>
      <c r="PL1" s="85" t="s">
        <v>3632</v>
      </c>
      <c r="PM1" s="85" t="s">
        <v>3633</v>
      </c>
      <c r="PN1" s="85" t="s">
        <v>3634</v>
      </c>
      <c r="PO1" s="85" t="s">
        <v>3635</v>
      </c>
      <c r="PP1" s="85" t="s">
        <v>3636</v>
      </c>
      <c r="PQ1" s="85" t="s">
        <v>3637</v>
      </c>
      <c r="PR1" s="85" t="s">
        <v>3638</v>
      </c>
      <c r="PS1" s="85" t="s">
        <v>3639</v>
      </c>
      <c r="PT1" s="85" t="s">
        <v>3640</v>
      </c>
      <c r="PU1" s="85" t="s">
        <v>3641</v>
      </c>
      <c r="PV1" s="85" t="s">
        <v>3642</v>
      </c>
      <c r="PW1" s="85" t="s">
        <v>3643</v>
      </c>
      <c r="PX1" s="85" t="s">
        <v>3644</v>
      </c>
      <c r="PY1" s="85" t="s">
        <v>3645</v>
      </c>
      <c r="PZ1" s="85" t="s">
        <v>3646</v>
      </c>
      <c r="QA1" s="85" t="s">
        <v>3647</v>
      </c>
      <c r="QB1" s="85" t="s">
        <v>3648</v>
      </c>
      <c r="QC1" s="85" t="s">
        <v>3649</v>
      </c>
      <c r="QD1" s="85" t="s">
        <v>3650</v>
      </c>
      <c r="QE1" s="85" t="s">
        <v>3651</v>
      </c>
      <c r="QF1" s="85" t="s">
        <v>3652</v>
      </c>
      <c r="QG1" s="85" t="s">
        <v>3653</v>
      </c>
      <c r="QH1" s="85" t="s">
        <v>3654</v>
      </c>
      <c r="QI1" s="85" t="s">
        <v>3655</v>
      </c>
      <c r="QJ1" s="85" t="s">
        <v>3656</v>
      </c>
      <c r="QK1" s="85" t="s">
        <v>3657</v>
      </c>
      <c r="QL1" s="85" t="s">
        <v>3658</v>
      </c>
      <c r="QM1" s="85" t="s">
        <v>3659</v>
      </c>
      <c r="QN1" s="85" t="s">
        <v>3660</v>
      </c>
      <c r="QO1" s="85" t="s">
        <v>3661</v>
      </c>
      <c r="QP1" s="85" t="s">
        <v>3662</v>
      </c>
      <c r="QQ1" s="85" t="s">
        <v>3663</v>
      </c>
      <c r="QR1" s="85" t="s">
        <v>3664</v>
      </c>
      <c r="QS1" s="85" t="s">
        <v>3665</v>
      </c>
      <c r="QT1" s="85" t="s">
        <v>3666</v>
      </c>
      <c r="QU1" s="85" t="s">
        <v>3667</v>
      </c>
      <c r="QV1" s="85" t="s">
        <v>3668</v>
      </c>
      <c r="QW1" s="85" t="s">
        <v>3669</v>
      </c>
      <c r="QX1" s="85" t="s">
        <v>3670</v>
      </c>
      <c r="QY1" s="85" t="s">
        <v>3671</v>
      </c>
      <c r="QZ1" s="85" t="s">
        <v>3672</v>
      </c>
      <c r="RA1" s="85" t="s">
        <v>3673</v>
      </c>
      <c r="RB1" s="85" t="s">
        <v>3674</v>
      </c>
      <c r="RC1" s="85" t="s">
        <v>3675</v>
      </c>
      <c r="RD1" s="85" t="s">
        <v>3676</v>
      </c>
      <c r="RE1" s="85" t="s">
        <v>3677</v>
      </c>
      <c r="RF1" s="85" t="s">
        <v>3678</v>
      </c>
      <c r="RG1" s="85" t="s">
        <v>3679</v>
      </c>
      <c r="RH1" s="85" t="s">
        <v>3680</v>
      </c>
      <c r="RI1" s="85" t="s">
        <v>3681</v>
      </c>
      <c r="RJ1" s="85" t="s">
        <v>3682</v>
      </c>
      <c r="RK1" s="85" t="s">
        <v>3683</v>
      </c>
      <c r="RL1" s="85" t="s">
        <v>3684</v>
      </c>
      <c r="RM1" s="85" t="s">
        <v>3685</v>
      </c>
      <c r="RN1" s="85" t="s">
        <v>3686</v>
      </c>
      <c r="RO1" s="85" t="s">
        <v>3687</v>
      </c>
      <c r="RP1" s="85" t="s">
        <v>3688</v>
      </c>
      <c r="RQ1" s="85" t="s">
        <v>3689</v>
      </c>
      <c r="RR1" s="85" t="s">
        <v>3690</v>
      </c>
      <c r="RS1" s="85" t="s">
        <v>3691</v>
      </c>
      <c r="RT1" s="85" t="s">
        <v>3692</v>
      </c>
      <c r="RU1" s="85" t="s">
        <v>3693</v>
      </c>
      <c r="RV1" s="85" t="s">
        <v>3694</v>
      </c>
      <c r="RW1" s="85" t="s">
        <v>3695</v>
      </c>
      <c r="RX1" s="85" t="s">
        <v>3696</v>
      </c>
      <c r="RY1" s="85" t="s">
        <v>3697</v>
      </c>
      <c r="RZ1" s="85" t="s">
        <v>3698</v>
      </c>
      <c r="SA1" s="85" t="s">
        <v>3699</v>
      </c>
      <c r="SB1" s="85" t="s">
        <v>3700</v>
      </c>
      <c r="SC1" s="85" t="s">
        <v>3701</v>
      </c>
      <c r="SD1" s="85" t="s">
        <v>3702</v>
      </c>
      <c r="SE1" s="85" t="s">
        <v>3703</v>
      </c>
      <c r="SF1" s="85" t="s">
        <v>3704</v>
      </c>
      <c r="SG1" s="85" t="s">
        <v>3705</v>
      </c>
      <c r="SH1" s="85" t="s">
        <v>3706</v>
      </c>
      <c r="SI1" s="85" t="s">
        <v>3707</v>
      </c>
      <c r="SJ1" s="85" t="s">
        <v>3708</v>
      </c>
      <c r="SK1" s="85" t="s">
        <v>3709</v>
      </c>
      <c r="SL1" s="85" t="s">
        <v>3710</v>
      </c>
      <c r="SM1" s="85" t="s">
        <v>3711</v>
      </c>
      <c r="SN1" s="85" t="s">
        <v>3712</v>
      </c>
      <c r="SO1" s="85" t="s">
        <v>3713</v>
      </c>
      <c r="SP1" s="85" t="s">
        <v>3714</v>
      </c>
      <c r="SQ1" s="85" t="s">
        <v>3715</v>
      </c>
      <c r="SR1" s="85" t="s">
        <v>3716</v>
      </c>
      <c r="SS1" s="85" t="s">
        <v>3717</v>
      </c>
      <c r="ST1" s="85" t="s">
        <v>3718</v>
      </c>
      <c r="SU1" s="85" t="s">
        <v>3719</v>
      </c>
      <c r="SV1" s="85" t="s">
        <v>3720</v>
      </c>
      <c r="SW1" s="85" t="s">
        <v>3721</v>
      </c>
      <c r="SX1" s="85" t="s">
        <v>3722</v>
      </c>
      <c r="SY1" s="85" t="s">
        <v>3723</v>
      </c>
      <c r="SZ1" s="85" t="s">
        <v>3724</v>
      </c>
      <c r="TA1" s="85" t="s">
        <v>3725</v>
      </c>
      <c r="TB1" s="85" t="s">
        <v>3726</v>
      </c>
      <c r="TC1" s="85" t="s">
        <v>3727</v>
      </c>
      <c r="TD1" s="85" t="s">
        <v>3728</v>
      </c>
      <c r="TE1" s="85" t="s">
        <v>3729</v>
      </c>
      <c r="TF1" s="85" t="s">
        <v>3730</v>
      </c>
      <c r="TG1" s="85" t="s">
        <v>3731</v>
      </c>
      <c r="TH1" s="85" t="s">
        <v>3732</v>
      </c>
      <c r="TI1" s="85" t="s">
        <v>3733</v>
      </c>
      <c r="TJ1" s="85" t="s">
        <v>3734</v>
      </c>
      <c r="TK1" s="85" t="s">
        <v>3735</v>
      </c>
      <c r="TL1" s="85" t="s">
        <v>3736</v>
      </c>
      <c r="TM1" s="85" t="s">
        <v>3737</v>
      </c>
      <c r="TN1" s="85" t="s">
        <v>3738</v>
      </c>
      <c r="TO1" s="85" t="s">
        <v>3739</v>
      </c>
      <c r="TP1" s="85" t="s">
        <v>3740</v>
      </c>
      <c r="TQ1" s="85" t="s">
        <v>3741</v>
      </c>
      <c r="TR1" s="85" t="s">
        <v>3742</v>
      </c>
      <c r="TS1" s="85" t="s">
        <v>3743</v>
      </c>
      <c r="TT1" s="85" t="s">
        <v>3744</v>
      </c>
      <c r="TU1" s="85" t="s">
        <v>3745</v>
      </c>
      <c r="TV1" s="85" t="s">
        <v>3746</v>
      </c>
      <c r="TW1" s="85" t="s">
        <v>3747</v>
      </c>
      <c r="TX1" s="85" t="s">
        <v>3748</v>
      </c>
      <c r="TY1" s="85" t="s">
        <v>3749</v>
      </c>
      <c r="TZ1" s="85" t="s">
        <v>3750</v>
      </c>
      <c r="UA1" s="85" t="s">
        <v>3751</v>
      </c>
      <c r="UB1" s="85" t="s">
        <v>3752</v>
      </c>
      <c r="UC1" s="85" t="s">
        <v>3753</v>
      </c>
      <c r="UD1" s="85" t="s">
        <v>3754</v>
      </c>
      <c r="UE1" s="85" t="s">
        <v>3755</v>
      </c>
      <c r="UF1" s="85" t="s">
        <v>3756</v>
      </c>
      <c r="UG1" s="85" t="s">
        <v>3757</v>
      </c>
      <c r="UH1" s="85" t="s">
        <v>3758</v>
      </c>
      <c r="UI1" s="85" t="s">
        <v>3759</v>
      </c>
      <c r="UJ1" s="85" t="s">
        <v>3760</v>
      </c>
      <c r="UK1" s="85" t="s">
        <v>3761</v>
      </c>
      <c r="UL1" s="85" t="s">
        <v>3762</v>
      </c>
      <c r="UM1" s="85" t="s">
        <v>3763</v>
      </c>
      <c r="UN1" s="85" t="s">
        <v>3764</v>
      </c>
      <c r="UO1" s="85" t="s">
        <v>3765</v>
      </c>
      <c r="UP1" s="85" t="s">
        <v>3766</v>
      </c>
      <c r="UQ1" s="85" t="s">
        <v>3767</v>
      </c>
      <c r="UR1" s="85" t="s">
        <v>3768</v>
      </c>
      <c r="US1" s="85" t="s">
        <v>3769</v>
      </c>
      <c r="UT1" s="85" t="s">
        <v>3770</v>
      </c>
      <c r="UU1" s="85" t="s">
        <v>3771</v>
      </c>
      <c r="UV1" s="85" t="s">
        <v>3772</v>
      </c>
      <c r="UW1" s="85" t="s">
        <v>3773</v>
      </c>
      <c r="UX1" s="85" t="s">
        <v>3774</v>
      </c>
      <c r="UY1" s="85" t="s">
        <v>3775</v>
      </c>
      <c r="UZ1" s="85" t="s">
        <v>3776</v>
      </c>
      <c r="VA1" s="85" t="s">
        <v>3777</v>
      </c>
      <c r="VB1" s="85" t="s">
        <v>3778</v>
      </c>
      <c r="VC1" s="85" t="s">
        <v>3779</v>
      </c>
      <c r="VD1" s="85" t="s">
        <v>3780</v>
      </c>
      <c r="VE1" s="85" t="s">
        <v>3781</v>
      </c>
      <c r="VF1" s="85" t="s">
        <v>3782</v>
      </c>
      <c r="VG1" s="85" t="s">
        <v>3783</v>
      </c>
      <c r="VH1" s="85" t="s">
        <v>3784</v>
      </c>
      <c r="VI1" s="85" t="s">
        <v>3785</v>
      </c>
      <c r="VJ1" s="85" t="s">
        <v>3786</v>
      </c>
      <c r="VK1" s="80" t="s">
        <v>3787</v>
      </c>
      <c r="VL1" s="80" t="s">
        <v>3788</v>
      </c>
      <c r="VM1" s="80" t="s">
        <v>3789</v>
      </c>
      <c r="VN1" s="80" t="s">
        <v>3790</v>
      </c>
      <c r="VO1" s="80" t="s">
        <v>3791</v>
      </c>
      <c r="VP1" s="80" t="s">
        <v>3792</v>
      </c>
      <c r="VQ1" s="80" t="s">
        <v>3793</v>
      </c>
      <c r="VR1" s="80" t="s">
        <v>3794</v>
      </c>
      <c r="VS1" s="80" t="s">
        <v>3795</v>
      </c>
      <c r="VT1" s="80" t="s">
        <v>3796</v>
      </c>
      <c r="VU1" s="80" t="s">
        <v>3797</v>
      </c>
      <c r="VV1" s="80" t="s">
        <v>3798</v>
      </c>
      <c r="VW1" s="80" t="s">
        <v>3799</v>
      </c>
      <c r="VX1" s="80" t="s">
        <v>3800</v>
      </c>
      <c r="VY1" s="80" t="s">
        <v>3801</v>
      </c>
      <c r="VZ1" s="80" t="s">
        <v>3802</v>
      </c>
      <c r="WA1" s="80" t="s">
        <v>3803</v>
      </c>
      <c r="WB1" s="80" t="s">
        <v>3804</v>
      </c>
      <c r="WC1" s="80" t="s">
        <v>3805</v>
      </c>
      <c r="WD1" s="80" t="s">
        <v>3806</v>
      </c>
      <c r="WE1" s="80" t="s">
        <v>3807</v>
      </c>
      <c r="WF1" s="80" t="s">
        <v>3808</v>
      </c>
      <c r="WG1" s="80" t="s">
        <v>3809</v>
      </c>
      <c r="WH1" s="80" t="s">
        <v>3810</v>
      </c>
      <c r="WI1" s="80" t="s">
        <v>3811</v>
      </c>
      <c r="WJ1" s="80" t="s">
        <v>3812</v>
      </c>
      <c r="WK1" s="80" t="s">
        <v>3813</v>
      </c>
      <c r="WL1" s="80" t="s">
        <v>3814</v>
      </c>
      <c r="WM1" s="80" t="s">
        <v>3815</v>
      </c>
      <c r="WN1" s="80" t="s">
        <v>3816</v>
      </c>
      <c r="WO1" s="80" t="s">
        <v>3817</v>
      </c>
      <c r="WP1" s="80" t="s">
        <v>3818</v>
      </c>
      <c r="WQ1" s="80" t="s">
        <v>3819</v>
      </c>
      <c r="WR1" s="80" t="s">
        <v>3820</v>
      </c>
      <c r="WS1" s="80" t="s">
        <v>3821</v>
      </c>
      <c r="WT1" s="80" t="s">
        <v>3822</v>
      </c>
      <c r="WU1" s="80" t="s">
        <v>3823</v>
      </c>
      <c r="WV1" s="80" t="s">
        <v>3824</v>
      </c>
      <c r="WW1" s="80" t="s">
        <v>3825</v>
      </c>
      <c r="WX1" s="80" t="s">
        <v>3826</v>
      </c>
      <c r="WY1" s="80" t="s">
        <v>3827</v>
      </c>
      <c r="WZ1" s="80" t="s">
        <v>3828</v>
      </c>
      <c r="XA1" s="80" t="s">
        <v>3829</v>
      </c>
      <c r="XB1" s="80" t="s">
        <v>3830</v>
      </c>
      <c r="XC1" s="80" t="s">
        <v>3831</v>
      </c>
      <c r="XD1" s="80" t="s">
        <v>3832</v>
      </c>
      <c r="XE1" s="80" t="s">
        <v>3833</v>
      </c>
      <c r="XF1" s="80" t="s">
        <v>3834</v>
      </c>
      <c r="XG1" s="80" t="s">
        <v>3835</v>
      </c>
      <c r="XH1" s="80" t="s">
        <v>3836</v>
      </c>
      <c r="XI1" s="80" t="s">
        <v>3837</v>
      </c>
      <c r="XJ1" s="80" t="s">
        <v>3838</v>
      </c>
      <c r="XK1" s="80" t="s">
        <v>3839</v>
      </c>
      <c r="XL1" s="80" t="s">
        <v>3840</v>
      </c>
      <c r="XM1" s="80" t="s">
        <v>3841</v>
      </c>
      <c r="XN1" s="80" t="s">
        <v>3842</v>
      </c>
      <c r="XO1" s="80" t="s">
        <v>3843</v>
      </c>
      <c r="XP1" s="80" t="s">
        <v>3844</v>
      </c>
      <c r="XQ1" s="80" t="s">
        <v>3845</v>
      </c>
      <c r="XR1" s="80" t="s">
        <v>3846</v>
      </c>
      <c r="XS1" s="80" t="s">
        <v>3847</v>
      </c>
      <c r="XT1" s="80" t="s">
        <v>3848</v>
      </c>
      <c r="XU1" s="80" t="s">
        <v>3849</v>
      </c>
      <c r="XV1" s="80" t="s">
        <v>3850</v>
      </c>
      <c r="XW1" s="80" t="s">
        <v>3851</v>
      </c>
      <c r="XX1" s="80" t="s">
        <v>3852</v>
      </c>
      <c r="XY1" s="80" t="s">
        <v>3853</v>
      </c>
      <c r="XZ1" s="80" t="s">
        <v>3854</v>
      </c>
      <c r="YA1" s="80" t="s">
        <v>3855</v>
      </c>
      <c r="YB1" s="80" t="s">
        <v>3856</v>
      </c>
      <c r="YC1" s="80" t="s">
        <v>3857</v>
      </c>
      <c r="YD1" s="80" t="s">
        <v>3858</v>
      </c>
      <c r="YE1" s="80" t="s">
        <v>3859</v>
      </c>
      <c r="YF1" s="80" t="s">
        <v>3860</v>
      </c>
      <c r="YG1" s="80" t="s">
        <v>3861</v>
      </c>
      <c r="YH1" s="80" t="s">
        <v>3862</v>
      </c>
      <c r="YI1" s="80" t="s">
        <v>3863</v>
      </c>
      <c r="YJ1" s="80" t="s">
        <v>3864</v>
      </c>
      <c r="YK1" s="80" t="s">
        <v>3865</v>
      </c>
      <c r="YL1" s="80" t="s">
        <v>3866</v>
      </c>
      <c r="YM1" s="80" t="s">
        <v>3867</v>
      </c>
      <c r="YN1" s="80" t="s">
        <v>3868</v>
      </c>
      <c r="YO1" s="80" t="s">
        <v>3869</v>
      </c>
      <c r="YP1" s="80" t="s">
        <v>3870</v>
      </c>
      <c r="YQ1" s="80" t="s">
        <v>3871</v>
      </c>
      <c r="YR1" s="80" t="s">
        <v>3872</v>
      </c>
      <c r="YS1" s="80" t="s">
        <v>3873</v>
      </c>
      <c r="YT1" s="80" t="s">
        <v>3874</v>
      </c>
      <c r="YU1" s="80" t="s">
        <v>3875</v>
      </c>
      <c r="YV1" s="80" t="s">
        <v>3876</v>
      </c>
      <c r="YW1" s="80" t="s">
        <v>3877</v>
      </c>
      <c r="YX1" s="80" t="s">
        <v>3878</v>
      </c>
      <c r="YY1" s="80" t="s">
        <v>3879</v>
      </c>
      <c r="YZ1" s="80" t="s">
        <v>3880</v>
      </c>
      <c r="ZA1" s="80" t="s">
        <v>3881</v>
      </c>
      <c r="ZB1" s="80" t="s">
        <v>3882</v>
      </c>
      <c r="ZC1" s="80" t="s">
        <v>3883</v>
      </c>
      <c r="ZD1" s="80" t="s">
        <v>3884</v>
      </c>
      <c r="ZE1" s="80" t="s">
        <v>3885</v>
      </c>
      <c r="ZF1" s="80" t="s">
        <v>3886</v>
      </c>
      <c r="ZG1" s="80" t="s">
        <v>3887</v>
      </c>
      <c r="ZH1" s="80" t="s">
        <v>3888</v>
      </c>
      <c r="ZI1" s="80" t="s">
        <v>3889</v>
      </c>
      <c r="ZJ1" s="80" t="s">
        <v>3890</v>
      </c>
      <c r="ZK1" s="80" t="s">
        <v>3891</v>
      </c>
      <c r="ZL1" s="80" t="s">
        <v>3892</v>
      </c>
      <c r="ZM1" s="80" t="s">
        <v>3893</v>
      </c>
      <c r="ZN1" s="80" t="s">
        <v>3894</v>
      </c>
      <c r="ZO1" s="80" t="s">
        <v>3895</v>
      </c>
      <c r="ZP1" s="80" t="s">
        <v>3896</v>
      </c>
      <c r="ZQ1" s="80" t="s">
        <v>3897</v>
      </c>
      <c r="ZR1" s="80" t="s">
        <v>3898</v>
      </c>
      <c r="ZS1" s="80" t="s">
        <v>3899</v>
      </c>
      <c r="ZT1" s="80" t="s">
        <v>3900</v>
      </c>
      <c r="ZU1" s="80" t="s">
        <v>3901</v>
      </c>
      <c r="ZV1" s="80" t="s">
        <v>3902</v>
      </c>
      <c r="ZW1" s="80" t="s">
        <v>3903</v>
      </c>
      <c r="ZX1" s="80" t="s">
        <v>3904</v>
      </c>
      <c r="ZY1" s="80" t="s">
        <v>3905</v>
      </c>
      <c r="ZZ1" s="80" t="s">
        <v>3906</v>
      </c>
      <c r="AAA1" s="80" t="s">
        <v>3907</v>
      </c>
      <c r="AAB1" s="80" t="s">
        <v>3908</v>
      </c>
      <c r="AAC1" s="80" t="s">
        <v>3909</v>
      </c>
      <c r="AAD1" s="80" t="s">
        <v>3910</v>
      </c>
      <c r="AAE1" s="80" t="s">
        <v>3911</v>
      </c>
      <c r="AAF1" s="80" t="s">
        <v>3912</v>
      </c>
      <c r="AAG1" s="80" t="s">
        <v>3913</v>
      </c>
      <c r="AAH1" s="80" t="s">
        <v>3914</v>
      </c>
      <c r="AAI1" s="80" t="s">
        <v>3915</v>
      </c>
      <c r="AAJ1" s="80" t="s">
        <v>3916</v>
      </c>
      <c r="AAK1" s="80" t="s">
        <v>3917</v>
      </c>
      <c r="AAL1" s="80" t="s">
        <v>3918</v>
      </c>
      <c r="AAM1" s="80" t="s">
        <v>3919</v>
      </c>
      <c r="AAN1" s="80" t="s">
        <v>3920</v>
      </c>
      <c r="AAO1" s="80" t="s">
        <v>3921</v>
      </c>
      <c r="AAP1" s="80" t="s">
        <v>3922</v>
      </c>
      <c r="AAQ1" s="80" t="s">
        <v>3923</v>
      </c>
      <c r="AAR1" s="80" t="s">
        <v>3924</v>
      </c>
      <c r="AAS1" s="80" t="s">
        <v>3925</v>
      </c>
      <c r="AAT1" s="80" t="s">
        <v>3926</v>
      </c>
      <c r="AAU1" s="80" t="s">
        <v>3927</v>
      </c>
      <c r="AAV1" s="80" t="s">
        <v>3928</v>
      </c>
      <c r="AAW1" s="80" t="s">
        <v>3929</v>
      </c>
      <c r="AAX1" s="80" t="s">
        <v>3930</v>
      </c>
      <c r="AAY1" s="80" t="s">
        <v>3931</v>
      </c>
      <c r="AAZ1" s="80" t="s">
        <v>3932</v>
      </c>
      <c r="ABA1" s="80" t="s">
        <v>3933</v>
      </c>
      <c r="ABB1" s="80" t="s">
        <v>3934</v>
      </c>
      <c r="ABC1" s="80" t="s">
        <v>3935</v>
      </c>
      <c r="ABD1" s="80" t="s">
        <v>3936</v>
      </c>
      <c r="ABE1" s="80" t="s">
        <v>3937</v>
      </c>
      <c r="ABF1" s="80" t="s">
        <v>3938</v>
      </c>
      <c r="ABG1" s="80" t="s">
        <v>3939</v>
      </c>
      <c r="ABH1" s="80" t="s">
        <v>3940</v>
      </c>
      <c r="ABI1" s="80" t="s">
        <v>3941</v>
      </c>
      <c r="ABJ1" s="80" t="s">
        <v>3942</v>
      </c>
      <c r="ABK1" s="80" t="s">
        <v>3943</v>
      </c>
      <c r="ABL1" s="80" t="s">
        <v>3944</v>
      </c>
      <c r="ABM1" s="80" t="s">
        <v>3945</v>
      </c>
      <c r="ABN1" s="80" t="s">
        <v>3946</v>
      </c>
      <c r="ABO1" s="80" t="s">
        <v>3947</v>
      </c>
      <c r="ABP1" s="80" t="s">
        <v>3948</v>
      </c>
      <c r="ABQ1" s="80" t="s">
        <v>3949</v>
      </c>
      <c r="ABR1" s="80" t="s">
        <v>3950</v>
      </c>
      <c r="ABS1" s="80" t="s">
        <v>3951</v>
      </c>
      <c r="ABT1" s="80" t="s">
        <v>3952</v>
      </c>
      <c r="ABU1" s="80" t="s">
        <v>3953</v>
      </c>
      <c r="ABV1" s="80" t="s">
        <v>3954</v>
      </c>
      <c r="ABW1" s="80" t="s">
        <v>3955</v>
      </c>
      <c r="ABX1" s="80" t="s">
        <v>3956</v>
      </c>
      <c r="ABY1" s="80" t="s">
        <v>3957</v>
      </c>
      <c r="ABZ1" s="80" t="s">
        <v>3958</v>
      </c>
      <c r="ACA1" s="80" t="s">
        <v>3959</v>
      </c>
      <c r="ACB1" s="80" t="s">
        <v>3960</v>
      </c>
      <c r="ACC1" s="80" t="s">
        <v>3961</v>
      </c>
      <c r="ACD1" s="80" t="s">
        <v>3962</v>
      </c>
      <c r="ACE1" s="80" t="s">
        <v>3963</v>
      </c>
      <c r="ACF1" s="80" t="s">
        <v>3964</v>
      </c>
      <c r="ACG1" s="80" t="s">
        <v>3965</v>
      </c>
      <c r="ACH1" s="80" t="s">
        <v>3966</v>
      </c>
      <c r="ACI1" s="80" t="s">
        <v>3967</v>
      </c>
      <c r="ACJ1" s="80" t="s">
        <v>3968</v>
      </c>
      <c r="ACK1" s="80" t="s">
        <v>3969</v>
      </c>
      <c r="ACL1" s="80" t="s">
        <v>3970</v>
      </c>
      <c r="ACM1" s="80" t="s">
        <v>3971</v>
      </c>
      <c r="ACN1" s="80" t="s">
        <v>3972</v>
      </c>
      <c r="ACO1" s="80" t="s">
        <v>3973</v>
      </c>
      <c r="ACP1" s="80" t="s">
        <v>3974</v>
      </c>
      <c r="ACQ1" s="80" t="s">
        <v>3975</v>
      </c>
      <c r="ACR1" s="80" t="s">
        <v>3976</v>
      </c>
      <c r="ACS1" s="80" t="s">
        <v>3977</v>
      </c>
      <c r="ACT1" s="80" t="s">
        <v>3978</v>
      </c>
      <c r="ACU1" s="80" t="s">
        <v>3979</v>
      </c>
      <c r="ACV1" s="80" t="s">
        <v>3980</v>
      </c>
      <c r="ACW1" s="80" t="s">
        <v>3981</v>
      </c>
      <c r="ACX1" s="80" t="s">
        <v>3982</v>
      </c>
      <c r="ACY1" s="80" t="s">
        <v>3983</v>
      </c>
      <c r="ACZ1" s="80" t="s">
        <v>3984</v>
      </c>
      <c r="ADA1" s="80" t="s">
        <v>3985</v>
      </c>
      <c r="ADB1" s="80" t="s">
        <v>3986</v>
      </c>
      <c r="ADC1" s="80" t="s">
        <v>3987</v>
      </c>
      <c r="ADD1" s="80" t="s">
        <v>3988</v>
      </c>
      <c r="ADE1" s="80" t="s">
        <v>3989</v>
      </c>
      <c r="ADF1" s="80" t="s">
        <v>3990</v>
      </c>
      <c r="ADG1" s="80" t="s">
        <v>3991</v>
      </c>
      <c r="ADH1" s="80" t="s">
        <v>3992</v>
      </c>
      <c r="ADI1" s="80" t="s">
        <v>3993</v>
      </c>
      <c r="ADJ1" s="80" t="s">
        <v>3994</v>
      </c>
      <c r="ADK1" s="80" t="s">
        <v>3995</v>
      </c>
      <c r="ADL1" s="80" t="s">
        <v>3996</v>
      </c>
      <c r="ADM1" s="80" t="s">
        <v>3997</v>
      </c>
      <c r="ADN1" s="80" t="s">
        <v>3998</v>
      </c>
      <c r="ADO1" s="80" t="s">
        <v>3999</v>
      </c>
      <c r="ADP1" s="80" t="s">
        <v>4000</v>
      </c>
      <c r="ADQ1" s="80" t="s">
        <v>4001</v>
      </c>
      <c r="ADR1" s="80" t="s">
        <v>4002</v>
      </c>
      <c r="ADS1" s="80" t="s">
        <v>4003</v>
      </c>
      <c r="ADT1" s="80" t="s">
        <v>4004</v>
      </c>
      <c r="ADU1" s="80" t="s">
        <v>4005</v>
      </c>
      <c r="ADV1" s="80" t="s">
        <v>4006</v>
      </c>
      <c r="ADW1" s="80" t="s">
        <v>4007</v>
      </c>
      <c r="ADX1" s="80" t="s">
        <v>4008</v>
      </c>
      <c r="ADY1" s="80" t="s">
        <v>4009</v>
      </c>
      <c r="ADZ1" s="80" t="s">
        <v>4010</v>
      </c>
      <c r="AEA1" s="80" t="s">
        <v>4011</v>
      </c>
      <c r="AEB1" s="80" t="s">
        <v>4012</v>
      </c>
      <c r="AEC1" s="80" t="s">
        <v>4013</v>
      </c>
      <c r="AED1" s="80" t="s">
        <v>4014</v>
      </c>
      <c r="AEE1" s="80" t="s">
        <v>4015</v>
      </c>
      <c r="AEF1" s="80" t="s">
        <v>4016</v>
      </c>
      <c r="AEG1" s="80" t="s">
        <v>4017</v>
      </c>
      <c r="AEH1" s="80" t="s">
        <v>4018</v>
      </c>
      <c r="AEI1" s="80" t="s">
        <v>4019</v>
      </c>
      <c r="AEJ1" s="80" t="s">
        <v>4020</v>
      </c>
      <c r="AEK1" s="80" t="s">
        <v>4021</v>
      </c>
      <c r="AEL1" s="80" t="s">
        <v>4022</v>
      </c>
      <c r="AEM1" s="80" t="s">
        <v>4023</v>
      </c>
      <c r="AEN1" s="80" t="s">
        <v>4024</v>
      </c>
      <c r="AEO1" s="80" t="s">
        <v>4025</v>
      </c>
      <c r="AEP1" s="80" t="s">
        <v>4026</v>
      </c>
      <c r="AEQ1" s="80" t="s">
        <v>4027</v>
      </c>
      <c r="AER1" s="80" t="s">
        <v>4028</v>
      </c>
      <c r="AES1" s="80" t="s">
        <v>4029</v>
      </c>
      <c r="AET1" s="80" t="s">
        <v>4030</v>
      </c>
      <c r="AEU1" s="80" t="s">
        <v>4031</v>
      </c>
      <c r="AEV1" s="80" t="s">
        <v>4032</v>
      </c>
      <c r="AEW1" s="80" t="s">
        <v>4033</v>
      </c>
      <c r="AEX1" s="80" t="s">
        <v>4034</v>
      </c>
      <c r="AEY1" s="80" t="s">
        <v>4035</v>
      </c>
      <c r="AEZ1" s="80" t="s">
        <v>4036</v>
      </c>
      <c r="AFA1" s="80" t="s">
        <v>4037</v>
      </c>
      <c r="AFB1" s="80" t="s">
        <v>4038</v>
      </c>
      <c r="AFC1" s="80" t="s">
        <v>4039</v>
      </c>
      <c r="AFD1" s="80" t="s">
        <v>4040</v>
      </c>
      <c r="AFE1" s="80" t="s">
        <v>4041</v>
      </c>
      <c r="AFF1" s="80" t="s">
        <v>4042</v>
      </c>
      <c r="AFG1" s="80" t="s">
        <v>4043</v>
      </c>
      <c r="AFH1" s="80" t="s">
        <v>4044</v>
      </c>
      <c r="AFI1" s="80" t="s">
        <v>4045</v>
      </c>
      <c r="AFJ1" s="80" t="s">
        <v>4046</v>
      </c>
      <c r="AFK1" s="80" t="s">
        <v>4047</v>
      </c>
      <c r="AFL1" s="80" t="s">
        <v>4048</v>
      </c>
      <c r="AFM1" s="80" t="s">
        <v>4049</v>
      </c>
      <c r="AFN1" s="80" t="s">
        <v>4050</v>
      </c>
      <c r="AFO1" s="80" t="s">
        <v>4051</v>
      </c>
      <c r="AFP1" s="80" t="s">
        <v>4052</v>
      </c>
      <c r="AFQ1" s="80" t="s">
        <v>4053</v>
      </c>
      <c r="AFR1" s="80" t="s">
        <v>4054</v>
      </c>
      <c r="AFS1" s="80" t="s">
        <v>4055</v>
      </c>
      <c r="AFT1" s="80" t="s">
        <v>4056</v>
      </c>
      <c r="AFU1" s="80" t="s">
        <v>4057</v>
      </c>
      <c r="AFV1" s="80" t="s">
        <v>4058</v>
      </c>
      <c r="AFW1" s="80" t="s">
        <v>4059</v>
      </c>
      <c r="AFX1" s="80" t="s">
        <v>4060</v>
      </c>
      <c r="AFY1" s="80" t="s">
        <v>4061</v>
      </c>
      <c r="AFZ1" s="80" t="s">
        <v>4062</v>
      </c>
      <c r="AGA1" s="80" t="s">
        <v>4063</v>
      </c>
      <c r="AGB1" s="80" t="s">
        <v>4064</v>
      </c>
      <c r="AGC1" s="80" t="s">
        <v>4065</v>
      </c>
      <c r="AGD1" s="80" t="s">
        <v>4066</v>
      </c>
      <c r="AGE1" s="80" t="s">
        <v>4067</v>
      </c>
      <c r="AGF1" s="80" t="s">
        <v>4068</v>
      </c>
      <c r="AGG1" s="80" t="s">
        <v>4069</v>
      </c>
      <c r="AGH1" s="80" t="s">
        <v>4070</v>
      </c>
      <c r="AGI1" s="80" t="s">
        <v>4071</v>
      </c>
      <c r="AGJ1" s="80" t="s">
        <v>4072</v>
      </c>
      <c r="AGK1" s="80" t="s">
        <v>4073</v>
      </c>
      <c r="AGL1" s="80" t="s">
        <v>4074</v>
      </c>
      <c r="AGM1" s="80" t="s">
        <v>4075</v>
      </c>
      <c r="AGN1" s="80" t="s">
        <v>4076</v>
      </c>
      <c r="AGO1" s="80" t="s">
        <v>4077</v>
      </c>
      <c r="AGP1" s="80" t="s">
        <v>4078</v>
      </c>
      <c r="AGQ1" s="80" t="s">
        <v>4079</v>
      </c>
      <c r="AGR1" s="80" t="s">
        <v>4080</v>
      </c>
      <c r="AGS1" s="80" t="s">
        <v>4081</v>
      </c>
      <c r="AGT1" s="80" t="s">
        <v>4082</v>
      </c>
      <c r="AGU1" s="80" t="s">
        <v>4083</v>
      </c>
      <c r="AGV1" s="80" t="s">
        <v>4084</v>
      </c>
      <c r="AGW1" s="80" t="s">
        <v>4085</v>
      </c>
      <c r="AGX1" s="80" t="s">
        <v>4086</v>
      </c>
      <c r="AGY1" s="80" t="s">
        <v>4087</v>
      </c>
      <c r="AGZ1" s="80" t="s">
        <v>4088</v>
      </c>
      <c r="AHA1" s="80" t="s">
        <v>4089</v>
      </c>
      <c r="AHB1" s="80" t="s">
        <v>4090</v>
      </c>
      <c r="AHC1" s="80" t="s">
        <v>4091</v>
      </c>
      <c r="AHD1" s="80" t="s">
        <v>4092</v>
      </c>
      <c r="AHE1" s="80" t="s">
        <v>4093</v>
      </c>
      <c r="AHF1" s="80" t="s">
        <v>4094</v>
      </c>
      <c r="AHG1" s="80" t="s">
        <v>4095</v>
      </c>
      <c r="AHH1" s="80" t="s">
        <v>4096</v>
      </c>
      <c r="AHI1" s="80" t="s">
        <v>4097</v>
      </c>
      <c r="AHJ1" s="80" t="s">
        <v>4098</v>
      </c>
      <c r="AHK1" s="80" t="s">
        <v>4099</v>
      </c>
      <c r="AHL1" s="80" t="s">
        <v>4100</v>
      </c>
      <c r="AHM1" s="80" t="s">
        <v>4101</v>
      </c>
      <c r="AHN1" s="80" t="s">
        <v>4102</v>
      </c>
      <c r="AHO1" s="80" t="s">
        <v>4103</v>
      </c>
      <c r="AHP1" s="80" t="s">
        <v>4104</v>
      </c>
      <c r="AHQ1" s="80" t="s">
        <v>4105</v>
      </c>
      <c r="AHR1" s="80" t="s">
        <v>4106</v>
      </c>
      <c r="AHS1" s="80" t="s">
        <v>4107</v>
      </c>
      <c r="AHT1" s="80" t="s">
        <v>4108</v>
      </c>
      <c r="AHU1" s="80" t="s">
        <v>4109</v>
      </c>
      <c r="AHV1" s="80" t="s">
        <v>4110</v>
      </c>
      <c r="AHW1" s="80" t="s">
        <v>4111</v>
      </c>
      <c r="AHX1" s="80" t="s">
        <v>4112</v>
      </c>
      <c r="AHY1" s="80" t="s">
        <v>4113</v>
      </c>
      <c r="AHZ1" s="80" t="s">
        <v>4114</v>
      </c>
      <c r="AIA1" s="80" t="s">
        <v>4115</v>
      </c>
      <c r="AIB1" s="80" t="s">
        <v>4116</v>
      </c>
      <c r="AIC1" s="80" t="s">
        <v>4117</v>
      </c>
      <c r="AID1" s="80" t="s">
        <v>4118</v>
      </c>
      <c r="AIE1" s="80" t="s">
        <v>4119</v>
      </c>
      <c r="AIF1" s="80" t="s">
        <v>4120</v>
      </c>
      <c r="AIG1" s="80" t="s">
        <v>4121</v>
      </c>
      <c r="AIH1" s="80" t="s">
        <v>4122</v>
      </c>
      <c r="AII1" s="80" t="s">
        <v>4123</v>
      </c>
      <c r="AIJ1" s="80" t="s">
        <v>4124</v>
      </c>
      <c r="AIK1" s="80" t="s">
        <v>4125</v>
      </c>
      <c r="AIL1" s="80" t="s">
        <v>4126</v>
      </c>
      <c r="AIM1" s="80" t="s">
        <v>4127</v>
      </c>
      <c r="AIN1" s="80" t="s">
        <v>4128</v>
      </c>
      <c r="AIO1" s="80" t="s">
        <v>4129</v>
      </c>
      <c r="AIP1" s="80" t="s">
        <v>4130</v>
      </c>
      <c r="AIQ1" s="80" t="s">
        <v>4131</v>
      </c>
      <c r="AIR1" s="80" t="s">
        <v>4132</v>
      </c>
      <c r="AIS1" s="80" t="s">
        <v>4133</v>
      </c>
      <c r="AIT1" s="80" t="s">
        <v>4134</v>
      </c>
      <c r="AIU1" s="80" t="s">
        <v>4135</v>
      </c>
      <c r="AIV1" s="80" t="s">
        <v>4136</v>
      </c>
      <c r="AIW1" s="80" t="s">
        <v>4137</v>
      </c>
      <c r="AIX1" s="80" t="s">
        <v>4138</v>
      </c>
      <c r="AIY1" s="80" t="s">
        <v>4139</v>
      </c>
      <c r="AIZ1" s="80" t="s">
        <v>4140</v>
      </c>
      <c r="AJA1" s="80" t="s">
        <v>4141</v>
      </c>
      <c r="AJB1" s="80" t="s">
        <v>4142</v>
      </c>
      <c r="AJC1" s="80" t="s">
        <v>4143</v>
      </c>
      <c r="AJD1" s="80" t="s">
        <v>4144</v>
      </c>
      <c r="AJE1" s="80" t="s">
        <v>4145</v>
      </c>
      <c r="AJF1" s="80" t="s">
        <v>4146</v>
      </c>
      <c r="AJG1" s="80" t="s">
        <v>4147</v>
      </c>
      <c r="AJH1" s="80" t="s">
        <v>4148</v>
      </c>
      <c r="AJI1" s="80" t="s">
        <v>4149</v>
      </c>
      <c r="AJJ1" s="80" t="s">
        <v>4150</v>
      </c>
      <c r="AJK1" s="80" t="s">
        <v>4151</v>
      </c>
      <c r="AJL1" s="80" t="s">
        <v>4152</v>
      </c>
      <c r="AJM1" s="80" t="s">
        <v>4153</v>
      </c>
      <c r="AJN1" s="80" t="s">
        <v>4154</v>
      </c>
      <c r="AJO1" s="80" t="s">
        <v>4155</v>
      </c>
      <c r="AJP1" s="80" t="s">
        <v>4156</v>
      </c>
      <c r="AJQ1" s="80" t="s">
        <v>4157</v>
      </c>
      <c r="AJR1" s="80" t="s">
        <v>4158</v>
      </c>
      <c r="AJS1" s="80" t="s">
        <v>4159</v>
      </c>
      <c r="AJT1" s="80" t="s">
        <v>4160</v>
      </c>
      <c r="AJU1" s="80" t="s">
        <v>4161</v>
      </c>
      <c r="AJV1" s="80" t="s">
        <v>4162</v>
      </c>
      <c r="AJW1" s="80" t="s">
        <v>4163</v>
      </c>
      <c r="AJX1" s="80" t="s">
        <v>4164</v>
      </c>
      <c r="AJY1" s="80" t="s">
        <v>4165</v>
      </c>
      <c r="AJZ1" s="80" t="s">
        <v>4166</v>
      </c>
      <c r="AKA1" s="80" t="s">
        <v>4167</v>
      </c>
      <c r="AKB1" s="80" t="s">
        <v>4168</v>
      </c>
      <c r="AKC1" s="80" t="s">
        <v>4169</v>
      </c>
      <c r="AKD1" s="80" t="s">
        <v>4170</v>
      </c>
      <c r="AKE1" s="80" t="s">
        <v>4171</v>
      </c>
      <c r="AKF1" s="80" t="s">
        <v>4172</v>
      </c>
      <c r="AKG1" s="80" t="s">
        <v>4173</v>
      </c>
      <c r="AKH1" s="80" t="s">
        <v>4174</v>
      </c>
      <c r="AKI1" s="80" t="s">
        <v>4175</v>
      </c>
      <c r="AKJ1" s="80" t="s">
        <v>4176</v>
      </c>
      <c r="AKK1" s="80" t="s">
        <v>4177</v>
      </c>
      <c r="AKL1" s="80" t="s">
        <v>4178</v>
      </c>
      <c r="AKM1" s="80" t="s">
        <v>4179</v>
      </c>
      <c r="AKN1" s="80" t="s">
        <v>4180</v>
      </c>
      <c r="AKO1" s="80" t="s">
        <v>4181</v>
      </c>
      <c r="AKP1" s="80" t="s">
        <v>4182</v>
      </c>
      <c r="AKQ1" s="80" t="s">
        <v>4183</v>
      </c>
      <c r="AKR1" s="80" t="s">
        <v>4184</v>
      </c>
      <c r="AKS1" s="80" t="s">
        <v>4185</v>
      </c>
      <c r="AKT1" s="80" t="s">
        <v>4186</v>
      </c>
      <c r="AKU1" s="80" t="s">
        <v>4187</v>
      </c>
      <c r="AKV1" s="80" t="s">
        <v>4188</v>
      </c>
      <c r="AKW1" s="80" t="s">
        <v>4189</v>
      </c>
      <c r="AKX1" s="80" t="s">
        <v>4190</v>
      </c>
      <c r="AKY1" s="80" t="s">
        <v>4191</v>
      </c>
      <c r="AKZ1" s="80" t="s">
        <v>4192</v>
      </c>
      <c r="ALA1" s="80" t="s">
        <v>4193</v>
      </c>
      <c r="ALB1" s="80" t="s">
        <v>4194</v>
      </c>
      <c r="ALC1" s="80" t="s">
        <v>4195</v>
      </c>
      <c r="ALD1" s="80" t="s">
        <v>4196</v>
      </c>
      <c r="ALE1" s="80" t="s">
        <v>4197</v>
      </c>
      <c r="ALF1" s="80" t="s">
        <v>4198</v>
      </c>
      <c r="ALG1" s="80" t="s">
        <v>4199</v>
      </c>
      <c r="ALH1" s="80" t="s">
        <v>4200</v>
      </c>
      <c r="ALI1" s="80" t="s">
        <v>4201</v>
      </c>
      <c r="ALJ1" s="80" t="s">
        <v>4202</v>
      </c>
      <c r="ALK1" s="80" t="s">
        <v>4203</v>
      </c>
      <c r="ALL1" s="80" t="s">
        <v>4204</v>
      </c>
      <c r="ALM1" s="80" t="s">
        <v>4205</v>
      </c>
      <c r="ALN1" s="80" t="s">
        <v>4206</v>
      </c>
      <c r="ALO1" s="80" t="s">
        <v>4207</v>
      </c>
      <c r="ALP1" s="80" t="s">
        <v>4208</v>
      </c>
      <c r="ALQ1" s="80" t="s">
        <v>4209</v>
      </c>
      <c r="ALR1" s="80" t="s">
        <v>4210</v>
      </c>
      <c r="ALS1" s="80" t="s">
        <v>4211</v>
      </c>
      <c r="ALT1" s="80" t="s">
        <v>4212</v>
      </c>
      <c r="ALU1" s="80" t="s">
        <v>4213</v>
      </c>
      <c r="ALV1" s="80" t="s">
        <v>4214</v>
      </c>
      <c r="ALW1" s="80" t="s">
        <v>4215</v>
      </c>
      <c r="ALX1" s="80" t="s">
        <v>4216</v>
      </c>
      <c r="ALY1" s="80" t="s">
        <v>4217</v>
      </c>
      <c r="ALZ1" s="80" t="s">
        <v>4218</v>
      </c>
      <c r="AMA1" s="80" t="s">
        <v>4219</v>
      </c>
      <c r="AMB1" s="80" t="s">
        <v>4220</v>
      </c>
      <c r="AMC1" s="80" t="s">
        <v>4221</v>
      </c>
      <c r="AMD1" s="80" t="s">
        <v>4222</v>
      </c>
      <c r="AME1" s="80" t="s">
        <v>4223</v>
      </c>
      <c r="AMF1" s="80" t="s">
        <v>4224</v>
      </c>
      <c r="AMG1" s="80" t="s">
        <v>4225</v>
      </c>
      <c r="AMH1" s="80" t="s">
        <v>4226</v>
      </c>
      <c r="AMI1" s="80" t="s">
        <v>4227</v>
      </c>
      <c r="AMJ1" s="80" t="s">
        <v>4228</v>
      </c>
      <c r="AMK1" s="80" t="s">
        <v>4229</v>
      </c>
      <c r="AML1" s="80" t="s">
        <v>4230</v>
      </c>
      <c r="AMM1" s="80" t="s">
        <v>4231</v>
      </c>
      <c r="AMN1" s="80" t="s">
        <v>4232</v>
      </c>
      <c r="AMO1" s="80" t="s">
        <v>4233</v>
      </c>
      <c r="AMP1" s="80" t="s">
        <v>4234</v>
      </c>
      <c r="AMQ1" s="80" t="s">
        <v>4235</v>
      </c>
      <c r="AMR1" s="80" t="s">
        <v>4236</v>
      </c>
      <c r="AMS1" s="80" t="s">
        <v>4237</v>
      </c>
      <c r="AMT1" s="80" t="s">
        <v>4238</v>
      </c>
      <c r="AMU1" s="80" t="s">
        <v>4239</v>
      </c>
      <c r="AMV1" s="80" t="s">
        <v>4240</v>
      </c>
      <c r="AMW1" s="80" t="s">
        <v>4241</v>
      </c>
      <c r="AMX1" s="80" t="s">
        <v>4242</v>
      </c>
      <c r="AMY1" s="80" t="s">
        <v>4243</v>
      </c>
      <c r="AMZ1" s="80" t="s">
        <v>4244</v>
      </c>
      <c r="ANA1" s="80" t="s">
        <v>4245</v>
      </c>
      <c r="ANB1" s="80" t="s">
        <v>4246</v>
      </c>
      <c r="ANC1" s="80" t="s">
        <v>4247</v>
      </c>
      <c r="AND1" s="80" t="s">
        <v>4248</v>
      </c>
      <c r="ANE1" s="80" t="s">
        <v>4249</v>
      </c>
      <c r="ANF1" s="80" t="s">
        <v>4250</v>
      </c>
      <c r="ANG1" s="80" t="s">
        <v>4251</v>
      </c>
      <c r="ANH1" s="80" t="s">
        <v>4252</v>
      </c>
      <c r="ANI1" s="80" t="s">
        <v>4253</v>
      </c>
      <c r="ANJ1" s="80" t="s">
        <v>4254</v>
      </c>
      <c r="ANK1" s="80" t="s">
        <v>4255</v>
      </c>
      <c r="ANL1" s="80" t="s">
        <v>4256</v>
      </c>
      <c r="ANM1" s="80" t="s">
        <v>4257</v>
      </c>
      <c r="ANN1" s="80" t="s">
        <v>4258</v>
      </c>
      <c r="ANO1" s="80" t="s">
        <v>4259</v>
      </c>
      <c r="ANP1" s="80" t="s">
        <v>4260</v>
      </c>
      <c r="ANQ1" s="80" t="s">
        <v>4261</v>
      </c>
      <c r="ANR1" s="80" t="s">
        <v>4262</v>
      </c>
      <c r="ANS1" s="80" t="s">
        <v>4263</v>
      </c>
      <c r="ANT1" s="80" t="s">
        <v>4264</v>
      </c>
      <c r="ANU1" s="80" t="s">
        <v>4265</v>
      </c>
      <c r="ANV1" s="80" t="s">
        <v>4266</v>
      </c>
      <c r="ANW1" s="80" t="s">
        <v>4267</v>
      </c>
      <c r="ANX1" s="80" t="s">
        <v>4268</v>
      </c>
      <c r="ANY1" s="80" t="s">
        <v>4269</v>
      </c>
      <c r="ANZ1" s="80" t="s">
        <v>4270</v>
      </c>
      <c r="AOA1" s="80" t="s">
        <v>4271</v>
      </c>
      <c r="AOB1" s="80" t="s">
        <v>4272</v>
      </c>
      <c r="AOC1" s="80" t="s">
        <v>4273</v>
      </c>
      <c r="AOD1" s="80" t="s">
        <v>4274</v>
      </c>
      <c r="AOE1" s="80" t="s">
        <v>4275</v>
      </c>
      <c r="AOF1" s="80" t="s">
        <v>4276</v>
      </c>
      <c r="AOG1" s="80" t="s">
        <v>4277</v>
      </c>
      <c r="AOH1" s="80" t="s">
        <v>4278</v>
      </c>
      <c r="AOI1" s="80" t="s">
        <v>4279</v>
      </c>
      <c r="AOJ1" s="80" t="s">
        <v>4280</v>
      </c>
      <c r="AOK1" s="80" t="s">
        <v>4281</v>
      </c>
      <c r="AOL1" s="80" t="s">
        <v>4282</v>
      </c>
      <c r="AOM1" s="80" t="s">
        <v>4283</v>
      </c>
      <c r="AON1" s="80" t="s">
        <v>4284</v>
      </c>
      <c r="AOO1" s="80" t="s">
        <v>4285</v>
      </c>
      <c r="AOP1" s="80" t="s">
        <v>4286</v>
      </c>
      <c r="AOQ1" s="80" t="s">
        <v>4287</v>
      </c>
      <c r="AOR1" s="80" t="s">
        <v>4288</v>
      </c>
      <c r="AOS1" s="80" t="s">
        <v>4289</v>
      </c>
      <c r="AOT1" s="80" t="s">
        <v>4290</v>
      </c>
      <c r="AOU1" s="80" t="s">
        <v>4291</v>
      </c>
      <c r="AOV1" s="80" t="s">
        <v>4292</v>
      </c>
      <c r="AOW1" s="80" t="s">
        <v>4293</v>
      </c>
      <c r="AOX1" s="80" t="s">
        <v>4294</v>
      </c>
      <c r="AOY1" s="80" t="s">
        <v>4295</v>
      </c>
      <c r="AOZ1" s="80" t="s">
        <v>4296</v>
      </c>
      <c r="APA1" s="80" t="s">
        <v>4297</v>
      </c>
      <c r="APB1" s="80" t="s">
        <v>4298</v>
      </c>
      <c r="APC1" s="80" t="s">
        <v>4299</v>
      </c>
      <c r="APD1" s="80" t="s">
        <v>4300</v>
      </c>
      <c r="APE1" s="80" t="s">
        <v>4301</v>
      </c>
      <c r="APF1" s="80" t="s">
        <v>4302</v>
      </c>
      <c r="APG1" s="80" t="s">
        <v>4303</v>
      </c>
      <c r="APH1" s="80" t="s">
        <v>4304</v>
      </c>
      <c r="API1" s="80" t="s">
        <v>4305</v>
      </c>
      <c r="APJ1" s="80" t="s">
        <v>4306</v>
      </c>
      <c r="APK1" s="80" t="s">
        <v>4307</v>
      </c>
      <c r="APL1" s="80" t="s">
        <v>4308</v>
      </c>
      <c r="APM1" s="80" t="s">
        <v>4309</v>
      </c>
      <c r="APN1" s="80" t="s">
        <v>4310</v>
      </c>
      <c r="APO1" s="80" t="s">
        <v>4311</v>
      </c>
      <c r="APP1" s="80" t="s">
        <v>4312</v>
      </c>
      <c r="APQ1" s="80" t="s">
        <v>4313</v>
      </c>
      <c r="APR1" s="80" t="s">
        <v>4314</v>
      </c>
      <c r="APS1" s="80" t="s">
        <v>4315</v>
      </c>
      <c r="APT1" s="80" t="s">
        <v>4316</v>
      </c>
      <c r="APU1" s="80" t="s">
        <v>4317</v>
      </c>
      <c r="APV1" s="80" t="s">
        <v>4318</v>
      </c>
      <c r="APW1" s="80" t="s">
        <v>4319</v>
      </c>
      <c r="APX1" s="80" t="s">
        <v>4320</v>
      </c>
      <c r="APY1" s="80" t="s">
        <v>4321</v>
      </c>
      <c r="APZ1" s="80" t="s">
        <v>4322</v>
      </c>
      <c r="AQA1" s="80" t="s">
        <v>4323</v>
      </c>
      <c r="AQB1" s="80" t="s">
        <v>4324</v>
      </c>
      <c r="AQC1" s="80" t="s">
        <v>4325</v>
      </c>
      <c r="AQD1" s="80" t="s">
        <v>4326</v>
      </c>
      <c r="AQE1" s="80" t="s">
        <v>4327</v>
      </c>
      <c r="AQF1" s="80" t="s">
        <v>4328</v>
      </c>
      <c r="AQG1" s="80" t="s">
        <v>4329</v>
      </c>
      <c r="AQH1" s="80" t="s">
        <v>4330</v>
      </c>
      <c r="AQI1" s="80" t="s">
        <v>4331</v>
      </c>
      <c r="AQJ1" s="80" t="s">
        <v>4332</v>
      </c>
      <c r="AQK1" s="80" t="s">
        <v>4333</v>
      </c>
      <c r="AQL1" s="80" t="s">
        <v>4334</v>
      </c>
      <c r="AQM1" s="80" t="s">
        <v>4335</v>
      </c>
      <c r="AQN1" s="80" t="s">
        <v>4336</v>
      </c>
      <c r="AQO1" s="80" t="s">
        <v>4337</v>
      </c>
      <c r="AQP1" s="80" t="s">
        <v>4338</v>
      </c>
      <c r="AQQ1" s="80" t="s">
        <v>4339</v>
      </c>
      <c r="AQR1" s="80" t="s">
        <v>4340</v>
      </c>
      <c r="AQS1" s="80" t="s">
        <v>4341</v>
      </c>
      <c r="AQT1" s="80" t="s">
        <v>4342</v>
      </c>
      <c r="AQU1" s="80" t="s">
        <v>4343</v>
      </c>
      <c r="AQV1" s="80" t="s">
        <v>4344</v>
      </c>
      <c r="AQW1" s="80" t="s">
        <v>4345</v>
      </c>
      <c r="AQX1" s="80" t="s">
        <v>4346</v>
      </c>
      <c r="AQY1" s="80" t="s">
        <v>4347</v>
      </c>
      <c r="AQZ1" s="80" t="s">
        <v>4348</v>
      </c>
      <c r="ARA1" s="80" t="s">
        <v>4349</v>
      </c>
      <c r="ARB1" s="80" t="s">
        <v>4350</v>
      </c>
      <c r="ARC1" s="80" t="s">
        <v>4351</v>
      </c>
      <c r="ARD1" s="80" t="s">
        <v>4352</v>
      </c>
      <c r="ARE1" s="80" t="s">
        <v>4353</v>
      </c>
      <c r="ARF1" s="80" t="s">
        <v>4354</v>
      </c>
      <c r="ARG1" s="80" t="s">
        <v>4355</v>
      </c>
      <c r="ARH1" s="80" t="s">
        <v>4356</v>
      </c>
      <c r="ARI1" s="80" t="s">
        <v>4357</v>
      </c>
      <c r="ARJ1" s="80" t="s">
        <v>4358</v>
      </c>
      <c r="ARK1" s="80" t="s">
        <v>4359</v>
      </c>
      <c r="ARL1" s="80" t="s">
        <v>4360</v>
      </c>
      <c r="ARM1" s="80" t="s">
        <v>4361</v>
      </c>
      <c r="ARN1" s="80" t="s">
        <v>4362</v>
      </c>
      <c r="ARO1" s="80" t="s">
        <v>4363</v>
      </c>
      <c r="ARP1" s="80" t="s">
        <v>4364</v>
      </c>
      <c r="ARQ1" s="80" t="s">
        <v>4365</v>
      </c>
      <c r="ARR1" s="80" t="s">
        <v>4366</v>
      </c>
      <c r="ARS1" s="80" t="s">
        <v>4367</v>
      </c>
      <c r="ART1" s="80" t="s">
        <v>4368</v>
      </c>
      <c r="ARU1" s="80" t="s">
        <v>4369</v>
      </c>
      <c r="ARV1" s="80" t="s">
        <v>4370</v>
      </c>
      <c r="ARW1" s="80" t="s">
        <v>4371</v>
      </c>
      <c r="ARX1" s="80" t="s">
        <v>4372</v>
      </c>
      <c r="ARY1" s="80" t="s">
        <v>4373</v>
      </c>
      <c r="ARZ1" s="80" t="s">
        <v>4374</v>
      </c>
      <c r="ASA1" s="80" t="s">
        <v>4375</v>
      </c>
      <c r="ASB1" s="80" t="s">
        <v>4376</v>
      </c>
      <c r="ASC1" s="80" t="s">
        <v>4377</v>
      </c>
      <c r="ASD1" s="80" t="s">
        <v>4378</v>
      </c>
      <c r="ASE1" s="80" t="s">
        <v>4379</v>
      </c>
      <c r="ASF1" s="80" t="s">
        <v>4380</v>
      </c>
      <c r="ASG1" s="80" t="s">
        <v>4381</v>
      </c>
      <c r="ASH1" s="80" t="s">
        <v>4382</v>
      </c>
      <c r="ASI1" s="80" t="s">
        <v>4383</v>
      </c>
      <c r="ASJ1" s="80" t="s">
        <v>4384</v>
      </c>
      <c r="ASK1" s="80" t="s">
        <v>4385</v>
      </c>
      <c r="ASL1" s="80" t="s">
        <v>4386</v>
      </c>
      <c r="ASM1" s="80" t="s">
        <v>4387</v>
      </c>
      <c r="ASN1" s="80" t="s">
        <v>4388</v>
      </c>
      <c r="ASO1" s="80" t="s">
        <v>4389</v>
      </c>
      <c r="ASP1" s="80" t="s">
        <v>4390</v>
      </c>
      <c r="ASQ1" s="80" t="s">
        <v>4391</v>
      </c>
      <c r="ASR1" s="80" t="s">
        <v>4392</v>
      </c>
      <c r="ASS1" s="80" t="s">
        <v>4393</v>
      </c>
      <c r="AST1" s="80" t="s">
        <v>4394</v>
      </c>
      <c r="ASU1" s="80" t="s">
        <v>4395</v>
      </c>
      <c r="ASV1" s="80" t="s">
        <v>4396</v>
      </c>
      <c r="ASW1" s="80" t="s">
        <v>4397</v>
      </c>
      <c r="ASX1" s="80" t="s">
        <v>4398</v>
      </c>
      <c r="ASY1" s="80" t="s">
        <v>4399</v>
      </c>
      <c r="ASZ1" s="80" t="s">
        <v>4400</v>
      </c>
      <c r="ATA1" s="80" t="s">
        <v>4401</v>
      </c>
      <c r="ATB1" s="80" t="s">
        <v>4402</v>
      </c>
      <c r="ATC1" s="80" t="s">
        <v>4403</v>
      </c>
      <c r="ATD1" s="80" t="s">
        <v>4404</v>
      </c>
      <c r="ATE1" s="80" t="s">
        <v>4405</v>
      </c>
      <c r="ATF1" s="80" t="s">
        <v>4406</v>
      </c>
      <c r="ATG1" s="80" t="s">
        <v>4407</v>
      </c>
      <c r="ATH1" s="80" t="s">
        <v>4408</v>
      </c>
      <c r="ATI1" s="80" t="s">
        <v>4409</v>
      </c>
      <c r="ATJ1" s="80" t="s">
        <v>4410</v>
      </c>
      <c r="ATK1" s="80" t="s">
        <v>4411</v>
      </c>
      <c r="ATL1" s="80" t="s">
        <v>4412</v>
      </c>
      <c r="ATM1" s="80" t="s">
        <v>4413</v>
      </c>
      <c r="ATN1" s="80" t="s">
        <v>4414</v>
      </c>
      <c r="ATO1" s="80" t="s">
        <v>4415</v>
      </c>
      <c r="ATP1" s="80" t="s">
        <v>4416</v>
      </c>
      <c r="ATQ1" s="80" t="s">
        <v>4417</v>
      </c>
      <c r="ATR1" s="80" t="s">
        <v>4418</v>
      </c>
      <c r="ATS1" s="80" t="s">
        <v>4419</v>
      </c>
      <c r="ATT1" s="80" t="s">
        <v>4420</v>
      </c>
      <c r="ATU1" s="80" t="s">
        <v>4421</v>
      </c>
      <c r="ATV1" s="80" t="s">
        <v>4422</v>
      </c>
      <c r="ATW1" s="80" t="s">
        <v>4423</v>
      </c>
      <c r="ATX1" s="80" t="s">
        <v>4424</v>
      </c>
      <c r="ATY1" s="80" t="s">
        <v>4425</v>
      </c>
      <c r="ATZ1" s="80" t="s">
        <v>4426</v>
      </c>
      <c r="AUA1" s="80" t="s">
        <v>4427</v>
      </c>
      <c r="AUB1" s="80" t="s">
        <v>4428</v>
      </c>
      <c r="AUC1" s="80" t="s">
        <v>4429</v>
      </c>
      <c r="AUD1" s="80" t="s">
        <v>4430</v>
      </c>
      <c r="AUE1" s="80" t="s">
        <v>4431</v>
      </c>
      <c r="AUF1" s="80" t="s">
        <v>4432</v>
      </c>
      <c r="AUG1" s="80" t="s">
        <v>4433</v>
      </c>
      <c r="AUH1" s="80" t="s">
        <v>4434</v>
      </c>
      <c r="AUI1" s="80" t="s">
        <v>4435</v>
      </c>
      <c r="AUJ1" s="80" t="s">
        <v>4436</v>
      </c>
      <c r="AUK1" s="80" t="s">
        <v>4437</v>
      </c>
      <c r="AUL1" s="80" t="s">
        <v>4438</v>
      </c>
      <c r="AUM1" s="80" t="s">
        <v>4439</v>
      </c>
      <c r="AUN1" s="80" t="s">
        <v>4440</v>
      </c>
      <c r="AUO1" s="80" t="s">
        <v>4441</v>
      </c>
      <c r="AUP1" s="80" t="s">
        <v>4442</v>
      </c>
      <c r="AUQ1" s="80" t="s">
        <v>4443</v>
      </c>
      <c r="AUR1" s="80" t="s">
        <v>4444</v>
      </c>
      <c r="AUS1" s="80" t="s">
        <v>4445</v>
      </c>
      <c r="AUT1" s="80" t="s">
        <v>4446</v>
      </c>
      <c r="AUU1" s="80" t="s">
        <v>4447</v>
      </c>
      <c r="AUV1" s="80" t="s">
        <v>4448</v>
      </c>
      <c r="AUW1" s="80" t="s">
        <v>4449</v>
      </c>
      <c r="AUX1" s="80" t="s">
        <v>4450</v>
      </c>
      <c r="AUY1" s="80" t="s">
        <v>4451</v>
      </c>
      <c r="AUZ1" s="80" t="s">
        <v>4452</v>
      </c>
      <c r="AVA1" s="80" t="s">
        <v>4453</v>
      </c>
      <c r="AVB1" s="80" t="s">
        <v>4454</v>
      </c>
      <c r="AVC1" s="80" t="s">
        <v>4455</v>
      </c>
      <c r="AVD1" s="80" t="s">
        <v>4456</v>
      </c>
      <c r="AVE1" s="80" t="s">
        <v>4457</v>
      </c>
      <c r="AVF1" s="80" t="s">
        <v>4458</v>
      </c>
      <c r="AVG1" s="80" t="s">
        <v>4459</v>
      </c>
      <c r="AVH1" s="80" t="s">
        <v>4460</v>
      </c>
      <c r="AVI1" s="80" t="s">
        <v>4461</v>
      </c>
      <c r="AVJ1" s="80" t="s">
        <v>4462</v>
      </c>
      <c r="AVK1" s="80" t="s">
        <v>4463</v>
      </c>
      <c r="AVL1" s="80" t="s">
        <v>4464</v>
      </c>
      <c r="AVM1" s="80" t="s">
        <v>4465</v>
      </c>
      <c r="AVN1" s="80" t="s">
        <v>4466</v>
      </c>
      <c r="AVO1" s="80" t="s">
        <v>4467</v>
      </c>
      <c r="AVP1" s="80" t="s">
        <v>4468</v>
      </c>
      <c r="AVQ1" s="80" t="s">
        <v>4469</v>
      </c>
      <c r="AVR1" s="80" t="s">
        <v>4470</v>
      </c>
      <c r="AVS1" s="80" t="s">
        <v>4471</v>
      </c>
      <c r="AVT1" s="80" t="s">
        <v>4472</v>
      </c>
      <c r="AVU1" s="80" t="s">
        <v>4473</v>
      </c>
      <c r="AVV1" s="80" t="s">
        <v>4474</v>
      </c>
      <c r="AVW1" s="80" t="s">
        <v>4475</v>
      </c>
      <c r="AVX1" s="80" t="s">
        <v>4476</v>
      </c>
      <c r="AVY1" s="80" t="s">
        <v>4477</v>
      </c>
      <c r="AVZ1" s="80" t="s">
        <v>4478</v>
      </c>
      <c r="AWA1" s="80" t="s">
        <v>4479</v>
      </c>
      <c r="AWB1" s="80" t="s">
        <v>4480</v>
      </c>
      <c r="AWC1" s="80" t="s">
        <v>4481</v>
      </c>
      <c r="AWD1" s="80" t="s">
        <v>4482</v>
      </c>
      <c r="AWE1" s="80" t="s">
        <v>4483</v>
      </c>
      <c r="AWF1" s="80" t="s">
        <v>4484</v>
      </c>
      <c r="AWG1" s="80" t="s">
        <v>4485</v>
      </c>
      <c r="AWH1" s="80" t="s">
        <v>4486</v>
      </c>
      <c r="AWI1" s="80" t="s">
        <v>4487</v>
      </c>
      <c r="AWJ1" s="80" t="s">
        <v>4488</v>
      </c>
      <c r="AWK1" s="80" t="s">
        <v>4489</v>
      </c>
      <c r="AWL1" s="80" t="s">
        <v>4490</v>
      </c>
      <c r="AWM1" s="80" t="s">
        <v>4491</v>
      </c>
      <c r="AWN1" s="80" t="s">
        <v>4492</v>
      </c>
      <c r="AWO1" s="80" t="s">
        <v>4493</v>
      </c>
      <c r="AWP1" s="80" t="s">
        <v>4494</v>
      </c>
      <c r="AWQ1" s="80" t="s">
        <v>4495</v>
      </c>
      <c r="AWR1" s="80" t="s">
        <v>4496</v>
      </c>
      <c r="AWS1" s="80" t="s">
        <v>4497</v>
      </c>
      <c r="AWT1" s="80" t="s">
        <v>4498</v>
      </c>
      <c r="AWU1" s="80" t="s">
        <v>4499</v>
      </c>
      <c r="AWV1" s="80" t="s">
        <v>4500</v>
      </c>
      <c r="AWW1" s="80" t="s">
        <v>4501</v>
      </c>
      <c r="AWX1" s="80" t="s">
        <v>4502</v>
      </c>
      <c r="AWY1" s="80" t="s">
        <v>4503</v>
      </c>
      <c r="AWZ1" s="80" t="s">
        <v>4504</v>
      </c>
      <c r="AXA1" s="80" t="s">
        <v>4505</v>
      </c>
      <c r="AXB1" s="80" t="s">
        <v>4506</v>
      </c>
      <c r="AXC1" s="80" t="s">
        <v>4507</v>
      </c>
      <c r="AXD1" s="80" t="s">
        <v>4508</v>
      </c>
      <c r="AXE1" s="80" t="s">
        <v>4509</v>
      </c>
      <c r="AXF1" s="80" t="s">
        <v>4510</v>
      </c>
      <c r="AXG1" s="80" t="s">
        <v>4511</v>
      </c>
      <c r="AXH1" s="80" t="s">
        <v>4512</v>
      </c>
      <c r="AXI1" s="80" t="s">
        <v>4513</v>
      </c>
      <c r="AXJ1" s="80" t="s">
        <v>4514</v>
      </c>
      <c r="AXK1" s="80" t="s">
        <v>4515</v>
      </c>
      <c r="AXL1" s="80" t="s">
        <v>4516</v>
      </c>
      <c r="AXM1" s="80" t="s">
        <v>4517</v>
      </c>
      <c r="AXN1" s="80" t="s">
        <v>4518</v>
      </c>
      <c r="AXO1" s="80" t="s">
        <v>4519</v>
      </c>
      <c r="AXP1" s="80" t="s">
        <v>4520</v>
      </c>
      <c r="AXQ1" s="80" t="s">
        <v>4521</v>
      </c>
      <c r="AXR1" s="80" t="s">
        <v>4522</v>
      </c>
      <c r="AXS1" s="80" t="s">
        <v>4523</v>
      </c>
      <c r="AXT1" s="80" t="s">
        <v>4524</v>
      </c>
      <c r="AXU1" s="80" t="s">
        <v>4525</v>
      </c>
      <c r="AXV1" s="80" t="s">
        <v>4526</v>
      </c>
      <c r="AXW1" s="80" t="s">
        <v>4527</v>
      </c>
      <c r="AXX1" s="80" t="s">
        <v>4528</v>
      </c>
      <c r="AXY1" s="80" t="s">
        <v>4529</v>
      </c>
      <c r="AXZ1" s="80" t="s">
        <v>4530</v>
      </c>
      <c r="AYA1" s="80" t="s">
        <v>4531</v>
      </c>
      <c r="AYB1" s="80" t="s">
        <v>4532</v>
      </c>
      <c r="AYC1" s="80" t="s">
        <v>4533</v>
      </c>
      <c r="AYD1" s="80" t="s">
        <v>4534</v>
      </c>
      <c r="AYE1" s="80" t="s">
        <v>4535</v>
      </c>
      <c r="AYF1" s="80" t="s">
        <v>4536</v>
      </c>
      <c r="AYG1" s="80" t="s">
        <v>4537</v>
      </c>
      <c r="AYH1" s="80" t="s">
        <v>4538</v>
      </c>
      <c r="AYI1" s="80" t="s">
        <v>4539</v>
      </c>
      <c r="AYJ1" s="80" t="s">
        <v>4540</v>
      </c>
      <c r="AYK1" s="80" t="s">
        <v>4541</v>
      </c>
      <c r="AYL1" s="80" t="s">
        <v>4542</v>
      </c>
      <c r="AYM1" s="80" t="s">
        <v>4543</v>
      </c>
      <c r="AYN1" s="80" t="s">
        <v>4544</v>
      </c>
      <c r="AYO1" s="80" t="s">
        <v>4545</v>
      </c>
      <c r="AYP1" s="80" t="s">
        <v>4546</v>
      </c>
      <c r="AYQ1" s="80" t="s">
        <v>4547</v>
      </c>
      <c r="AYR1" s="80" t="s">
        <v>4548</v>
      </c>
      <c r="AYS1" s="80" t="s">
        <v>4549</v>
      </c>
      <c r="AYT1" s="80" t="s">
        <v>4550</v>
      </c>
      <c r="AYU1" s="80" t="s">
        <v>4551</v>
      </c>
      <c r="AYV1" s="80" t="s">
        <v>4552</v>
      </c>
      <c r="AYW1" s="80" t="s">
        <v>4553</v>
      </c>
      <c r="AYX1" s="80" t="s">
        <v>4554</v>
      </c>
      <c r="AYY1" s="80" t="s">
        <v>4555</v>
      </c>
      <c r="AYZ1" s="80" t="s">
        <v>4556</v>
      </c>
      <c r="AZA1" s="80" t="s">
        <v>4557</v>
      </c>
      <c r="AZB1" s="80" t="s">
        <v>4558</v>
      </c>
      <c r="AZC1" s="80" t="s">
        <v>4559</v>
      </c>
      <c r="AZD1" s="80" t="s">
        <v>4560</v>
      </c>
      <c r="AZE1" s="80" t="s">
        <v>4561</v>
      </c>
      <c r="AZF1" s="80" t="s">
        <v>4562</v>
      </c>
      <c r="AZG1" s="80" t="s">
        <v>4563</v>
      </c>
      <c r="AZH1" s="80" t="s">
        <v>4564</v>
      </c>
      <c r="AZI1" s="80" t="s">
        <v>4565</v>
      </c>
      <c r="AZJ1" s="80" t="s">
        <v>4566</v>
      </c>
      <c r="AZK1" s="80" t="s">
        <v>4567</v>
      </c>
      <c r="AZL1" s="80" t="s">
        <v>4568</v>
      </c>
      <c r="AZM1" s="80" t="s">
        <v>4569</v>
      </c>
      <c r="AZN1" s="80" t="s">
        <v>4570</v>
      </c>
      <c r="AZO1" s="80" t="s">
        <v>4571</v>
      </c>
      <c r="AZP1" s="80" t="s">
        <v>4572</v>
      </c>
      <c r="AZQ1" s="80" t="s">
        <v>4573</v>
      </c>
      <c r="AZR1" s="80" t="s">
        <v>4574</v>
      </c>
      <c r="AZS1" s="80" t="s">
        <v>4575</v>
      </c>
      <c r="AZT1" s="80" t="s">
        <v>4576</v>
      </c>
      <c r="AZU1" s="80" t="s">
        <v>4577</v>
      </c>
      <c r="AZV1" s="80" t="s">
        <v>4578</v>
      </c>
      <c r="AZW1" s="80" t="s">
        <v>4579</v>
      </c>
      <c r="AZX1" s="80" t="s">
        <v>4580</v>
      </c>
      <c r="AZY1" s="80" t="s">
        <v>4581</v>
      </c>
      <c r="AZZ1" s="80" t="s">
        <v>4582</v>
      </c>
      <c r="BAA1" s="80" t="s">
        <v>4583</v>
      </c>
      <c r="BAB1" s="80" t="s">
        <v>4584</v>
      </c>
      <c r="BAC1" s="80" t="s">
        <v>4585</v>
      </c>
      <c r="BAD1" s="80" t="s">
        <v>4586</v>
      </c>
      <c r="BAE1" s="80" t="s">
        <v>4587</v>
      </c>
      <c r="BAF1" s="80" t="s">
        <v>4588</v>
      </c>
      <c r="BAG1" s="80" t="s">
        <v>4589</v>
      </c>
      <c r="BAH1" s="80" t="s">
        <v>4590</v>
      </c>
      <c r="BAI1" s="80" t="s">
        <v>4591</v>
      </c>
      <c r="BAJ1" s="80" t="s">
        <v>4592</v>
      </c>
      <c r="BAK1" s="80" t="s">
        <v>4593</v>
      </c>
      <c r="BAL1" s="80" t="s">
        <v>4594</v>
      </c>
      <c r="BAM1" s="80" t="s">
        <v>4595</v>
      </c>
      <c r="BAN1" s="80" t="s">
        <v>4596</v>
      </c>
      <c r="BAO1" s="80" t="s">
        <v>4597</v>
      </c>
      <c r="BAP1" s="80" t="s">
        <v>4598</v>
      </c>
      <c r="BAQ1" s="80" t="s">
        <v>4599</v>
      </c>
      <c r="BAR1" s="80" t="s">
        <v>4600</v>
      </c>
      <c r="BAS1" s="80" t="s">
        <v>4601</v>
      </c>
      <c r="BAT1" s="80" t="s">
        <v>4602</v>
      </c>
      <c r="BAU1" s="80" t="s">
        <v>4603</v>
      </c>
      <c r="BAV1" s="80" t="s">
        <v>4604</v>
      </c>
      <c r="BAW1" s="80" t="s">
        <v>4605</v>
      </c>
      <c r="BAX1" s="80" t="s">
        <v>4606</v>
      </c>
      <c r="BAY1" s="80" t="s">
        <v>4607</v>
      </c>
      <c r="BAZ1" s="80" t="s">
        <v>4608</v>
      </c>
      <c r="BBA1" s="80" t="s">
        <v>4609</v>
      </c>
      <c r="BBB1" s="80" t="s">
        <v>4610</v>
      </c>
      <c r="BBC1" s="80" t="s">
        <v>4611</v>
      </c>
      <c r="BBD1" s="80" t="s">
        <v>4612</v>
      </c>
      <c r="BBE1" s="80" t="s">
        <v>4613</v>
      </c>
      <c r="BBF1" s="80" t="s">
        <v>4614</v>
      </c>
      <c r="BBG1" s="80" t="s">
        <v>4615</v>
      </c>
      <c r="BBH1" s="80" t="s">
        <v>4616</v>
      </c>
      <c r="BBI1" s="80" t="s">
        <v>4617</v>
      </c>
      <c r="BBJ1" s="80" t="s">
        <v>4618</v>
      </c>
      <c r="BBK1" s="80" t="s">
        <v>4619</v>
      </c>
      <c r="BBL1" s="80" t="s">
        <v>4620</v>
      </c>
      <c r="BBM1" s="80" t="s">
        <v>4621</v>
      </c>
      <c r="BBN1" s="80" t="s">
        <v>4622</v>
      </c>
      <c r="BBO1" s="80" t="s">
        <v>4623</v>
      </c>
      <c r="BBP1" s="80" t="s">
        <v>4624</v>
      </c>
      <c r="BBQ1" s="80" t="s">
        <v>4625</v>
      </c>
      <c r="BBR1" s="80" t="s">
        <v>4626</v>
      </c>
      <c r="BBS1" s="80" t="s">
        <v>4627</v>
      </c>
      <c r="BBT1" s="80" t="s">
        <v>4628</v>
      </c>
      <c r="BBU1" s="80" t="s">
        <v>4629</v>
      </c>
      <c r="BBV1" s="80" t="s">
        <v>4630</v>
      </c>
      <c r="BBW1" s="80" t="s">
        <v>4631</v>
      </c>
      <c r="BBX1" s="80" t="s">
        <v>4632</v>
      </c>
      <c r="BBY1" s="80" t="s">
        <v>4633</v>
      </c>
      <c r="BBZ1" s="80" t="s">
        <v>4634</v>
      </c>
      <c r="BCA1" s="80" t="s">
        <v>4635</v>
      </c>
      <c r="BCB1" s="80" t="s">
        <v>4636</v>
      </c>
      <c r="BCC1" s="80" t="s">
        <v>4637</v>
      </c>
      <c r="BCD1" s="80" t="s">
        <v>4638</v>
      </c>
      <c r="BCE1" s="80" t="s">
        <v>4639</v>
      </c>
      <c r="BCF1" s="80" t="s">
        <v>4640</v>
      </c>
      <c r="BCG1" s="80" t="s">
        <v>4641</v>
      </c>
      <c r="BCH1" s="80" t="s">
        <v>4642</v>
      </c>
      <c r="BCI1" s="80" t="s">
        <v>4643</v>
      </c>
      <c r="BCJ1" s="80" t="s">
        <v>4644</v>
      </c>
      <c r="BCK1" s="80" t="s">
        <v>4645</v>
      </c>
      <c r="BCL1" s="80" t="s">
        <v>4646</v>
      </c>
      <c r="BCM1" s="80" t="s">
        <v>4647</v>
      </c>
      <c r="BCN1" s="80" t="s">
        <v>4648</v>
      </c>
      <c r="BCO1" s="80" t="s">
        <v>4649</v>
      </c>
      <c r="BCP1" s="80" t="s">
        <v>4650</v>
      </c>
      <c r="BCQ1" s="80" t="s">
        <v>4651</v>
      </c>
      <c r="BCR1" s="80" t="s">
        <v>4652</v>
      </c>
      <c r="BCS1" s="80" t="s">
        <v>4653</v>
      </c>
      <c r="BCT1" s="80" t="s">
        <v>4654</v>
      </c>
      <c r="BCU1" s="80" t="s">
        <v>4655</v>
      </c>
      <c r="BCV1" s="80" t="s">
        <v>4656</v>
      </c>
      <c r="BCW1" s="80" t="s">
        <v>4657</v>
      </c>
      <c r="BCX1" s="80" t="s">
        <v>4658</v>
      </c>
      <c r="BCY1" s="80" t="s">
        <v>4659</v>
      </c>
      <c r="BCZ1" s="80" t="s">
        <v>4660</v>
      </c>
      <c r="BDA1" s="80" t="s">
        <v>4661</v>
      </c>
      <c r="BDB1" s="80" t="s">
        <v>4662</v>
      </c>
      <c r="BDC1" s="80" t="s">
        <v>4663</v>
      </c>
      <c r="BDD1" s="80" t="s">
        <v>4664</v>
      </c>
      <c r="BDE1" s="80" t="s">
        <v>4665</v>
      </c>
      <c r="BDF1" s="80" t="s">
        <v>4666</v>
      </c>
      <c r="BDG1" s="80" t="s">
        <v>4667</v>
      </c>
      <c r="BDH1" s="80" t="s">
        <v>4668</v>
      </c>
      <c r="BDI1" s="80" t="s">
        <v>4669</v>
      </c>
      <c r="BDJ1" s="80" t="s">
        <v>4670</v>
      </c>
      <c r="BDK1" s="80" t="s">
        <v>4671</v>
      </c>
      <c r="BDL1" s="80" t="s">
        <v>4672</v>
      </c>
      <c r="BDM1" s="80" t="s">
        <v>4673</v>
      </c>
      <c r="BDN1" s="80" t="s">
        <v>4674</v>
      </c>
      <c r="BDO1" s="80" t="s">
        <v>4675</v>
      </c>
      <c r="BDP1" s="80" t="s">
        <v>4676</v>
      </c>
      <c r="BDQ1" s="80" t="s">
        <v>4677</v>
      </c>
      <c r="BDR1" s="80" t="s">
        <v>4678</v>
      </c>
      <c r="BDS1" s="80" t="s">
        <v>4679</v>
      </c>
      <c r="BDT1" s="80" t="s">
        <v>4680</v>
      </c>
      <c r="BDU1" s="80" t="s">
        <v>4681</v>
      </c>
      <c r="BDV1" s="80" t="s">
        <v>4682</v>
      </c>
      <c r="BDW1" s="80" t="s">
        <v>4683</v>
      </c>
      <c r="BDX1" s="80" t="s">
        <v>4684</v>
      </c>
      <c r="BDY1" s="80" t="s">
        <v>4685</v>
      </c>
      <c r="BDZ1" s="80" t="s">
        <v>4686</v>
      </c>
      <c r="BEA1" s="80" t="s">
        <v>4687</v>
      </c>
      <c r="BEB1" s="80" t="s">
        <v>4688</v>
      </c>
      <c r="BEC1" s="80" t="s">
        <v>4689</v>
      </c>
      <c r="BED1" s="80" t="s">
        <v>4690</v>
      </c>
      <c r="BEE1" s="80" t="s">
        <v>4691</v>
      </c>
      <c r="BEF1" s="80" t="s">
        <v>4692</v>
      </c>
      <c r="BEG1" s="80" t="s">
        <v>4693</v>
      </c>
      <c r="BEH1" s="80" t="s">
        <v>4694</v>
      </c>
      <c r="BEI1" s="80" t="s">
        <v>4695</v>
      </c>
      <c r="BEJ1" s="80" t="s">
        <v>4696</v>
      </c>
      <c r="BEK1" s="80" t="s">
        <v>4697</v>
      </c>
      <c r="BEL1" s="80" t="s">
        <v>4698</v>
      </c>
      <c r="BEM1" s="80" t="s">
        <v>4699</v>
      </c>
      <c r="BEN1" s="80" t="s">
        <v>4700</v>
      </c>
      <c r="BEO1" s="80" t="s">
        <v>4701</v>
      </c>
      <c r="BEP1" s="80" t="s">
        <v>4702</v>
      </c>
      <c r="BEQ1" s="80" t="s">
        <v>4703</v>
      </c>
      <c r="BER1" s="80" t="s">
        <v>4704</v>
      </c>
      <c r="BES1" s="80" t="s">
        <v>4705</v>
      </c>
      <c r="BET1" s="80" t="s">
        <v>4706</v>
      </c>
      <c r="BEU1" s="80" t="s">
        <v>4707</v>
      </c>
      <c r="BEV1" s="80" t="s">
        <v>4708</v>
      </c>
      <c r="BEW1" s="80" t="s">
        <v>4709</v>
      </c>
      <c r="BEX1" s="80" t="s">
        <v>4710</v>
      </c>
      <c r="BEY1" s="80" t="s">
        <v>4711</v>
      </c>
      <c r="BEZ1" s="80" t="s">
        <v>4712</v>
      </c>
      <c r="BFA1" s="80" t="s">
        <v>4713</v>
      </c>
      <c r="BFB1" s="80" t="s">
        <v>4714</v>
      </c>
      <c r="BFC1" s="80" t="s">
        <v>4715</v>
      </c>
      <c r="BFD1" s="80" t="s">
        <v>4716</v>
      </c>
      <c r="BFE1" s="80" t="s">
        <v>4717</v>
      </c>
      <c r="BFF1" s="80" t="s">
        <v>4718</v>
      </c>
      <c r="BFG1" s="80" t="s">
        <v>4719</v>
      </c>
      <c r="BFH1" s="80" t="s">
        <v>4720</v>
      </c>
      <c r="BFI1" s="80" t="s">
        <v>4721</v>
      </c>
      <c r="BFJ1" s="80" t="s">
        <v>4722</v>
      </c>
      <c r="BFK1" s="80" t="s">
        <v>4723</v>
      </c>
      <c r="BFL1" s="80" t="s">
        <v>4724</v>
      </c>
      <c r="BFM1" s="80" t="s">
        <v>4725</v>
      </c>
      <c r="BFN1" s="80" t="s">
        <v>4726</v>
      </c>
      <c r="BFO1" s="80" t="s">
        <v>4727</v>
      </c>
      <c r="BFP1" s="80" t="s">
        <v>4728</v>
      </c>
      <c r="BFQ1" s="80" t="s">
        <v>4729</v>
      </c>
      <c r="BFR1" s="80" t="s">
        <v>4730</v>
      </c>
      <c r="BFS1" s="80" t="s">
        <v>4731</v>
      </c>
      <c r="BFT1" s="80" t="s">
        <v>4732</v>
      </c>
      <c r="BFU1" s="80" t="s">
        <v>4733</v>
      </c>
      <c r="BFV1" s="80" t="s">
        <v>4734</v>
      </c>
      <c r="BFW1" s="80" t="s">
        <v>4735</v>
      </c>
      <c r="BFX1" s="80" t="s">
        <v>4736</v>
      </c>
      <c r="BFY1" s="80" t="s">
        <v>4737</v>
      </c>
      <c r="BFZ1" s="80" t="s">
        <v>4738</v>
      </c>
      <c r="BGA1" s="80" t="s">
        <v>4739</v>
      </c>
      <c r="BGB1" s="80" t="s">
        <v>4740</v>
      </c>
      <c r="BGC1" s="80" t="s">
        <v>4741</v>
      </c>
      <c r="BGD1" s="80" t="s">
        <v>4742</v>
      </c>
      <c r="BGE1" s="80" t="s">
        <v>4743</v>
      </c>
      <c r="BGF1" s="80" t="s">
        <v>4744</v>
      </c>
      <c r="BGG1" s="80" t="s">
        <v>4745</v>
      </c>
      <c r="BGH1" s="80" t="s">
        <v>4746</v>
      </c>
      <c r="BGI1" s="80" t="s">
        <v>4747</v>
      </c>
      <c r="BGJ1" s="80" t="s">
        <v>4748</v>
      </c>
      <c r="BGK1" s="80" t="s">
        <v>4749</v>
      </c>
      <c r="BGL1" s="80" t="s">
        <v>4750</v>
      </c>
      <c r="BGM1" s="80" t="s">
        <v>4751</v>
      </c>
      <c r="BGN1" s="80" t="s">
        <v>4752</v>
      </c>
      <c r="BGO1" s="80" t="s">
        <v>4753</v>
      </c>
      <c r="BGP1" s="80" t="s">
        <v>4754</v>
      </c>
      <c r="BGQ1" s="80" t="s">
        <v>4755</v>
      </c>
      <c r="BGR1" s="80" t="s">
        <v>4756</v>
      </c>
      <c r="BGS1" s="80" t="s">
        <v>4757</v>
      </c>
      <c r="BGT1" s="80" t="s">
        <v>4758</v>
      </c>
      <c r="BGU1" s="80" t="s">
        <v>4759</v>
      </c>
      <c r="BGV1" s="80" t="s">
        <v>4760</v>
      </c>
      <c r="BGW1" s="80" t="s">
        <v>4761</v>
      </c>
      <c r="BGX1" s="80" t="s">
        <v>4762</v>
      </c>
      <c r="BGY1" s="80" t="s">
        <v>4763</v>
      </c>
      <c r="BGZ1" s="80" t="s">
        <v>4764</v>
      </c>
      <c r="BHA1" s="80" t="s">
        <v>4765</v>
      </c>
      <c r="BHB1" s="80" t="s">
        <v>4766</v>
      </c>
      <c r="BHC1" s="80" t="s">
        <v>4767</v>
      </c>
      <c r="BHD1" s="80" t="s">
        <v>4768</v>
      </c>
      <c r="BHE1" s="80" t="s">
        <v>4769</v>
      </c>
      <c r="BHF1" s="80" t="s">
        <v>4770</v>
      </c>
      <c r="BHG1" s="80" t="s">
        <v>4771</v>
      </c>
      <c r="BHH1" s="80" t="s">
        <v>4772</v>
      </c>
      <c r="BHI1" s="80" t="s">
        <v>4773</v>
      </c>
      <c r="BHJ1" s="80" t="s">
        <v>4774</v>
      </c>
      <c r="BHK1" s="80" t="s">
        <v>4775</v>
      </c>
      <c r="BHL1" s="80" t="s">
        <v>4776</v>
      </c>
      <c r="BHM1" s="80" t="s">
        <v>4777</v>
      </c>
      <c r="BHN1" s="80" t="s">
        <v>4778</v>
      </c>
      <c r="BHO1" s="80" t="s">
        <v>4779</v>
      </c>
      <c r="BHP1" s="80" t="s">
        <v>4780</v>
      </c>
      <c r="BHQ1" s="80" t="s">
        <v>4781</v>
      </c>
      <c r="BHR1" s="80" t="s">
        <v>4782</v>
      </c>
      <c r="BHS1" s="80" t="s">
        <v>4783</v>
      </c>
      <c r="BHT1" s="80" t="s">
        <v>4784</v>
      </c>
      <c r="BHU1" s="80" t="s">
        <v>4785</v>
      </c>
      <c r="BHV1" s="80" t="s">
        <v>4786</v>
      </c>
      <c r="BHW1" s="80" t="s">
        <v>4787</v>
      </c>
      <c r="BHX1" s="80" t="s">
        <v>4788</v>
      </c>
      <c r="BHY1" s="80" t="s">
        <v>4789</v>
      </c>
      <c r="BHZ1" s="80" t="s">
        <v>4790</v>
      </c>
      <c r="BIA1" s="80" t="s">
        <v>4791</v>
      </c>
      <c r="BIB1" s="80" t="s">
        <v>4792</v>
      </c>
      <c r="BIC1" s="80" t="s">
        <v>4793</v>
      </c>
      <c r="BID1" s="80" t="s">
        <v>4794</v>
      </c>
      <c r="BIE1" s="80" t="s">
        <v>4795</v>
      </c>
      <c r="BIF1" s="80" t="s">
        <v>4796</v>
      </c>
      <c r="BIG1" s="80" t="s">
        <v>4797</v>
      </c>
      <c r="BIH1" s="80" t="s">
        <v>4798</v>
      </c>
      <c r="BII1" s="80" t="s">
        <v>4799</v>
      </c>
      <c r="BIJ1" s="80" t="s">
        <v>4800</v>
      </c>
      <c r="BIK1" s="80" t="s">
        <v>4801</v>
      </c>
      <c r="BIL1" s="80" t="s">
        <v>4802</v>
      </c>
      <c r="BIM1" s="80" t="s">
        <v>4803</v>
      </c>
      <c r="BIN1" s="80" t="s">
        <v>4804</v>
      </c>
      <c r="BIO1" s="80" t="s">
        <v>4805</v>
      </c>
      <c r="BIP1" s="80" t="s">
        <v>4806</v>
      </c>
      <c r="BIQ1" s="80" t="s">
        <v>4807</v>
      </c>
      <c r="BIR1" s="80" t="s">
        <v>4808</v>
      </c>
      <c r="BIS1" s="80" t="s">
        <v>4809</v>
      </c>
      <c r="BIT1" s="80" t="s">
        <v>4810</v>
      </c>
      <c r="BIU1" s="80" t="s">
        <v>4811</v>
      </c>
      <c r="BIV1" s="80" t="s">
        <v>4812</v>
      </c>
      <c r="BIW1" s="80" t="s">
        <v>4813</v>
      </c>
      <c r="BIX1" s="80" t="s">
        <v>4814</v>
      </c>
      <c r="BIY1" s="80" t="s">
        <v>4815</v>
      </c>
      <c r="BIZ1" s="80" t="s">
        <v>4816</v>
      </c>
      <c r="BJA1" s="80" t="s">
        <v>4817</v>
      </c>
      <c r="BJB1" s="80" t="s">
        <v>4818</v>
      </c>
      <c r="BJC1" s="80" t="s">
        <v>4819</v>
      </c>
      <c r="BJD1" s="80" t="s">
        <v>4820</v>
      </c>
      <c r="BJE1" s="80" t="s">
        <v>4821</v>
      </c>
      <c r="BJF1" s="80" t="s">
        <v>4822</v>
      </c>
      <c r="BJG1" s="80" t="s">
        <v>4823</v>
      </c>
      <c r="BJH1" s="80" t="s">
        <v>4824</v>
      </c>
      <c r="BJI1" s="80" t="s">
        <v>4825</v>
      </c>
      <c r="BJJ1" s="80" t="s">
        <v>4826</v>
      </c>
      <c r="BJK1" s="80" t="s">
        <v>4827</v>
      </c>
      <c r="BJL1" s="80" t="s">
        <v>4828</v>
      </c>
      <c r="BJM1" s="80" t="s">
        <v>4829</v>
      </c>
      <c r="BJN1" s="80" t="s">
        <v>4830</v>
      </c>
      <c r="BJO1" s="80" t="s">
        <v>4831</v>
      </c>
      <c r="BJP1" s="80" t="s">
        <v>4832</v>
      </c>
      <c r="BJQ1" s="80" t="s">
        <v>4833</v>
      </c>
      <c r="BJR1" s="80" t="s">
        <v>4834</v>
      </c>
      <c r="BJS1" s="80" t="s">
        <v>4835</v>
      </c>
      <c r="BJT1" s="80" t="s">
        <v>4836</v>
      </c>
      <c r="BJU1" s="80" t="s">
        <v>4837</v>
      </c>
      <c r="BJV1" s="80" t="s">
        <v>4838</v>
      </c>
      <c r="BJW1" s="80" t="s">
        <v>4839</v>
      </c>
      <c r="BJX1" s="80" t="s">
        <v>4840</v>
      </c>
      <c r="BJY1" s="80" t="s">
        <v>4841</v>
      </c>
      <c r="BJZ1" s="80" t="s">
        <v>4842</v>
      </c>
      <c r="BKA1" s="80" t="s">
        <v>4843</v>
      </c>
      <c r="BKB1" s="80" t="s">
        <v>4844</v>
      </c>
      <c r="BKC1" s="80" t="s">
        <v>4845</v>
      </c>
      <c r="BKD1" s="80" t="s">
        <v>4846</v>
      </c>
      <c r="BKE1" s="80" t="s">
        <v>4847</v>
      </c>
      <c r="BKF1" s="80" t="s">
        <v>4848</v>
      </c>
      <c r="BKG1" s="80" t="s">
        <v>4849</v>
      </c>
      <c r="BKH1" s="80" t="s">
        <v>4850</v>
      </c>
      <c r="BKI1" s="80" t="s">
        <v>4851</v>
      </c>
      <c r="BKJ1" s="80" t="s">
        <v>4852</v>
      </c>
      <c r="BKK1" s="80" t="s">
        <v>4853</v>
      </c>
      <c r="BKL1" s="80" t="s">
        <v>4854</v>
      </c>
      <c r="BKM1" s="80" t="s">
        <v>4855</v>
      </c>
      <c r="BKN1" s="80" t="s">
        <v>4856</v>
      </c>
      <c r="BKO1" s="80" t="s">
        <v>4857</v>
      </c>
      <c r="BKP1" s="80" t="s">
        <v>4858</v>
      </c>
      <c r="BKQ1" s="80" t="s">
        <v>4859</v>
      </c>
      <c r="BKR1" s="80" t="s">
        <v>4860</v>
      </c>
      <c r="BKS1" s="80" t="s">
        <v>4861</v>
      </c>
      <c r="BKT1" s="80" t="s">
        <v>4862</v>
      </c>
      <c r="BKU1" s="80" t="s">
        <v>4863</v>
      </c>
      <c r="BKV1" s="80" t="s">
        <v>4864</v>
      </c>
      <c r="BKW1" s="80" t="s">
        <v>4865</v>
      </c>
      <c r="BKX1" s="80" t="s">
        <v>4866</v>
      </c>
      <c r="BKY1" s="80" t="s">
        <v>4867</v>
      </c>
      <c r="BKZ1" s="80" t="s">
        <v>4868</v>
      </c>
      <c r="BLA1" s="80" t="s">
        <v>4869</v>
      </c>
      <c r="BLB1" s="80" t="s">
        <v>4870</v>
      </c>
      <c r="BLC1" s="80" t="s">
        <v>4871</v>
      </c>
      <c r="BLD1" s="80" t="s">
        <v>4872</v>
      </c>
      <c r="BLE1" s="80" t="s">
        <v>4873</v>
      </c>
      <c r="BLF1" s="80" t="s">
        <v>4874</v>
      </c>
      <c r="BLG1" s="80" t="s">
        <v>4875</v>
      </c>
      <c r="BLH1" s="80" t="s">
        <v>4876</v>
      </c>
      <c r="BLI1" s="80" t="s">
        <v>4877</v>
      </c>
      <c r="BLJ1" s="80" t="s">
        <v>4878</v>
      </c>
      <c r="BLK1" s="80" t="s">
        <v>4879</v>
      </c>
      <c r="BLL1" s="80" t="s">
        <v>4880</v>
      </c>
      <c r="BLM1" s="80" t="s">
        <v>4881</v>
      </c>
      <c r="BLN1" s="80" t="s">
        <v>4882</v>
      </c>
      <c r="BLO1" s="80" t="s">
        <v>4883</v>
      </c>
      <c r="BLP1" s="80" t="s">
        <v>4884</v>
      </c>
      <c r="BLQ1" s="80" t="s">
        <v>4885</v>
      </c>
      <c r="BLR1" s="80" t="s">
        <v>4886</v>
      </c>
      <c r="BLS1" s="80" t="s">
        <v>4887</v>
      </c>
      <c r="BLT1" s="80" t="s">
        <v>4888</v>
      </c>
      <c r="BLU1" s="80" t="s">
        <v>4889</v>
      </c>
      <c r="BLV1" s="80" t="s">
        <v>4890</v>
      </c>
      <c r="BLW1" s="80" t="s">
        <v>4891</v>
      </c>
      <c r="BLX1" s="80" t="s">
        <v>4892</v>
      </c>
      <c r="BLY1" s="80" t="s">
        <v>4893</v>
      </c>
      <c r="BLZ1" s="80" t="s">
        <v>4894</v>
      </c>
      <c r="BMA1" s="80" t="s">
        <v>4895</v>
      </c>
      <c r="BMB1" s="80" t="s">
        <v>4896</v>
      </c>
      <c r="BMC1" s="80" t="s">
        <v>4897</v>
      </c>
      <c r="BMD1" s="80" t="s">
        <v>4898</v>
      </c>
      <c r="BME1" s="80" t="s">
        <v>4899</v>
      </c>
      <c r="BMF1" s="80" t="s">
        <v>4900</v>
      </c>
      <c r="BMG1" s="80" t="s">
        <v>4901</v>
      </c>
      <c r="BMH1" s="80" t="s">
        <v>4902</v>
      </c>
      <c r="BMI1" s="80" t="s">
        <v>4903</v>
      </c>
      <c r="BMJ1" s="80" t="s">
        <v>4904</v>
      </c>
      <c r="BMK1" s="80" t="s">
        <v>4905</v>
      </c>
      <c r="BML1" s="80" t="s">
        <v>4906</v>
      </c>
      <c r="BMM1" s="80" t="s">
        <v>4907</v>
      </c>
      <c r="BMN1" s="80" t="s">
        <v>4908</v>
      </c>
      <c r="BMO1" s="80" t="s">
        <v>4909</v>
      </c>
      <c r="BMP1" s="80" t="s">
        <v>4910</v>
      </c>
      <c r="BMQ1" s="80" t="s">
        <v>4911</v>
      </c>
      <c r="BMR1" s="80" t="s">
        <v>4912</v>
      </c>
      <c r="BMS1" s="80" t="s">
        <v>4913</v>
      </c>
      <c r="BMT1" s="80" t="s">
        <v>4914</v>
      </c>
      <c r="BMU1" s="80" t="s">
        <v>4915</v>
      </c>
      <c r="BMV1" s="80" t="s">
        <v>4916</v>
      </c>
      <c r="BMW1" s="80" t="s">
        <v>4917</v>
      </c>
      <c r="BMX1" s="80" t="s">
        <v>4918</v>
      </c>
      <c r="BMY1" s="80" t="s">
        <v>4919</v>
      </c>
      <c r="BMZ1" s="80" t="s">
        <v>4920</v>
      </c>
      <c r="BNA1" s="80" t="s">
        <v>4921</v>
      </c>
      <c r="BNB1" s="80" t="s">
        <v>4922</v>
      </c>
      <c r="BNC1" s="80" t="s">
        <v>4923</v>
      </c>
      <c r="BND1" s="80" t="s">
        <v>4924</v>
      </c>
      <c r="BNE1" s="80" t="s">
        <v>4925</v>
      </c>
      <c r="BNF1" s="80" t="s">
        <v>4926</v>
      </c>
      <c r="BNG1" s="80" t="s">
        <v>4927</v>
      </c>
      <c r="BNH1" s="80" t="s">
        <v>4928</v>
      </c>
      <c r="BNI1" s="80" t="s">
        <v>4929</v>
      </c>
      <c r="BNJ1" s="80" t="s">
        <v>4930</v>
      </c>
      <c r="BNK1" s="80" t="s">
        <v>4931</v>
      </c>
      <c r="BNL1" s="80" t="s">
        <v>4932</v>
      </c>
      <c r="BNM1" s="80" t="s">
        <v>4933</v>
      </c>
      <c r="BNN1" s="80" t="s">
        <v>4934</v>
      </c>
      <c r="BNO1" s="80" t="s">
        <v>4935</v>
      </c>
      <c r="BNP1" s="80" t="s">
        <v>4936</v>
      </c>
      <c r="BNQ1" s="80" t="s">
        <v>4937</v>
      </c>
      <c r="BNR1" s="80" t="s">
        <v>4938</v>
      </c>
      <c r="BNS1" s="80" t="s">
        <v>4939</v>
      </c>
      <c r="BNT1" s="80" t="s">
        <v>4940</v>
      </c>
      <c r="BNU1" s="80" t="s">
        <v>4941</v>
      </c>
      <c r="BNV1" s="80" t="s">
        <v>4942</v>
      </c>
      <c r="BNW1" s="80" t="s">
        <v>4943</v>
      </c>
      <c r="BNX1" s="80" t="s">
        <v>4944</v>
      </c>
      <c r="BNY1" s="80" t="s">
        <v>4945</v>
      </c>
      <c r="BNZ1" s="80" t="s">
        <v>4946</v>
      </c>
      <c r="BOA1" s="80" t="s">
        <v>4947</v>
      </c>
      <c r="BOB1" s="80" t="s">
        <v>4948</v>
      </c>
      <c r="BOC1" s="80" t="s">
        <v>4949</v>
      </c>
      <c r="BOD1" s="80" t="s">
        <v>4950</v>
      </c>
      <c r="BOE1" s="80" t="s">
        <v>4951</v>
      </c>
      <c r="BOF1" s="80" t="s">
        <v>4952</v>
      </c>
      <c r="BOG1" s="80" t="s">
        <v>4953</v>
      </c>
      <c r="BOH1" s="80" t="s">
        <v>4954</v>
      </c>
      <c r="BOI1" s="80" t="s">
        <v>4955</v>
      </c>
      <c r="BOJ1" s="80" t="s">
        <v>4956</v>
      </c>
      <c r="BOK1" s="80" t="s">
        <v>4957</v>
      </c>
      <c r="BOL1" s="80" t="s">
        <v>4958</v>
      </c>
      <c r="BOM1" s="80" t="s">
        <v>4959</v>
      </c>
      <c r="BON1" s="80" t="s">
        <v>4960</v>
      </c>
      <c r="BOO1" s="80" t="s">
        <v>4961</v>
      </c>
      <c r="BOP1" s="80" t="s">
        <v>4962</v>
      </c>
      <c r="BOQ1" s="80" t="s">
        <v>4963</v>
      </c>
      <c r="BOR1" s="80" t="s">
        <v>4964</v>
      </c>
      <c r="BOS1" s="80" t="s">
        <v>4965</v>
      </c>
      <c r="BOT1" s="80" t="s">
        <v>4966</v>
      </c>
      <c r="BOU1" s="80" t="s">
        <v>4967</v>
      </c>
      <c r="BOV1" s="80" t="s">
        <v>4968</v>
      </c>
      <c r="BOW1" s="80" t="s">
        <v>4969</v>
      </c>
      <c r="BOX1" s="80" t="s">
        <v>4970</v>
      </c>
      <c r="BOY1" s="80" t="s">
        <v>4971</v>
      </c>
      <c r="BOZ1" s="80" t="s">
        <v>4972</v>
      </c>
      <c r="BPA1" s="80" t="s">
        <v>4973</v>
      </c>
      <c r="BPB1" s="80" t="s">
        <v>4974</v>
      </c>
      <c r="BPC1" s="80" t="s">
        <v>4975</v>
      </c>
      <c r="BPD1" s="80" t="s">
        <v>4976</v>
      </c>
      <c r="BPE1" s="80" t="s">
        <v>4977</v>
      </c>
      <c r="BPF1" s="80" t="s">
        <v>4978</v>
      </c>
      <c r="BPG1" s="80" t="s">
        <v>4979</v>
      </c>
      <c r="BPH1" s="80" t="s">
        <v>4980</v>
      </c>
      <c r="BPI1" s="80" t="s">
        <v>4981</v>
      </c>
      <c r="BPJ1" s="80" t="s">
        <v>4982</v>
      </c>
      <c r="BPK1" s="80" t="s">
        <v>4983</v>
      </c>
      <c r="BPL1" s="80" t="s">
        <v>4984</v>
      </c>
      <c r="BPM1" s="80" t="s">
        <v>4985</v>
      </c>
      <c r="BPN1" s="80" t="s">
        <v>4986</v>
      </c>
      <c r="BPO1" s="80" t="s">
        <v>4987</v>
      </c>
      <c r="BPP1" s="80" t="s">
        <v>4988</v>
      </c>
      <c r="BPQ1" s="80" t="s">
        <v>4989</v>
      </c>
      <c r="BPR1" s="80" t="s">
        <v>4990</v>
      </c>
      <c r="BPS1" s="80" t="s">
        <v>4991</v>
      </c>
      <c r="BPT1" s="80" t="s">
        <v>4992</v>
      </c>
      <c r="BPU1" s="80" t="s">
        <v>4993</v>
      </c>
      <c r="BPV1" s="80" t="s">
        <v>4994</v>
      </c>
      <c r="BPW1" s="80" t="s">
        <v>4995</v>
      </c>
      <c r="BPX1" s="80" t="s">
        <v>4996</v>
      </c>
      <c r="BPY1" s="80" t="s">
        <v>4997</v>
      </c>
      <c r="BPZ1" s="80" t="s">
        <v>4998</v>
      </c>
      <c r="BQA1" s="80" t="s">
        <v>4999</v>
      </c>
      <c r="BQB1" s="80" t="s">
        <v>5000</v>
      </c>
      <c r="BQC1" s="80" t="s">
        <v>5001</v>
      </c>
      <c r="BQD1" s="80" t="s">
        <v>5002</v>
      </c>
      <c r="BQE1" s="80" t="s">
        <v>5003</v>
      </c>
      <c r="BQF1" s="80" t="s">
        <v>5004</v>
      </c>
      <c r="BQG1" s="80" t="s">
        <v>5005</v>
      </c>
      <c r="BQH1" s="80" t="s">
        <v>5006</v>
      </c>
      <c r="BQI1" s="80" t="s">
        <v>5007</v>
      </c>
      <c r="BQJ1" s="80" t="s">
        <v>5008</v>
      </c>
      <c r="BQK1" s="80" t="s">
        <v>5009</v>
      </c>
      <c r="BQL1" s="80" t="s">
        <v>5010</v>
      </c>
      <c r="BQM1" s="80" t="s">
        <v>5011</v>
      </c>
      <c r="BQN1" s="80" t="s">
        <v>5012</v>
      </c>
      <c r="BQO1" s="80" t="s">
        <v>5013</v>
      </c>
      <c r="BQP1" s="80" t="s">
        <v>5014</v>
      </c>
      <c r="BQQ1" s="80" t="s">
        <v>5015</v>
      </c>
      <c r="BQR1" s="80" t="s">
        <v>5016</v>
      </c>
      <c r="BQS1" s="80" t="s">
        <v>5017</v>
      </c>
      <c r="BQT1" s="80" t="s">
        <v>5018</v>
      </c>
      <c r="BQU1" s="80" t="s">
        <v>5019</v>
      </c>
      <c r="BQV1" s="80" t="s">
        <v>5020</v>
      </c>
      <c r="BQW1" s="80" t="s">
        <v>5021</v>
      </c>
      <c r="BQX1" s="80" t="s">
        <v>5022</v>
      </c>
      <c r="BQY1" s="80" t="s">
        <v>5023</v>
      </c>
      <c r="BQZ1" s="80" t="s">
        <v>5024</v>
      </c>
      <c r="BRA1" s="80" t="s">
        <v>5025</v>
      </c>
      <c r="BRB1" s="80" t="s">
        <v>5026</v>
      </c>
      <c r="BRC1" s="80" t="s">
        <v>5027</v>
      </c>
      <c r="BRD1" s="80" t="s">
        <v>5028</v>
      </c>
      <c r="BRE1" s="80" t="s">
        <v>5029</v>
      </c>
      <c r="BRF1" s="80" t="s">
        <v>5030</v>
      </c>
      <c r="BRG1" s="80" t="s">
        <v>5031</v>
      </c>
      <c r="BRH1" s="80" t="s">
        <v>5032</v>
      </c>
      <c r="BRI1" s="80" t="s">
        <v>5033</v>
      </c>
      <c r="BRJ1" s="80" t="s">
        <v>5034</v>
      </c>
      <c r="BRK1" s="80" t="s">
        <v>5035</v>
      </c>
      <c r="BRL1" s="80" t="s">
        <v>5036</v>
      </c>
      <c r="BRM1" s="80" t="s">
        <v>5037</v>
      </c>
      <c r="BRN1" s="80" t="s">
        <v>5038</v>
      </c>
      <c r="BRO1" s="80" t="s">
        <v>5039</v>
      </c>
      <c r="BRP1" s="80" t="s">
        <v>5040</v>
      </c>
      <c r="BRQ1" s="80" t="s">
        <v>5041</v>
      </c>
      <c r="BRR1" s="80" t="s">
        <v>5042</v>
      </c>
      <c r="BRS1" s="80" t="s">
        <v>5043</v>
      </c>
      <c r="BRT1" s="80" t="s">
        <v>5044</v>
      </c>
      <c r="BRU1" s="80" t="s">
        <v>5045</v>
      </c>
      <c r="BRV1" s="80" t="s">
        <v>5046</v>
      </c>
      <c r="BRW1" s="80" t="s">
        <v>5047</v>
      </c>
      <c r="BRX1" s="80" t="s">
        <v>5048</v>
      </c>
      <c r="BRY1" s="80" t="s">
        <v>5049</v>
      </c>
      <c r="BRZ1" s="80" t="s">
        <v>5050</v>
      </c>
      <c r="BSA1" s="80" t="s">
        <v>5051</v>
      </c>
      <c r="BSB1" s="80" t="s">
        <v>5052</v>
      </c>
      <c r="BSC1" s="80" t="s">
        <v>5053</v>
      </c>
      <c r="BSD1" s="80" t="s">
        <v>5054</v>
      </c>
      <c r="BSE1" s="80" t="s">
        <v>5055</v>
      </c>
      <c r="BSF1" s="80" t="s">
        <v>5056</v>
      </c>
      <c r="BSG1" s="80" t="s">
        <v>5057</v>
      </c>
      <c r="BSH1" s="80" t="s">
        <v>5058</v>
      </c>
      <c r="BSI1" s="80" t="s">
        <v>5059</v>
      </c>
      <c r="BSJ1" s="80" t="s">
        <v>5060</v>
      </c>
      <c r="BSK1" s="80" t="s">
        <v>5061</v>
      </c>
      <c r="BSL1" s="80" t="s">
        <v>5062</v>
      </c>
      <c r="BSM1" s="80" t="s">
        <v>5063</v>
      </c>
      <c r="BSN1" s="80" t="s">
        <v>5064</v>
      </c>
      <c r="BSO1" s="80" t="s">
        <v>5065</v>
      </c>
      <c r="BSP1" s="80" t="s">
        <v>5066</v>
      </c>
      <c r="BSQ1" s="80" t="s">
        <v>5067</v>
      </c>
      <c r="BSR1" s="80" t="s">
        <v>5068</v>
      </c>
      <c r="BSS1" s="80" t="s">
        <v>5069</v>
      </c>
      <c r="BST1" s="80" t="s">
        <v>5070</v>
      </c>
      <c r="BSU1" s="80" t="s">
        <v>5071</v>
      </c>
      <c r="BSV1" s="80" t="s">
        <v>5072</v>
      </c>
      <c r="BSW1" s="80" t="s">
        <v>5073</v>
      </c>
      <c r="BSX1" s="80" t="s">
        <v>5074</v>
      </c>
      <c r="BSY1" s="80" t="s">
        <v>5075</v>
      </c>
      <c r="BSZ1" s="80" t="s">
        <v>5076</v>
      </c>
      <c r="BTA1" s="80" t="s">
        <v>5077</v>
      </c>
      <c r="BTB1" s="80" t="s">
        <v>5078</v>
      </c>
      <c r="BTC1" s="80" t="s">
        <v>5079</v>
      </c>
      <c r="BTD1" s="80" t="s">
        <v>5080</v>
      </c>
      <c r="BTE1" s="80" t="s">
        <v>5081</v>
      </c>
      <c r="BTF1" s="80" t="s">
        <v>5082</v>
      </c>
      <c r="BTG1" s="80" t="s">
        <v>5083</v>
      </c>
      <c r="BTH1" s="80" t="s">
        <v>5084</v>
      </c>
      <c r="BTI1" s="80" t="s">
        <v>5085</v>
      </c>
      <c r="BTJ1" s="80" t="s">
        <v>5086</v>
      </c>
      <c r="BTK1" s="80" t="s">
        <v>5087</v>
      </c>
      <c r="BTL1" s="80" t="s">
        <v>5088</v>
      </c>
      <c r="BTM1" s="80" t="s">
        <v>5089</v>
      </c>
      <c r="BTN1" s="80" t="s">
        <v>5090</v>
      </c>
      <c r="BTO1" s="80" t="s">
        <v>5091</v>
      </c>
      <c r="BTP1" s="80" t="s">
        <v>5092</v>
      </c>
      <c r="BTQ1" s="80" t="s">
        <v>5093</v>
      </c>
      <c r="BTR1" s="80" t="s">
        <v>5094</v>
      </c>
      <c r="BTS1" s="80" t="s">
        <v>5095</v>
      </c>
      <c r="BTT1" s="80" t="s">
        <v>5096</v>
      </c>
      <c r="BTU1" s="80" t="s">
        <v>5097</v>
      </c>
      <c r="BTV1" s="80" t="s">
        <v>5098</v>
      </c>
      <c r="BTW1" s="80" t="s">
        <v>5099</v>
      </c>
      <c r="BTX1" s="80" t="s">
        <v>5100</v>
      </c>
      <c r="BTY1" s="80" t="s">
        <v>5101</v>
      </c>
      <c r="BTZ1" s="80" t="s">
        <v>5102</v>
      </c>
      <c r="BUA1" s="80" t="s">
        <v>5103</v>
      </c>
      <c r="BUB1" s="80" t="s">
        <v>5104</v>
      </c>
      <c r="BUC1" s="80" t="s">
        <v>5105</v>
      </c>
      <c r="BUD1" s="80" t="s">
        <v>5106</v>
      </c>
      <c r="BUE1" s="80" t="s">
        <v>5107</v>
      </c>
      <c r="BUF1" s="80" t="s">
        <v>5108</v>
      </c>
      <c r="BUG1" s="80" t="s">
        <v>5109</v>
      </c>
      <c r="BUH1" s="80" t="s">
        <v>5110</v>
      </c>
      <c r="BUI1" s="80" t="s">
        <v>5111</v>
      </c>
      <c r="BUJ1" s="80" t="s">
        <v>5112</v>
      </c>
      <c r="BUK1" s="80" t="s">
        <v>5113</v>
      </c>
      <c r="BUL1" s="80" t="s">
        <v>5114</v>
      </c>
      <c r="BUM1" s="80" t="s">
        <v>5115</v>
      </c>
      <c r="BUN1" s="80" t="s">
        <v>5116</v>
      </c>
      <c r="BUO1" s="80" t="s">
        <v>5117</v>
      </c>
      <c r="BUP1" s="80" t="s">
        <v>5118</v>
      </c>
      <c r="BUQ1" s="80" t="s">
        <v>5119</v>
      </c>
      <c r="BUR1" s="80" t="s">
        <v>5120</v>
      </c>
      <c r="BUS1" s="80" t="s">
        <v>5121</v>
      </c>
      <c r="BUT1" s="80" t="s">
        <v>5122</v>
      </c>
      <c r="BUU1" s="80" t="s">
        <v>5123</v>
      </c>
      <c r="BUV1" s="80" t="s">
        <v>5124</v>
      </c>
      <c r="BUW1" s="80" t="s">
        <v>5125</v>
      </c>
      <c r="BUX1" s="80" t="s">
        <v>5126</v>
      </c>
      <c r="BUY1" s="80" t="s">
        <v>5127</v>
      </c>
      <c r="BUZ1" s="80" t="s">
        <v>5128</v>
      </c>
      <c r="BVA1" s="80" t="s">
        <v>5129</v>
      </c>
      <c r="BVB1" s="80" t="s">
        <v>5130</v>
      </c>
      <c r="BVC1" s="80" t="s">
        <v>5131</v>
      </c>
      <c r="BVD1" s="80" t="s">
        <v>5132</v>
      </c>
      <c r="BVE1" s="80" t="s">
        <v>5133</v>
      </c>
      <c r="BVF1" s="80" t="s">
        <v>5134</v>
      </c>
      <c r="BVG1" s="80" t="s">
        <v>5135</v>
      </c>
      <c r="BVH1" s="80" t="s">
        <v>5136</v>
      </c>
      <c r="BVI1" s="80" t="s">
        <v>5137</v>
      </c>
      <c r="BVJ1" s="80" t="s">
        <v>5138</v>
      </c>
      <c r="BVK1" s="80" t="s">
        <v>5139</v>
      </c>
      <c r="BVL1" s="80" t="s">
        <v>5140</v>
      </c>
      <c r="BVM1" s="80" t="s">
        <v>5141</v>
      </c>
      <c r="BVN1" s="80" t="s">
        <v>5142</v>
      </c>
      <c r="BVO1" s="80" t="s">
        <v>5143</v>
      </c>
      <c r="BVP1" s="80" t="s">
        <v>5144</v>
      </c>
      <c r="BVQ1" s="80" t="s">
        <v>5145</v>
      </c>
      <c r="BVR1" s="80" t="s">
        <v>5146</v>
      </c>
      <c r="BVS1" s="80" t="s">
        <v>5147</v>
      </c>
      <c r="BVT1" s="80" t="s">
        <v>5148</v>
      </c>
      <c r="BVU1" s="80" t="s">
        <v>5149</v>
      </c>
      <c r="BVV1" s="80" t="s">
        <v>5150</v>
      </c>
      <c r="BVW1" s="80" t="s">
        <v>5151</v>
      </c>
      <c r="BVX1" s="80" t="s">
        <v>5152</v>
      </c>
      <c r="BVY1" s="80" t="s">
        <v>5153</v>
      </c>
      <c r="BVZ1" s="80" t="s">
        <v>5154</v>
      </c>
      <c r="BWA1" s="80" t="s">
        <v>5155</v>
      </c>
      <c r="BWB1" s="80" t="s">
        <v>5156</v>
      </c>
      <c r="BWC1" s="80" t="s">
        <v>5157</v>
      </c>
      <c r="BWD1" s="80" t="s">
        <v>5158</v>
      </c>
      <c r="BWE1" s="80" t="s">
        <v>5159</v>
      </c>
      <c r="BWF1" s="80" t="s">
        <v>5160</v>
      </c>
      <c r="BWG1" s="80" t="s">
        <v>5161</v>
      </c>
      <c r="BWH1" s="80" t="s">
        <v>5162</v>
      </c>
      <c r="BWI1" s="80" t="s">
        <v>5163</v>
      </c>
      <c r="BWJ1" s="80" t="s">
        <v>5164</v>
      </c>
      <c r="BWK1" s="80" t="s">
        <v>5165</v>
      </c>
      <c r="BWL1" s="80" t="s">
        <v>5166</v>
      </c>
      <c r="BWM1" s="80" t="s">
        <v>5167</v>
      </c>
      <c r="BWN1" s="80" t="s">
        <v>5168</v>
      </c>
      <c r="BWO1" s="80" t="s">
        <v>5169</v>
      </c>
      <c r="BWP1" s="80" t="s">
        <v>5170</v>
      </c>
      <c r="BWQ1" s="80" t="s">
        <v>5171</v>
      </c>
      <c r="BWR1" s="80" t="s">
        <v>5172</v>
      </c>
      <c r="BWS1" s="80" t="s">
        <v>5173</v>
      </c>
      <c r="BWT1" s="80" t="s">
        <v>5174</v>
      </c>
      <c r="BWU1" s="80" t="s">
        <v>5175</v>
      </c>
      <c r="BWV1" s="80" t="s">
        <v>5176</v>
      </c>
      <c r="BWW1" s="80" t="s">
        <v>5177</v>
      </c>
      <c r="BWX1" s="80" t="s">
        <v>5178</v>
      </c>
      <c r="BWY1" s="80" t="s">
        <v>5179</v>
      </c>
      <c r="BWZ1" s="80" t="s">
        <v>5180</v>
      </c>
      <c r="BXA1" s="80" t="s">
        <v>5181</v>
      </c>
      <c r="BXB1" s="80" t="s">
        <v>5182</v>
      </c>
      <c r="BXC1" s="80" t="s">
        <v>5183</v>
      </c>
      <c r="BXD1" s="80" t="s">
        <v>5184</v>
      </c>
      <c r="BXE1" s="80" t="s">
        <v>5185</v>
      </c>
      <c r="BXF1" s="80" t="s">
        <v>5186</v>
      </c>
      <c r="BXG1" s="80" t="s">
        <v>5187</v>
      </c>
      <c r="BXH1" s="80" t="s">
        <v>5188</v>
      </c>
      <c r="BXI1" s="80" t="s">
        <v>5189</v>
      </c>
      <c r="BXJ1" s="80" t="s">
        <v>5190</v>
      </c>
      <c r="BXK1" s="80" t="s">
        <v>5191</v>
      </c>
      <c r="BXL1" s="80" t="s">
        <v>5192</v>
      </c>
      <c r="BXM1" s="80" t="s">
        <v>5193</v>
      </c>
      <c r="BXN1" s="80" t="s">
        <v>5194</v>
      </c>
      <c r="BXO1" s="80" t="s">
        <v>5195</v>
      </c>
      <c r="BXP1" s="80" t="s">
        <v>5196</v>
      </c>
      <c r="BXQ1" s="80" t="s">
        <v>5197</v>
      </c>
      <c r="BXR1" s="80" t="s">
        <v>5198</v>
      </c>
      <c r="BXS1" s="80" t="s">
        <v>5199</v>
      </c>
      <c r="BXT1" s="80" t="s">
        <v>5200</v>
      </c>
      <c r="BXU1" s="80" t="s">
        <v>5201</v>
      </c>
      <c r="BXV1" s="80" t="s">
        <v>5202</v>
      </c>
      <c r="BXW1" s="80" t="s">
        <v>5203</v>
      </c>
      <c r="BXX1" s="80" t="s">
        <v>5204</v>
      </c>
      <c r="BXY1" s="80" t="s">
        <v>5205</v>
      </c>
      <c r="BXZ1" s="80" t="s">
        <v>5206</v>
      </c>
      <c r="BYA1" s="80" t="s">
        <v>5207</v>
      </c>
      <c r="BYB1" s="80" t="s">
        <v>5208</v>
      </c>
      <c r="BYC1" s="80" t="s">
        <v>5209</v>
      </c>
      <c r="BYD1" s="80" t="s">
        <v>5210</v>
      </c>
      <c r="BYE1" s="80" t="s">
        <v>5211</v>
      </c>
      <c r="BYF1" s="80" t="s">
        <v>5212</v>
      </c>
      <c r="BYG1" s="80" t="s">
        <v>5213</v>
      </c>
      <c r="BYH1" s="80" t="s">
        <v>5214</v>
      </c>
      <c r="BYI1" s="80" t="s">
        <v>5215</v>
      </c>
      <c r="BYJ1" s="80" t="s">
        <v>5216</v>
      </c>
      <c r="BYK1" s="80" t="s">
        <v>5217</v>
      </c>
      <c r="BYL1" s="80" t="s">
        <v>5218</v>
      </c>
      <c r="BYM1" s="80" t="s">
        <v>5219</v>
      </c>
      <c r="BYN1" s="80" t="s">
        <v>5220</v>
      </c>
      <c r="BYO1" s="80" t="s">
        <v>5221</v>
      </c>
      <c r="BYP1" s="80" t="s">
        <v>5222</v>
      </c>
      <c r="BYQ1" s="80" t="s">
        <v>5223</v>
      </c>
      <c r="BYR1" s="80" t="s">
        <v>5224</v>
      </c>
      <c r="BYS1" s="80" t="s">
        <v>5225</v>
      </c>
      <c r="BYT1" s="80" t="s">
        <v>5226</v>
      </c>
      <c r="BYU1" s="80" t="s">
        <v>5227</v>
      </c>
      <c r="BYV1" s="80" t="s">
        <v>5228</v>
      </c>
      <c r="BYW1" s="80" t="s">
        <v>5229</v>
      </c>
      <c r="BYX1" s="80" t="s">
        <v>5230</v>
      </c>
      <c r="BYY1" s="80" t="s">
        <v>5231</v>
      </c>
      <c r="BYZ1" s="80" t="s">
        <v>5232</v>
      </c>
      <c r="BZA1" s="80" t="s">
        <v>5233</v>
      </c>
      <c r="BZB1" s="80" t="s">
        <v>5234</v>
      </c>
      <c r="BZC1" s="80" t="s">
        <v>5235</v>
      </c>
      <c r="BZD1" s="80" t="s">
        <v>5236</v>
      </c>
      <c r="BZE1" s="80" t="s">
        <v>5237</v>
      </c>
      <c r="BZF1" s="80" t="s">
        <v>5238</v>
      </c>
      <c r="BZG1" s="80" t="s">
        <v>5239</v>
      </c>
      <c r="BZH1" s="80" t="s">
        <v>5240</v>
      </c>
      <c r="BZI1" s="80" t="s">
        <v>5241</v>
      </c>
      <c r="BZJ1" s="80" t="s">
        <v>5242</v>
      </c>
      <c r="BZK1" s="80" t="s">
        <v>5243</v>
      </c>
      <c r="BZL1" s="80" t="s">
        <v>5244</v>
      </c>
      <c r="BZM1" s="80" t="s">
        <v>5245</v>
      </c>
      <c r="BZN1" s="80" t="s">
        <v>5246</v>
      </c>
      <c r="BZO1" s="80" t="s">
        <v>5247</v>
      </c>
      <c r="BZP1" s="80" t="s">
        <v>5248</v>
      </c>
      <c r="BZQ1" s="80" t="s">
        <v>5249</v>
      </c>
      <c r="BZR1" s="80" t="s">
        <v>5250</v>
      </c>
      <c r="BZS1" s="80" t="s">
        <v>5251</v>
      </c>
      <c r="BZT1" s="80" t="s">
        <v>5252</v>
      </c>
      <c r="BZU1" s="80" t="s">
        <v>5253</v>
      </c>
      <c r="BZV1" s="80" t="s">
        <v>5254</v>
      </c>
      <c r="BZW1" s="80" t="s">
        <v>5255</v>
      </c>
      <c r="BZX1" s="80" t="s">
        <v>5256</v>
      </c>
      <c r="BZY1" s="80" t="s">
        <v>5257</v>
      </c>
      <c r="BZZ1" s="80" t="s">
        <v>5258</v>
      </c>
      <c r="CAA1" s="80" t="s">
        <v>5259</v>
      </c>
      <c r="CAB1" s="80" t="s">
        <v>5260</v>
      </c>
      <c r="CAC1" s="80" t="s">
        <v>5261</v>
      </c>
      <c r="CAD1" s="80" t="s">
        <v>5262</v>
      </c>
      <c r="CAE1" s="80" t="s">
        <v>5263</v>
      </c>
      <c r="CAF1" s="80" t="s">
        <v>5264</v>
      </c>
      <c r="CAG1" s="80" t="s">
        <v>5265</v>
      </c>
      <c r="CAH1" s="80" t="s">
        <v>5266</v>
      </c>
      <c r="CAI1" s="80" t="s">
        <v>5267</v>
      </c>
      <c r="CAJ1" s="80" t="s">
        <v>5268</v>
      </c>
      <c r="CAK1" s="80" t="s">
        <v>5269</v>
      </c>
      <c r="CAL1" s="80" t="s">
        <v>5270</v>
      </c>
      <c r="CAM1" s="80" t="s">
        <v>5271</v>
      </c>
      <c r="CAN1" s="80" t="s">
        <v>5272</v>
      </c>
      <c r="CAO1" s="80" t="s">
        <v>5273</v>
      </c>
      <c r="CAP1" s="80" t="s">
        <v>5274</v>
      </c>
      <c r="CAQ1" s="80" t="s">
        <v>5275</v>
      </c>
      <c r="CAR1" s="80" t="s">
        <v>5276</v>
      </c>
      <c r="CAS1" s="80" t="s">
        <v>5277</v>
      </c>
      <c r="CAT1" s="80" t="s">
        <v>5278</v>
      </c>
      <c r="CAU1" s="80" t="s">
        <v>5279</v>
      </c>
      <c r="CAV1" s="80" t="s">
        <v>5280</v>
      </c>
      <c r="CAW1" s="80" t="s">
        <v>5281</v>
      </c>
      <c r="CAX1" s="80" t="s">
        <v>5282</v>
      </c>
      <c r="CAY1" s="80" t="s">
        <v>5283</v>
      </c>
      <c r="CAZ1" s="80" t="s">
        <v>5284</v>
      </c>
      <c r="CBA1" s="80" t="s">
        <v>5285</v>
      </c>
      <c r="CBB1" s="80" t="s">
        <v>5286</v>
      </c>
      <c r="CBC1" s="80" t="s">
        <v>5287</v>
      </c>
      <c r="CBD1" s="80" t="s">
        <v>5288</v>
      </c>
      <c r="CBE1" s="80" t="s">
        <v>5289</v>
      </c>
      <c r="CBF1" s="80" t="s">
        <v>5290</v>
      </c>
      <c r="CBG1" s="80" t="s">
        <v>5291</v>
      </c>
      <c r="CBH1" s="80" t="s">
        <v>5292</v>
      </c>
      <c r="CBI1" s="80" t="s">
        <v>5293</v>
      </c>
      <c r="CBJ1" s="80" t="s">
        <v>5294</v>
      </c>
      <c r="CBK1" s="80" t="s">
        <v>5295</v>
      </c>
      <c r="CBL1" s="80" t="s">
        <v>5296</v>
      </c>
      <c r="CBM1" s="80" t="s">
        <v>5297</v>
      </c>
      <c r="CBN1" s="80" t="s">
        <v>5298</v>
      </c>
      <c r="CBO1" s="80" t="s">
        <v>5299</v>
      </c>
      <c r="CBP1" s="80" t="s">
        <v>5300</v>
      </c>
      <c r="CBQ1" s="80" t="s">
        <v>5301</v>
      </c>
      <c r="CBR1" s="80" t="s">
        <v>5302</v>
      </c>
      <c r="CBS1" s="80" t="s">
        <v>5303</v>
      </c>
      <c r="CBT1" s="80" t="s">
        <v>5304</v>
      </c>
      <c r="CBU1" s="80" t="s">
        <v>5305</v>
      </c>
      <c r="CBV1" s="80" t="s">
        <v>5306</v>
      </c>
      <c r="CBW1" s="80" t="s">
        <v>5307</v>
      </c>
      <c r="CBX1" s="80" t="s">
        <v>5308</v>
      </c>
      <c r="CBY1" s="80" t="s">
        <v>5309</v>
      </c>
      <c r="CBZ1" s="80" t="s">
        <v>5310</v>
      </c>
      <c r="CCA1" s="80" t="s">
        <v>5311</v>
      </c>
      <c r="CCB1" s="80" t="s">
        <v>5312</v>
      </c>
      <c r="CCC1" s="80" t="s">
        <v>5313</v>
      </c>
      <c r="CCD1" s="80" t="s">
        <v>5314</v>
      </c>
      <c r="CCE1" s="80" t="s">
        <v>5315</v>
      </c>
      <c r="CCF1" s="80" t="s">
        <v>5316</v>
      </c>
      <c r="CCG1" s="80" t="s">
        <v>5317</v>
      </c>
      <c r="CCH1" s="80" t="s">
        <v>5318</v>
      </c>
      <c r="CCI1" s="80" t="s">
        <v>5319</v>
      </c>
      <c r="CCJ1" s="80" t="s">
        <v>5320</v>
      </c>
      <c r="CCK1" s="80" t="s">
        <v>5321</v>
      </c>
      <c r="CCL1" s="80" t="s">
        <v>5322</v>
      </c>
      <c r="CCM1" s="80" t="s">
        <v>5323</v>
      </c>
      <c r="CCN1" s="80" t="s">
        <v>5324</v>
      </c>
      <c r="CCO1" s="80" t="s">
        <v>5325</v>
      </c>
      <c r="CCP1" s="80" t="s">
        <v>5326</v>
      </c>
      <c r="CCQ1" s="80" t="s">
        <v>5327</v>
      </c>
      <c r="CCR1" s="80" t="s">
        <v>5328</v>
      </c>
      <c r="CCS1" s="80" t="s">
        <v>5329</v>
      </c>
      <c r="CCT1" s="80" t="s">
        <v>5330</v>
      </c>
      <c r="CCU1" s="80" t="s">
        <v>5331</v>
      </c>
      <c r="CCV1" s="80" t="s">
        <v>5332</v>
      </c>
      <c r="CCW1" s="80" t="s">
        <v>5333</v>
      </c>
      <c r="CCX1" s="80" t="s">
        <v>5334</v>
      </c>
      <c r="CCY1" s="80" t="s">
        <v>5335</v>
      </c>
      <c r="CCZ1" s="80" t="s">
        <v>5336</v>
      </c>
      <c r="CDA1" s="80" t="s">
        <v>5337</v>
      </c>
      <c r="CDB1" s="80" t="s">
        <v>5338</v>
      </c>
      <c r="CDC1" s="80" t="s">
        <v>5339</v>
      </c>
      <c r="CDD1" s="80" t="s">
        <v>5340</v>
      </c>
      <c r="CDE1" s="80" t="s">
        <v>5341</v>
      </c>
      <c r="CDF1" s="80" t="s">
        <v>5342</v>
      </c>
      <c r="CDG1" s="80" t="s">
        <v>5343</v>
      </c>
      <c r="CDH1" s="80" t="s">
        <v>5344</v>
      </c>
      <c r="CDI1" s="80" t="s">
        <v>5345</v>
      </c>
      <c r="CDJ1" s="80" t="s">
        <v>5346</v>
      </c>
      <c r="CDK1" s="80" t="s">
        <v>5347</v>
      </c>
      <c r="CDL1" s="80" t="s">
        <v>5348</v>
      </c>
      <c r="CDM1" s="80" t="s">
        <v>5349</v>
      </c>
      <c r="CDN1" s="80" t="s">
        <v>5350</v>
      </c>
      <c r="CDO1" s="80" t="s">
        <v>5351</v>
      </c>
      <c r="CDP1" s="80" t="s">
        <v>5352</v>
      </c>
      <c r="CDQ1" s="80" t="s">
        <v>5353</v>
      </c>
      <c r="CDR1" s="80" t="s">
        <v>5354</v>
      </c>
      <c r="CDS1" s="80" t="s">
        <v>5355</v>
      </c>
      <c r="CDT1" s="80" t="s">
        <v>5356</v>
      </c>
      <c r="CDU1" s="80" t="s">
        <v>5357</v>
      </c>
      <c r="CDV1" s="80" t="s">
        <v>5358</v>
      </c>
      <c r="CDW1" s="80" t="s">
        <v>5359</v>
      </c>
      <c r="CDX1" s="80" t="s">
        <v>5360</v>
      </c>
      <c r="CDY1" s="80" t="s">
        <v>5361</v>
      </c>
      <c r="CDZ1" s="80" t="s">
        <v>5362</v>
      </c>
      <c r="CEA1" s="80" t="s">
        <v>5363</v>
      </c>
      <c r="CEB1" s="80" t="s">
        <v>5364</v>
      </c>
      <c r="CEC1" s="80" t="s">
        <v>5365</v>
      </c>
      <c r="CED1" s="80" t="s">
        <v>5366</v>
      </c>
      <c r="CEE1" s="80" t="s">
        <v>5367</v>
      </c>
      <c r="CEF1" s="80" t="s">
        <v>5368</v>
      </c>
      <c r="CEG1" s="80" t="s">
        <v>5369</v>
      </c>
      <c r="CEH1" s="80" t="s">
        <v>5370</v>
      </c>
      <c r="CEI1" s="80" t="s">
        <v>5371</v>
      </c>
      <c r="CEJ1" s="80" t="s">
        <v>5372</v>
      </c>
      <c r="CEK1" s="80" t="s">
        <v>5373</v>
      </c>
      <c r="CEL1" s="80" t="s">
        <v>5374</v>
      </c>
      <c r="CEM1" s="80" t="s">
        <v>5375</v>
      </c>
      <c r="CEN1" s="80" t="s">
        <v>5376</v>
      </c>
      <c r="CEO1" s="80" t="s">
        <v>5377</v>
      </c>
      <c r="CEP1" s="80" t="s">
        <v>5378</v>
      </c>
      <c r="CEQ1" s="80" t="s">
        <v>5379</v>
      </c>
      <c r="CER1" s="80" t="s">
        <v>5380</v>
      </c>
      <c r="CES1" s="80" t="s">
        <v>5381</v>
      </c>
      <c r="CET1" s="80" t="s">
        <v>5382</v>
      </c>
      <c r="CEU1" s="80" t="s">
        <v>5383</v>
      </c>
      <c r="CEV1" s="80" t="s">
        <v>5384</v>
      </c>
      <c r="CEW1" s="80" t="s">
        <v>5385</v>
      </c>
      <c r="CEX1" s="80" t="s">
        <v>5386</v>
      </c>
      <c r="CEY1" s="80" t="s">
        <v>5387</v>
      </c>
      <c r="CEZ1" s="80" t="s">
        <v>5388</v>
      </c>
      <c r="CFA1" s="80" t="s">
        <v>5389</v>
      </c>
      <c r="CFB1" s="80" t="s">
        <v>5390</v>
      </c>
      <c r="CFC1" s="80" t="s">
        <v>5391</v>
      </c>
      <c r="CFD1" s="80" t="s">
        <v>5392</v>
      </c>
      <c r="CFE1" s="80" t="s">
        <v>5393</v>
      </c>
      <c r="CFF1" s="80" t="s">
        <v>5394</v>
      </c>
      <c r="CFG1" s="80" t="s">
        <v>5395</v>
      </c>
      <c r="CFH1" s="80" t="s">
        <v>5396</v>
      </c>
      <c r="CFI1" s="80" t="s">
        <v>5397</v>
      </c>
      <c r="CFJ1" s="80" t="s">
        <v>5398</v>
      </c>
      <c r="CFK1" s="80" t="s">
        <v>5399</v>
      </c>
      <c r="CFL1" s="80" t="s">
        <v>5400</v>
      </c>
      <c r="CFM1" s="80" t="s">
        <v>5401</v>
      </c>
      <c r="CFN1" s="80" t="s">
        <v>5402</v>
      </c>
      <c r="CFO1" s="80" t="s">
        <v>5403</v>
      </c>
      <c r="CFP1" s="80" t="s">
        <v>5404</v>
      </c>
      <c r="CFQ1" s="80" t="s">
        <v>5405</v>
      </c>
      <c r="CFR1" s="80" t="s">
        <v>5406</v>
      </c>
      <c r="CFS1" s="80" t="s">
        <v>5407</v>
      </c>
      <c r="CFT1" s="80" t="s">
        <v>5408</v>
      </c>
      <c r="CFU1" s="80" t="s">
        <v>5409</v>
      </c>
      <c r="CFV1" s="80" t="s">
        <v>5410</v>
      </c>
      <c r="CFW1" s="80" t="s">
        <v>5411</v>
      </c>
      <c r="CFX1" s="80" t="s">
        <v>5412</v>
      </c>
      <c r="CFY1" s="80" t="s">
        <v>5413</v>
      </c>
      <c r="CFZ1" s="80" t="s">
        <v>5414</v>
      </c>
      <c r="CGA1" s="80" t="s">
        <v>5415</v>
      </c>
      <c r="CGB1" s="80" t="s">
        <v>5416</v>
      </c>
      <c r="CGC1" s="80" t="s">
        <v>5417</v>
      </c>
      <c r="CGD1" s="80" t="s">
        <v>5418</v>
      </c>
      <c r="CGE1" s="80" t="s">
        <v>5419</v>
      </c>
      <c r="CGF1" s="80" t="s">
        <v>5420</v>
      </c>
      <c r="CGG1" s="80" t="s">
        <v>5421</v>
      </c>
      <c r="CGH1" s="80" t="s">
        <v>5422</v>
      </c>
      <c r="CGI1" s="80" t="s">
        <v>5423</v>
      </c>
      <c r="CGJ1" s="80" t="s">
        <v>5424</v>
      </c>
      <c r="CGK1" s="80" t="s">
        <v>5425</v>
      </c>
      <c r="CGL1" s="80" t="s">
        <v>5426</v>
      </c>
      <c r="CGM1" s="80" t="s">
        <v>5427</v>
      </c>
      <c r="CGN1" s="80" t="s">
        <v>5428</v>
      </c>
      <c r="CGO1" s="80" t="s">
        <v>5429</v>
      </c>
      <c r="CGP1" s="80" t="s">
        <v>5430</v>
      </c>
      <c r="CGQ1" s="80" t="s">
        <v>5431</v>
      </c>
      <c r="CGR1" s="80" t="s">
        <v>5432</v>
      </c>
      <c r="CGS1" s="80" t="s">
        <v>5433</v>
      </c>
      <c r="CGT1" s="80" t="s">
        <v>5434</v>
      </c>
      <c r="CGU1" s="80" t="s">
        <v>5435</v>
      </c>
      <c r="CGV1" s="80" t="s">
        <v>5436</v>
      </c>
      <c r="CGW1" s="80" t="s">
        <v>5437</v>
      </c>
      <c r="CGX1" s="80" t="s">
        <v>5438</v>
      </c>
      <c r="CGY1" s="80" t="s">
        <v>5439</v>
      </c>
      <c r="CGZ1" s="80" t="s">
        <v>5440</v>
      </c>
      <c r="CHA1" s="80" t="s">
        <v>5441</v>
      </c>
      <c r="CHB1" s="80" t="s">
        <v>5442</v>
      </c>
      <c r="CHC1" s="80" t="s">
        <v>5443</v>
      </c>
      <c r="CHD1" s="80" t="s">
        <v>5444</v>
      </c>
      <c r="CHE1" s="80" t="s">
        <v>5445</v>
      </c>
      <c r="CHF1" s="80" t="s">
        <v>5446</v>
      </c>
      <c r="CHG1" s="80" t="s">
        <v>5447</v>
      </c>
      <c r="CHH1" s="80" t="s">
        <v>5448</v>
      </c>
      <c r="CHI1" s="80" t="s">
        <v>5449</v>
      </c>
      <c r="CHJ1" s="80" t="s">
        <v>5450</v>
      </c>
      <c r="CHK1" s="80" t="s">
        <v>5451</v>
      </c>
      <c r="CHL1" s="80" t="s">
        <v>5452</v>
      </c>
      <c r="CHM1" s="80" t="s">
        <v>5453</v>
      </c>
      <c r="CHN1" s="80" t="s">
        <v>5454</v>
      </c>
      <c r="CHO1" s="80" t="s">
        <v>5455</v>
      </c>
      <c r="CHP1" s="80" t="s">
        <v>5456</v>
      </c>
      <c r="CHQ1" s="80" t="s">
        <v>5457</v>
      </c>
      <c r="CHR1" s="80" t="s">
        <v>5458</v>
      </c>
      <c r="CHS1" s="80" t="s">
        <v>5459</v>
      </c>
      <c r="CHT1" s="80" t="s">
        <v>5460</v>
      </c>
      <c r="CHU1" s="80" t="s">
        <v>5461</v>
      </c>
      <c r="CHV1" s="80" t="s">
        <v>5462</v>
      </c>
      <c r="CHW1" s="80" t="s">
        <v>5463</v>
      </c>
      <c r="CHX1" s="80" t="s">
        <v>5464</v>
      </c>
      <c r="CHY1" s="80" t="s">
        <v>5465</v>
      </c>
      <c r="CHZ1" s="80" t="s">
        <v>5466</v>
      </c>
      <c r="CIA1" s="80" t="s">
        <v>5467</v>
      </c>
      <c r="CIB1" s="80" t="s">
        <v>5468</v>
      </c>
      <c r="CIC1" s="80" t="s">
        <v>5469</v>
      </c>
      <c r="CID1" s="80" t="s">
        <v>5470</v>
      </c>
      <c r="CIE1" s="80" t="s">
        <v>5471</v>
      </c>
      <c r="CIF1" s="80" t="s">
        <v>5472</v>
      </c>
      <c r="CIG1" s="80" t="s">
        <v>5473</v>
      </c>
      <c r="CIH1" s="80" t="s">
        <v>5474</v>
      </c>
      <c r="CII1" s="80" t="s">
        <v>5475</v>
      </c>
      <c r="CIJ1" s="80" t="s">
        <v>5476</v>
      </c>
      <c r="CIK1" s="80" t="s">
        <v>5477</v>
      </c>
      <c r="CIL1" s="80" t="s">
        <v>5478</v>
      </c>
      <c r="CIM1" s="80" t="s">
        <v>5479</v>
      </c>
      <c r="CIN1" s="80" t="s">
        <v>5480</v>
      </c>
      <c r="CIO1" s="80" t="s">
        <v>5481</v>
      </c>
      <c r="CIP1" s="80" t="s">
        <v>5482</v>
      </c>
      <c r="CIQ1" s="80" t="s">
        <v>5483</v>
      </c>
      <c r="CIR1" s="80" t="s">
        <v>5484</v>
      </c>
      <c r="CIS1" s="80" t="s">
        <v>5485</v>
      </c>
      <c r="CIT1" s="80" t="s">
        <v>5486</v>
      </c>
      <c r="CIU1" s="80" t="s">
        <v>5487</v>
      </c>
      <c r="CIV1" s="80" t="s">
        <v>5488</v>
      </c>
      <c r="CIW1" s="80" t="s">
        <v>5489</v>
      </c>
      <c r="CIX1" s="80" t="s">
        <v>5490</v>
      </c>
      <c r="CIY1" s="80" t="s">
        <v>5491</v>
      </c>
      <c r="CIZ1" s="80" t="s">
        <v>5492</v>
      </c>
      <c r="CJA1" s="80" t="s">
        <v>5493</v>
      </c>
      <c r="CJB1" s="80" t="s">
        <v>5494</v>
      </c>
      <c r="CJC1" s="80" t="s">
        <v>5495</v>
      </c>
      <c r="CJD1" s="80" t="s">
        <v>5496</v>
      </c>
      <c r="CJE1" s="80" t="s">
        <v>5497</v>
      </c>
      <c r="CJF1" s="80" t="s">
        <v>5498</v>
      </c>
      <c r="CJG1" s="80" t="s">
        <v>5499</v>
      </c>
      <c r="CJH1" s="80" t="s">
        <v>5500</v>
      </c>
      <c r="CJI1" s="80" t="s">
        <v>5501</v>
      </c>
      <c r="CJJ1" s="80" t="s">
        <v>5502</v>
      </c>
      <c r="CJK1" s="80" t="s">
        <v>5503</v>
      </c>
      <c r="CJL1" s="80" t="s">
        <v>5504</v>
      </c>
      <c r="CJM1" s="80" t="s">
        <v>5505</v>
      </c>
      <c r="CJN1" s="80" t="s">
        <v>5506</v>
      </c>
      <c r="CJO1" s="80" t="s">
        <v>5507</v>
      </c>
      <c r="CJP1" s="80" t="s">
        <v>5508</v>
      </c>
      <c r="CJQ1" s="80" t="s">
        <v>5509</v>
      </c>
      <c r="CJR1" s="80" t="s">
        <v>5510</v>
      </c>
      <c r="CJS1" s="80" t="s">
        <v>5511</v>
      </c>
      <c r="CJT1" s="80" t="s">
        <v>5512</v>
      </c>
      <c r="CJU1" s="80" t="s">
        <v>5513</v>
      </c>
      <c r="CJV1" s="80" t="s">
        <v>5514</v>
      </c>
      <c r="CJW1" s="80" t="s">
        <v>5515</v>
      </c>
      <c r="CJX1" s="80" t="s">
        <v>5516</v>
      </c>
      <c r="CJY1" s="80" t="s">
        <v>5517</v>
      </c>
      <c r="CJZ1" s="80" t="s">
        <v>5518</v>
      </c>
      <c r="CKA1" s="80" t="s">
        <v>5519</v>
      </c>
      <c r="CKB1" s="80" t="s">
        <v>5520</v>
      </c>
      <c r="CKC1" s="80" t="s">
        <v>5521</v>
      </c>
      <c r="CKD1" s="80" t="s">
        <v>5522</v>
      </c>
      <c r="CKE1" s="80" t="s">
        <v>5523</v>
      </c>
      <c r="CKF1" s="80" t="s">
        <v>5524</v>
      </c>
      <c r="CKG1" s="80" t="s">
        <v>5525</v>
      </c>
      <c r="CKH1" s="80" t="s">
        <v>5526</v>
      </c>
      <c r="CKI1" s="80" t="s">
        <v>5527</v>
      </c>
      <c r="CKJ1" s="80" t="s">
        <v>5528</v>
      </c>
      <c r="CKK1" s="80" t="s">
        <v>5529</v>
      </c>
      <c r="CKL1" s="80" t="s">
        <v>5530</v>
      </c>
      <c r="CKM1" s="80" t="s">
        <v>5531</v>
      </c>
      <c r="CKN1" s="80" t="s">
        <v>5532</v>
      </c>
      <c r="CKO1" s="80" t="s">
        <v>5533</v>
      </c>
      <c r="CKP1" s="80" t="s">
        <v>5534</v>
      </c>
      <c r="CKQ1" s="80" t="s">
        <v>5535</v>
      </c>
      <c r="CKR1" s="80" t="s">
        <v>5536</v>
      </c>
      <c r="CKS1" s="80" t="s">
        <v>5537</v>
      </c>
      <c r="CKT1" s="80" t="s">
        <v>5538</v>
      </c>
      <c r="CKU1" s="80" t="s">
        <v>5539</v>
      </c>
      <c r="CKV1" s="80" t="s">
        <v>5540</v>
      </c>
      <c r="CKW1" s="80" t="s">
        <v>5541</v>
      </c>
      <c r="CKX1" s="80" t="s">
        <v>5542</v>
      </c>
      <c r="CKY1" s="80" t="s">
        <v>5543</v>
      </c>
      <c r="CKZ1" s="80" t="s">
        <v>5544</v>
      </c>
      <c r="CLA1" s="80" t="s">
        <v>5545</v>
      </c>
      <c r="CLB1" s="80" t="s">
        <v>5546</v>
      </c>
      <c r="CLC1" s="80" t="s">
        <v>5547</v>
      </c>
      <c r="CLD1" s="80" t="s">
        <v>5548</v>
      </c>
      <c r="CLE1" s="80" t="s">
        <v>5549</v>
      </c>
      <c r="CLF1" s="80" t="s">
        <v>5550</v>
      </c>
      <c r="CLG1" s="80" t="s">
        <v>5551</v>
      </c>
      <c r="CLH1" s="80" t="s">
        <v>5552</v>
      </c>
      <c r="CLI1" s="80" t="s">
        <v>5553</v>
      </c>
      <c r="CLJ1" s="80" t="s">
        <v>5554</v>
      </c>
      <c r="CLK1" s="80" t="s">
        <v>5555</v>
      </c>
      <c r="CLL1" s="80" t="s">
        <v>5556</v>
      </c>
      <c r="CLM1" s="80" t="s">
        <v>5557</v>
      </c>
      <c r="CLN1" s="80" t="s">
        <v>5558</v>
      </c>
      <c r="CLO1" s="80" t="s">
        <v>5559</v>
      </c>
      <c r="CLP1" s="80" t="s">
        <v>5560</v>
      </c>
      <c r="CLQ1" s="80" t="s">
        <v>5561</v>
      </c>
      <c r="CLR1" s="80" t="s">
        <v>5562</v>
      </c>
      <c r="CLS1" s="80" t="s">
        <v>5563</v>
      </c>
      <c r="CLT1" s="80" t="s">
        <v>5564</v>
      </c>
      <c r="CLU1" s="80" t="s">
        <v>5565</v>
      </c>
      <c r="CLV1" s="80" t="s">
        <v>5566</v>
      </c>
      <c r="CLW1" s="80" t="s">
        <v>5567</v>
      </c>
      <c r="CLX1" s="80" t="s">
        <v>5568</v>
      </c>
      <c r="CLY1" s="80" t="s">
        <v>5569</v>
      </c>
      <c r="CLZ1" s="80" t="s">
        <v>5570</v>
      </c>
      <c r="CMA1" s="80" t="s">
        <v>5571</v>
      </c>
      <c r="CMB1" s="80" t="s">
        <v>5572</v>
      </c>
      <c r="CMC1" s="80" t="s">
        <v>5573</v>
      </c>
      <c r="CMD1" s="80" t="s">
        <v>5574</v>
      </c>
      <c r="CME1" s="80" t="s">
        <v>5575</v>
      </c>
      <c r="CMF1" s="80" t="s">
        <v>5576</v>
      </c>
      <c r="CMG1" s="80" t="s">
        <v>5577</v>
      </c>
      <c r="CMH1" s="80" t="s">
        <v>5578</v>
      </c>
      <c r="CMI1" s="80" t="s">
        <v>5579</v>
      </c>
      <c r="CMJ1" s="80" t="s">
        <v>5580</v>
      </c>
      <c r="CMK1" s="80" t="s">
        <v>5581</v>
      </c>
      <c r="CML1" s="80" t="s">
        <v>5582</v>
      </c>
      <c r="CMM1" s="80" t="s">
        <v>5583</v>
      </c>
      <c r="CMN1" s="80" t="s">
        <v>5584</v>
      </c>
      <c r="CMO1" s="80" t="s">
        <v>5585</v>
      </c>
      <c r="CMP1" s="80" t="s">
        <v>5586</v>
      </c>
      <c r="CMQ1" s="80" t="s">
        <v>5587</v>
      </c>
      <c r="CMR1" s="80" t="s">
        <v>5588</v>
      </c>
      <c r="CMS1" s="80" t="s">
        <v>5589</v>
      </c>
      <c r="CMT1" s="80" t="s">
        <v>5590</v>
      </c>
      <c r="CMU1" s="80" t="s">
        <v>5591</v>
      </c>
      <c r="CMV1" s="80" t="s">
        <v>5592</v>
      </c>
      <c r="CMW1" s="80" t="s">
        <v>5593</v>
      </c>
      <c r="CMX1" s="80" t="s">
        <v>5594</v>
      </c>
      <c r="CMY1" s="80" t="s">
        <v>5595</v>
      </c>
      <c r="CMZ1" s="80" t="s">
        <v>5596</v>
      </c>
      <c r="CNA1" s="80" t="s">
        <v>5597</v>
      </c>
      <c r="CNB1" s="80" t="s">
        <v>5598</v>
      </c>
      <c r="CNC1" s="80" t="s">
        <v>5599</v>
      </c>
      <c r="CND1" s="80" t="s">
        <v>5600</v>
      </c>
      <c r="CNE1" s="80" t="s">
        <v>5601</v>
      </c>
      <c r="CNF1" s="80" t="s">
        <v>5602</v>
      </c>
      <c r="CNG1" s="80" t="s">
        <v>5603</v>
      </c>
      <c r="CNH1" s="80" t="s">
        <v>5604</v>
      </c>
      <c r="CNI1" s="80" t="s">
        <v>5605</v>
      </c>
      <c r="CNJ1" s="80" t="s">
        <v>5606</v>
      </c>
      <c r="CNK1" s="80" t="s">
        <v>5607</v>
      </c>
      <c r="CNL1" s="80" t="s">
        <v>5608</v>
      </c>
      <c r="CNM1" s="80" t="s">
        <v>5609</v>
      </c>
      <c r="CNN1" s="80" t="s">
        <v>5610</v>
      </c>
      <c r="CNO1" s="80" t="s">
        <v>5611</v>
      </c>
      <c r="CNP1" s="80" t="s">
        <v>5612</v>
      </c>
      <c r="CNQ1" s="80" t="s">
        <v>5613</v>
      </c>
      <c r="CNR1" s="80" t="s">
        <v>5614</v>
      </c>
      <c r="CNS1" s="80" t="s">
        <v>5615</v>
      </c>
      <c r="CNT1" s="80" t="s">
        <v>5616</v>
      </c>
      <c r="CNU1" s="80" t="s">
        <v>5617</v>
      </c>
      <c r="CNV1" s="80" t="s">
        <v>5618</v>
      </c>
      <c r="CNW1" s="80" t="s">
        <v>5619</v>
      </c>
      <c r="CNX1" s="80" t="s">
        <v>5620</v>
      </c>
      <c r="CNY1" s="80" t="s">
        <v>5621</v>
      </c>
      <c r="CNZ1" s="80" t="s">
        <v>5622</v>
      </c>
      <c r="COA1" s="80" t="s">
        <v>5623</v>
      </c>
      <c r="COB1" s="80" t="s">
        <v>5624</v>
      </c>
      <c r="COC1" s="80" t="s">
        <v>5625</v>
      </c>
      <c r="COD1" s="80" t="s">
        <v>5626</v>
      </c>
      <c r="COE1" s="80" t="s">
        <v>5627</v>
      </c>
      <c r="COF1" s="80" t="s">
        <v>5628</v>
      </c>
      <c r="COG1" s="80" t="s">
        <v>5629</v>
      </c>
      <c r="COH1" s="80" t="s">
        <v>5630</v>
      </c>
      <c r="COI1" s="80" t="s">
        <v>5631</v>
      </c>
      <c r="COJ1" s="80" t="s">
        <v>5632</v>
      </c>
      <c r="COK1" s="80" t="s">
        <v>5633</v>
      </c>
      <c r="COL1" s="80" t="s">
        <v>5634</v>
      </c>
      <c r="COM1" s="80" t="s">
        <v>5635</v>
      </c>
      <c r="CON1" s="80" t="s">
        <v>5636</v>
      </c>
      <c r="COO1" s="80" t="s">
        <v>5637</v>
      </c>
      <c r="COP1" s="80" t="s">
        <v>5638</v>
      </c>
      <c r="COQ1" s="80" t="s">
        <v>5639</v>
      </c>
      <c r="COR1" s="80" t="s">
        <v>5640</v>
      </c>
      <c r="COS1" s="80" t="s">
        <v>5641</v>
      </c>
      <c r="COT1" s="80" t="s">
        <v>5642</v>
      </c>
      <c r="COU1" s="80" t="s">
        <v>5643</v>
      </c>
      <c r="COV1" s="80" t="s">
        <v>5644</v>
      </c>
      <c r="COW1" s="80" t="s">
        <v>5645</v>
      </c>
      <c r="COX1" s="80" t="s">
        <v>5646</v>
      </c>
      <c r="COY1" s="80" t="s">
        <v>5647</v>
      </c>
      <c r="COZ1" s="80" t="s">
        <v>5648</v>
      </c>
      <c r="CPA1" s="80" t="s">
        <v>5649</v>
      </c>
      <c r="CPB1" s="80" t="s">
        <v>5650</v>
      </c>
      <c r="CPC1" s="80" t="s">
        <v>5651</v>
      </c>
      <c r="CPD1" s="80" t="s">
        <v>5652</v>
      </c>
      <c r="CPE1" s="80" t="s">
        <v>5653</v>
      </c>
      <c r="CPF1" s="80" t="s">
        <v>5654</v>
      </c>
      <c r="CPG1" s="80" t="s">
        <v>5655</v>
      </c>
      <c r="CPH1" s="80" t="s">
        <v>5656</v>
      </c>
      <c r="CPI1" s="80" t="s">
        <v>5657</v>
      </c>
      <c r="CPJ1" s="80" t="s">
        <v>5658</v>
      </c>
      <c r="CPK1" s="80" t="s">
        <v>5659</v>
      </c>
      <c r="CPL1" s="80" t="s">
        <v>5660</v>
      </c>
      <c r="CPM1" s="80" t="s">
        <v>5661</v>
      </c>
      <c r="CPN1" s="80" t="s">
        <v>5662</v>
      </c>
      <c r="CPO1" s="80" t="s">
        <v>5663</v>
      </c>
      <c r="CPP1" s="80" t="s">
        <v>5664</v>
      </c>
      <c r="CPQ1" s="80" t="s">
        <v>5665</v>
      </c>
      <c r="CPR1" s="80" t="s">
        <v>5666</v>
      </c>
      <c r="CPS1" s="80" t="s">
        <v>5667</v>
      </c>
      <c r="CPT1" s="80" t="s">
        <v>5668</v>
      </c>
      <c r="CPU1" s="80" t="s">
        <v>5669</v>
      </c>
      <c r="CPV1" s="80" t="s">
        <v>5670</v>
      </c>
      <c r="CPW1" s="80" t="s">
        <v>5671</v>
      </c>
      <c r="CPX1" s="80" t="s">
        <v>5672</v>
      </c>
      <c r="CPY1" s="80" t="s">
        <v>5673</v>
      </c>
      <c r="CPZ1" s="80" t="s">
        <v>5674</v>
      </c>
      <c r="CQA1" s="80" t="s">
        <v>5675</v>
      </c>
      <c r="CQB1" s="80" t="s">
        <v>5676</v>
      </c>
      <c r="CQC1" s="80" t="s">
        <v>5677</v>
      </c>
      <c r="CQD1" s="80" t="s">
        <v>5678</v>
      </c>
      <c r="CQE1" s="80" t="s">
        <v>5679</v>
      </c>
      <c r="CQF1" s="80" t="s">
        <v>5680</v>
      </c>
      <c r="CQG1" s="80" t="s">
        <v>5681</v>
      </c>
      <c r="CQH1" s="80" t="s">
        <v>5682</v>
      </c>
      <c r="CQI1" s="80" t="s">
        <v>5683</v>
      </c>
      <c r="CQJ1" s="80" t="s">
        <v>5684</v>
      </c>
      <c r="CQK1" s="80" t="s">
        <v>5685</v>
      </c>
      <c r="CQL1" s="80" t="s">
        <v>5686</v>
      </c>
      <c r="CQM1" s="80" t="s">
        <v>5687</v>
      </c>
      <c r="CQN1" s="80" t="s">
        <v>5688</v>
      </c>
      <c r="CQO1" s="80" t="s">
        <v>5689</v>
      </c>
      <c r="CQP1" s="80" t="s">
        <v>5690</v>
      </c>
      <c r="CQQ1" s="80" t="s">
        <v>5691</v>
      </c>
      <c r="CQR1" s="80" t="s">
        <v>5692</v>
      </c>
      <c r="CQS1" s="80" t="s">
        <v>5693</v>
      </c>
      <c r="CQT1" s="80" t="s">
        <v>5694</v>
      </c>
      <c r="CQU1" s="80" t="s">
        <v>5695</v>
      </c>
      <c r="CQV1" s="80" t="s">
        <v>5696</v>
      </c>
      <c r="CQW1" s="80" t="s">
        <v>5697</v>
      </c>
      <c r="CQX1" s="80" t="s">
        <v>5698</v>
      </c>
      <c r="CQY1" s="80" t="s">
        <v>5699</v>
      </c>
      <c r="CQZ1" s="80" t="s">
        <v>5700</v>
      </c>
      <c r="CRA1" s="80" t="s">
        <v>5701</v>
      </c>
      <c r="CRB1" s="80" t="s">
        <v>5702</v>
      </c>
      <c r="CRC1" s="80" t="s">
        <v>5703</v>
      </c>
      <c r="CRD1" s="80" t="s">
        <v>5704</v>
      </c>
      <c r="CRE1" s="80" t="s">
        <v>5705</v>
      </c>
      <c r="CRF1" s="80" t="s">
        <v>5706</v>
      </c>
      <c r="CRG1" s="80" t="s">
        <v>5707</v>
      </c>
      <c r="CRH1" s="80" t="s">
        <v>5708</v>
      </c>
      <c r="CRI1" s="80" t="s">
        <v>5709</v>
      </c>
      <c r="CRJ1" s="80" t="s">
        <v>5710</v>
      </c>
      <c r="CRK1" s="80" t="s">
        <v>5711</v>
      </c>
      <c r="CRL1" s="80" t="s">
        <v>5712</v>
      </c>
      <c r="CRM1" s="80" t="s">
        <v>5713</v>
      </c>
      <c r="CRN1" s="80" t="s">
        <v>5714</v>
      </c>
      <c r="CRO1" s="80" t="s">
        <v>5715</v>
      </c>
      <c r="CRP1" s="80" t="s">
        <v>5716</v>
      </c>
      <c r="CRQ1" s="80" t="s">
        <v>5717</v>
      </c>
      <c r="CRR1" s="80" t="s">
        <v>5718</v>
      </c>
      <c r="CRS1" s="80" t="s">
        <v>5719</v>
      </c>
      <c r="CRT1" s="80" t="s">
        <v>5720</v>
      </c>
      <c r="CRU1" s="80" t="s">
        <v>5721</v>
      </c>
      <c r="CRV1" s="80" t="s">
        <v>5722</v>
      </c>
      <c r="CRW1" s="80" t="s">
        <v>5723</v>
      </c>
      <c r="CRX1" s="80" t="s">
        <v>5724</v>
      </c>
      <c r="CRY1" s="80" t="s">
        <v>5725</v>
      </c>
      <c r="CRZ1" s="80" t="s">
        <v>5726</v>
      </c>
      <c r="CSA1" s="80" t="s">
        <v>5727</v>
      </c>
      <c r="CSB1" s="80" t="s">
        <v>5728</v>
      </c>
      <c r="CSC1" s="80" t="s">
        <v>5729</v>
      </c>
      <c r="CSD1" s="80" t="s">
        <v>5730</v>
      </c>
      <c r="CSE1" s="80" t="s">
        <v>5731</v>
      </c>
      <c r="CSF1" s="80" t="s">
        <v>5732</v>
      </c>
      <c r="CSG1" s="80" t="s">
        <v>5733</v>
      </c>
      <c r="CSH1" s="80" t="s">
        <v>5734</v>
      </c>
      <c r="CSI1" s="80" t="s">
        <v>5735</v>
      </c>
      <c r="CSJ1" s="80" t="s">
        <v>5736</v>
      </c>
      <c r="CSK1" s="80" t="s">
        <v>5737</v>
      </c>
      <c r="CSL1" s="80" t="s">
        <v>5738</v>
      </c>
      <c r="CSM1" s="80" t="s">
        <v>5739</v>
      </c>
      <c r="CSN1" s="80" t="s">
        <v>5740</v>
      </c>
      <c r="CSO1" s="80" t="s">
        <v>5741</v>
      </c>
      <c r="CSP1" s="80" t="s">
        <v>5742</v>
      </c>
      <c r="CSQ1" s="80" t="s">
        <v>5743</v>
      </c>
      <c r="CSR1" s="80" t="s">
        <v>5744</v>
      </c>
      <c r="CSS1" s="80" t="s">
        <v>5745</v>
      </c>
      <c r="CST1" s="80" t="s">
        <v>5746</v>
      </c>
      <c r="CSU1" s="80" t="s">
        <v>5747</v>
      </c>
      <c r="CSV1" s="80" t="s">
        <v>5748</v>
      </c>
      <c r="CSW1" s="80" t="s">
        <v>5749</v>
      </c>
      <c r="CSX1" s="80" t="s">
        <v>5750</v>
      </c>
      <c r="CSY1" s="80" t="s">
        <v>5751</v>
      </c>
      <c r="CSZ1" s="80" t="s">
        <v>5752</v>
      </c>
      <c r="CTA1" s="80" t="s">
        <v>5753</v>
      </c>
      <c r="CTB1" s="80" t="s">
        <v>5754</v>
      </c>
      <c r="CTC1" s="80" t="s">
        <v>5755</v>
      </c>
      <c r="CTD1" s="80" t="s">
        <v>5756</v>
      </c>
      <c r="CTE1" s="80" t="s">
        <v>5757</v>
      </c>
      <c r="CTF1" s="80" t="s">
        <v>5758</v>
      </c>
      <c r="CTG1" s="80" t="s">
        <v>5759</v>
      </c>
      <c r="CTH1" s="80" t="s">
        <v>5760</v>
      </c>
      <c r="CTI1" s="80" t="s">
        <v>5761</v>
      </c>
      <c r="CTJ1" s="80" t="s">
        <v>5762</v>
      </c>
      <c r="CTK1" s="80" t="s">
        <v>5763</v>
      </c>
      <c r="CTL1" s="80" t="s">
        <v>5764</v>
      </c>
      <c r="CTM1" s="80" t="s">
        <v>5765</v>
      </c>
      <c r="CTN1" s="80" t="s">
        <v>5766</v>
      </c>
      <c r="CTO1" s="80" t="s">
        <v>5767</v>
      </c>
      <c r="CTP1" s="80" t="s">
        <v>5768</v>
      </c>
      <c r="CTQ1" s="80" t="s">
        <v>5769</v>
      </c>
      <c r="CTR1" s="80" t="s">
        <v>5770</v>
      </c>
      <c r="CTS1" s="80" t="s">
        <v>5771</v>
      </c>
      <c r="CTT1" s="80" t="s">
        <v>5772</v>
      </c>
      <c r="CTU1" s="80" t="s">
        <v>5773</v>
      </c>
      <c r="CTV1" s="80" t="s">
        <v>5774</v>
      </c>
      <c r="CTW1" s="80" t="s">
        <v>5775</v>
      </c>
      <c r="CTX1" s="80" t="s">
        <v>5776</v>
      </c>
      <c r="CTY1" s="80" t="s">
        <v>5777</v>
      </c>
      <c r="CTZ1" s="80" t="s">
        <v>5778</v>
      </c>
      <c r="CUA1" s="80" t="s">
        <v>5779</v>
      </c>
      <c r="CUB1" s="80" t="s">
        <v>5780</v>
      </c>
      <c r="CUC1" s="80" t="s">
        <v>5781</v>
      </c>
      <c r="CUD1" s="80" t="s">
        <v>5782</v>
      </c>
      <c r="CUE1" s="80" t="s">
        <v>5783</v>
      </c>
      <c r="CUF1" s="80" t="s">
        <v>5784</v>
      </c>
      <c r="CUG1" s="80" t="s">
        <v>5785</v>
      </c>
      <c r="CUH1" s="80" t="s">
        <v>5786</v>
      </c>
      <c r="CUI1" s="80" t="s">
        <v>5787</v>
      </c>
      <c r="CUJ1" s="80" t="s">
        <v>5788</v>
      </c>
      <c r="CUK1" s="80" t="s">
        <v>5789</v>
      </c>
      <c r="CUL1" s="80" t="s">
        <v>5790</v>
      </c>
      <c r="CUM1" s="80" t="s">
        <v>5791</v>
      </c>
      <c r="CUN1" s="80" t="s">
        <v>5792</v>
      </c>
      <c r="CUO1" s="80" t="s">
        <v>5793</v>
      </c>
      <c r="CUP1" s="80" t="s">
        <v>5794</v>
      </c>
      <c r="CUQ1" s="80" t="s">
        <v>5795</v>
      </c>
      <c r="CUR1" s="80" t="s">
        <v>5796</v>
      </c>
      <c r="CUS1" s="80" t="s">
        <v>5797</v>
      </c>
      <c r="CUT1" s="80" t="s">
        <v>5798</v>
      </c>
      <c r="CUU1" s="80" t="s">
        <v>5799</v>
      </c>
      <c r="CUV1" s="80" t="s">
        <v>5800</v>
      </c>
      <c r="CUW1" s="80" t="s">
        <v>5801</v>
      </c>
      <c r="CUX1" s="80" t="s">
        <v>5802</v>
      </c>
      <c r="CUY1" s="80" t="s">
        <v>5803</v>
      </c>
      <c r="CUZ1" s="80" t="s">
        <v>5804</v>
      </c>
      <c r="CVA1" s="80" t="s">
        <v>5805</v>
      </c>
      <c r="CVB1" s="80" t="s">
        <v>5806</v>
      </c>
      <c r="CVC1" s="80" t="s">
        <v>5807</v>
      </c>
      <c r="CVD1" s="80" t="s">
        <v>5808</v>
      </c>
      <c r="CVE1" s="80" t="s">
        <v>5809</v>
      </c>
      <c r="CVF1" s="80" t="s">
        <v>5810</v>
      </c>
      <c r="CVG1" s="80" t="s">
        <v>5811</v>
      </c>
      <c r="CVH1" s="80" t="s">
        <v>5812</v>
      </c>
      <c r="CVI1" s="80" t="s">
        <v>5813</v>
      </c>
      <c r="CVJ1" s="80" t="s">
        <v>5814</v>
      </c>
      <c r="CVK1" s="80" t="s">
        <v>5815</v>
      </c>
      <c r="CVL1" s="80" t="s">
        <v>5816</v>
      </c>
      <c r="CVM1" s="80" t="s">
        <v>5817</v>
      </c>
      <c r="CVN1" s="80" t="s">
        <v>5818</v>
      </c>
      <c r="CVO1" s="80" t="s">
        <v>5819</v>
      </c>
      <c r="CVP1" s="80" t="s">
        <v>5820</v>
      </c>
      <c r="CVQ1" s="80" t="s">
        <v>5821</v>
      </c>
      <c r="CVR1" s="80" t="s">
        <v>5822</v>
      </c>
      <c r="CVS1" s="80" t="s">
        <v>5823</v>
      </c>
      <c r="CVT1" s="80" t="s">
        <v>5824</v>
      </c>
      <c r="CVU1" s="80" t="s">
        <v>5825</v>
      </c>
      <c r="CVV1" s="80" t="s">
        <v>5826</v>
      </c>
      <c r="CVW1" s="80" t="s">
        <v>5827</v>
      </c>
      <c r="CVX1" s="80" t="s">
        <v>5828</v>
      </c>
      <c r="CVY1" s="80" t="s">
        <v>5829</v>
      </c>
      <c r="CVZ1" s="80" t="s">
        <v>5830</v>
      </c>
      <c r="CWA1" s="80" t="s">
        <v>5831</v>
      </c>
      <c r="CWB1" s="80" t="s">
        <v>5832</v>
      </c>
      <c r="CWC1" s="80" t="s">
        <v>5833</v>
      </c>
      <c r="CWD1" s="80" t="s">
        <v>5834</v>
      </c>
      <c r="CWE1" s="80" t="s">
        <v>5835</v>
      </c>
      <c r="CWF1" s="80" t="s">
        <v>5836</v>
      </c>
      <c r="CWG1" s="80" t="s">
        <v>5837</v>
      </c>
      <c r="CWH1" s="80" t="s">
        <v>5838</v>
      </c>
      <c r="CWI1" s="80" t="s">
        <v>5839</v>
      </c>
      <c r="CWJ1" s="80" t="s">
        <v>5840</v>
      </c>
      <c r="CWK1" s="80" t="s">
        <v>5841</v>
      </c>
      <c r="CWL1" s="80" t="s">
        <v>5842</v>
      </c>
      <c r="CWM1" s="80" t="s">
        <v>5843</v>
      </c>
      <c r="CWN1" s="80" t="s">
        <v>5844</v>
      </c>
      <c r="CWO1" s="80" t="s">
        <v>5845</v>
      </c>
      <c r="CWP1" s="80" t="s">
        <v>5846</v>
      </c>
      <c r="CWQ1" s="80" t="s">
        <v>5847</v>
      </c>
      <c r="CWR1" s="80" t="s">
        <v>5848</v>
      </c>
      <c r="CWS1" s="80" t="s">
        <v>5849</v>
      </c>
      <c r="CWT1" s="80" t="s">
        <v>5850</v>
      </c>
      <c r="CWU1" s="80" t="s">
        <v>5851</v>
      </c>
      <c r="CWV1" s="80" t="s">
        <v>5852</v>
      </c>
      <c r="CWW1" s="80" t="s">
        <v>5853</v>
      </c>
      <c r="CWX1" s="80" t="s">
        <v>5854</v>
      </c>
      <c r="CWY1" s="80" t="s">
        <v>5855</v>
      </c>
      <c r="CWZ1" s="80" t="s">
        <v>5856</v>
      </c>
      <c r="CXA1" s="80" t="s">
        <v>5857</v>
      </c>
      <c r="CXB1" s="80" t="s">
        <v>5858</v>
      </c>
      <c r="CXC1" s="80" t="s">
        <v>5859</v>
      </c>
      <c r="CXD1" s="80" t="s">
        <v>5860</v>
      </c>
      <c r="CXE1" s="80" t="s">
        <v>5861</v>
      </c>
      <c r="CXF1" s="80" t="s">
        <v>5862</v>
      </c>
      <c r="CXG1" s="80" t="s">
        <v>5863</v>
      </c>
      <c r="CXH1" s="80" t="s">
        <v>5864</v>
      </c>
      <c r="CXI1" s="80" t="s">
        <v>5865</v>
      </c>
      <c r="CXJ1" s="80" t="s">
        <v>5866</v>
      </c>
      <c r="CXK1" s="80" t="s">
        <v>5867</v>
      </c>
      <c r="CXL1" s="80" t="s">
        <v>5868</v>
      </c>
      <c r="CXM1" s="80" t="s">
        <v>5869</v>
      </c>
      <c r="CXN1" s="80" t="s">
        <v>5870</v>
      </c>
      <c r="CXO1" s="80" t="s">
        <v>5871</v>
      </c>
      <c r="CXP1" s="80" t="s">
        <v>5872</v>
      </c>
      <c r="CXQ1" s="80" t="s">
        <v>5873</v>
      </c>
      <c r="CXR1" s="80" t="s">
        <v>5874</v>
      </c>
      <c r="CXS1" s="80" t="s">
        <v>5875</v>
      </c>
      <c r="CXT1" s="80" t="s">
        <v>5876</v>
      </c>
      <c r="CXU1" s="80" t="s">
        <v>5877</v>
      </c>
      <c r="CXV1" s="80" t="s">
        <v>5878</v>
      </c>
      <c r="CXW1" s="80" t="s">
        <v>5879</v>
      </c>
      <c r="CXX1" s="80" t="s">
        <v>5880</v>
      </c>
      <c r="CXY1" s="80" t="s">
        <v>5881</v>
      </c>
      <c r="CXZ1" s="80" t="s">
        <v>5882</v>
      </c>
      <c r="CYA1" s="80" t="s">
        <v>5883</v>
      </c>
      <c r="CYB1" s="80" t="s">
        <v>5884</v>
      </c>
      <c r="CYC1" s="80" t="s">
        <v>5885</v>
      </c>
      <c r="CYD1" s="80" t="s">
        <v>5886</v>
      </c>
      <c r="CYE1" s="80" t="s">
        <v>5887</v>
      </c>
      <c r="CYF1" s="80" t="s">
        <v>5888</v>
      </c>
      <c r="CYG1" s="80" t="s">
        <v>5889</v>
      </c>
      <c r="CYH1" s="80" t="s">
        <v>5890</v>
      </c>
      <c r="CYI1" s="80" t="s">
        <v>5891</v>
      </c>
      <c r="CYJ1" s="80" t="s">
        <v>5892</v>
      </c>
      <c r="CYK1" s="80" t="s">
        <v>5893</v>
      </c>
      <c r="CYL1" s="80" t="s">
        <v>5894</v>
      </c>
      <c r="CYM1" s="80" t="s">
        <v>5895</v>
      </c>
      <c r="CYN1" s="80" t="s">
        <v>5896</v>
      </c>
      <c r="CYO1" s="80" t="s">
        <v>5897</v>
      </c>
      <c r="CYP1" s="80" t="s">
        <v>5898</v>
      </c>
      <c r="CYQ1" s="80" t="s">
        <v>5899</v>
      </c>
      <c r="CYR1" s="80" t="s">
        <v>5900</v>
      </c>
      <c r="CYS1" s="80" t="s">
        <v>5901</v>
      </c>
      <c r="CYT1" s="80" t="s">
        <v>5902</v>
      </c>
      <c r="CYU1" s="80" t="s">
        <v>5903</v>
      </c>
      <c r="CYV1" s="80" t="s">
        <v>5904</v>
      </c>
      <c r="CYW1" s="80" t="s">
        <v>5905</v>
      </c>
      <c r="CYX1" s="80" t="s">
        <v>5906</v>
      </c>
      <c r="CYY1" s="80" t="s">
        <v>5907</v>
      </c>
      <c r="CYZ1" s="80" t="s">
        <v>5908</v>
      </c>
      <c r="CZA1" s="80" t="s">
        <v>5909</v>
      </c>
      <c r="CZB1" s="80" t="s">
        <v>5910</v>
      </c>
      <c r="CZC1" s="80" t="s">
        <v>5911</v>
      </c>
      <c r="CZD1" s="80" t="s">
        <v>5912</v>
      </c>
      <c r="CZE1" s="80" t="s">
        <v>5913</v>
      </c>
      <c r="CZF1" s="80" t="s">
        <v>5914</v>
      </c>
      <c r="CZG1" s="80" t="s">
        <v>5915</v>
      </c>
      <c r="CZH1" s="80" t="s">
        <v>5916</v>
      </c>
      <c r="CZI1" s="80" t="s">
        <v>5917</v>
      </c>
      <c r="CZJ1" s="80" t="s">
        <v>5918</v>
      </c>
      <c r="CZK1" s="80" t="s">
        <v>5919</v>
      </c>
      <c r="CZL1" s="80" t="s">
        <v>5920</v>
      </c>
      <c r="CZM1" s="80" t="s">
        <v>5921</v>
      </c>
      <c r="CZN1" s="80" t="s">
        <v>5922</v>
      </c>
      <c r="CZO1" s="80" t="s">
        <v>5923</v>
      </c>
      <c r="CZP1" s="80" t="s">
        <v>5924</v>
      </c>
      <c r="CZQ1" s="80" t="s">
        <v>5925</v>
      </c>
      <c r="CZR1" s="80" t="s">
        <v>5926</v>
      </c>
      <c r="CZS1" s="80" t="s">
        <v>5927</v>
      </c>
      <c r="CZT1" s="80" t="s">
        <v>5928</v>
      </c>
      <c r="CZU1" s="80" t="s">
        <v>5929</v>
      </c>
      <c r="CZV1" s="80" t="s">
        <v>5930</v>
      </c>
      <c r="CZW1" s="80" t="s">
        <v>5931</v>
      </c>
      <c r="CZX1" s="80" t="s">
        <v>5932</v>
      </c>
      <c r="CZY1" s="80" t="s">
        <v>5933</v>
      </c>
      <c r="CZZ1" s="80" t="s">
        <v>5934</v>
      </c>
      <c r="DAA1" s="80" t="s">
        <v>5935</v>
      </c>
      <c r="DAB1" s="80" t="s">
        <v>5936</v>
      </c>
      <c r="DAC1" s="80" t="s">
        <v>5937</v>
      </c>
      <c r="DAD1" s="80" t="s">
        <v>5938</v>
      </c>
      <c r="DAE1" s="80" t="s">
        <v>5939</v>
      </c>
      <c r="DAF1" s="80" t="s">
        <v>5940</v>
      </c>
      <c r="DAG1" s="80" t="s">
        <v>5941</v>
      </c>
      <c r="DAH1" s="80" t="s">
        <v>5942</v>
      </c>
      <c r="DAI1" s="80" t="s">
        <v>5943</v>
      </c>
      <c r="DAJ1" s="80" t="s">
        <v>5944</v>
      </c>
      <c r="DAK1" s="80" t="s">
        <v>5945</v>
      </c>
      <c r="DAL1" s="80" t="s">
        <v>5946</v>
      </c>
      <c r="DAM1" s="80" t="s">
        <v>5947</v>
      </c>
      <c r="DAN1" s="80" t="s">
        <v>5948</v>
      </c>
      <c r="DAO1" s="80" t="s">
        <v>5949</v>
      </c>
      <c r="DAP1" s="80" t="s">
        <v>5950</v>
      </c>
      <c r="DAQ1" s="80" t="s">
        <v>5951</v>
      </c>
      <c r="DAR1" s="80" t="s">
        <v>5952</v>
      </c>
      <c r="DAS1" s="80" t="s">
        <v>5953</v>
      </c>
      <c r="DAT1" s="80" t="s">
        <v>5954</v>
      </c>
      <c r="DAU1" s="80" t="s">
        <v>5955</v>
      </c>
      <c r="DAV1" s="80" t="s">
        <v>5956</v>
      </c>
      <c r="DAW1" s="80" t="s">
        <v>5957</v>
      </c>
      <c r="DAX1" s="80" t="s">
        <v>5958</v>
      </c>
      <c r="DAY1" s="80" t="s">
        <v>5959</v>
      </c>
      <c r="DAZ1" s="80" t="s">
        <v>5960</v>
      </c>
      <c r="DBA1" s="80" t="s">
        <v>5961</v>
      </c>
      <c r="DBB1" s="80" t="s">
        <v>5962</v>
      </c>
      <c r="DBC1" s="80" t="s">
        <v>5963</v>
      </c>
      <c r="DBD1" s="80" t="s">
        <v>5964</v>
      </c>
      <c r="DBE1" s="80" t="s">
        <v>5965</v>
      </c>
      <c r="DBF1" s="80" t="s">
        <v>5966</v>
      </c>
      <c r="DBG1" s="80" t="s">
        <v>5967</v>
      </c>
      <c r="DBH1" s="80" t="s">
        <v>5968</v>
      </c>
      <c r="DBI1" s="80" t="s">
        <v>5969</v>
      </c>
      <c r="DBJ1" s="80" t="s">
        <v>5970</v>
      </c>
      <c r="DBK1" s="80" t="s">
        <v>5971</v>
      </c>
      <c r="DBL1" s="80" t="s">
        <v>5972</v>
      </c>
      <c r="DBM1" s="80" t="s">
        <v>5973</v>
      </c>
      <c r="DBN1" s="80" t="s">
        <v>5974</v>
      </c>
      <c r="DBO1" s="80" t="s">
        <v>5975</v>
      </c>
      <c r="DBP1" s="80" t="s">
        <v>5976</v>
      </c>
      <c r="DBQ1" s="80" t="s">
        <v>5977</v>
      </c>
      <c r="DBR1" s="80" t="s">
        <v>5978</v>
      </c>
      <c r="DBS1" s="80" t="s">
        <v>5979</v>
      </c>
      <c r="DBT1" s="80" t="s">
        <v>5980</v>
      </c>
      <c r="DBU1" s="80" t="s">
        <v>5981</v>
      </c>
      <c r="DBV1" s="80" t="s">
        <v>5982</v>
      </c>
      <c r="DBW1" s="80" t="s">
        <v>5983</v>
      </c>
      <c r="DBX1" s="80" t="s">
        <v>5984</v>
      </c>
      <c r="DBY1" s="80" t="s">
        <v>5985</v>
      </c>
      <c r="DBZ1" s="80" t="s">
        <v>5986</v>
      </c>
      <c r="DCA1" s="80" t="s">
        <v>5987</v>
      </c>
      <c r="DCB1" s="80" t="s">
        <v>5988</v>
      </c>
      <c r="DCC1" s="80" t="s">
        <v>5989</v>
      </c>
      <c r="DCD1" s="80" t="s">
        <v>5990</v>
      </c>
      <c r="DCE1" s="80" t="s">
        <v>5991</v>
      </c>
      <c r="DCF1" s="80" t="s">
        <v>5992</v>
      </c>
      <c r="DCG1" s="80" t="s">
        <v>5993</v>
      </c>
      <c r="DCH1" s="80" t="s">
        <v>5994</v>
      </c>
      <c r="DCI1" s="80" t="s">
        <v>5995</v>
      </c>
      <c r="DCJ1" s="80" t="s">
        <v>5996</v>
      </c>
      <c r="DCK1" s="80" t="s">
        <v>5997</v>
      </c>
      <c r="DCL1" s="80" t="s">
        <v>5998</v>
      </c>
      <c r="DCM1" s="80" t="s">
        <v>5999</v>
      </c>
      <c r="DCN1" s="80" t="s">
        <v>6000</v>
      </c>
      <c r="DCO1" s="80" t="s">
        <v>6001</v>
      </c>
      <c r="DCP1" s="80" t="s">
        <v>6002</v>
      </c>
      <c r="DCQ1" s="80" t="s">
        <v>6003</v>
      </c>
      <c r="DCR1" s="80" t="s">
        <v>6004</v>
      </c>
      <c r="DCS1" s="80" t="s">
        <v>6005</v>
      </c>
      <c r="DCT1" s="80" t="s">
        <v>6006</v>
      </c>
      <c r="DCU1" s="80" t="s">
        <v>6007</v>
      </c>
      <c r="DCV1" s="80" t="s">
        <v>6008</v>
      </c>
      <c r="DCW1" s="80" t="s">
        <v>6009</v>
      </c>
      <c r="DCX1" s="80" t="s">
        <v>6010</v>
      </c>
      <c r="DCY1" s="80" t="s">
        <v>6011</v>
      </c>
      <c r="DCZ1" s="80" t="s">
        <v>6012</v>
      </c>
      <c r="DDA1" s="80" t="s">
        <v>6013</v>
      </c>
      <c r="DDB1" s="80" t="s">
        <v>6014</v>
      </c>
      <c r="DDC1" s="80" t="s">
        <v>6015</v>
      </c>
      <c r="DDD1" s="80" t="s">
        <v>6016</v>
      </c>
      <c r="DDE1" s="80" t="s">
        <v>6017</v>
      </c>
      <c r="DDF1" s="80" t="s">
        <v>6018</v>
      </c>
      <c r="DDG1" s="80" t="s">
        <v>6019</v>
      </c>
      <c r="DDH1" s="80" t="s">
        <v>6020</v>
      </c>
      <c r="DDI1" s="80" t="s">
        <v>6021</v>
      </c>
      <c r="DDJ1" s="80" t="s">
        <v>6022</v>
      </c>
      <c r="DDK1" s="80" t="s">
        <v>6023</v>
      </c>
      <c r="DDL1" s="80" t="s">
        <v>6024</v>
      </c>
      <c r="DDM1" s="80" t="s">
        <v>6025</v>
      </c>
      <c r="DDN1" s="80" t="s">
        <v>6026</v>
      </c>
      <c r="DDO1" s="80" t="s">
        <v>6027</v>
      </c>
      <c r="DDP1" s="80" t="s">
        <v>6028</v>
      </c>
      <c r="DDQ1" s="80" t="s">
        <v>6029</v>
      </c>
      <c r="DDR1" s="80" t="s">
        <v>6030</v>
      </c>
      <c r="DDS1" s="80" t="s">
        <v>6031</v>
      </c>
      <c r="DDT1" s="80" t="s">
        <v>6032</v>
      </c>
      <c r="DDU1" s="80" t="s">
        <v>6033</v>
      </c>
      <c r="DDV1" s="80" t="s">
        <v>6034</v>
      </c>
      <c r="DDW1" s="80" t="s">
        <v>6035</v>
      </c>
      <c r="DDX1" s="80" t="s">
        <v>6036</v>
      </c>
      <c r="DDY1" s="80" t="s">
        <v>6037</v>
      </c>
      <c r="DDZ1" s="80" t="s">
        <v>6038</v>
      </c>
      <c r="DEA1" s="80" t="s">
        <v>6039</v>
      </c>
      <c r="DEB1" s="80" t="s">
        <v>6040</v>
      </c>
      <c r="DEC1" s="80" t="s">
        <v>6041</v>
      </c>
      <c r="DED1" s="80" t="s">
        <v>6042</v>
      </c>
      <c r="DEE1" s="80" t="s">
        <v>6043</v>
      </c>
      <c r="DEF1" s="80" t="s">
        <v>6044</v>
      </c>
      <c r="DEG1" s="80" t="s">
        <v>6045</v>
      </c>
      <c r="DEH1" s="80" t="s">
        <v>6046</v>
      </c>
      <c r="DEI1" s="80" t="s">
        <v>6047</v>
      </c>
      <c r="DEJ1" s="80" t="s">
        <v>6048</v>
      </c>
      <c r="DEK1" s="80" t="s">
        <v>6049</v>
      </c>
      <c r="DEL1" s="80" t="s">
        <v>6050</v>
      </c>
      <c r="DEM1" s="80" t="s">
        <v>6051</v>
      </c>
      <c r="DEN1" s="80" t="s">
        <v>6052</v>
      </c>
      <c r="DEO1" s="80" t="s">
        <v>6053</v>
      </c>
      <c r="DEP1" s="80" t="s">
        <v>6054</v>
      </c>
      <c r="DEQ1" s="80" t="s">
        <v>6055</v>
      </c>
      <c r="DER1" s="80" t="s">
        <v>6056</v>
      </c>
      <c r="DES1" s="80" t="s">
        <v>6057</v>
      </c>
      <c r="DET1" s="80" t="s">
        <v>6058</v>
      </c>
      <c r="DEU1" s="80" t="s">
        <v>6059</v>
      </c>
      <c r="DEV1" s="80" t="s">
        <v>6060</v>
      </c>
      <c r="DEW1" s="80" t="s">
        <v>6061</v>
      </c>
      <c r="DEX1" s="80" t="s">
        <v>6062</v>
      </c>
      <c r="DEY1" s="80" t="s">
        <v>6063</v>
      </c>
      <c r="DEZ1" s="80" t="s">
        <v>6064</v>
      </c>
      <c r="DFA1" s="80" t="s">
        <v>6065</v>
      </c>
      <c r="DFB1" s="80" t="s">
        <v>6066</v>
      </c>
      <c r="DFC1" s="80" t="s">
        <v>6067</v>
      </c>
      <c r="DFD1" s="80" t="s">
        <v>6068</v>
      </c>
      <c r="DFE1" s="80" t="s">
        <v>6069</v>
      </c>
      <c r="DFF1" s="80" t="s">
        <v>6070</v>
      </c>
      <c r="DFG1" s="80" t="s">
        <v>6071</v>
      </c>
      <c r="DFH1" s="80" t="s">
        <v>6072</v>
      </c>
      <c r="DFI1" s="80" t="s">
        <v>6073</v>
      </c>
      <c r="DFJ1" s="80" t="s">
        <v>6074</v>
      </c>
      <c r="DFK1" s="80" t="s">
        <v>6075</v>
      </c>
      <c r="DFL1" s="80" t="s">
        <v>6076</v>
      </c>
      <c r="DFM1" s="80" t="s">
        <v>6077</v>
      </c>
      <c r="DFN1" s="80" t="s">
        <v>6078</v>
      </c>
      <c r="DFO1" s="80" t="s">
        <v>6079</v>
      </c>
      <c r="DFP1" s="80" t="s">
        <v>6080</v>
      </c>
      <c r="DFQ1" s="80" t="s">
        <v>6081</v>
      </c>
      <c r="DFR1" s="80" t="s">
        <v>6082</v>
      </c>
      <c r="DFS1" s="80" t="s">
        <v>6083</v>
      </c>
      <c r="DFT1" s="80" t="s">
        <v>6084</v>
      </c>
      <c r="DFU1" s="80" t="s">
        <v>6085</v>
      </c>
      <c r="DFV1" s="80" t="s">
        <v>6086</v>
      </c>
      <c r="DFW1" s="80" t="s">
        <v>6087</v>
      </c>
      <c r="DFX1" s="80" t="s">
        <v>6088</v>
      </c>
      <c r="DFY1" s="80" t="s">
        <v>6089</v>
      </c>
      <c r="DFZ1" s="80" t="s">
        <v>6090</v>
      </c>
      <c r="DGA1" s="80" t="s">
        <v>6091</v>
      </c>
      <c r="DGB1" s="80" t="s">
        <v>6092</v>
      </c>
      <c r="DGC1" s="80" t="s">
        <v>6093</v>
      </c>
      <c r="DGD1" s="80" t="s">
        <v>6094</v>
      </c>
      <c r="DGE1" s="80" t="s">
        <v>6095</v>
      </c>
      <c r="DGF1" s="80" t="s">
        <v>6096</v>
      </c>
      <c r="DGG1" s="80" t="s">
        <v>6097</v>
      </c>
      <c r="DGH1" s="80" t="s">
        <v>6098</v>
      </c>
      <c r="DGI1" s="80" t="s">
        <v>6099</v>
      </c>
      <c r="DGJ1" s="80" t="s">
        <v>6100</v>
      </c>
      <c r="DGK1" s="80" t="s">
        <v>6101</v>
      </c>
      <c r="DGL1" s="80" t="s">
        <v>6102</v>
      </c>
      <c r="DGM1" s="80" t="s">
        <v>6103</v>
      </c>
      <c r="DGN1" s="80" t="s">
        <v>6104</v>
      </c>
      <c r="DGO1" s="80" t="s">
        <v>6105</v>
      </c>
      <c r="DGP1" s="80" t="s">
        <v>6106</v>
      </c>
      <c r="DGQ1" s="80" t="s">
        <v>6107</v>
      </c>
      <c r="DGR1" s="80" t="s">
        <v>6108</v>
      </c>
      <c r="DGS1" s="80" t="s">
        <v>6109</v>
      </c>
      <c r="DGT1" s="80" t="s">
        <v>6110</v>
      </c>
      <c r="DGU1" s="80" t="s">
        <v>6111</v>
      </c>
      <c r="DGV1" s="80" t="s">
        <v>6112</v>
      </c>
      <c r="DGW1" s="80" t="s">
        <v>6113</v>
      </c>
      <c r="DGX1" s="80" t="s">
        <v>6114</v>
      </c>
      <c r="DGY1" s="80" t="s">
        <v>6115</v>
      </c>
      <c r="DGZ1" s="80" t="s">
        <v>6116</v>
      </c>
      <c r="DHA1" s="80" t="s">
        <v>6117</v>
      </c>
      <c r="DHB1" s="80" t="s">
        <v>6118</v>
      </c>
      <c r="DHC1" s="80" t="s">
        <v>6119</v>
      </c>
      <c r="DHD1" s="80" t="s">
        <v>6120</v>
      </c>
      <c r="DHE1" s="80" t="s">
        <v>6121</v>
      </c>
      <c r="DHF1" s="80" t="s">
        <v>6122</v>
      </c>
      <c r="DHG1" s="80" t="s">
        <v>6123</v>
      </c>
      <c r="DHH1" s="80" t="s">
        <v>6124</v>
      </c>
      <c r="DHI1" s="80" t="s">
        <v>6125</v>
      </c>
      <c r="DHJ1" s="80" t="s">
        <v>6126</v>
      </c>
      <c r="DHK1" s="80" t="s">
        <v>6127</v>
      </c>
      <c r="DHL1" s="80" t="s">
        <v>6128</v>
      </c>
      <c r="DHM1" s="80" t="s">
        <v>6129</v>
      </c>
      <c r="DHN1" s="80" t="s">
        <v>6130</v>
      </c>
      <c r="DHO1" s="80" t="s">
        <v>6131</v>
      </c>
      <c r="DHP1" s="80" t="s">
        <v>6132</v>
      </c>
      <c r="DHQ1" s="80" t="s">
        <v>6133</v>
      </c>
      <c r="DHR1" s="80" t="s">
        <v>6134</v>
      </c>
      <c r="DHS1" s="80" t="s">
        <v>6135</v>
      </c>
      <c r="DHT1" s="80" t="s">
        <v>6136</v>
      </c>
      <c r="DHU1" s="80" t="s">
        <v>6137</v>
      </c>
      <c r="DHV1" s="80" t="s">
        <v>6138</v>
      </c>
      <c r="DHW1" s="80" t="s">
        <v>6139</v>
      </c>
      <c r="DHX1" s="80" t="s">
        <v>6140</v>
      </c>
      <c r="DHY1" s="80" t="s">
        <v>6141</v>
      </c>
      <c r="DHZ1" s="80" t="s">
        <v>6142</v>
      </c>
      <c r="DIA1" s="80" t="s">
        <v>6143</v>
      </c>
      <c r="DIB1" s="80" t="s">
        <v>6144</v>
      </c>
      <c r="DIC1" s="80" t="s">
        <v>6145</v>
      </c>
      <c r="DID1" s="80" t="s">
        <v>6146</v>
      </c>
      <c r="DIE1" s="80" t="s">
        <v>6147</v>
      </c>
      <c r="DIF1" s="80" t="s">
        <v>6148</v>
      </c>
      <c r="DIG1" s="80" t="s">
        <v>6149</v>
      </c>
      <c r="DIH1" s="80" t="s">
        <v>6150</v>
      </c>
      <c r="DII1" s="80" t="s">
        <v>6151</v>
      </c>
      <c r="DIJ1" s="80" t="s">
        <v>6152</v>
      </c>
      <c r="DIK1" s="80" t="s">
        <v>6153</v>
      </c>
      <c r="DIL1" s="80" t="s">
        <v>6154</v>
      </c>
      <c r="DIM1" s="80" t="s">
        <v>6155</v>
      </c>
      <c r="DIN1" s="80" t="s">
        <v>6156</v>
      </c>
      <c r="DIO1" s="80" t="s">
        <v>6157</v>
      </c>
      <c r="DIP1" s="80" t="s">
        <v>6158</v>
      </c>
      <c r="DIQ1" s="80" t="s">
        <v>6159</v>
      </c>
      <c r="DIR1" s="80" t="s">
        <v>6160</v>
      </c>
      <c r="DIS1" s="80" t="s">
        <v>6161</v>
      </c>
      <c r="DIT1" s="80" t="s">
        <v>6162</v>
      </c>
      <c r="DIU1" s="80" t="s">
        <v>6163</v>
      </c>
      <c r="DIV1" s="80" t="s">
        <v>6164</v>
      </c>
      <c r="DIW1" s="80" t="s">
        <v>6165</v>
      </c>
      <c r="DIX1" s="80" t="s">
        <v>6166</v>
      </c>
      <c r="DIY1" s="80" t="s">
        <v>6167</v>
      </c>
      <c r="DIZ1" s="80" t="s">
        <v>6168</v>
      </c>
      <c r="DJA1" s="80" t="s">
        <v>6169</v>
      </c>
      <c r="DJB1" s="80" t="s">
        <v>6170</v>
      </c>
      <c r="DJC1" s="80" t="s">
        <v>6171</v>
      </c>
      <c r="DJD1" s="80" t="s">
        <v>6172</v>
      </c>
      <c r="DJE1" s="80" t="s">
        <v>6173</v>
      </c>
      <c r="DJF1" s="80" t="s">
        <v>6174</v>
      </c>
      <c r="DJG1" s="80" t="s">
        <v>6175</v>
      </c>
      <c r="DJH1" s="80" t="s">
        <v>6176</v>
      </c>
      <c r="DJI1" s="80" t="s">
        <v>6177</v>
      </c>
      <c r="DJJ1" s="80" t="s">
        <v>6178</v>
      </c>
      <c r="DJK1" s="80" t="s">
        <v>6179</v>
      </c>
      <c r="DJL1" s="80" t="s">
        <v>6180</v>
      </c>
      <c r="DJM1" s="80" t="s">
        <v>6181</v>
      </c>
      <c r="DJN1" s="80" t="s">
        <v>6182</v>
      </c>
      <c r="DJO1" s="80" t="s">
        <v>6183</v>
      </c>
      <c r="DJP1" s="80" t="s">
        <v>6184</v>
      </c>
      <c r="DJQ1" s="80" t="s">
        <v>6185</v>
      </c>
      <c r="DJR1" s="80" t="s">
        <v>6186</v>
      </c>
      <c r="DJS1" s="80" t="s">
        <v>6187</v>
      </c>
      <c r="DJT1" s="80" t="s">
        <v>6188</v>
      </c>
      <c r="DJU1" s="80" t="s">
        <v>6189</v>
      </c>
      <c r="DJV1" s="80" t="s">
        <v>6190</v>
      </c>
      <c r="DJW1" s="80" t="s">
        <v>6191</v>
      </c>
      <c r="DJX1" s="80" t="s">
        <v>6192</v>
      </c>
      <c r="DJY1" s="80" t="s">
        <v>6193</v>
      </c>
      <c r="DJZ1" s="80" t="s">
        <v>6194</v>
      </c>
      <c r="DKA1" s="80" t="s">
        <v>6195</v>
      </c>
      <c r="DKB1" s="80" t="s">
        <v>6196</v>
      </c>
      <c r="DKC1" s="80" t="s">
        <v>6197</v>
      </c>
      <c r="DKD1" s="80" t="s">
        <v>6198</v>
      </c>
      <c r="DKE1" s="80" t="s">
        <v>6199</v>
      </c>
      <c r="DKF1" s="80" t="s">
        <v>6200</v>
      </c>
      <c r="DKG1" s="80" t="s">
        <v>6201</v>
      </c>
      <c r="DKH1" s="80" t="s">
        <v>6202</v>
      </c>
      <c r="DKI1" s="80" t="s">
        <v>6203</v>
      </c>
      <c r="DKJ1" s="80" t="s">
        <v>6204</v>
      </c>
      <c r="DKK1" s="80" t="s">
        <v>6205</v>
      </c>
      <c r="DKL1" s="80" t="s">
        <v>6206</v>
      </c>
      <c r="DKM1" s="80" t="s">
        <v>6207</v>
      </c>
      <c r="DKN1" s="80" t="s">
        <v>6208</v>
      </c>
      <c r="DKO1" s="80" t="s">
        <v>6209</v>
      </c>
      <c r="DKP1" s="80" t="s">
        <v>6210</v>
      </c>
      <c r="DKQ1" s="80" t="s">
        <v>6211</v>
      </c>
      <c r="DKR1" s="80" t="s">
        <v>6212</v>
      </c>
      <c r="DKS1" s="80" t="s">
        <v>6213</v>
      </c>
      <c r="DKT1" s="80" t="s">
        <v>6214</v>
      </c>
      <c r="DKU1" s="80" t="s">
        <v>6215</v>
      </c>
      <c r="DKV1" s="80" t="s">
        <v>6216</v>
      </c>
      <c r="DKW1" s="80" t="s">
        <v>6217</v>
      </c>
      <c r="DKX1" s="80" t="s">
        <v>6218</v>
      </c>
      <c r="DKY1" s="80" t="s">
        <v>6219</v>
      </c>
      <c r="DKZ1" s="80" t="s">
        <v>6220</v>
      </c>
      <c r="DLA1" s="80" t="s">
        <v>6221</v>
      </c>
      <c r="DLB1" s="80" t="s">
        <v>6222</v>
      </c>
      <c r="DLC1" s="80" t="s">
        <v>6223</v>
      </c>
      <c r="DLD1" s="80" t="s">
        <v>6224</v>
      </c>
      <c r="DLE1" s="80" t="s">
        <v>6225</v>
      </c>
      <c r="DLF1" s="80" t="s">
        <v>6226</v>
      </c>
      <c r="DLG1" s="80" t="s">
        <v>6227</v>
      </c>
      <c r="DLH1" s="80" t="s">
        <v>6228</v>
      </c>
      <c r="DLI1" s="80" t="s">
        <v>6229</v>
      </c>
      <c r="DLJ1" s="80" t="s">
        <v>6230</v>
      </c>
      <c r="DLK1" s="80" t="s">
        <v>6231</v>
      </c>
      <c r="DLL1" s="80" t="s">
        <v>6232</v>
      </c>
      <c r="DLM1" s="80" t="s">
        <v>6233</v>
      </c>
      <c r="DLN1" s="80" t="s">
        <v>6234</v>
      </c>
      <c r="DLO1" s="80" t="s">
        <v>6235</v>
      </c>
      <c r="DLP1" s="80" t="s">
        <v>6236</v>
      </c>
      <c r="DLQ1" s="80" t="s">
        <v>6237</v>
      </c>
      <c r="DLR1" s="80" t="s">
        <v>6238</v>
      </c>
      <c r="DLS1" s="80" t="s">
        <v>6239</v>
      </c>
      <c r="DLT1" s="80" t="s">
        <v>6240</v>
      </c>
      <c r="DLU1" s="80" t="s">
        <v>6241</v>
      </c>
      <c r="DLV1" s="80" t="s">
        <v>6242</v>
      </c>
      <c r="DLW1" s="80" t="s">
        <v>6243</v>
      </c>
      <c r="DLX1" s="80" t="s">
        <v>6244</v>
      </c>
      <c r="DLY1" s="80" t="s">
        <v>6245</v>
      </c>
      <c r="DLZ1" s="80" t="s">
        <v>6246</v>
      </c>
      <c r="DMA1" s="80" t="s">
        <v>6247</v>
      </c>
      <c r="DMB1" s="80" t="s">
        <v>6248</v>
      </c>
      <c r="DMC1" s="80" t="s">
        <v>6249</v>
      </c>
      <c r="DMD1" s="80" t="s">
        <v>6250</v>
      </c>
      <c r="DME1" s="80" t="s">
        <v>6251</v>
      </c>
      <c r="DMF1" s="80" t="s">
        <v>6252</v>
      </c>
      <c r="DMG1" s="80" t="s">
        <v>6253</v>
      </c>
      <c r="DMH1" s="80" t="s">
        <v>6254</v>
      </c>
      <c r="DMI1" s="80" t="s">
        <v>6255</v>
      </c>
      <c r="DMJ1" s="80" t="s">
        <v>6256</v>
      </c>
      <c r="DMK1" s="80" t="s">
        <v>6257</v>
      </c>
      <c r="DML1" s="80" t="s">
        <v>6258</v>
      </c>
      <c r="DMM1" s="80" t="s">
        <v>6259</v>
      </c>
      <c r="DMN1" s="80" t="s">
        <v>6260</v>
      </c>
      <c r="DMO1" s="80" t="s">
        <v>6261</v>
      </c>
      <c r="DMP1" s="80" t="s">
        <v>6262</v>
      </c>
      <c r="DMQ1" s="80" t="s">
        <v>6263</v>
      </c>
      <c r="DMR1" s="80" t="s">
        <v>6264</v>
      </c>
      <c r="DMS1" s="80" t="s">
        <v>6265</v>
      </c>
      <c r="DMT1" s="80" t="s">
        <v>6266</v>
      </c>
      <c r="DMU1" s="80" t="s">
        <v>6267</v>
      </c>
      <c r="DMV1" s="80" t="s">
        <v>6268</v>
      </c>
      <c r="DMW1" s="80" t="s">
        <v>6269</v>
      </c>
      <c r="DMX1" s="80" t="s">
        <v>6270</v>
      </c>
      <c r="DMY1" s="80" t="s">
        <v>6271</v>
      </c>
      <c r="DMZ1" s="80" t="s">
        <v>6272</v>
      </c>
      <c r="DNA1" s="80" t="s">
        <v>6273</v>
      </c>
      <c r="DNB1" s="80" t="s">
        <v>6274</v>
      </c>
      <c r="DNC1" s="80" t="s">
        <v>6275</v>
      </c>
      <c r="DND1" s="80" t="s">
        <v>6276</v>
      </c>
      <c r="DNE1" s="80" t="s">
        <v>6277</v>
      </c>
      <c r="DNF1" s="80" t="s">
        <v>6278</v>
      </c>
      <c r="DNG1" s="80" t="s">
        <v>6279</v>
      </c>
      <c r="DNH1" s="80" t="s">
        <v>6280</v>
      </c>
      <c r="DNI1" s="80" t="s">
        <v>6281</v>
      </c>
      <c r="DNJ1" s="80" t="s">
        <v>6282</v>
      </c>
      <c r="DNK1" s="80" t="s">
        <v>6283</v>
      </c>
      <c r="DNL1" s="80" t="s">
        <v>6284</v>
      </c>
      <c r="DNM1" s="80" t="s">
        <v>6285</v>
      </c>
      <c r="DNN1" s="80" t="s">
        <v>6286</v>
      </c>
      <c r="DNO1" s="80" t="s">
        <v>6287</v>
      </c>
      <c r="DNP1" s="80" t="s">
        <v>6288</v>
      </c>
      <c r="DNQ1" s="80" t="s">
        <v>6289</v>
      </c>
      <c r="DNR1" s="80" t="s">
        <v>6290</v>
      </c>
      <c r="DNS1" s="80" t="s">
        <v>6291</v>
      </c>
      <c r="DNT1" s="80" t="s">
        <v>6292</v>
      </c>
      <c r="DNU1" s="80" t="s">
        <v>6293</v>
      </c>
      <c r="DNV1" s="80" t="s">
        <v>6294</v>
      </c>
      <c r="DNW1" s="80" t="s">
        <v>6295</v>
      </c>
      <c r="DNX1" s="80" t="s">
        <v>6296</v>
      </c>
      <c r="DNY1" s="80" t="s">
        <v>6297</v>
      </c>
      <c r="DNZ1" s="80" t="s">
        <v>6298</v>
      </c>
      <c r="DOA1" s="80" t="s">
        <v>6299</v>
      </c>
      <c r="DOB1" s="80" t="s">
        <v>6300</v>
      </c>
      <c r="DOC1" s="80" t="s">
        <v>6301</v>
      </c>
      <c r="DOD1" s="80" t="s">
        <v>6302</v>
      </c>
      <c r="DOE1" s="80" t="s">
        <v>6303</v>
      </c>
      <c r="DOF1" s="80" t="s">
        <v>6304</v>
      </c>
      <c r="DOG1" s="80" t="s">
        <v>6305</v>
      </c>
      <c r="DOH1" s="80" t="s">
        <v>6306</v>
      </c>
      <c r="DOI1" s="80" t="s">
        <v>6307</v>
      </c>
      <c r="DOJ1" s="80" t="s">
        <v>6308</v>
      </c>
      <c r="DOK1" s="80" t="s">
        <v>6309</v>
      </c>
      <c r="DOL1" s="80" t="s">
        <v>6310</v>
      </c>
      <c r="DOM1" s="80" t="s">
        <v>6311</v>
      </c>
      <c r="DON1" s="80" t="s">
        <v>6312</v>
      </c>
      <c r="DOO1" s="80" t="s">
        <v>6313</v>
      </c>
      <c r="DOP1" s="80" t="s">
        <v>6314</v>
      </c>
      <c r="DOQ1" s="80" t="s">
        <v>6315</v>
      </c>
      <c r="DOR1" s="80" t="s">
        <v>6316</v>
      </c>
      <c r="DOS1" s="80" t="s">
        <v>6317</v>
      </c>
      <c r="DOT1" s="80" t="s">
        <v>6318</v>
      </c>
      <c r="DOU1" s="80" t="s">
        <v>6319</v>
      </c>
      <c r="DOV1" s="80" t="s">
        <v>6320</v>
      </c>
      <c r="DOW1" s="80" t="s">
        <v>6321</v>
      </c>
      <c r="DOX1" s="80" t="s">
        <v>6322</v>
      </c>
      <c r="DOY1" s="80" t="s">
        <v>6323</v>
      </c>
      <c r="DOZ1" s="80" t="s">
        <v>6324</v>
      </c>
      <c r="DPA1" s="80" t="s">
        <v>6325</v>
      </c>
      <c r="DPB1" s="80" t="s">
        <v>6326</v>
      </c>
      <c r="DPC1" s="80" t="s">
        <v>6327</v>
      </c>
      <c r="DPD1" s="80" t="s">
        <v>6328</v>
      </c>
      <c r="DPE1" s="80" t="s">
        <v>6329</v>
      </c>
      <c r="DPF1" s="80" t="s">
        <v>6330</v>
      </c>
      <c r="DPG1" s="80" t="s">
        <v>6331</v>
      </c>
      <c r="DPH1" s="80" t="s">
        <v>6332</v>
      </c>
      <c r="DPI1" s="80" t="s">
        <v>6333</v>
      </c>
      <c r="DPJ1" s="80" t="s">
        <v>6334</v>
      </c>
      <c r="DPK1" s="80" t="s">
        <v>6335</v>
      </c>
      <c r="DPL1" s="80" t="s">
        <v>6336</v>
      </c>
      <c r="DPM1" s="80" t="s">
        <v>6337</v>
      </c>
      <c r="DPN1" s="80" t="s">
        <v>6338</v>
      </c>
      <c r="DPO1" s="80" t="s">
        <v>6339</v>
      </c>
      <c r="DPP1" s="80" t="s">
        <v>6340</v>
      </c>
      <c r="DPQ1" s="80" t="s">
        <v>6341</v>
      </c>
      <c r="DPR1" s="80" t="s">
        <v>6342</v>
      </c>
      <c r="DPS1" s="80" t="s">
        <v>6343</v>
      </c>
      <c r="DPT1" s="80" t="s">
        <v>6344</v>
      </c>
      <c r="DPU1" s="80" t="s">
        <v>6345</v>
      </c>
      <c r="DPV1" s="80" t="s">
        <v>6346</v>
      </c>
      <c r="DPW1" s="80" t="s">
        <v>6347</v>
      </c>
      <c r="DPX1" s="80" t="s">
        <v>6348</v>
      </c>
      <c r="DPY1" s="80" t="s">
        <v>6349</v>
      </c>
      <c r="DPZ1" s="80" t="s">
        <v>6350</v>
      </c>
      <c r="DQA1" s="80" t="s">
        <v>6351</v>
      </c>
      <c r="DQB1" s="80" t="s">
        <v>6352</v>
      </c>
      <c r="DQC1" s="80" t="s">
        <v>6353</v>
      </c>
      <c r="DQD1" s="80" t="s">
        <v>6354</v>
      </c>
      <c r="DQE1" s="80" t="s">
        <v>6355</v>
      </c>
      <c r="DQF1" s="80" t="s">
        <v>6356</v>
      </c>
      <c r="DQG1" s="80" t="s">
        <v>6357</v>
      </c>
      <c r="DQH1" s="80" t="s">
        <v>6358</v>
      </c>
      <c r="DQI1" s="80" t="s">
        <v>6359</v>
      </c>
      <c r="DQJ1" s="80" t="s">
        <v>6360</v>
      </c>
      <c r="DQK1" s="80" t="s">
        <v>6361</v>
      </c>
      <c r="DQL1" s="80" t="s">
        <v>6362</v>
      </c>
      <c r="DQM1" s="80" t="s">
        <v>6363</v>
      </c>
      <c r="DQN1" s="80" t="s">
        <v>6364</v>
      </c>
      <c r="DQO1" s="80" t="s">
        <v>6365</v>
      </c>
      <c r="DQP1" s="80" t="s">
        <v>6366</v>
      </c>
      <c r="DQQ1" s="80" t="s">
        <v>6367</v>
      </c>
      <c r="DQR1" s="80" t="s">
        <v>6368</v>
      </c>
      <c r="DQS1" s="80" t="s">
        <v>6369</v>
      </c>
      <c r="DQT1" s="80" t="s">
        <v>6370</v>
      </c>
      <c r="DQU1" s="80" t="s">
        <v>6371</v>
      </c>
      <c r="DQV1" s="80" t="s">
        <v>6372</v>
      </c>
      <c r="DQW1" s="80" t="s">
        <v>6373</v>
      </c>
      <c r="DQX1" s="80" t="s">
        <v>6374</v>
      </c>
      <c r="DQY1" s="80" t="s">
        <v>6375</v>
      </c>
      <c r="DQZ1" s="80" t="s">
        <v>6376</v>
      </c>
      <c r="DRA1" s="80" t="s">
        <v>6377</v>
      </c>
      <c r="DRB1" s="80" t="s">
        <v>6378</v>
      </c>
      <c r="DRC1" s="80" t="s">
        <v>6379</v>
      </c>
      <c r="DRD1" s="80" t="s">
        <v>6380</v>
      </c>
      <c r="DRE1" s="80" t="s">
        <v>6381</v>
      </c>
      <c r="DRF1" s="80" t="s">
        <v>6382</v>
      </c>
      <c r="DRG1" s="80" t="s">
        <v>6383</v>
      </c>
      <c r="DRH1" s="80" t="s">
        <v>6384</v>
      </c>
      <c r="DRI1" s="80" t="s">
        <v>6385</v>
      </c>
      <c r="DRJ1" s="80" t="s">
        <v>6386</v>
      </c>
      <c r="DRK1" s="80" t="s">
        <v>6387</v>
      </c>
      <c r="DRL1" s="80" t="s">
        <v>6388</v>
      </c>
      <c r="DRM1" s="80" t="s">
        <v>6389</v>
      </c>
      <c r="DRN1" s="80" t="s">
        <v>6390</v>
      </c>
      <c r="DRO1" s="80" t="s">
        <v>6391</v>
      </c>
      <c r="DRP1" s="80" t="s">
        <v>6392</v>
      </c>
      <c r="DRQ1" s="80" t="s">
        <v>6393</v>
      </c>
      <c r="DRR1" s="80" t="s">
        <v>6394</v>
      </c>
      <c r="DRS1" s="80" t="s">
        <v>6395</v>
      </c>
      <c r="DRT1" s="80" t="s">
        <v>6396</v>
      </c>
      <c r="DRU1" s="80" t="s">
        <v>6397</v>
      </c>
      <c r="DRV1" s="80" t="s">
        <v>6398</v>
      </c>
      <c r="DRW1" s="80" t="s">
        <v>6399</v>
      </c>
      <c r="DRX1" s="80" t="s">
        <v>6400</v>
      </c>
      <c r="DRY1" s="80" t="s">
        <v>6401</v>
      </c>
      <c r="DRZ1" s="80" t="s">
        <v>6402</v>
      </c>
      <c r="DSA1" s="80" t="s">
        <v>6403</v>
      </c>
      <c r="DSB1" s="80" t="s">
        <v>6404</v>
      </c>
      <c r="DSC1" s="80" t="s">
        <v>6405</v>
      </c>
      <c r="DSD1" s="80" t="s">
        <v>6406</v>
      </c>
      <c r="DSE1" s="80" t="s">
        <v>6407</v>
      </c>
      <c r="DSF1" s="80" t="s">
        <v>6408</v>
      </c>
      <c r="DSG1" s="80" t="s">
        <v>6409</v>
      </c>
      <c r="DSH1" s="80" t="s">
        <v>6410</v>
      </c>
      <c r="DSI1" s="80" t="s">
        <v>6411</v>
      </c>
      <c r="DSJ1" s="80" t="s">
        <v>6412</v>
      </c>
      <c r="DSK1" s="80" t="s">
        <v>6413</v>
      </c>
      <c r="DSL1" s="80" t="s">
        <v>6414</v>
      </c>
      <c r="DSM1" s="80" t="s">
        <v>6415</v>
      </c>
      <c r="DSN1" s="80" t="s">
        <v>6416</v>
      </c>
      <c r="DSO1" s="80" t="s">
        <v>6417</v>
      </c>
      <c r="DSP1" s="80" t="s">
        <v>6418</v>
      </c>
      <c r="DSQ1" s="80" t="s">
        <v>6419</v>
      </c>
      <c r="DSR1" s="80" t="s">
        <v>6420</v>
      </c>
      <c r="DSS1" s="80" t="s">
        <v>6421</v>
      </c>
      <c r="DST1" s="80" t="s">
        <v>6422</v>
      </c>
      <c r="DSU1" s="80" t="s">
        <v>6423</v>
      </c>
      <c r="DSV1" s="80" t="s">
        <v>6424</v>
      </c>
      <c r="DSW1" s="80" t="s">
        <v>6425</v>
      </c>
      <c r="DSX1" s="80" t="s">
        <v>6426</v>
      </c>
      <c r="DSY1" s="80" t="s">
        <v>6427</v>
      </c>
      <c r="DSZ1" s="80" t="s">
        <v>6428</v>
      </c>
      <c r="DTA1" s="80" t="s">
        <v>6429</v>
      </c>
      <c r="DTB1" s="80" t="s">
        <v>6430</v>
      </c>
      <c r="DTC1" s="80" t="s">
        <v>6431</v>
      </c>
      <c r="DTD1" s="80" t="s">
        <v>6432</v>
      </c>
      <c r="DTE1" s="80" t="s">
        <v>6433</v>
      </c>
      <c r="DTF1" s="80" t="s">
        <v>6434</v>
      </c>
      <c r="DTG1" s="80" t="s">
        <v>6435</v>
      </c>
      <c r="DTH1" s="80" t="s">
        <v>6436</v>
      </c>
      <c r="DTI1" s="80" t="s">
        <v>6437</v>
      </c>
      <c r="DTJ1" s="80" t="s">
        <v>6438</v>
      </c>
      <c r="DTK1" s="80" t="s">
        <v>6439</v>
      </c>
      <c r="DTL1" s="80" t="s">
        <v>6440</v>
      </c>
      <c r="DTM1" s="80" t="s">
        <v>6441</v>
      </c>
      <c r="DTN1" s="80" t="s">
        <v>6442</v>
      </c>
      <c r="DTO1" s="80" t="s">
        <v>6443</v>
      </c>
      <c r="DTP1" s="80" t="s">
        <v>6444</v>
      </c>
      <c r="DTQ1" s="80" t="s">
        <v>6445</v>
      </c>
      <c r="DTR1" s="80" t="s">
        <v>6446</v>
      </c>
      <c r="DTS1" s="80" t="s">
        <v>6447</v>
      </c>
      <c r="DTT1" s="80" t="s">
        <v>6448</v>
      </c>
      <c r="DTU1" s="80" t="s">
        <v>6449</v>
      </c>
      <c r="DTV1" s="80" t="s">
        <v>6450</v>
      </c>
      <c r="DTW1" s="80" t="s">
        <v>6451</v>
      </c>
      <c r="DTX1" s="80" t="s">
        <v>6452</v>
      </c>
      <c r="DTY1" s="80" t="s">
        <v>6453</v>
      </c>
      <c r="DTZ1" s="80" t="s">
        <v>6454</v>
      </c>
      <c r="DUA1" s="80" t="s">
        <v>6455</v>
      </c>
      <c r="DUB1" s="80" t="s">
        <v>6456</v>
      </c>
      <c r="DUC1" s="80" t="s">
        <v>6457</v>
      </c>
      <c r="DUD1" s="80" t="s">
        <v>6458</v>
      </c>
      <c r="DUE1" s="80" t="s">
        <v>6459</v>
      </c>
      <c r="DUF1" s="80" t="s">
        <v>6460</v>
      </c>
      <c r="DUG1" s="80" t="s">
        <v>6461</v>
      </c>
      <c r="DUH1" s="80" t="s">
        <v>6462</v>
      </c>
      <c r="DUI1" s="80" t="s">
        <v>6463</v>
      </c>
      <c r="DUJ1" s="80" t="s">
        <v>6464</v>
      </c>
      <c r="DUK1" s="80" t="s">
        <v>6465</v>
      </c>
      <c r="DUL1" s="80" t="s">
        <v>6466</v>
      </c>
      <c r="DUM1" s="80" t="s">
        <v>6467</v>
      </c>
      <c r="DUN1" s="80" t="s">
        <v>6468</v>
      </c>
      <c r="DUO1" s="80" t="s">
        <v>6469</v>
      </c>
      <c r="DUP1" s="80" t="s">
        <v>6470</v>
      </c>
      <c r="DUQ1" s="80" t="s">
        <v>6471</v>
      </c>
      <c r="DUR1" s="80" t="s">
        <v>6472</v>
      </c>
      <c r="DUS1" s="80" t="s">
        <v>6473</v>
      </c>
      <c r="DUT1" s="80" t="s">
        <v>6474</v>
      </c>
      <c r="DUU1" s="80" t="s">
        <v>6475</v>
      </c>
      <c r="DUV1" s="80" t="s">
        <v>6476</v>
      </c>
      <c r="DUW1" s="80" t="s">
        <v>6477</v>
      </c>
      <c r="DUX1" s="80" t="s">
        <v>6478</v>
      </c>
      <c r="DUY1" s="80" t="s">
        <v>6479</v>
      </c>
      <c r="DUZ1" s="80" t="s">
        <v>6480</v>
      </c>
      <c r="DVA1" s="80" t="s">
        <v>6481</v>
      </c>
      <c r="DVB1" s="80" t="s">
        <v>6482</v>
      </c>
      <c r="DVC1" s="80" t="s">
        <v>6483</v>
      </c>
      <c r="DVD1" s="80" t="s">
        <v>6484</v>
      </c>
      <c r="DVE1" s="80" t="s">
        <v>6485</v>
      </c>
      <c r="DVF1" s="80" t="s">
        <v>6486</v>
      </c>
      <c r="DVG1" s="80" t="s">
        <v>6487</v>
      </c>
      <c r="DVH1" s="80" t="s">
        <v>6488</v>
      </c>
      <c r="DVI1" s="80" t="s">
        <v>6489</v>
      </c>
      <c r="DVJ1" s="80" t="s">
        <v>6490</v>
      </c>
      <c r="DVK1" s="80" t="s">
        <v>6491</v>
      </c>
      <c r="DVL1" s="80" t="s">
        <v>6492</v>
      </c>
      <c r="DVM1" s="80" t="s">
        <v>6493</v>
      </c>
      <c r="DVN1" s="80" t="s">
        <v>6494</v>
      </c>
      <c r="DVO1" s="80" t="s">
        <v>6495</v>
      </c>
      <c r="DVP1" s="80" t="s">
        <v>6496</v>
      </c>
      <c r="DVQ1" s="80" t="s">
        <v>6497</v>
      </c>
      <c r="DVR1" s="80" t="s">
        <v>6498</v>
      </c>
      <c r="DVS1" s="80" t="s">
        <v>6499</v>
      </c>
      <c r="DVT1" s="80" t="s">
        <v>6500</v>
      </c>
      <c r="DVU1" s="80" t="s">
        <v>6501</v>
      </c>
      <c r="DVV1" s="80" t="s">
        <v>6502</v>
      </c>
      <c r="DVW1" s="80" t="s">
        <v>6503</v>
      </c>
      <c r="DVX1" s="80" t="s">
        <v>6504</v>
      </c>
      <c r="DVY1" s="80" t="s">
        <v>6505</v>
      </c>
      <c r="DVZ1" s="80" t="s">
        <v>6506</v>
      </c>
      <c r="DWA1" s="80" t="s">
        <v>6507</v>
      </c>
      <c r="DWB1" s="80" t="s">
        <v>6508</v>
      </c>
      <c r="DWC1" s="80" t="s">
        <v>6509</v>
      </c>
      <c r="DWD1" s="80" t="s">
        <v>6510</v>
      </c>
      <c r="DWE1" s="80" t="s">
        <v>6511</v>
      </c>
      <c r="DWF1" s="80" t="s">
        <v>6512</v>
      </c>
      <c r="DWG1" s="80" t="s">
        <v>6513</v>
      </c>
      <c r="DWH1" s="80" t="s">
        <v>6514</v>
      </c>
      <c r="DWI1" s="80" t="s">
        <v>6515</v>
      </c>
      <c r="DWJ1" s="80" t="s">
        <v>6516</v>
      </c>
      <c r="DWK1" s="80" t="s">
        <v>6517</v>
      </c>
      <c r="DWL1" s="80" t="s">
        <v>6518</v>
      </c>
      <c r="DWM1" s="80" t="s">
        <v>6519</v>
      </c>
      <c r="DWN1" s="80" t="s">
        <v>6520</v>
      </c>
      <c r="DWO1" s="80" t="s">
        <v>6521</v>
      </c>
      <c r="DWP1" s="80" t="s">
        <v>6522</v>
      </c>
      <c r="DWQ1" s="80" t="s">
        <v>6523</v>
      </c>
      <c r="DWR1" s="80" t="s">
        <v>6524</v>
      </c>
      <c r="DWS1" s="80" t="s">
        <v>6525</v>
      </c>
      <c r="DWT1" s="80" t="s">
        <v>6526</v>
      </c>
      <c r="DWU1" s="80" t="s">
        <v>6527</v>
      </c>
      <c r="DWV1" s="80" t="s">
        <v>6528</v>
      </c>
      <c r="DWW1" s="80" t="s">
        <v>6529</v>
      </c>
      <c r="DWX1" s="80" t="s">
        <v>6530</v>
      </c>
      <c r="DWY1" s="80" t="s">
        <v>6531</v>
      </c>
      <c r="DWZ1" s="80" t="s">
        <v>6532</v>
      </c>
      <c r="DXA1" s="80" t="s">
        <v>6533</v>
      </c>
      <c r="DXB1" s="80" t="s">
        <v>6534</v>
      </c>
      <c r="DXC1" s="80" t="s">
        <v>6535</v>
      </c>
      <c r="DXD1" s="80" t="s">
        <v>6536</v>
      </c>
      <c r="DXE1" s="80" t="s">
        <v>6537</v>
      </c>
      <c r="DXF1" s="80" t="s">
        <v>6538</v>
      </c>
      <c r="DXG1" s="80" t="s">
        <v>6539</v>
      </c>
      <c r="DXH1" s="80" t="s">
        <v>6540</v>
      </c>
      <c r="DXI1" s="80" t="s">
        <v>6541</v>
      </c>
      <c r="DXJ1" s="80" t="s">
        <v>6542</v>
      </c>
      <c r="DXK1" s="80" t="s">
        <v>6543</v>
      </c>
      <c r="DXL1" s="80" t="s">
        <v>6544</v>
      </c>
      <c r="DXM1" s="80" t="s">
        <v>6545</v>
      </c>
      <c r="DXN1" s="80" t="s">
        <v>6546</v>
      </c>
      <c r="DXO1" s="80" t="s">
        <v>6547</v>
      </c>
      <c r="DXP1" s="80" t="s">
        <v>6548</v>
      </c>
      <c r="DXQ1" s="80" t="s">
        <v>6549</v>
      </c>
      <c r="DXR1" s="80" t="s">
        <v>6550</v>
      </c>
      <c r="DXS1" s="80" t="s">
        <v>6551</v>
      </c>
      <c r="DXT1" s="80" t="s">
        <v>6552</v>
      </c>
      <c r="DXU1" s="80" t="s">
        <v>6553</v>
      </c>
      <c r="DXV1" s="80" t="s">
        <v>6554</v>
      </c>
      <c r="DXW1" s="80" t="s">
        <v>6555</v>
      </c>
      <c r="DXX1" s="80" t="s">
        <v>6556</v>
      </c>
      <c r="DXY1" s="80" t="s">
        <v>6557</v>
      </c>
      <c r="DXZ1" s="80" t="s">
        <v>6558</v>
      </c>
      <c r="DYA1" s="80" t="s">
        <v>6559</v>
      </c>
      <c r="DYB1" s="80" t="s">
        <v>6560</v>
      </c>
      <c r="DYC1" s="80" t="s">
        <v>6561</v>
      </c>
      <c r="DYD1" s="80" t="s">
        <v>6562</v>
      </c>
      <c r="DYE1" s="80" t="s">
        <v>6563</v>
      </c>
      <c r="DYF1" s="80" t="s">
        <v>6564</v>
      </c>
      <c r="DYG1" s="80" t="s">
        <v>6565</v>
      </c>
      <c r="DYH1" s="80" t="s">
        <v>6566</v>
      </c>
      <c r="DYI1" s="80" t="s">
        <v>6567</v>
      </c>
      <c r="DYJ1" s="80" t="s">
        <v>6568</v>
      </c>
      <c r="DYK1" s="80" t="s">
        <v>6569</v>
      </c>
      <c r="DYL1" s="80" t="s">
        <v>6570</v>
      </c>
      <c r="DYM1" s="80" t="s">
        <v>6571</v>
      </c>
      <c r="DYN1" s="80" t="s">
        <v>6572</v>
      </c>
      <c r="DYO1" s="80" t="s">
        <v>6573</v>
      </c>
      <c r="DYP1" s="80" t="s">
        <v>6574</v>
      </c>
      <c r="DYQ1" s="80" t="s">
        <v>6575</v>
      </c>
      <c r="DYR1" s="80" t="s">
        <v>6576</v>
      </c>
      <c r="DYS1" s="80" t="s">
        <v>6577</v>
      </c>
      <c r="DYT1" s="80" t="s">
        <v>6578</v>
      </c>
      <c r="DYU1" s="80" t="s">
        <v>6579</v>
      </c>
      <c r="DYV1" s="80" t="s">
        <v>6580</v>
      </c>
      <c r="DYW1" s="80" t="s">
        <v>6581</v>
      </c>
      <c r="DYX1" s="80" t="s">
        <v>6582</v>
      </c>
      <c r="DYY1" s="80" t="s">
        <v>6583</v>
      </c>
      <c r="DYZ1" s="80" t="s">
        <v>6584</v>
      </c>
      <c r="DZA1" s="80" t="s">
        <v>6585</v>
      </c>
      <c r="DZB1" s="80" t="s">
        <v>6586</v>
      </c>
      <c r="DZC1" s="80" t="s">
        <v>6587</v>
      </c>
      <c r="DZD1" s="80" t="s">
        <v>6588</v>
      </c>
      <c r="DZE1" s="80" t="s">
        <v>6589</v>
      </c>
      <c r="DZF1" s="80" t="s">
        <v>6590</v>
      </c>
      <c r="DZG1" s="80" t="s">
        <v>6591</v>
      </c>
      <c r="DZH1" s="80" t="s">
        <v>6592</v>
      </c>
      <c r="DZI1" s="80" t="s">
        <v>6593</v>
      </c>
      <c r="DZJ1" s="80" t="s">
        <v>6594</v>
      </c>
      <c r="DZK1" s="80" t="s">
        <v>6595</v>
      </c>
      <c r="DZL1" s="80" t="s">
        <v>6596</v>
      </c>
      <c r="DZM1" s="80" t="s">
        <v>6597</v>
      </c>
      <c r="DZN1" s="80" t="s">
        <v>6598</v>
      </c>
      <c r="DZO1" s="80" t="s">
        <v>6599</v>
      </c>
      <c r="DZP1" s="80" t="s">
        <v>6600</v>
      </c>
      <c r="DZQ1" s="80" t="s">
        <v>6601</v>
      </c>
      <c r="DZR1" s="80" t="s">
        <v>6602</v>
      </c>
      <c r="DZS1" s="80" t="s">
        <v>6603</v>
      </c>
      <c r="DZT1" s="80" t="s">
        <v>6604</v>
      </c>
      <c r="DZU1" s="80" t="s">
        <v>6605</v>
      </c>
      <c r="DZV1" s="80" t="s">
        <v>6606</v>
      </c>
      <c r="DZW1" s="80" t="s">
        <v>6607</v>
      </c>
      <c r="DZX1" s="80" t="s">
        <v>6608</v>
      </c>
      <c r="DZY1" s="80" t="s">
        <v>6609</v>
      </c>
      <c r="DZZ1" s="80" t="s">
        <v>6610</v>
      </c>
      <c r="EAA1" s="80" t="s">
        <v>6611</v>
      </c>
      <c r="EAB1" s="80" t="s">
        <v>6612</v>
      </c>
      <c r="EAC1" s="80" t="s">
        <v>6613</v>
      </c>
      <c r="EAD1" s="80" t="s">
        <v>6614</v>
      </c>
      <c r="EAE1" s="80" t="s">
        <v>6615</v>
      </c>
      <c r="EAF1" s="80" t="s">
        <v>6616</v>
      </c>
      <c r="EAG1" s="80" t="s">
        <v>6617</v>
      </c>
      <c r="EAH1" s="80" t="s">
        <v>6618</v>
      </c>
      <c r="EAI1" s="80" t="s">
        <v>6619</v>
      </c>
      <c r="EAJ1" s="80" t="s">
        <v>6620</v>
      </c>
      <c r="EAK1" s="80" t="s">
        <v>6621</v>
      </c>
      <c r="EAL1" s="80" t="s">
        <v>6622</v>
      </c>
      <c r="EAM1" s="80" t="s">
        <v>6623</v>
      </c>
      <c r="EAN1" s="80" t="s">
        <v>6624</v>
      </c>
      <c r="EAO1" s="80" t="s">
        <v>6625</v>
      </c>
      <c r="EAP1" s="80" t="s">
        <v>6626</v>
      </c>
      <c r="EAQ1" s="80" t="s">
        <v>6627</v>
      </c>
      <c r="EAR1" s="80" t="s">
        <v>6628</v>
      </c>
      <c r="EAS1" s="80" t="s">
        <v>6629</v>
      </c>
      <c r="EAT1" s="80" t="s">
        <v>6630</v>
      </c>
      <c r="EAU1" s="80" t="s">
        <v>6631</v>
      </c>
      <c r="EAV1" s="80" t="s">
        <v>6632</v>
      </c>
      <c r="EAW1" s="80" t="s">
        <v>6633</v>
      </c>
      <c r="EAX1" s="80" t="s">
        <v>6634</v>
      </c>
      <c r="EAY1" s="80" t="s">
        <v>6635</v>
      </c>
      <c r="EAZ1" s="80" t="s">
        <v>6636</v>
      </c>
      <c r="EBA1" s="80" t="s">
        <v>6637</v>
      </c>
      <c r="EBB1" s="80" t="s">
        <v>6638</v>
      </c>
      <c r="EBC1" s="80" t="s">
        <v>6639</v>
      </c>
      <c r="EBD1" s="80" t="s">
        <v>6640</v>
      </c>
      <c r="EBE1" s="80" t="s">
        <v>6641</v>
      </c>
      <c r="EBF1" s="80" t="s">
        <v>6642</v>
      </c>
      <c r="EBG1" s="80" t="s">
        <v>6643</v>
      </c>
      <c r="EBH1" s="80" t="s">
        <v>6644</v>
      </c>
      <c r="EBI1" s="80" t="s">
        <v>6645</v>
      </c>
      <c r="EBJ1" s="80" t="s">
        <v>6646</v>
      </c>
      <c r="EBK1" s="80" t="s">
        <v>6647</v>
      </c>
      <c r="EBL1" s="80" t="s">
        <v>6648</v>
      </c>
      <c r="EBM1" s="80" t="s">
        <v>6649</v>
      </c>
      <c r="EBN1" s="80" t="s">
        <v>6650</v>
      </c>
      <c r="EBO1" s="80" t="s">
        <v>6651</v>
      </c>
      <c r="EBP1" s="80" t="s">
        <v>6652</v>
      </c>
      <c r="EBQ1" s="80" t="s">
        <v>6653</v>
      </c>
      <c r="EBR1" s="80" t="s">
        <v>6654</v>
      </c>
      <c r="EBS1" s="80" t="s">
        <v>6655</v>
      </c>
      <c r="EBT1" s="80" t="s">
        <v>6656</v>
      </c>
      <c r="EBU1" s="80" t="s">
        <v>6657</v>
      </c>
      <c r="EBV1" s="80" t="s">
        <v>6658</v>
      </c>
      <c r="EBW1" s="80" t="s">
        <v>6659</v>
      </c>
      <c r="EBX1" s="80" t="s">
        <v>6660</v>
      </c>
      <c r="EBY1" s="80" t="s">
        <v>6661</v>
      </c>
      <c r="EBZ1" s="80" t="s">
        <v>6662</v>
      </c>
      <c r="ECA1" s="80" t="s">
        <v>6663</v>
      </c>
      <c r="ECB1" s="80" t="s">
        <v>6664</v>
      </c>
      <c r="ECC1" s="80" t="s">
        <v>6665</v>
      </c>
      <c r="ECD1" s="80" t="s">
        <v>6666</v>
      </c>
      <c r="ECE1" s="80" t="s">
        <v>6667</v>
      </c>
      <c r="ECF1" s="80" t="s">
        <v>6668</v>
      </c>
      <c r="ECG1" s="80" t="s">
        <v>6669</v>
      </c>
      <c r="ECH1" s="80" t="s">
        <v>6670</v>
      </c>
      <c r="ECI1" s="80" t="s">
        <v>6671</v>
      </c>
      <c r="ECJ1" s="80" t="s">
        <v>6672</v>
      </c>
      <c r="ECK1" s="80" t="s">
        <v>6673</v>
      </c>
      <c r="ECL1" s="80" t="s">
        <v>6674</v>
      </c>
      <c r="ECM1" s="80" t="s">
        <v>6675</v>
      </c>
      <c r="ECN1" s="80" t="s">
        <v>6676</v>
      </c>
      <c r="ECO1" s="80" t="s">
        <v>6677</v>
      </c>
      <c r="ECP1" s="80" t="s">
        <v>6678</v>
      </c>
      <c r="ECQ1" s="80" t="s">
        <v>6679</v>
      </c>
      <c r="ECR1" s="80" t="s">
        <v>6680</v>
      </c>
      <c r="ECS1" s="80" t="s">
        <v>6681</v>
      </c>
      <c r="ECT1" s="80" t="s">
        <v>6682</v>
      </c>
      <c r="ECU1" s="80" t="s">
        <v>6683</v>
      </c>
      <c r="ECV1" s="80" t="s">
        <v>6684</v>
      </c>
      <c r="ECW1" s="80" t="s">
        <v>6685</v>
      </c>
      <c r="ECX1" s="80" t="s">
        <v>6686</v>
      </c>
      <c r="ECY1" s="80" t="s">
        <v>6687</v>
      </c>
      <c r="ECZ1" s="80" t="s">
        <v>6688</v>
      </c>
      <c r="EDA1" s="80" t="s">
        <v>6689</v>
      </c>
      <c r="EDB1" s="80" t="s">
        <v>6690</v>
      </c>
      <c r="EDC1" s="80" t="s">
        <v>6691</v>
      </c>
      <c r="EDD1" s="80" t="s">
        <v>6692</v>
      </c>
      <c r="EDE1" s="80" t="s">
        <v>6693</v>
      </c>
      <c r="EDF1" s="80" t="s">
        <v>6694</v>
      </c>
      <c r="EDG1" s="80" t="s">
        <v>6695</v>
      </c>
      <c r="EDH1" s="80" t="s">
        <v>6696</v>
      </c>
      <c r="EDI1" s="80" t="s">
        <v>6697</v>
      </c>
      <c r="EDJ1" s="80" t="s">
        <v>6698</v>
      </c>
      <c r="EDK1" s="80" t="s">
        <v>6699</v>
      </c>
      <c r="EDL1" s="80" t="s">
        <v>6700</v>
      </c>
      <c r="EDM1" s="80" t="s">
        <v>6701</v>
      </c>
      <c r="EDN1" s="80" t="s">
        <v>6702</v>
      </c>
      <c r="EDO1" s="80" t="s">
        <v>6703</v>
      </c>
      <c r="EDP1" s="80" t="s">
        <v>6704</v>
      </c>
      <c r="EDQ1" s="80" t="s">
        <v>6705</v>
      </c>
      <c r="EDR1" s="80" t="s">
        <v>6706</v>
      </c>
      <c r="EDS1" s="80" t="s">
        <v>6707</v>
      </c>
      <c r="EDT1" s="80" t="s">
        <v>6708</v>
      </c>
      <c r="EDU1" s="80" t="s">
        <v>6709</v>
      </c>
      <c r="EDV1" s="80" t="s">
        <v>6710</v>
      </c>
      <c r="EDW1" s="80" t="s">
        <v>6711</v>
      </c>
      <c r="EDX1" s="80" t="s">
        <v>6712</v>
      </c>
      <c r="EDY1" s="80" t="s">
        <v>6713</v>
      </c>
      <c r="EDZ1" s="80" t="s">
        <v>6714</v>
      </c>
      <c r="EEA1" s="80" t="s">
        <v>6715</v>
      </c>
      <c r="EEB1" s="80" t="s">
        <v>6716</v>
      </c>
      <c r="EEC1" s="80" t="s">
        <v>6717</v>
      </c>
      <c r="EED1" s="80" t="s">
        <v>6718</v>
      </c>
      <c r="EEE1" s="80" t="s">
        <v>6719</v>
      </c>
      <c r="EEF1" s="80" t="s">
        <v>6720</v>
      </c>
      <c r="EEG1" s="80" t="s">
        <v>6721</v>
      </c>
      <c r="EEH1" s="80" t="s">
        <v>6722</v>
      </c>
      <c r="EEI1" s="80" t="s">
        <v>6723</v>
      </c>
      <c r="EEJ1" s="80" t="s">
        <v>6724</v>
      </c>
      <c r="EEK1" s="80" t="s">
        <v>6725</v>
      </c>
      <c r="EEL1" s="80" t="s">
        <v>6726</v>
      </c>
      <c r="EEM1" s="80" t="s">
        <v>6727</v>
      </c>
      <c r="EEN1" s="80" t="s">
        <v>6728</v>
      </c>
      <c r="EEO1" s="80" t="s">
        <v>6729</v>
      </c>
      <c r="EEP1" s="80" t="s">
        <v>6730</v>
      </c>
      <c r="EEQ1" s="80" t="s">
        <v>6731</v>
      </c>
      <c r="EER1" s="80" t="s">
        <v>6732</v>
      </c>
      <c r="EES1" s="80" t="s">
        <v>6733</v>
      </c>
      <c r="EET1" s="80" t="s">
        <v>6734</v>
      </c>
      <c r="EEU1" s="80" t="s">
        <v>6735</v>
      </c>
      <c r="EEV1" s="80" t="s">
        <v>6736</v>
      </c>
      <c r="EEW1" s="80" t="s">
        <v>6737</v>
      </c>
      <c r="EEX1" s="80" t="s">
        <v>6738</v>
      </c>
      <c r="EEY1" s="80" t="s">
        <v>6739</v>
      </c>
      <c r="EEZ1" s="80" t="s">
        <v>6740</v>
      </c>
      <c r="EFA1" s="80" t="s">
        <v>6741</v>
      </c>
      <c r="EFB1" s="80" t="s">
        <v>6742</v>
      </c>
      <c r="EFC1" s="80" t="s">
        <v>6743</v>
      </c>
      <c r="EFD1" s="80" t="s">
        <v>6744</v>
      </c>
      <c r="EFE1" s="80" t="s">
        <v>6745</v>
      </c>
      <c r="EFF1" s="80" t="s">
        <v>6746</v>
      </c>
      <c r="EFG1" s="80" t="s">
        <v>6747</v>
      </c>
      <c r="EFH1" s="80" t="s">
        <v>6748</v>
      </c>
      <c r="EFI1" s="80" t="s">
        <v>6749</v>
      </c>
      <c r="EFJ1" s="80" t="s">
        <v>6750</v>
      </c>
      <c r="EFK1" s="80" t="s">
        <v>6751</v>
      </c>
      <c r="EFL1" s="80" t="s">
        <v>6752</v>
      </c>
      <c r="EFM1" s="80" t="s">
        <v>6753</v>
      </c>
      <c r="EFN1" s="80" t="s">
        <v>6754</v>
      </c>
      <c r="EFO1" s="80" t="s">
        <v>6755</v>
      </c>
      <c r="EFP1" s="80" t="s">
        <v>6756</v>
      </c>
      <c r="EFQ1" s="80" t="s">
        <v>6757</v>
      </c>
      <c r="EFR1" s="80" t="s">
        <v>6758</v>
      </c>
      <c r="EFS1" s="80" t="s">
        <v>6759</v>
      </c>
      <c r="EFT1" s="80" t="s">
        <v>6760</v>
      </c>
      <c r="EFU1" s="80" t="s">
        <v>6761</v>
      </c>
      <c r="EFV1" s="80" t="s">
        <v>6762</v>
      </c>
      <c r="EFW1" s="80" t="s">
        <v>6763</v>
      </c>
      <c r="EFX1" s="80" t="s">
        <v>6764</v>
      </c>
      <c r="EFY1" s="80" t="s">
        <v>6765</v>
      </c>
      <c r="EFZ1" s="80" t="s">
        <v>6766</v>
      </c>
      <c r="EGA1" s="80" t="s">
        <v>6767</v>
      </c>
      <c r="EGB1" s="80" t="s">
        <v>6768</v>
      </c>
      <c r="EGC1" s="80" t="s">
        <v>6769</v>
      </c>
      <c r="EGD1" s="80" t="s">
        <v>6770</v>
      </c>
      <c r="EGE1" s="80" t="s">
        <v>6771</v>
      </c>
      <c r="EGF1" s="80" t="s">
        <v>6772</v>
      </c>
      <c r="EGG1" s="80" t="s">
        <v>6773</v>
      </c>
      <c r="EGH1" s="80" t="s">
        <v>6774</v>
      </c>
      <c r="EGI1" s="80" t="s">
        <v>6775</v>
      </c>
      <c r="EGJ1" s="80" t="s">
        <v>6776</v>
      </c>
      <c r="EGK1" s="80" t="s">
        <v>6777</v>
      </c>
      <c r="EGL1" s="80" t="s">
        <v>6778</v>
      </c>
      <c r="EGM1" s="80" t="s">
        <v>6779</v>
      </c>
      <c r="EGN1" s="80" t="s">
        <v>6780</v>
      </c>
      <c r="EGO1" s="80" t="s">
        <v>6781</v>
      </c>
      <c r="EGP1" s="80" t="s">
        <v>6782</v>
      </c>
      <c r="EGQ1" s="80" t="s">
        <v>6783</v>
      </c>
      <c r="EGR1" s="80" t="s">
        <v>6784</v>
      </c>
      <c r="EGS1" s="80" t="s">
        <v>6785</v>
      </c>
      <c r="EGT1" s="80" t="s">
        <v>6786</v>
      </c>
      <c r="EGU1" s="80" t="s">
        <v>6787</v>
      </c>
      <c r="EGV1" s="80" t="s">
        <v>6788</v>
      </c>
      <c r="EGW1" s="80" t="s">
        <v>6789</v>
      </c>
      <c r="EGX1" s="80" t="s">
        <v>6790</v>
      </c>
      <c r="EGY1" s="80" t="s">
        <v>6791</v>
      </c>
      <c r="EGZ1" s="80" t="s">
        <v>6792</v>
      </c>
      <c r="EHA1" s="80" t="s">
        <v>6793</v>
      </c>
      <c r="EHB1" s="80" t="s">
        <v>6794</v>
      </c>
      <c r="EHC1" s="80" t="s">
        <v>6795</v>
      </c>
      <c r="EHD1" s="80" t="s">
        <v>6796</v>
      </c>
      <c r="EHE1" s="80" t="s">
        <v>6797</v>
      </c>
      <c r="EHF1" s="80" t="s">
        <v>6798</v>
      </c>
      <c r="EHG1" s="80" t="s">
        <v>6799</v>
      </c>
      <c r="EHH1" s="80" t="s">
        <v>6800</v>
      </c>
      <c r="EHI1" s="80" t="s">
        <v>6801</v>
      </c>
      <c r="EHJ1" s="80" t="s">
        <v>6802</v>
      </c>
      <c r="EHK1" s="80" t="s">
        <v>6803</v>
      </c>
      <c r="EHL1" s="80" t="s">
        <v>6804</v>
      </c>
      <c r="EHM1" s="80" t="s">
        <v>6805</v>
      </c>
      <c r="EHN1" s="80" t="s">
        <v>6806</v>
      </c>
      <c r="EHO1" s="80" t="s">
        <v>6807</v>
      </c>
      <c r="EHP1" s="80" t="s">
        <v>6808</v>
      </c>
      <c r="EHQ1" s="80" t="s">
        <v>6809</v>
      </c>
      <c r="EHR1" s="80" t="s">
        <v>6810</v>
      </c>
      <c r="EHS1" s="80" t="s">
        <v>6811</v>
      </c>
      <c r="EHT1" s="80" t="s">
        <v>6812</v>
      </c>
      <c r="EHU1" s="80" t="s">
        <v>6813</v>
      </c>
      <c r="EHV1" s="80" t="s">
        <v>6814</v>
      </c>
      <c r="EHW1" s="80" t="s">
        <v>6815</v>
      </c>
      <c r="EHX1" s="80" t="s">
        <v>6816</v>
      </c>
      <c r="EHY1" s="80" t="s">
        <v>6817</v>
      </c>
      <c r="EHZ1" s="80" t="s">
        <v>6818</v>
      </c>
      <c r="EIA1" s="80" t="s">
        <v>6819</v>
      </c>
      <c r="EIB1" s="80" t="s">
        <v>6820</v>
      </c>
      <c r="EIC1" s="80" t="s">
        <v>6821</v>
      </c>
      <c r="EID1" s="80" t="s">
        <v>6822</v>
      </c>
      <c r="EIE1" s="80" t="s">
        <v>6823</v>
      </c>
      <c r="EIF1" s="80" t="s">
        <v>6824</v>
      </c>
      <c r="EIG1" s="80" t="s">
        <v>6825</v>
      </c>
      <c r="EIH1" s="80" t="s">
        <v>6826</v>
      </c>
      <c r="EII1" s="80" t="s">
        <v>6827</v>
      </c>
      <c r="EIJ1" s="80" t="s">
        <v>6828</v>
      </c>
      <c r="EIK1" s="80" t="s">
        <v>6829</v>
      </c>
      <c r="EIL1" s="80" t="s">
        <v>6830</v>
      </c>
      <c r="EIM1" s="80" t="s">
        <v>6831</v>
      </c>
      <c r="EIN1" s="80" t="s">
        <v>6832</v>
      </c>
      <c r="EIO1" s="80" t="s">
        <v>6833</v>
      </c>
      <c r="EIP1" s="80" t="s">
        <v>6834</v>
      </c>
      <c r="EIQ1" s="80" t="s">
        <v>6835</v>
      </c>
      <c r="EIR1" s="80" t="s">
        <v>6836</v>
      </c>
      <c r="EIS1" s="80" t="s">
        <v>6837</v>
      </c>
      <c r="EIT1" s="80" t="s">
        <v>6838</v>
      </c>
      <c r="EIU1" s="80" t="s">
        <v>6839</v>
      </c>
      <c r="EIV1" s="80" t="s">
        <v>6840</v>
      </c>
      <c r="EIW1" s="80" t="s">
        <v>6841</v>
      </c>
      <c r="EIX1" s="80" t="s">
        <v>6842</v>
      </c>
      <c r="EIY1" s="80" t="s">
        <v>6843</v>
      </c>
      <c r="EIZ1" s="80" t="s">
        <v>6844</v>
      </c>
      <c r="EJA1" s="80" t="s">
        <v>6845</v>
      </c>
      <c r="EJB1" s="80" t="s">
        <v>6846</v>
      </c>
      <c r="EJC1" s="80" t="s">
        <v>6847</v>
      </c>
      <c r="EJD1" s="80" t="s">
        <v>6848</v>
      </c>
      <c r="EJE1" s="80" t="s">
        <v>6849</v>
      </c>
      <c r="EJF1" s="80" t="s">
        <v>6850</v>
      </c>
      <c r="EJG1" s="80" t="s">
        <v>6851</v>
      </c>
      <c r="EJH1" s="80" t="s">
        <v>6852</v>
      </c>
      <c r="EJI1" s="80" t="s">
        <v>6853</v>
      </c>
      <c r="EJJ1" s="80" t="s">
        <v>6854</v>
      </c>
      <c r="EJK1" s="80" t="s">
        <v>6855</v>
      </c>
      <c r="EJL1" s="80" t="s">
        <v>6856</v>
      </c>
      <c r="EJM1" s="80" t="s">
        <v>6857</v>
      </c>
      <c r="EJN1" s="80" t="s">
        <v>6858</v>
      </c>
      <c r="EJO1" s="80" t="s">
        <v>6859</v>
      </c>
      <c r="EJP1" s="80" t="s">
        <v>6860</v>
      </c>
      <c r="EJQ1" s="80" t="s">
        <v>6861</v>
      </c>
      <c r="EJR1" s="80" t="s">
        <v>6862</v>
      </c>
      <c r="EJS1" s="80" t="s">
        <v>6863</v>
      </c>
      <c r="EJT1" s="80" t="s">
        <v>6864</v>
      </c>
      <c r="EJU1" s="80" t="s">
        <v>6865</v>
      </c>
      <c r="EJV1" s="80" t="s">
        <v>6866</v>
      </c>
      <c r="EJW1" s="80" t="s">
        <v>6867</v>
      </c>
      <c r="EJX1" s="80" t="s">
        <v>6868</v>
      </c>
      <c r="EJY1" s="80" t="s">
        <v>6869</v>
      </c>
      <c r="EJZ1" s="80" t="s">
        <v>6870</v>
      </c>
      <c r="EKA1" s="80" t="s">
        <v>6871</v>
      </c>
      <c r="EKB1" s="80" t="s">
        <v>6872</v>
      </c>
      <c r="EKC1" s="80" t="s">
        <v>6873</v>
      </c>
      <c r="EKD1" s="80" t="s">
        <v>6874</v>
      </c>
      <c r="EKE1" s="80" t="s">
        <v>6875</v>
      </c>
      <c r="EKF1" s="80" t="s">
        <v>6876</v>
      </c>
      <c r="EKG1" s="80" t="s">
        <v>6877</v>
      </c>
      <c r="EKH1" s="80" t="s">
        <v>6878</v>
      </c>
      <c r="EKI1" s="80" t="s">
        <v>6879</v>
      </c>
      <c r="EKJ1" s="80" t="s">
        <v>6880</v>
      </c>
      <c r="EKK1" s="80" t="s">
        <v>6881</v>
      </c>
      <c r="EKL1" s="80" t="s">
        <v>6882</v>
      </c>
      <c r="EKM1" s="80" t="s">
        <v>6883</v>
      </c>
      <c r="EKN1" s="80" t="s">
        <v>6884</v>
      </c>
      <c r="EKO1" s="80" t="s">
        <v>6885</v>
      </c>
      <c r="EKP1" s="80" t="s">
        <v>6886</v>
      </c>
      <c r="EKQ1" s="80" t="s">
        <v>6887</v>
      </c>
      <c r="EKR1" s="80" t="s">
        <v>6888</v>
      </c>
      <c r="EKS1" s="80" t="s">
        <v>6889</v>
      </c>
      <c r="EKT1" s="80" t="s">
        <v>6890</v>
      </c>
      <c r="EKU1" s="80" t="s">
        <v>6891</v>
      </c>
      <c r="EKV1" s="80" t="s">
        <v>6892</v>
      </c>
      <c r="EKW1" s="80" t="s">
        <v>6893</v>
      </c>
      <c r="EKX1" s="80" t="s">
        <v>6894</v>
      </c>
      <c r="EKY1" s="80" t="s">
        <v>6895</v>
      </c>
      <c r="EKZ1" s="80" t="s">
        <v>6896</v>
      </c>
      <c r="ELA1" s="80" t="s">
        <v>6897</v>
      </c>
      <c r="ELB1" s="80" t="s">
        <v>6898</v>
      </c>
      <c r="ELC1" s="80" t="s">
        <v>6899</v>
      </c>
      <c r="ELD1" s="80" t="s">
        <v>6900</v>
      </c>
      <c r="ELE1" s="80" t="s">
        <v>6901</v>
      </c>
      <c r="ELF1" s="80" t="s">
        <v>6902</v>
      </c>
      <c r="ELG1" s="80" t="s">
        <v>6903</v>
      </c>
      <c r="ELH1" s="80" t="s">
        <v>6904</v>
      </c>
      <c r="ELI1" s="80" t="s">
        <v>6905</v>
      </c>
      <c r="ELJ1" s="80" t="s">
        <v>6906</v>
      </c>
      <c r="ELK1" s="80" t="s">
        <v>6907</v>
      </c>
      <c r="ELL1" s="80" t="s">
        <v>6908</v>
      </c>
      <c r="ELM1" s="80" t="s">
        <v>6909</v>
      </c>
      <c r="ELN1" s="80" t="s">
        <v>6910</v>
      </c>
      <c r="ELO1" s="80" t="s">
        <v>6911</v>
      </c>
      <c r="ELP1" s="80" t="s">
        <v>6912</v>
      </c>
      <c r="ELQ1" s="80" t="s">
        <v>6913</v>
      </c>
      <c r="ELR1" s="80" t="s">
        <v>6914</v>
      </c>
      <c r="ELS1" s="80" t="s">
        <v>6915</v>
      </c>
      <c r="ELT1" s="80" t="s">
        <v>6916</v>
      </c>
      <c r="ELU1" s="80" t="s">
        <v>6917</v>
      </c>
      <c r="ELV1" s="80" t="s">
        <v>6918</v>
      </c>
      <c r="ELW1" s="80" t="s">
        <v>6919</v>
      </c>
      <c r="ELX1" s="80" t="s">
        <v>6920</v>
      </c>
      <c r="ELY1" s="80" t="s">
        <v>6921</v>
      </c>
      <c r="ELZ1" s="80" t="s">
        <v>6922</v>
      </c>
      <c r="EMA1" s="80" t="s">
        <v>6923</v>
      </c>
      <c r="EMB1" s="80" t="s">
        <v>6924</v>
      </c>
      <c r="EMC1" s="80" t="s">
        <v>6925</v>
      </c>
      <c r="EMD1" s="80" t="s">
        <v>6926</v>
      </c>
      <c r="EME1" s="80" t="s">
        <v>6927</v>
      </c>
      <c r="EMF1" s="80" t="s">
        <v>6928</v>
      </c>
      <c r="EMG1" s="80" t="s">
        <v>6929</v>
      </c>
      <c r="EMH1" s="80" t="s">
        <v>6930</v>
      </c>
      <c r="EMI1" s="80" t="s">
        <v>6931</v>
      </c>
      <c r="EMJ1" s="80" t="s">
        <v>6932</v>
      </c>
      <c r="EMK1" s="80" t="s">
        <v>6933</v>
      </c>
      <c r="EML1" s="80" t="s">
        <v>6934</v>
      </c>
      <c r="EMM1" s="80" t="s">
        <v>6935</v>
      </c>
      <c r="EMN1" s="80" t="s">
        <v>6936</v>
      </c>
      <c r="EMO1" s="80" t="s">
        <v>6937</v>
      </c>
      <c r="EMP1" s="80" t="s">
        <v>6938</v>
      </c>
      <c r="EMQ1" s="80" t="s">
        <v>6939</v>
      </c>
      <c r="EMR1" s="80" t="s">
        <v>6940</v>
      </c>
      <c r="EMS1" s="80" t="s">
        <v>6941</v>
      </c>
      <c r="EMT1" s="80" t="s">
        <v>6942</v>
      </c>
      <c r="EMU1" s="80" t="s">
        <v>6943</v>
      </c>
      <c r="EMV1" s="80" t="s">
        <v>6944</v>
      </c>
      <c r="EMW1" s="80" t="s">
        <v>6945</v>
      </c>
      <c r="EMX1" s="80" t="s">
        <v>6946</v>
      </c>
      <c r="EMY1" s="80" t="s">
        <v>6947</v>
      </c>
      <c r="EMZ1" s="80" t="s">
        <v>6948</v>
      </c>
      <c r="ENA1" s="80" t="s">
        <v>6949</v>
      </c>
      <c r="ENB1" s="80" t="s">
        <v>6950</v>
      </c>
      <c r="ENC1" s="80" t="s">
        <v>6951</v>
      </c>
      <c r="END1" s="80" t="s">
        <v>6952</v>
      </c>
      <c r="ENE1" s="80" t="s">
        <v>6953</v>
      </c>
      <c r="ENF1" s="80" t="s">
        <v>6954</v>
      </c>
      <c r="ENG1" s="80" t="s">
        <v>6955</v>
      </c>
      <c r="ENH1" s="80" t="s">
        <v>6956</v>
      </c>
      <c r="ENI1" s="80" t="s">
        <v>6957</v>
      </c>
      <c r="ENJ1" s="80" t="s">
        <v>6958</v>
      </c>
      <c r="ENK1" s="80" t="s">
        <v>6959</v>
      </c>
      <c r="ENL1" s="80" t="s">
        <v>6960</v>
      </c>
      <c r="ENM1" s="80" t="s">
        <v>6961</v>
      </c>
      <c r="ENN1" s="80" t="s">
        <v>6962</v>
      </c>
      <c r="ENO1" s="80" t="s">
        <v>6963</v>
      </c>
      <c r="ENP1" s="80" t="s">
        <v>6964</v>
      </c>
      <c r="ENQ1" s="80" t="s">
        <v>6965</v>
      </c>
      <c r="ENR1" s="80" t="s">
        <v>6966</v>
      </c>
      <c r="ENS1" s="80" t="s">
        <v>6967</v>
      </c>
      <c r="ENT1" s="80" t="s">
        <v>6968</v>
      </c>
      <c r="ENU1" s="80" t="s">
        <v>6969</v>
      </c>
      <c r="ENV1" s="80" t="s">
        <v>6970</v>
      </c>
      <c r="ENW1" s="80" t="s">
        <v>6971</v>
      </c>
      <c r="ENX1" s="80" t="s">
        <v>6972</v>
      </c>
      <c r="ENY1" s="80" t="s">
        <v>6973</v>
      </c>
      <c r="ENZ1" s="80" t="s">
        <v>6974</v>
      </c>
      <c r="EOA1" s="80" t="s">
        <v>6975</v>
      </c>
      <c r="EOB1" s="80" t="s">
        <v>6976</v>
      </c>
      <c r="EOC1" s="80" t="s">
        <v>6977</v>
      </c>
      <c r="EOD1" s="80" t="s">
        <v>6978</v>
      </c>
      <c r="EOE1" s="80" t="s">
        <v>6979</v>
      </c>
      <c r="EOF1" s="80" t="s">
        <v>6980</v>
      </c>
      <c r="EOG1" s="80" t="s">
        <v>6981</v>
      </c>
      <c r="EOH1" s="80" t="s">
        <v>6982</v>
      </c>
      <c r="EOI1" s="80" t="s">
        <v>6983</v>
      </c>
      <c r="EOJ1" s="80" t="s">
        <v>6984</v>
      </c>
      <c r="EOK1" s="80" t="s">
        <v>6985</v>
      </c>
      <c r="EOL1" s="80" t="s">
        <v>6986</v>
      </c>
      <c r="EOM1" s="80" t="s">
        <v>6987</v>
      </c>
      <c r="EON1" s="80" t="s">
        <v>6988</v>
      </c>
      <c r="EOO1" s="80" t="s">
        <v>6989</v>
      </c>
      <c r="EOP1" s="80" t="s">
        <v>6990</v>
      </c>
      <c r="EOQ1" s="80" t="s">
        <v>6991</v>
      </c>
      <c r="EOR1" s="80" t="s">
        <v>6992</v>
      </c>
      <c r="EOS1" s="80" t="s">
        <v>6993</v>
      </c>
      <c r="EOT1" s="80" t="s">
        <v>6994</v>
      </c>
      <c r="EOU1" s="80" t="s">
        <v>6995</v>
      </c>
      <c r="EOV1" s="80" t="s">
        <v>6996</v>
      </c>
      <c r="EOW1" s="80" t="s">
        <v>6997</v>
      </c>
      <c r="EOX1" s="80" t="s">
        <v>6998</v>
      </c>
      <c r="EOY1" s="80" t="s">
        <v>6999</v>
      </c>
      <c r="EOZ1" s="80" t="s">
        <v>7000</v>
      </c>
      <c r="EPA1" s="80" t="s">
        <v>7001</v>
      </c>
      <c r="EPB1" s="80" t="s">
        <v>7002</v>
      </c>
      <c r="EPC1" s="80" t="s">
        <v>7003</v>
      </c>
      <c r="EPD1" s="80" t="s">
        <v>7004</v>
      </c>
      <c r="EPE1" s="80" t="s">
        <v>7005</v>
      </c>
      <c r="EPF1" s="80" t="s">
        <v>7006</v>
      </c>
      <c r="EPG1" s="80" t="s">
        <v>7007</v>
      </c>
      <c r="EPH1" s="80" t="s">
        <v>7008</v>
      </c>
      <c r="EPI1" s="80" t="s">
        <v>7009</v>
      </c>
      <c r="EPJ1" s="80" t="s">
        <v>7010</v>
      </c>
      <c r="EPK1" s="80" t="s">
        <v>7011</v>
      </c>
      <c r="EPL1" s="80" t="s">
        <v>7012</v>
      </c>
      <c r="EPM1" s="80" t="s">
        <v>7013</v>
      </c>
      <c r="EPN1" s="80" t="s">
        <v>7014</v>
      </c>
      <c r="EPO1" s="80" t="s">
        <v>7015</v>
      </c>
      <c r="EPP1" s="80" t="s">
        <v>7016</v>
      </c>
      <c r="EPQ1" s="80" t="s">
        <v>7017</v>
      </c>
      <c r="EPR1" s="80" t="s">
        <v>7018</v>
      </c>
      <c r="EPS1" s="80" t="s">
        <v>7019</v>
      </c>
      <c r="EPT1" s="80" t="s">
        <v>7020</v>
      </c>
      <c r="EPU1" s="80" t="s">
        <v>7021</v>
      </c>
      <c r="EPV1" s="80" t="s">
        <v>7022</v>
      </c>
      <c r="EPW1" s="80" t="s">
        <v>7023</v>
      </c>
      <c r="EPX1" s="80" t="s">
        <v>7024</v>
      </c>
      <c r="EPY1" s="80" t="s">
        <v>7025</v>
      </c>
      <c r="EPZ1" s="80" t="s">
        <v>7026</v>
      </c>
      <c r="EQA1" s="80" t="s">
        <v>7027</v>
      </c>
      <c r="EQB1" s="80" t="s">
        <v>7028</v>
      </c>
      <c r="EQC1" s="80" t="s">
        <v>7029</v>
      </c>
      <c r="EQD1" s="80" t="s">
        <v>7030</v>
      </c>
      <c r="EQE1" s="80" t="s">
        <v>7031</v>
      </c>
      <c r="EQF1" s="80" t="s">
        <v>7032</v>
      </c>
      <c r="EQG1" s="80" t="s">
        <v>7033</v>
      </c>
      <c r="EQH1" s="80" t="s">
        <v>7034</v>
      </c>
      <c r="EQI1" s="80" t="s">
        <v>7035</v>
      </c>
      <c r="EQJ1" s="80" t="s">
        <v>7036</v>
      </c>
      <c r="EQK1" s="80" t="s">
        <v>7037</v>
      </c>
      <c r="EQL1" s="80" t="s">
        <v>7038</v>
      </c>
      <c r="EQM1" s="80" t="s">
        <v>7039</v>
      </c>
      <c r="EQN1" s="80" t="s">
        <v>7040</v>
      </c>
      <c r="EQO1" s="80" t="s">
        <v>7041</v>
      </c>
      <c r="EQP1" s="80" t="s">
        <v>7042</v>
      </c>
      <c r="EQQ1" s="80" t="s">
        <v>7043</v>
      </c>
      <c r="EQR1" s="80" t="s">
        <v>7044</v>
      </c>
      <c r="EQS1" s="80" t="s">
        <v>7045</v>
      </c>
      <c r="EQT1" s="80" t="s">
        <v>7046</v>
      </c>
      <c r="EQU1" s="80" t="s">
        <v>7047</v>
      </c>
      <c r="EQV1" s="80" t="s">
        <v>7048</v>
      </c>
      <c r="EQW1" s="80" t="s">
        <v>7049</v>
      </c>
      <c r="EQX1" s="80" t="s">
        <v>7050</v>
      </c>
      <c r="EQY1" s="80" t="s">
        <v>7051</v>
      </c>
      <c r="EQZ1" s="80" t="s">
        <v>7052</v>
      </c>
      <c r="ERA1" s="80" t="s">
        <v>7053</v>
      </c>
      <c r="ERB1" s="80" t="s">
        <v>7054</v>
      </c>
      <c r="ERC1" s="80" t="s">
        <v>7055</v>
      </c>
      <c r="ERD1" s="80" t="s">
        <v>7056</v>
      </c>
      <c r="ERE1" s="80" t="s">
        <v>7057</v>
      </c>
      <c r="ERF1" s="80" t="s">
        <v>7058</v>
      </c>
      <c r="ERG1" s="80" t="s">
        <v>7059</v>
      </c>
      <c r="ERH1" s="80" t="s">
        <v>7060</v>
      </c>
      <c r="ERI1" s="80" t="s">
        <v>7061</v>
      </c>
      <c r="ERJ1" s="80" t="s">
        <v>7062</v>
      </c>
      <c r="ERK1" s="80" t="s">
        <v>7063</v>
      </c>
      <c r="ERL1" s="80" t="s">
        <v>7064</v>
      </c>
      <c r="ERM1" s="80" t="s">
        <v>7065</v>
      </c>
      <c r="ERN1" s="80" t="s">
        <v>7066</v>
      </c>
      <c r="ERO1" s="80" t="s">
        <v>7067</v>
      </c>
      <c r="ERP1" s="80" t="s">
        <v>7068</v>
      </c>
      <c r="ERQ1" s="80" t="s">
        <v>7069</v>
      </c>
      <c r="ERR1" s="80" t="s">
        <v>7070</v>
      </c>
      <c r="ERS1" s="80" t="s">
        <v>7071</v>
      </c>
      <c r="ERT1" s="80" t="s">
        <v>7072</v>
      </c>
      <c r="ERU1" s="80" t="s">
        <v>7073</v>
      </c>
      <c r="ERV1" s="80" t="s">
        <v>7074</v>
      </c>
      <c r="ERW1" s="80" t="s">
        <v>7075</v>
      </c>
      <c r="ERX1" s="80" t="s">
        <v>7076</v>
      </c>
      <c r="ERY1" s="80" t="s">
        <v>7077</v>
      </c>
      <c r="ERZ1" s="80" t="s">
        <v>7078</v>
      </c>
      <c r="ESA1" s="80" t="s">
        <v>7079</v>
      </c>
      <c r="ESB1" s="80" t="s">
        <v>7080</v>
      </c>
      <c r="ESC1" s="80" t="s">
        <v>7081</v>
      </c>
      <c r="ESD1" s="80" t="s">
        <v>7082</v>
      </c>
      <c r="ESE1" s="80" t="s">
        <v>7083</v>
      </c>
      <c r="ESF1" s="80" t="s">
        <v>7084</v>
      </c>
      <c r="ESG1" s="80" t="s">
        <v>7085</v>
      </c>
      <c r="ESH1" s="80" t="s">
        <v>7086</v>
      </c>
      <c r="ESI1" s="80" t="s">
        <v>7087</v>
      </c>
      <c r="ESJ1" s="80" t="s">
        <v>7088</v>
      </c>
      <c r="ESK1" s="80" t="s">
        <v>7089</v>
      </c>
      <c r="ESL1" s="80" t="s">
        <v>7090</v>
      </c>
      <c r="ESM1" s="80" t="s">
        <v>7091</v>
      </c>
      <c r="ESN1" s="80" t="s">
        <v>7092</v>
      </c>
      <c r="ESO1" s="80" t="s">
        <v>7093</v>
      </c>
      <c r="ESP1" s="80" t="s">
        <v>7094</v>
      </c>
      <c r="ESQ1" s="80" t="s">
        <v>7095</v>
      </c>
      <c r="ESR1" s="80" t="s">
        <v>7096</v>
      </c>
      <c r="ESS1" s="80" t="s">
        <v>7097</v>
      </c>
      <c r="EST1" s="80" t="s">
        <v>7098</v>
      </c>
      <c r="ESU1" s="80" t="s">
        <v>7099</v>
      </c>
      <c r="ESV1" s="80" t="s">
        <v>7100</v>
      </c>
      <c r="ESW1" s="80" t="s">
        <v>7101</v>
      </c>
      <c r="ESX1" s="80" t="s">
        <v>7102</v>
      </c>
      <c r="ESY1" s="80" t="s">
        <v>7103</v>
      </c>
      <c r="ESZ1" s="80" t="s">
        <v>7104</v>
      </c>
      <c r="ETA1" s="80" t="s">
        <v>7105</v>
      </c>
      <c r="ETB1" s="80" t="s">
        <v>7106</v>
      </c>
      <c r="ETC1" s="80" t="s">
        <v>7107</v>
      </c>
      <c r="ETD1" s="80" t="s">
        <v>7108</v>
      </c>
      <c r="ETE1" s="80" t="s">
        <v>7109</v>
      </c>
      <c r="ETF1" s="80" t="s">
        <v>7110</v>
      </c>
      <c r="ETG1" s="80" t="s">
        <v>7111</v>
      </c>
      <c r="ETH1" s="80" t="s">
        <v>7112</v>
      </c>
      <c r="ETI1" s="80" t="s">
        <v>7113</v>
      </c>
      <c r="ETJ1" s="80" t="s">
        <v>7114</v>
      </c>
      <c r="ETK1" s="80" t="s">
        <v>7115</v>
      </c>
      <c r="ETL1" s="80" t="s">
        <v>7116</v>
      </c>
      <c r="ETM1" s="80" t="s">
        <v>7117</v>
      </c>
      <c r="ETN1" s="80" t="s">
        <v>7118</v>
      </c>
      <c r="ETO1" s="80" t="s">
        <v>7119</v>
      </c>
      <c r="ETP1" s="80" t="s">
        <v>7120</v>
      </c>
      <c r="ETQ1" s="80" t="s">
        <v>7121</v>
      </c>
      <c r="ETR1" s="80" t="s">
        <v>7122</v>
      </c>
      <c r="ETS1" s="80" t="s">
        <v>7123</v>
      </c>
      <c r="ETT1" s="80" t="s">
        <v>7124</v>
      </c>
      <c r="ETU1" s="80" t="s">
        <v>7125</v>
      </c>
      <c r="ETV1" s="80" t="s">
        <v>7126</v>
      </c>
      <c r="ETW1" s="80" t="s">
        <v>7127</v>
      </c>
      <c r="ETX1" s="80" t="s">
        <v>7128</v>
      </c>
      <c r="ETY1" s="80" t="s">
        <v>7129</v>
      </c>
      <c r="ETZ1" s="80" t="s">
        <v>7130</v>
      </c>
      <c r="EUA1" s="80" t="s">
        <v>7131</v>
      </c>
      <c r="EUB1" s="80" t="s">
        <v>7132</v>
      </c>
      <c r="EUC1" s="80" t="s">
        <v>7133</v>
      </c>
      <c r="EUD1" s="80" t="s">
        <v>7134</v>
      </c>
      <c r="EUE1" s="80" t="s">
        <v>7135</v>
      </c>
      <c r="EUF1" s="80" t="s">
        <v>7136</v>
      </c>
      <c r="EUG1" s="80" t="s">
        <v>7137</v>
      </c>
      <c r="EUH1" s="80" t="s">
        <v>7138</v>
      </c>
      <c r="EUI1" s="80" t="s">
        <v>7139</v>
      </c>
      <c r="EUJ1" s="80" t="s">
        <v>7140</v>
      </c>
      <c r="EUK1" s="80" t="s">
        <v>7141</v>
      </c>
      <c r="EUL1" s="80" t="s">
        <v>7142</v>
      </c>
      <c r="EUM1" s="80" t="s">
        <v>7143</v>
      </c>
      <c r="EUN1" s="80" t="s">
        <v>7144</v>
      </c>
      <c r="EUO1" s="80" t="s">
        <v>7145</v>
      </c>
      <c r="EUP1" s="80" t="s">
        <v>7146</v>
      </c>
      <c r="EUQ1" s="80" t="s">
        <v>7147</v>
      </c>
      <c r="EUR1" s="80" t="s">
        <v>7148</v>
      </c>
      <c r="EUS1" s="80" t="s">
        <v>7149</v>
      </c>
      <c r="EUT1" s="80" t="s">
        <v>7150</v>
      </c>
      <c r="EUU1" s="80" t="s">
        <v>7151</v>
      </c>
      <c r="EUV1" s="80" t="s">
        <v>7152</v>
      </c>
      <c r="EUW1" s="80" t="s">
        <v>7153</v>
      </c>
      <c r="EUX1" s="80" t="s">
        <v>7154</v>
      </c>
      <c r="EUY1" s="80" t="s">
        <v>7155</v>
      </c>
      <c r="EUZ1" s="80" t="s">
        <v>7156</v>
      </c>
      <c r="EVA1" s="80" t="s">
        <v>7157</v>
      </c>
      <c r="EVB1" s="80" t="s">
        <v>7158</v>
      </c>
      <c r="EVC1" s="80" t="s">
        <v>7159</v>
      </c>
      <c r="EVD1" s="80" t="s">
        <v>7160</v>
      </c>
      <c r="EVE1" s="80" t="s">
        <v>7161</v>
      </c>
      <c r="EVF1" s="80" t="s">
        <v>7162</v>
      </c>
      <c r="EVG1" s="80" t="s">
        <v>7163</v>
      </c>
      <c r="EVH1" s="80" t="s">
        <v>7164</v>
      </c>
      <c r="EVI1" s="80" t="s">
        <v>7165</v>
      </c>
      <c r="EVJ1" s="80" t="s">
        <v>7166</v>
      </c>
      <c r="EVK1" s="80" t="s">
        <v>7167</v>
      </c>
      <c r="EVL1" s="80" t="s">
        <v>7168</v>
      </c>
      <c r="EVM1" s="80" t="s">
        <v>7169</v>
      </c>
      <c r="EVN1" s="80" t="s">
        <v>7170</v>
      </c>
      <c r="EVO1" s="80" t="s">
        <v>7171</v>
      </c>
      <c r="EVP1" s="80" t="s">
        <v>7172</v>
      </c>
      <c r="EVQ1" s="80" t="s">
        <v>7173</v>
      </c>
      <c r="EVR1" s="80" t="s">
        <v>7174</v>
      </c>
      <c r="EVS1" s="80" t="s">
        <v>7175</v>
      </c>
      <c r="EVT1" s="80" t="s">
        <v>7176</v>
      </c>
      <c r="EVU1" s="80" t="s">
        <v>7177</v>
      </c>
      <c r="EVV1" s="80" t="s">
        <v>7178</v>
      </c>
      <c r="EVW1" s="80" t="s">
        <v>7179</v>
      </c>
      <c r="EVX1" s="80" t="s">
        <v>7180</v>
      </c>
      <c r="EVY1" s="80" t="s">
        <v>7181</v>
      </c>
      <c r="EVZ1" s="80" t="s">
        <v>7182</v>
      </c>
      <c r="EWA1" s="80" t="s">
        <v>7183</v>
      </c>
      <c r="EWB1" s="80" t="s">
        <v>7184</v>
      </c>
      <c r="EWC1" s="80" t="s">
        <v>7185</v>
      </c>
      <c r="EWD1" s="80" t="s">
        <v>7186</v>
      </c>
      <c r="EWE1" s="80" t="s">
        <v>7187</v>
      </c>
      <c r="EWF1" s="80" t="s">
        <v>7188</v>
      </c>
      <c r="EWG1" s="80" t="s">
        <v>7189</v>
      </c>
      <c r="EWH1" s="80" t="s">
        <v>7190</v>
      </c>
      <c r="EWI1" s="80" t="s">
        <v>7191</v>
      </c>
      <c r="EWJ1" s="80" t="s">
        <v>7192</v>
      </c>
      <c r="EWK1" s="80" t="s">
        <v>7193</v>
      </c>
      <c r="EWL1" s="80" t="s">
        <v>7194</v>
      </c>
      <c r="EWM1" s="80" t="s">
        <v>7195</v>
      </c>
      <c r="EWN1" s="80" t="s">
        <v>7196</v>
      </c>
      <c r="EWO1" s="80" t="s">
        <v>7197</v>
      </c>
      <c r="EWP1" s="80" t="s">
        <v>7198</v>
      </c>
      <c r="EWQ1" s="80" t="s">
        <v>7199</v>
      </c>
      <c r="EWR1" s="80" t="s">
        <v>7200</v>
      </c>
      <c r="EWS1" s="80" t="s">
        <v>7201</v>
      </c>
      <c r="EWT1" s="80" t="s">
        <v>7202</v>
      </c>
      <c r="EWU1" s="80" t="s">
        <v>7203</v>
      </c>
      <c r="EWV1" s="80" t="s">
        <v>7204</v>
      </c>
      <c r="EWW1" s="80" t="s">
        <v>7205</v>
      </c>
      <c r="EWX1" s="80" t="s">
        <v>7206</v>
      </c>
      <c r="EWY1" s="80" t="s">
        <v>7207</v>
      </c>
      <c r="EWZ1" s="80" t="s">
        <v>7208</v>
      </c>
      <c r="EXA1" s="80" t="s">
        <v>7209</v>
      </c>
      <c r="EXB1" s="80" t="s">
        <v>7210</v>
      </c>
      <c r="EXC1" s="80" t="s">
        <v>7211</v>
      </c>
      <c r="EXD1" s="80" t="s">
        <v>7212</v>
      </c>
      <c r="EXE1" s="80" t="s">
        <v>7213</v>
      </c>
      <c r="EXF1" s="80" t="s">
        <v>7214</v>
      </c>
      <c r="EXG1" s="80" t="s">
        <v>7215</v>
      </c>
      <c r="EXH1" s="80" t="s">
        <v>7216</v>
      </c>
      <c r="EXI1" s="80" t="s">
        <v>7217</v>
      </c>
      <c r="EXJ1" s="80" t="s">
        <v>7218</v>
      </c>
      <c r="EXK1" s="80" t="s">
        <v>7219</v>
      </c>
      <c r="EXL1" s="80" t="s">
        <v>7220</v>
      </c>
      <c r="EXM1" s="80" t="s">
        <v>7221</v>
      </c>
      <c r="EXN1" s="80" t="s">
        <v>7222</v>
      </c>
      <c r="EXO1" s="80" t="s">
        <v>7223</v>
      </c>
      <c r="EXP1" s="80" t="s">
        <v>7224</v>
      </c>
      <c r="EXQ1" s="80" t="s">
        <v>7225</v>
      </c>
      <c r="EXR1" s="80" t="s">
        <v>7226</v>
      </c>
      <c r="EXS1" s="80" t="s">
        <v>7227</v>
      </c>
      <c r="EXT1" s="80" t="s">
        <v>7228</v>
      </c>
      <c r="EXU1" s="80" t="s">
        <v>7229</v>
      </c>
      <c r="EXV1" s="80" t="s">
        <v>7230</v>
      </c>
      <c r="EXW1" s="80" t="s">
        <v>7231</v>
      </c>
      <c r="EXX1" s="80" t="s">
        <v>7232</v>
      </c>
      <c r="EXY1" s="80" t="s">
        <v>7233</v>
      </c>
      <c r="EXZ1" s="80" t="s">
        <v>7234</v>
      </c>
      <c r="EYA1" s="80" t="s">
        <v>7235</v>
      </c>
      <c r="EYB1" s="80" t="s">
        <v>7236</v>
      </c>
      <c r="EYC1" s="80" t="s">
        <v>7237</v>
      </c>
      <c r="EYD1" s="80" t="s">
        <v>7238</v>
      </c>
      <c r="EYE1" s="80" t="s">
        <v>7239</v>
      </c>
      <c r="EYF1" s="80" t="s">
        <v>7240</v>
      </c>
      <c r="EYG1" s="80" t="s">
        <v>7241</v>
      </c>
      <c r="EYH1" s="80" t="s">
        <v>7242</v>
      </c>
      <c r="EYI1" s="80" t="s">
        <v>7243</v>
      </c>
      <c r="EYJ1" s="80" t="s">
        <v>7244</v>
      </c>
      <c r="EYK1" s="80" t="s">
        <v>7245</v>
      </c>
      <c r="EYL1" s="80" t="s">
        <v>7246</v>
      </c>
      <c r="EYM1" s="80" t="s">
        <v>7247</v>
      </c>
      <c r="EYN1" s="80" t="s">
        <v>7248</v>
      </c>
      <c r="EYO1" s="80" t="s">
        <v>7249</v>
      </c>
      <c r="EYP1" s="80" t="s">
        <v>7250</v>
      </c>
      <c r="EYQ1" s="80" t="s">
        <v>7251</v>
      </c>
      <c r="EYR1" s="80" t="s">
        <v>7252</v>
      </c>
      <c r="EYS1" s="80" t="s">
        <v>7253</v>
      </c>
      <c r="EYT1" s="80" t="s">
        <v>7254</v>
      </c>
      <c r="EYU1" s="80" t="s">
        <v>7255</v>
      </c>
      <c r="EYV1" s="80" t="s">
        <v>7256</v>
      </c>
      <c r="EYW1" s="80" t="s">
        <v>7257</v>
      </c>
      <c r="EYX1" s="80" t="s">
        <v>7258</v>
      </c>
      <c r="EYY1" s="80" t="s">
        <v>7259</v>
      </c>
      <c r="EYZ1" s="80" t="s">
        <v>7260</v>
      </c>
      <c r="EZA1" s="80" t="s">
        <v>7261</v>
      </c>
      <c r="EZB1" s="80" t="s">
        <v>7262</v>
      </c>
      <c r="EZC1" s="80" t="s">
        <v>7263</v>
      </c>
      <c r="EZD1" s="80" t="s">
        <v>7264</v>
      </c>
      <c r="EZE1" s="80" t="s">
        <v>7265</v>
      </c>
      <c r="EZF1" s="80" t="s">
        <v>7266</v>
      </c>
      <c r="EZG1" s="80" t="s">
        <v>7267</v>
      </c>
      <c r="EZH1" s="80" t="s">
        <v>7268</v>
      </c>
      <c r="EZI1" s="80" t="s">
        <v>7269</v>
      </c>
      <c r="EZJ1" s="80" t="s">
        <v>7270</v>
      </c>
      <c r="EZK1" s="80" t="s">
        <v>7271</v>
      </c>
      <c r="EZL1" s="80" t="s">
        <v>7272</v>
      </c>
      <c r="EZM1" s="80" t="s">
        <v>7273</v>
      </c>
      <c r="EZN1" s="80" t="s">
        <v>7274</v>
      </c>
      <c r="EZO1" s="80" t="s">
        <v>7275</v>
      </c>
      <c r="EZP1" s="80" t="s">
        <v>7276</v>
      </c>
      <c r="EZQ1" s="80" t="s">
        <v>7277</v>
      </c>
      <c r="EZR1" s="80" t="s">
        <v>7278</v>
      </c>
      <c r="EZS1" s="80" t="s">
        <v>7279</v>
      </c>
      <c r="EZT1" s="80" t="s">
        <v>7280</v>
      </c>
      <c r="EZU1" s="80" t="s">
        <v>7281</v>
      </c>
      <c r="EZV1" s="80" t="s">
        <v>7282</v>
      </c>
      <c r="EZW1" s="80" t="s">
        <v>7283</v>
      </c>
      <c r="EZX1" s="80" t="s">
        <v>7284</v>
      </c>
      <c r="EZY1" s="80" t="s">
        <v>7285</v>
      </c>
      <c r="EZZ1" s="80" t="s">
        <v>7286</v>
      </c>
      <c r="FAA1" s="80" t="s">
        <v>7287</v>
      </c>
      <c r="FAB1" s="80" t="s">
        <v>7288</v>
      </c>
      <c r="FAC1" s="80" t="s">
        <v>7289</v>
      </c>
      <c r="FAD1" s="80" t="s">
        <v>7290</v>
      </c>
      <c r="FAE1" s="80" t="s">
        <v>7291</v>
      </c>
      <c r="FAF1" s="80" t="s">
        <v>7292</v>
      </c>
      <c r="FAG1" s="80" t="s">
        <v>7293</v>
      </c>
      <c r="FAH1" s="80" t="s">
        <v>7294</v>
      </c>
      <c r="FAI1" s="80" t="s">
        <v>7295</v>
      </c>
      <c r="FAJ1" s="80" t="s">
        <v>7296</v>
      </c>
      <c r="FAK1" s="80" t="s">
        <v>7297</v>
      </c>
      <c r="FAL1" s="80" t="s">
        <v>7298</v>
      </c>
      <c r="FAM1" s="80" t="s">
        <v>7299</v>
      </c>
      <c r="FAN1" s="80" t="s">
        <v>7300</v>
      </c>
      <c r="FAO1" s="80" t="s">
        <v>7301</v>
      </c>
      <c r="FAP1" s="80" t="s">
        <v>7302</v>
      </c>
      <c r="FAQ1" s="80" t="s">
        <v>7303</v>
      </c>
      <c r="FAR1" s="80" t="s">
        <v>7304</v>
      </c>
      <c r="FAS1" s="80" t="s">
        <v>7305</v>
      </c>
      <c r="FAT1" s="80" t="s">
        <v>7306</v>
      </c>
      <c r="FAU1" s="80" t="s">
        <v>7307</v>
      </c>
      <c r="FAV1" s="80" t="s">
        <v>7308</v>
      </c>
      <c r="FAW1" s="80" t="s">
        <v>7309</v>
      </c>
      <c r="FAX1" s="80" t="s">
        <v>7310</v>
      </c>
      <c r="FAY1" s="80" t="s">
        <v>7311</v>
      </c>
      <c r="FAZ1" s="80" t="s">
        <v>7312</v>
      </c>
      <c r="FBA1" s="80" t="s">
        <v>7313</v>
      </c>
      <c r="FBB1" s="80" t="s">
        <v>7314</v>
      </c>
      <c r="FBC1" s="80" t="s">
        <v>7315</v>
      </c>
      <c r="FBD1" s="80" t="s">
        <v>7316</v>
      </c>
      <c r="FBE1" s="80" t="s">
        <v>7317</v>
      </c>
      <c r="FBF1" s="80" t="s">
        <v>7318</v>
      </c>
      <c r="FBG1" s="80" t="s">
        <v>7319</v>
      </c>
      <c r="FBH1" s="80" t="s">
        <v>7320</v>
      </c>
      <c r="FBI1" s="80" t="s">
        <v>7321</v>
      </c>
      <c r="FBJ1" s="80" t="s">
        <v>7322</v>
      </c>
      <c r="FBK1" s="80" t="s">
        <v>7323</v>
      </c>
      <c r="FBL1" s="80" t="s">
        <v>7324</v>
      </c>
      <c r="FBM1" s="80" t="s">
        <v>7325</v>
      </c>
      <c r="FBN1" s="80" t="s">
        <v>7326</v>
      </c>
      <c r="FBO1" s="80" t="s">
        <v>7327</v>
      </c>
      <c r="FBP1" s="80" t="s">
        <v>7328</v>
      </c>
      <c r="FBQ1" s="80" t="s">
        <v>7329</v>
      </c>
      <c r="FBR1" s="80" t="s">
        <v>7330</v>
      </c>
      <c r="FBS1" s="80" t="s">
        <v>7331</v>
      </c>
      <c r="FBT1" s="80" t="s">
        <v>7332</v>
      </c>
      <c r="FBU1" s="80" t="s">
        <v>7333</v>
      </c>
      <c r="FBV1" s="80" t="s">
        <v>7334</v>
      </c>
      <c r="FBW1" s="80" t="s">
        <v>7335</v>
      </c>
      <c r="FBX1" s="80" t="s">
        <v>7336</v>
      </c>
      <c r="FBY1" s="80" t="s">
        <v>7337</v>
      </c>
      <c r="FBZ1" s="80" t="s">
        <v>7338</v>
      </c>
      <c r="FCA1" s="80" t="s">
        <v>7339</v>
      </c>
      <c r="FCB1" s="80" t="s">
        <v>7340</v>
      </c>
      <c r="FCC1" s="80" t="s">
        <v>7341</v>
      </c>
      <c r="FCD1" s="80" t="s">
        <v>7342</v>
      </c>
      <c r="FCE1" s="80" t="s">
        <v>7343</v>
      </c>
      <c r="FCF1" s="80" t="s">
        <v>7344</v>
      </c>
      <c r="FCG1" s="80" t="s">
        <v>7345</v>
      </c>
      <c r="FCH1" s="80" t="s">
        <v>7346</v>
      </c>
      <c r="FCI1" s="80" t="s">
        <v>7347</v>
      </c>
      <c r="FCJ1" s="80" t="s">
        <v>7348</v>
      </c>
      <c r="FCK1" s="80" t="s">
        <v>7349</v>
      </c>
      <c r="FCL1" s="80" t="s">
        <v>7350</v>
      </c>
      <c r="FCM1" s="80" t="s">
        <v>7351</v>
      </c>
      <c r="FCN1" s="80" t="s">
        <v>7352</v>
      </c>
      <c r="FCO1" s="80" t="s">
        <v>7353</v>
      </c>
      <c r="FCP1" s="80" t="s">
        <v>7354</v>
      </c>
      <c r="FCQ1" s="80" t="s">
        <v>7355</v>
      </c>
      <c r="FCR1" s="80" t="s">
        <v>7356</v>
      </c>
      <c r="FCS1" s="80" t="s">
        <v>7357</v>
      </c>
      <c r="FCT1" s="80" t="s">
        <v>7358</v>
      </c>
      <c r="FCU1" s="80" t="s">
        <v>7359</v>
      </c>
      <c r="FCV1" s="80" t="s">
        <v>7360</v>
      </c>
      <c r="FCW1" s="80" t="s">
        <v>7361</v>
      </c>
      <c r="FCX1" s="80" t="s">
        <v>7362</v>
      </c>
      <c r="FCY1" s="80" t="s">
        <v>7363</v>
      </c>
      <c r="FCZ1" s="80" t="s">
        <v>7364</v>
      </c>
      <c r="FDA1" s="80" t="s">
        <v>7365</v>
      </c>
      <c r="FDB1" s="80" t="s">
        <v>7366</v>
      </c>
      <c r="FDC1" s="80" t="s">
        <v>7367</v>
      </c>
      <c r="FDD1" s="80" t="s">
        <v>7368</v>
      </c>
      <c r="FDE1" s="80" t="s">
        <v>7369</v>
      </c>
      <c r="FDF1" s="80" t="s">
        <v>7370</v>
      </c>
      <c r="FDG1" s="80" t="s">
        <v>7371</v>
      </c>
      <c r="FDH1" s="80" t="s">
        <v>7372</v>
      </c>
      <c r="FDI1" s="80" t="s">
        <v>7373</v>
      </c>
      <c r="FDJ1" s="80" t="s">
        <v>7374</v>
      </c>
      <c r="FDK1" s="80" t="s">
        <v>7375</v>
      </c>
      <c r="FDL1" s="80" t="s">
        <v>7376</v>
      </c>
      <c r="FDM1" s="80" t="s">
        <v>7377</v>
      </c>
      <c r="FDN1" s="80" t="s">
        <v>7378</v>
      </c>
      <c r="FDO1" s="80" t="s">
        <v>7379</v>
      </c>
      <c r="FDP1" s="80" t="s">
        <v>7380</v>
      </c>
      <c r="FDQ1" s="80" t="s">
        <v>7381</v>
      </c>
      <c r="FDR1" s="80" t="s">
        <v>7382</v>
      </c>
      <c r="FDS1" s="80" t="s">
        <v>7383</v>
      </c>
      <c r="FDT1" s="80" t="s">
        <v>7384</v>
      </c>
      <c r="FDU1" s="80" t="s">
        <v>7385</v>
      </c>
      <c r="FDV1" s="80" t="s">
        <v>7386</v>
      </c>
      <c r="FDW1" s="80" t="s">
        <v>7387</v>
      </c>
      <c r="FDX1" s="80" t="s">
        <v>7388</v>
      </c>
      <c r="FDY1" s="80" t="s">
        <v>7389</v>
      </c>
      <c r="FDZ1" s="80" t="s">
        <v>7390</v>
      </c>
      <c r="FEA1" s="80" t="s">
        <v>7391</v>
      </c>
      <c r="FEB1" s="80" t="s">
        <v>7392</v>
      </c>
      <c r="FEC1" s="80" t="s">
        <v>7393</v>
      </c>
      <c r="FED1" s="80" t="s">
        <v>7394</v>
      </c>
      <c r="FEE1" s="80" t="s">
        <v>7395</v>
      </c>
      <c r="FEF1" s="80" t="s">
        <v>7396</v>
      </c>
      <c r="FEG1" s="80" t="s">
        <v>7397</v>
      </c>
      <c r="FEH1" s="80" t="s">
        <v>7398</v>
      </c>
      <c r="FEI1" s="80" t="s">
        <v>7399</v>
      </c>
      <c r="FEJ1" s="80" t="s">
        <v>7400</v>
      </c>
      <c r="FEK1" s="80" t="s">
        <v>7401</v>
      </c>
      <c r="FEL1" s="80" t="s">
        <v>7402</v>
      </c>
      <c r="FEM1" s="80" t="s">
        <v>7403</v>
      </c>
      <c r="FEN1" s="80" t="s">
        <v>7404</v>
      </c>
      <c r="FEO1" s="80" t="s">
        <v>7405</v>
      </c>
      <c r="FEP1" s="80" t="s">
        <v>7406</v>
      </c>
      <c r="FEQ1" s="80" t="s">
        <v>7407</v>
      </c>
      <c r="FER1" s="80" t="s">
        <v>7408</v>
      </c>
      <c r="FES1" s="80" t="s">
        <v>7409</v>
      </c>
      <c r="FET1" s="80" t="s">
        <v>7410</v>
      </c>
      <c r="FEU1" s="80" t="s">
        <v>7411</v>
      </c>
      <c r="FEV1" s="80" t="s">
        <v>7412</v>
      </c>
      <c r="FEW1" s="80" t="s">
        <v>7413</v>
      </c>
      <c r="FEX1" s="80" t="s">
        <v>7414</v>
      </c>
      <c r="FEY1" s="80" t="s">
        <v>7415</v>
      </c>
      <c r="FEZ1" s="80" t="s">
        <v>7416</v>
      </c>
      <c r="FFA1" s="80" t="s">
        <v>7417</v>
      </c>
      <c r="FFB1" s="80" t="s">
        <v>7418</v>
      </c>
      <c r="FFC1" s="80" t="s">
        <v>7419</v>
      </c>
      <c r="FFD1" s="80" t="s">
        <v>7420</v>
      </c>
      <c r="FFE1" s="80" t="s">
        <v>7421</v>
      </c>
      <c r="FFF1" s="80" t="s">
        <v>7422</v>
      </c>
      <c r="FFG1" s="80" t="s">
        <v>7423</v>
      </c>
      <c r="FFH1" s="80" t="s">
        <v>7424</v>
      </c>
      <c r="FFI1" s="80" t="s">
        <v>7425</v>
      </c>
      <c r="FFJ1" s="80" t="s">
        <v>7426</v>
      </c>
      <c r="FFK1" s="80" t="s">
        <v>7427</v>
      </c>
      <c r="FFL1" s="80" t="s">
        <v>7428</v>
      </c>
      <c r="FFM1" s="80" t="s">
        <v>7429</v>
      </c>
      <c r="FFN1" s="80" t="s">
        <v>7430</v>
      </c>
      <c r="FFO1" s="80" t="s">
        <v>7431</v>
      </c>
      <c r="FFP1" s="80" t="s">
        <v>7432</v>
      </c>
      <c r="FFQ1" s="80" t="s">
        <v>7433</v>
      </c>
      <c r="FFR1" s="80" t="s">
        <v>7434</v>
      </c>
      <c r="FFS1" s="80" t="s">
        <v>7435</v>
      </c>
      <c r="FFT1" s="80" t="s">
        <v>7436</v>
      </c>
      <c r="FFU1" s="80" t="s">
        <v>7437</v>
      </c>
      <c r="FFV1" s="80" t="s">
        <v>7438</v>
      </c>
      <c r="FFW1" s="80" t="s">
        <v>7439</v>
      </c>
      <c r="FFX1" s="80" t="s">
        <v>7440</v>
      </c>
      <c r="FFY1" s="80" t="s">
        <v>7441</v>
      </c>
      <c r="FFZ1" s="80" t="s">
        <v>7442</v>
      </c>
      <c r="FGA1" s="80" t="s">
        <v>7443</v>
      </c>
      <c r="FGB1" s="80" t="s">
        <v>7444</v>
      </c>
      <c r="FGC1" s="80" t="s">
        <v>7445</v>
      </c>
      <c r="FGD1" s="80" t="s">
        <v>7446</v>
      </c>
      <c r="FGE1" s="80" t="s">
        <v>7447</v>
      </c>
      <c r="FGF1" s="80" t="s">
        <v>7448</v>
      </c>
      <c r="FGG1" s="80" t="s">
        <v>7449</v>
      </c>
      <c r="FGH1" s="80" t="s">
        <v>7450</v>
      </c>
      <c r="FGI1" s="80" t="s">
        <v>7451</v>
      </c>
      <c r="FGJ1" s="80" t="s">
        <v>7452</v>
      </c>
      <c r="FGK1" s="80" t="s">
        <v>7453</v>
      </c>
      <c r="FGL1" s="80" t="s">
        <v>7454</v>
      </c>
      <c r="FGM1" s="80" t="s">
        <v>7455</v>
      </c>
      <c r="FGN1" s="80" t="s">
        <v>7456</v>
      </c>
      <c r="FGO1" s="80" t="s">
        <v>7457</v>
      </c>
      <c r="FGP1" s="80" t="s">
        <v>7458</v>
      </c>
      <c r="FGQ1" s="80" t="s">
        <v>7459</v>
      </c>
      <c r="FGR1" s="80" t="s">
        <v>7460</v>
      </c>
      <c r="FGS1" s="80" t="s">
        <v>7461</v>
      </c>
      <c r="FGT1" s="80" t="s">
        <v>7462</v>
      </c>
      <c r="FGU1" s="80" t="s">
        <v>7463</v>
      </c>
      <c r="FGV1" s="80" t="s">
        <v>7464</v>
      </c>
      <c r="FGW1" s="80" t="s">
        <v>7465</v>
      </c>
      <c r="FGX1" s="80" t="s">
        <v>7466</v>
      </c>
      <c r="FGY1" s="80" t="s">
        <v>7467</v>
      </c>
      <c r="FGZ1" s="80" t="s">
        <v>7468</v>
      </c>
      <c r="FHA1" s="80" t="s">
        <v>7469</v>
      </c>
      <c r="FHB1" s="80" t="s">
        <v>7470</v>
      </c>
      <c r="FHC1" s="80" t="s">
        <v>7471</v>
      </c>
      <c r="FHD1" s="80" t="s">
        <v>7472</v>
      </c>
      <c r="FHE1" s="80" t="s">
        <v>7473</v>
      </c>
      <c r="FHF1" s="80" t="s">
        <v>7474</v>
      </c>
      <c r="FHG1" s="80" t="s">
        <v>7475</v>
      </c>
      <c r="FHH1" s="80" t="s">
        <v>7476</v>
      </c>
      <c r="FHI1" s="80" t="s">
        <v>7477</v>
      </c>
      <c r="FHJ1" s="80" t="s">
        <v>7478</v>
      </c>
      <c r="FHK1" s="80" t="s">
        <v>7479</v>
      </c>
      <c r="FHL1" s="80" t="s">
        <v>7480</v>
      </c>
      <c r="FHM1" s="80" t="s">
        <v>7481</v>
      </c>
      <c r="FHN1" s="80" t="s">
        <v>7482</v>
      </c>
      <c r="FHO1" s="80" t="s">
        <v>7483</v>
      </c>
      <c r="FHP1" s="80" t="s">
        <v>7484</v>
      </c>
      <c r="FHQ1" s="80" t="s">
        <v>7485</v>
      </c>
      <c r="FHR1" s="80" t="s">
        <v>7486</v>
      </c>
      <c r="FHS1" s="80" t="s">
        <v>7487</v>
      </c>
      <c r="FHT1" s="80" t="s">
        <v>7488</v>
      </c>
      <c r="FHU1" s="80" t="s">
        <v>7489</v>
      </c>
      <c r="FHV1" s="80" t="s">
        <v>7490</v>
      </c>
      <c r="FHW1" s="80" t="s">
        <v>7491</v>
      </c>
      <c r="FHX1" s="80" t="s">
        <v>7492</v>
      </c>
      <c r="FHY1" s="80" t="s">
        <v>7493</v>
      </c>
      <c r="FHZ1" s="80" t="s">
        <v>7494</v>
      </c>
      <c r="FIA1" s="80" t="s">
        <v>7495</v>
      </c>
      <c r="FIB1" s="80" t="s">
        <v>7496</v>
      </c>
      <c r="FIC1" s="80" t="s">
        <v>7497</v>
      </c>
      <c r="FID1" s="80" t="s">
        <v>7498</v>
      </c>
      <c r="FIE1" s="80" t="s">
        <v>7499</v>
      </c>
      <c r="FIF1" s="80" t="s">
        <v>7500</v>
      </c>
      <c r="FIG1" s="80" t="s">
        <v>7501</v>
      </c>
      <c r="FIH1" s="80" t="s">
        <v>7502</v>
      </c>
      <c r="FII1" s="80" t="s">
        <v>7503</v>
      </c>
      <c r="FIJ1" s="80" t="s">
        <v>7504</v>
      </c>
      <c r="FIK1" s="80" t="s">
        <v>7505</v>
      </c>
      <c r="FIL1" s="80" t="s">
        <v>7506</v>
      </c>
      <c r="FIM1" s="80" t="s">
        <v>7507</v>
      </c>
      <c r="FIN1" s="80" t="s">
        <v>7508</v>
      </c>
      <c r="FIO1" s="80" t="s">
        <v>7509</v>
      </c>
      <c r="FIP1" s="80" t="s">
        <v>7510</v>
      </c>
      <c r="FIQ1" s="80" t="s">
        <v>7511</v>
      </c>
      <c r="FIR1" s="80" t="s">
        <v>7512</v>
      </c>
      <c r="FIS1" s="80" t="s">
        <v>7513</v>
      </c>
      <c r="FIT1" s="80" t="s">
        <v>7514</v>
      </c>
      <c r="FIU1" s="80" t="s">
        <v>7515</v>
      </c>
      <c r="FIV1" s="80" t="s">
        <v>7516</v>
      </c>
      <c r="FIW1" s="80" t="s">
        <v>7517</v>
      </c>
      <c r="FIX1" s="80" t="s">
        <v>7518</v>
      </c>
      <c r="FIY1" s="80" t="s">
        <v>7519</v>
      </c>
      <c r="FIZ1" s="80" t="s">
        <v>7520</v>
      </c>
      <c r="FJA1" s="80" t="s">
        <v>7521</v>
      </c>
      <c r="FJB1" s="80" t="s">
        <v>7522</v>
      </c>
      <c r="FJC1" s="80" t="s">
        <v>7523</v>
      </c>
      <c r="FJD1" s="80" t="s">
        <v>7524</v>
      </c>
      <c r="FJE1" s="80" t="s">
        <v>7525</v>
      </c>
      <c r="FJF1" s="80" t="s">
        <v>7526</v>
      </c>
      <c r="FJG1" s="80" t="s">
        <v>7527</v>
      </c>
      <c r="FJH1" s="80" t="s">
        <v>7528</v>
      </c>
      <c r="FJI1" s="80" t="s">
        <v>7529</v>
      </c>
      <c r="FJJ1" s="80" t="s">
        <v>7530</v>
      </c>
      <c r="FJK1" s="80" t="s">
        <v>7531</v>
      </c>
      <c r="FJL1" s="80" t="s">
        <v>7532</v>
      </c>
      <c r="FJM1" s="80" t="s">
        <v>7533</v>
      </c>
      <c r="FJN1" s="80" t="s">
        <v>7534</v>
      </c>
      <c r="FJO1" s="80" t="s">
        <v>7535</v>
      </c>
      <c r="FJP1" s="80" t="s">
        <v>7536</v>
      </c>
      <c r="FJQ1" s="80" t="s">
        <v>7537</v>
      </c>
      <c r="FJR1" s="80" t="s">
        <v>7538</v>
      </c>
      <c r="FJS1" s="80" t="s">
        <v>7539</v>
      </c>
      <c r="FJT1" s="80" t="s">
        <v>7540</v>
      </c>
      <c r="FJU1" s="80" t="s">
        <v>7541</v>
      </c>
      <c r="FJV1" s="80" t="s">
        <v>7542</v>
      </c>
      <c r="FJW1" s="80" t="s">
        <v>7543</v>
      </c>
      <c r="FJX1" s="80" t="s">
        <v>7544</v>
      </c>
      <c r="FJY1" s="80" t="s">
        <v>7545</v>
      </c>
      <c r="FJZ1" s="80" t="s">
        <v>7546</v>
      </c>
      <c r="FKA1" s="80" t="s">
        <v>7547</v>
      </c>
      <c r="FKB1" s="80" t="s">
        <v>7548</v>
      </c>
      <c r="FKC1" s="80" t="s">
        <v>7549</v>
      </c>
      <c r="FKD1" s="80" t="s">
        <v>7550</v>
      </c>
      <c r="FKE1" s="80" t="s">
        <v>7551</v>
      </c>
      <c r="FKF1" s="80" t="s">
        <v>7552</v>
      </c>
      <c r="FKG1" s="80" t="s">
        <v>7553</v>
      </c>
      <c r="FKH1" s="80" t="s">
        <v>7554</v>
      </c>
      <c r="FKI1" s="80" t="s">
        <v>7555</v>
      </c>
      <c r="FKJ1" s="80" t="s">
        <v>7556</v>
      </c>
      <c r="FKK1" s="80" t="s">
        <v>7557</v>
      </c>
      <c r="FKL1" s="80" t="s">
        <v>7558</v>
      </c>
      <c r="FKM1" s="80" t="s">
        <v>7559</v>
      </c>
      <c r="FKN1" s="80" t="s">
        <v>7560</v>
      </c>
      <c r="FKO1" s="80" t="s">
        <v>7561</v>
      </c>
      <c r="FKP1" s="80" t="s">
        <v>7562</v>
      </c>
      <c r="FKQ1" s="80" t="s">
        <v>7563</v>
      </c>
      <c r="FKR1" s="80" t="s">
        <v>7564</v>
      </c>
      <c r="FKS1" s="80" t="s">
        <v>7565</v>
      </c>
      <c r="FKT1" s="80" t="s">
        <v>7566</v>
      </c>
      <c r="FKU1" s="80" t="s">
        <v>7567</v>
      </c>
      <c r="FKV1" s="80" t="s">
        <v>7568</v>
      </c>
      <c r="FKW1" s="80" t="s">
        <v>7569</v>
      </c>
      <c r="FKX1" s="80" t="s">
        <v>7570</v>
      </c>
      <c r="FKY1" s="80" t="s">
        <v>7571</v>
      </c>
      <c r="FKZ1" s="80" t="s">
        <v>7572</v>
      </c>
      <c r="FLA1" s="80" t="s">
        <v>7573</v>
      </c>
      <c r="FLB1" s="80" t="s">
        <v>7574</v>
      </c>
      <c r="FLC1" s="80" t="s">
        <v>7575</v>
      </c>
      <c r="FLD1" s="80" t="s">
        <v>7576</v>
      </c>
      <c r="FLE1" s="80" t="s">
        <v>7577</v>
      </c>
      <c r="FLF1" s="80" t="s">
        <v>7578</v>
      </c>
      <c r="FLG1" s="80" t="s">
        <v>7579</v>
      </c>
      <c r="FLH1" s="80" t="s">
        <v>7580</v>
      </c>
      <c r="FLI1" s="80" t="s">
        <v>7581</v>
      </c>
      <c r="FLJ1" s="80" t="s">
        <v>7582</v>
      </c>
      <c r="FLK1" s="80" t="s">
        <v>7583</v>
      </c>
      <c r="FLL1" s="80" t="s">
        <v>7584</v>
      </c>
      <c r="FLM1" s="80" t="s">
        <v>7585</v>
      </c>
      <c r="FLN1" s="80" t="s">
        <v>7586</v>
      </c>
      <c r="FLO1" s="80" t="s">
        <v>7587</v>
      </c>
      <c r="FLP1" s="80" t="s">
        <v>7588</v>
      </c>
      <c r="FLQ1" s="80" t="s">
        <v>7589</v>
      </c>
      <c r="FLR1" s="80" t="s">
        <v>7590</v>
      </c>
      <c r="FLS1" s="80" t="s">
        <v>7591</v>
      </c>
      <c r="FLT1" s="80" t="s">
        <v>7592</v>
      </c>
      <c r="FLU1" s="80" t="s">
        <v>7593</v>
      </c>
      <c r="FLV1" s="80" t="s">
        <v>7594</v>
      </c>
      <c r="FLW1" s="80" t="s">
        <v>7595</v>
      </c>
      <c r="FLX1" s="80" t="s">
        <v>7596</v>
      </c>
      <c r="FLY1" s="80" t="s">
        <v>7597</v>
      </c>
      <c r="FLZ1" s="80" t="s">
        <v>7598</v>
      </c>
      <c r="FMA1" s="80" t="s">
        <v>7599</v>
      </c>
      <c r="FMB1" s="80" t="s">
        <v>7600</v>
      </c>
      <c r="FMC1" s="80" t="s">
        <v>7601</v>
      </c>
      <c r="FMD1" s="80" t="s">
        <v>7602</v>
      </c>
      <c r="FME1" s="80" t="s">
        <v>7603</v>
      </c>
      <c r="FMF1" s="80" t="s">
        <v>7604</v>
      </c>
      <c r="FMG1" s="80" t="s">
        <v>7605</v>
      </c>
      <c r="FMH1" s="80" t="s">
        <v>7606</v>
      </c>
      <c r="FMI1" s="80" t="s">
        <v>7607</v>
      </c>
      <c r="FMJ1" s="80" t="s">
        <v>7608</v>
      </c>
      <c r="FMK1" s="80" t="s">
        <v>7609</v>
      </c>
      <c r="FML1" s="80" t="s">
        <v>7610</v>
      </c>
      <c r="FMM1" s="80" t="s">
        <v>7611</v>
      </c>
      <c r="FMN1" s="80" t="s">
        <v>7612</v>
      </c>
      <c r="FMO1" s="80" t="s">
        <v>7613</v>
      </c>
      <c r="FMP1" s="80" t="s">
        <v>7614</v>
      </c>
      <c r="FMQ1" s="80" t="s">
        <v>7615</v>
      </c>
      <c r="FMR1" s="80" t="s">
        <v>7616</v>
      </c>
      <c r="FMS1" s="80" t="s">
        <v>7617</v>
      </c>
      <c r="FMT1" s="80" t="s">
        <v>7618</v>
      </c>
      <c r="FMU1" s="80" t="s">
        <v>7619</v>
      </c>
      <c r="FMV1" s="80" t="s">
        <v>7620</v>
      </c>
      <c r="FMW1" s="80" t="s">
        <v>7621</v>
      </c>
      <c r="FMX1" s="80" t="s">
        <v>7622</v>
      </c>
      <c r="FMY1" s="80" t="s">
        <v>7623</v>
      </c>
      <c r="FMZ1" s="80" t="s">
        <v>7624</v>
      </c>
      <c r="FNA1" s="80" t="s">
        <v>7625</v>
      </c>
      <c r="FNB1" s="80" t="s">
        <v>7626</v>
      </c>
      <c r="FNC1" s="80" t="s">
        <v>7627</v>
      </c>
      <c r="FND1" s="80" t="s">
        <v>7628</v>
      </c>
      <c r="FNE1" s="80" t="s">
        <v>7629</v>
      </c>
      <c r="FNF1" s="80" t="s">
        <v>7630</v>
      </c>
      <c r="FNG1" s="80" t="s">
        <v>7631</v>
      </c>
      <c r="FNH1" s="80" t="s">
        <v>7632</v>
      </c>
      <c r="FNI1" s="80" t="s">
        <v>7633</v>
      </c>
      <c r="FNJ1" s="80" t="s">
        <v>7634</v>
      </c>
      <c r="FNK1" s="80" t="s">
        <v>7635</v>
      </c>
      <c r="FNL1" s="80" t="s">
        <v>7636</v>
      </c>
      <c r="FNM1" s="80" t="s">
        <v>7637</v>
      </c>
      <c r="FNN1" s="80" t="s">
        <v>7638</v>
      </c>
      <c r="FNO1" s="80" t="s">
        <v>7639</v>
      </c>
      <c r="FNP1" s="80" t="s">
        <v>7640</v>
      </c>
      <c r="FNQ1" s="80" t="s">
        <v>7641</v>
      </c>
      <c r="FNR1" s="80" t="s">
        <v>7642</v>
      </c>
      <c r="FNS1" s="80" t="s">
        <v>7643</v>
      </c>
      <c r="FNT1" s="80" t="s">
        <v>7644</v>
      </c>
      <c r="FNU1" s="80" t="s">
        <v>7645</v>
      </c>
      <c r="FNV1" s="80" t="s">
        <v>7646</v>
      </c>
      <c r="FNW1" s="80" t="s">
        <v>7647</v>
      </c>
      <c r="FNX1" s="80" t="s">
        <v>7648</v>
      </c>
      <c r="FNY1" s="80" t="s">
        <v>7649</v>
      </c>
      <c r="FNZ1" s="80" t="s">
        <v>7650</v>
      </c>
      <c r="FOA1" s="80" t="s">
        <v>7651</v>
      </c>
      <c r="FOB1" s="80" t="s">
        <v>7652</v>
      </c>
      <c r="FOC1" s="80" t="s">
        <v>7653</v>
      </c>
      <c r="FOD1" s="80" t="s">
        <v>7654</v>
      </c>
      <c r="FOE1" s="80" t="s">
        <v>7655</v>
      </c>
      <c r="FOF1" s="80" t="s">
        <v>7656</v>
      </c>
      <c r="FOG1" s="80" t="s">
        <v>7657</v>
      </c>
      <c r="FOH1" s="80" t="s">
        <v>7658</v>
      </c>
      <c r="FOI1" s="80" t="s">
        <v>7659</v>
      </c>
      <c r="FOJ1" s="80" t="s">
        <v>7660</v>
      </c>
      <c r="FOK1" s="80" t="s">
        <v>7661</v>
      </c>
      <c r="FOL1" s="80" t="s">
        <v>7662</v>
      </c>
      <c r="FOM1" s="80" t="s">
        <v>7663</v>
      </c>
      <c r="FON1" s="80" t="s">
        <v>7664</v>
      </c>
      <c r="FOO1" s="80" t="s">
        <v>7665</v>
      </c>
      <c r="FOP1" s="80" t="s">
        <v>7666</v>
      </c>
      <c r="FOQ1" s="80" t="s">
        <v>7667</v>
      </c>
      <c r="FOR1" s="80" t="s">
        <v>7668</v>
      </c>
      <c r="FOS1" s="80" t="s">
        <v>7669</v>
      </c>
      <c r="FOT1" s="80" t="s">
        <v>7670</v>
      </c>
      <c r="FOU1" s="80" t="s">
        <v>7671</v>
      </c>
      <c r="FOV1" s="80" t="s">
        <v>7672</v>
      </c>
      <c r="FOW1" s="80" t="s">
        <v>7673</v>
      </c>
      <c r="FOX1" s="80" t="s">
        <v>7674</v>
      </c>
      <c r="FOY1" s="80" t="s">
        <v>7675</v>
      </c>
      <c r="FOZ1" s="80" t="s">
        <v>7676</v>
      </c>
      <c r="FPA1" s="80" t="s">
        <v>7677</v>
      </c>
      <c r="FPB1" s="80" t="s">
        <v>7678</v>
      </c>
      <c r="FPC1" s="80" t="s">
        <v>7679</v>
      </c>
      <c r="FPD1" s="80" t="s">
        <v>7680</v>
      </c>
      <c r="FPE1" s="80" t="s">
        <v>7681</v>
      </c>
      <c r="FPF1" s="80" t="s">
        <v>7682</v>
      </c>
      <c r="FPG1" s="80" t="s">
        <v>7683</v>
      </c>
      <c r="FPH1" s="80" t="s">
        <v>7684</v>
      </c>
      <c r="FPI1" s="80" t="s">
        <v>7685</v>
      </c>
      <c r="FPJ1" s="80" t="s">
        <v>7686</v>
      </c>
      <c r="FPK1" s="80" t="s">
        <v>7687</v>
      </c>
      <c r="FPL1" s="80" t="s">
        <v>7688</v>
      </c>
      <c r="FPM1" s="80" t="s">
        <v>7689</v>
      </c>
      <c r="FPN1" s="80" t="s">
        <v>7690</v>
      </c>
      <c r="FPO1" s="80" t="s">
        <v>7691</v>
      </c>
      <c r="FPP1" s="80" t="s">
        <v>7692</v>
      </c>
      <c r="FPQ1" s="80" t="s">
        <v>7693</v>
      </c>
      <c r="FPR1" s="80" t="s">
        <v>7694</v>
      </c>
      <c r="FPS1" s="80" t="s">
        <v>7695</v>
      </c>
      <c r="FPT1" s="80" t="s">
        <v>7696</v>
      </c>
      <c r="FPU1" s="80" t="s">
        <v>7697</v>
      </c>
      <c r="FPV1" s="80" t="s">
        <v>7698</v>
      </c>
      <c r="FPW1" s="80" t="s">
        <v>7699</v>
      </c>
      <c r="FPX1" s="80" t="s">
        <v>7700</v>
      </c>
      <c r="FPY1" s="80" t="s">
        <v>7701</v>
      </c>
      <c r="FPZ1" s="80" t="s">
        <v>7702</v>
      </c>
      <c r="FQA1" s="80" t="s">
        <v>7703</v>
      </c>
      <c r="FQB1" s="80" t="s">
        <v>7704</v>
      </c>
      <c r="FQC1" s="80" t="s">
        <v>7705</v>
      </c>
      <c r="FQD1" s="80" t="s">
        <v>7706</v>
      </c>
      <c r="FQE1" s="80" t="s">
        <v>7707</v>
      </c>
      <c r="FQF1" s="80" t="s">
        <v>7708</v>
      </c>
      <c r="FQG1" s="80" t="s">
        <v>7709</v>
      </c>
      <c r="FQH1" s="80" t="s">
        <v>7710</v>
      </c>
      <c r="FQI1" s="80" t="s">
        <v>7711</v>
      </c>
      <c r="FQJ1" s="80" t="s">
        <v>7712</v>
      </c>
      <c r="FQK1" s="80" t="s">
        <v>7713</v>
      </c>
      <c r="FQL1" s="80" t="s">
        <v>7714</v>
      </c>
      <c r="FQM1" s="80" t="s">
        <v>7715</v>
      </c>
      <c r="FQN1" s="80" t="s">
        <v>7716</v>
      </c>
      <c r="FQO1" s="80" t="s">
        <v>7717</v>
      </c>
      <c r="FQP1" s="80" t="s">
        <v>7718</v>
      </c>
      <c r="FQQ1" s="80" t="s">
        <v>7719</v>
      </c>
      <c r="FQR1" s="80" t="s">
        <v>7720</v>
      </c>
      <c r="FQS1" s="80" t="s">
        <v>7721</v>
      </c>
      <c r="FQT1" s="80" t="s">
        <v>7722</v>
      </c>
      <c r="FQU1" s="80" t="s">
        <v>7723</v>
      </c>
      <c r="FQV1" s="80" t="s">
        <v>7724</v>
      </c>
      <c r="FQW1" s="80" t="s">
        <v>7725</v>
      </c>
      <c r="FQX1" s="80" t="s">
        <v>7726</v>
      </c>
      <c r="FQY1" s="80" t="s">
        <v>7727</v>
      </c>
      <c r="FQZ1" s="80" t="s">
        <v>7728</v>
      </c>
      <c r="FRA1" s="80" t="s">
        <v>7729</v>
      </c>
      <c r="FRB1" s="80" t="s">
        <v>7730</v>
      </c>
      <c r="FRC1" s="80" t="s">
        <v>7731</v>
      </c>
      <c r="FRD1" s="80" t="s">
        <v>7732</v>
      </c>
      <c r="FRE1" s="80" t="s">
        <v>7733</v>
      </c>
      <c r="FRF1" s="80" t="s">
        <v>7734</v>
      </c>
      <c r="FRG1" s="80" t="s">
        <v>7735</v>
      </c>
      <c r="FRH1" s="80" t="s">
        <v>7736</v>
      </c>
      <c r="FRI1" s="80" t="s">
        <v>7737</v>
      </c>
      <c r="FRJ1" s="80" t="s">
        <v>7738</v>
      </c>
      <c r="FRK1" s="80" t="s">
        <v>7739</v>
      </c>
      <c r="FRL1" s="80" t="s">
        <v>7740</v>
      </c>
      <c r="FRM1" s="80" t="s">
        <v>7741</v>
      </c>
      <c r="FRN1" s="80" t="s">
        <v>7742</v>
      </c>
      <c r="FRO1" s="80" t="s">
        <v>7743</v>
      </c>
      <c r="FRP1" s="80" t="s">
        <v>7744</v>
      </c>
      <c r="FRQ1" s="80" t="s">
        <v>7745</v>
      </c>
      <c r="FRR1" s="80" t="s">
        <v>7746</v>
      </c>
      <c r="FRS1" s="80" t="s">
        <v>7747</v>
      </c>
      <c r="FRT1" s="80" t="s">
        <v>7748</v>
      </c>
      <c r="FRU1" s="80" t="s">
        <v>7749</v>
      </c>
      <c r="FRV1" s="80" t="s">
        <v>7750</v>
      </c>
      <c r="FRW1" s="80" t="s">
        <v>7751</v>
      </c>
      <c r="FRX1" s="80" t="s">
        <v>7752</v>
      </c>
      <c r="FRY1" s="80" t="s">
        <v>7753</v>
      </c>
      <c r="FRZ1" s="80" t="s">
        <v>7754</v>
      </c>
      <c r="FSA1" s="80" t="s">
        <v>7755</v>
      </c>
      <c r="FSB1" s="80" t="s">
        <v>7756</v>
      </c>
      <c r="FSC1" s="80" t="s">
        <v>7757</v>
      </c>
      <c r="FSD1" s="80" t="s">
        <v>7758</v>
      </c>
      <c r="FSE1" s="80" t="s">
        <v>7759</v>
      </c>
      <c r="FSF1" s="80" t="s">
        <v>7760</v>
      </c>
      <c r="FSG1" s="80" t="s">
        <v>7761</v>
      </c>
      <c r="FSH1" s="80" t="s">
        <v>7762</v>
      </c>
      <c r="FSI1" s="80" t="s">
        <v>7763</v>
      </c>
      <c r="FSJ1" s="80" t="s">
        <v>7764</v>
      </c>
      <c r="FSK1" s="80" t="s">
        <v>7765</v>
      </c>
      <c r="FSL1" s="80" t="s">
        <v>7766</v>
      </c>
      <c r="FSM1" s="80" t="s">
        <v>7767</v>
      </c>
      <c r="FSN1" s="80" t="s">
        <v>7768</v>
      </c>
      <c r="FSO1" s="80" t="s">
        <v>7769</v>
      </c>
      <c r="FSP1" s="80" t="s">
        <v>7770</v>
      </c>
      <c r="FSQ1" s="80" t="s">
        <v>7771</v>
      </c>
      <c r="FSR1" s="80" t="s">
        <v>7772</v>
      </c>
      <c r="FSS1" s="80" t="s">
        <v>7773</v>
      </c>
      <c r="FST1" s="80" t="s">
        <v>7774</v>
      </c>
      <c r="FSU1" s="80" t="s">
        <v>7775</v>
      </c>
      <c r="FSV1" s="80" t="s">
        <v>7776</v>
      </c>
      <c r="FSW1" s="80" t="s">
        <v>7777</v>
      </c>
      <c r="FSX1" s="80" t="s">
        <v>7778</v>
      </c>
      <c r="FSY1" s="80" t="s">
        <v>7779</v>
      </c>
      <c r="FSZ1" s="80" t="s">
        <v>7780</v>
      </c>
      <c r="FTA1" s="80" t="s">
        <v>7781</v>
      </c>
      <c r="FTB1" s="80" t="s">
        <v>7782</v>
      </c>
      <c r="FTC1" s="80" t="s">
        <v>7783</v>
      </c>
      <c r="FTD1" s="80" t="s">
        <v>7784</v>
      </c>
      <c r="FTE1" s="80" t="s">
        <v>7785</v>
      </c>
      <c r="FTF1" s="80" t="s">
        <v>7786</v>
      </c>
      <c r="FTG1" s="80" t="s">
        <v>7787</v>
      </c>
      <c r="FTH1" s="80" t="s">
        <v>7788</v>
      </c>
      <c r="FTI1" s="80" t="s">
        <v>7789</v>
      </c>
      <c r="FTJ1" s="80" t="s">
        <v>7790</v>
      </c>
      <c r="FTK1" s="80" t="s">
        <v>7791</v>
      </c>
      <c r="FTL1" s="80" t="s">
        <v>7792</v>
      </c>
      <c r="FTM1" s="80" t="s">
        <v>7793</v>
      </c>
      <c r="FTN1" s="80" t="s">
        <v>7794</v>
      </c>
      <c r="FTO1" s="80" t="s">
        <v>7795</v>
      </c>
      <c r="FTP1" s="80" t="s">
        <v>7796</v>
      </c>
      <c r="FTQ1" s="80" t="s">
        <v>7797</v>
      </c>
      <c r="FTR1" s="80" t="s">
        <v>7798</v>
      </c>
      <c r="FTS1" s="80" t="s">
        <v>7799</v>
      </c>
      <c r="FTT1" s="80" t="s">
        <v>7800</v>
      </c>
      <c r="FTU1" s="80" t="s">
        <v>7801</v>
      </c>
      <c r="FTV1" s="80" t="s">
        <v>7802</v>
      </c>
      <c r="FTW1" s="80" t="s">
        <v>7803</v>
      </c>
      <c r="FTX1" s="80" t="s">
        <v>7804</v>
      </c>
      <c r="FTY1" s="80" t="s">
        <v>7805</v>
      </c>
      <c r="FTZ1" s="80" t="s">
        <v>7806</v>
      </c>
      <c r="FUA1" s="80" t="s">
        <v>7807</v>
      </c>
      <c r="FUB1" s="80" t="s">
        <v>7808</v>
      </c>
      <c r="FUC1" s="80" t="s">
        <v>7809</v>
      </c>
      <c r="FUD1" s="80" t="s">
        <v>7810</v>
      </c>
      <c r="FUE1" s="80" t="s">
        <v>7811</v>
      </c>
      <c r="FUF1" s="80" t="s">
        <v>7812</v>
      </c>
      <c r="FUG1" s="80" t="s">
        <v>7813</v>
      </c>
      <c r="FUH1" s="80" t="s">
        <v>7814</v>
      </c>
      <c r="FUI1" s="80" t="s">
        <v>7815</v>
      </c>
      <c r="FUJ1" s="80" t="s">
        <v>7816</v>
      </c>
      <c r="FUK1" s="80" t="s">
        <v>7817</v>
      </c>
      <c r="FUL1" s="80" t="s">
        <v>7818</v>
      </c>
      <c r="FUM1" s="80" t="s">
        <v>7819</v>
      </c>
      <c r="FUN1" s="80" t="s">
        <v>7820</v>
      </c>
      <c r="FUO1" s="80" t="s">
        <v>7821</v>
      </c>
      <c r="FUP1" s="80" t="s">
        <v>7822</v>
      </c>
      <c r="FUQ1" s="80" t="s">
        <v>7823</v>
      </c>
      <c r="FUR1" s="80" t="s">
        <v>7824</v>
      </c>
      <c r="FUS1" s="80" t="s">
        <v>7825</v>
      </c>
      <c r="FUT1" s="80" t="s">
        <v>7826</v>
      </c>
      <c r="FUU1" s="80" t="s">
        <v>7827</v>
      </c>
      <c r="FUV1" s="80" t="s">
        <v>7828</v>
      </c>
      <c r="FUW1" s="80" t="s">
        <v>7829</v>
      </c>
      <c r="FUX1" s="80" t="s">
        <v>7830</v>
      </c>
      <c r="FUY1" s="80" t="s">
        <v>7831</v>
      </c>
      <c r="FUZ1" s="80" t="s">
        <v>7832</v>
      </c>
      <c r="FVA1" s="80" t="s">
        <v>7833</v>
      </c>
      <c r="FVB1" s="80" t="s">
        <v>7834</v>
      </c>
      <c r="FVC1" s="80" t="s">
        <v>7835</v>
      </c>
      <c r="FVD1" s="80" t="s">
        <v>7836</v>
      </c>
      <c r="FVE1" s="80" t="s">
        <v>7837</v>
      </c>
      <c r="FVF1" s="80" t="s">
        <v>7838</v>
      </c>
      <c r="FVG1" s="80" t="s">
        <v>7839</v>
      </c>
      <c r="FVH1" s="80" t="s">
        <v>7840</v>
      </c>
      <c r="FVI1" s="80" t="s">
        <v>7841</v>
      </c>
      <c r="FVJ1" s="80" t="s">
        <v>7842</v>
      </c>
      <c r="FVK1" s="80" t="s">
        <v>7843</v>
      </c>
      <c r="FVL1" s="80" t="s">
        <v>7844</v>
      </c>
      <c r="FVM1" s="80" t="s">
        <v>7845</v>
      </c>
      <c r="FVN1" s="80" t="s">
        <v>7846</v>
      </c>
      <c r="FVO1" s="80" t="s">
        <v>7847</v>
      </c>
      <c r="FVP1" s="80" t="s">
        <v>7848</v>
      </c>
      <c r="FVQ1" s="80" t="s">
        <v>7849</v>
      </c>
      <c r="FVR1" s="80" t="s">
        <v>7850</v>
      </c>
      <c r="FVS1" s="80" t="s">
        <v>7851</v>
      </c>
      <c r="FVT1" s="80" t="s">
        <v>7852</v>
      </c>
      <c r="FVU1" s="80" t="s">
        <v>7853</v>
      </c>
      <c r="FVV1" s="80" t="s">
        <v>7854</v>
      </c>
      <c r="FVW1" s="80" t="s">
        <v>7855</v>
      </c>
      <c r="FVX1" s="80" t="s">
        <v>7856</v>
      </c>
      <c r="FVY1" s="80" t="s">
        <v>7857</v>
      </c>
      <c r="FVZ1" s="80" t="s">
        <v>7858</v>
      </c>
      <c r="FWA1" s="80" t="s">
        <v>7859</v>
      </c>
      <c r="FWB1" s="80" t="s">
        <v>7860</v>
      </c>
      <c r="FWC1" s="80" t="s">
        <v>7861</v>
      </c>
      <c r="FWD1" s="80" t="s">
        <v>7862</v>
      </c>
      <c r="FWE1" s="80" t="s">
        <v>7863</v>
      </c>
      <c r="FWF1" s="80" t="s">
        <v>7864</v>
      </c>
      <c r="FWG1" s="80" t="s">
        <v>7865</v>
      </c>
      <c r="FWH1" s="80" t="s">
        <v>7866</v>
      </c>
      <c r="FWI1" s="80" t="s">
        <v>7867</v>
      </c>
      <c r="FWJ1" s="80" t="s">
        <v>7868</v>
      </c>
      <c r="FWK1" s="80" t="s">
        <v>7869</v>
      </c>
      <c r="FWL1" s="80" t="s">
        <v>7870</v>
      </c>
      <c r="FWM1" s="80" t="s">
        <v>7871</v>
      </c>
      <c r="FWN1" s="80" t="s">
        <v>7872</v>
      </c>
      <c r="FWO1" s="80" t="s">
        <v>7873</v>
      </c>
      <c r="FWP1" s="80" t="s">
        <v>7874</v>
      </c>
      <c r="FWQ1" s="80" t="s">
        <v>7875</v>
      </c>
      <c r="FWR1" s="80" t="s">
        <v>7876</v>
      </c>
      <c r="FWS1" s="80" t="s">
        <v>7877</v>
      </c>
      <c r="FWT1" s="80" t="s">
        <v>7878</v>
      </c>
      <c r="FWU1" s="80" t="s">
        <v>7879</v>
      </c>
      <c r="FWV1" s="80" t="s">
        <v>7880</v>
      </c>
      <c r="FWW1" s="80" t="s">
        <v>7881</v>
      </c>
      <c r="FWX1" s="80" t="s">
        <v>7882</v>
      </c>
      <c r="FWY1" s="80" t="s">
        <v>7883</v>
      </c>
      <c r="FWZ1" s="80" t="s">
        <v>7884</v>
      </c>
      <c r="FXA1" s="80" t="s">
        <v>7885</v>
      </c>
      <c r="FXB1" s="80" t="s">
        <v>7886</v>
      </c>
      <c r="FXC1" s="80" t="s">
        <v>7887</v>
      </c>
      <c r="FXD1" s="80" t="s">
        <v>7888</v>
      </c>
      <c r="FXE1" s="80" t="s">
        <v>7889</v>
      </c>
      <c r="FXF1" s="80" t="s">
        <v>7890</v>
      </c>
      <c r="FXG1" s="80" t="s">
        <v>7891</v>
      </c>
      <c r="FXH1" s="80" t="s">
        <v>7892</v>
      </c>
      <c r="FXI1" s="80" t="s">
        <v>7893</v>
      </c>
      <c r="FXJ1" s="80" t="s">
        <v>7894</v>
      </c>
      <c r="FXK1" s="80" t="s">
        <v>7895</v>
      </c>
      <c r="FXL1" s="80" t="s">
        <v>7896</v>
      </c>
      <c r="FXM1" s="80" t="s">
        <v>7897</v>
      </c>
      <c r="FXN1" s="80" t="s">
        <v>7898</v>
      </c>
      <c r="FXO1" s="80" t="s">
        <v>7899</v>
      </c>
      <c r="FXP1" s="80" t="s">
        <v>7900</v>
      </c>
      <c r="FXQ1" s="80" t="s">
        <v>7901</v>
      </c>
      <c r="FXR1" s="80" t="s">
        <v>7902</v>
      </c>
      <c r="FXS1" s="80" t="s">
        <v>7903</v>
      </c>
      <c r="FXT1" s="80" t="s">
        <v>7904</v>
      </c>
      <c r="FXU1" s="80" t="s">
        <v>7905</v>
      </c>
      <c r="FXV1" s="80" t="s">
        <v>7906</v>
      </c>
      <c r="FXW1" s="80" t="s">
        <v>7907</v>
      </c>
      <c r="FXX1" s="80" t="s">
        <v>7908</v>
      </c>
      <c r="FXY1" s="80" t="s">
        <v>7909</v>
      </c>
      <c r="FXZ1" s="80" t="s">
        <v>7910</v>
      </c>
      <c r="FYA1" s="80" t="s">
        <v>7911</v>
      </c>
      <c r="FYB1" s="80" t="s">
        <v>7912</v>
      </c>
      <c r="FYC1" s="80" t="s">
        <v>7913</v>
      </c>
      <c r="FYD1" s="80" t="s">
        <v>7914</v>
      </c>
      <c r="FYE1" s="80" t="s">
        <v>7915</v>
      </c>
      <c r="FYF1" s="80" t="s">
        <v>7916</v>
      </c>
      <c r="FYG1" s="80" t="s">
        <v>7917</v>
      </c>
      <c r="FYH1" s="80" t="s">
        <v>7918</v>
      </c>
      <c r="FYI1" s="80" t="s">
        <v>7919</v>
      </c>
      <c r="FYJ1" s="80" t="s">
        <v>7920</v>
      </c>
      <c r="FYK1" s="80" t="s">
        <v>7921</v>
      </c>
      <c r="FYL1" s="80" t="s">
        <v>7922</v>
      </c>
      <c r="FYM1" s="80" t="s">
        <v>7923</v>
      </c>
      <c r="FYN1" s="80" t="s">
        <v>7924</v>
      </c>
      <c r="FYO1" s="80" t="s">
        <v>7925</v>
      </c>
      <c r="FYP1" s="80" t="s">
        <v>7926</v>
      </c>
      <c r="FYQ1" s="80" t="s">
        <v>7927</v>
      </c>
      <c r="FYR1" s="80" t="s">
        <v>7928</v>
      </c>
      <c r="FYS1" s="80" t="s">
        <v>7929</v>
      </c>
      <c r="FYT1" s="80" t="s">
        <v>7930</v>
      </c>
      <c r="FYU1" s="80" t="s">
        <v>7931</v>
      </c>
      <c r="FYV1" s="80" t="s">
        <v>7932</v>
      </c>
      <c r="FYW1" s="80" t="s">
        <v>7933</v>
      </c>
      <c r="FYX1" s="80" t="s">
        <v>7934</v>
      </c>
      <c r="FYY1" s="80" t="s">
        <v>7935</v>
      </c>
      <c r="FYZ1" s="80" t="s">
        <v>7936</v>
      </c>
      <c r="FZA1" s="80" t="s">
        <v>7937</v>
      </c>
      <c r="FZB1" s="80" t="s">
        <v>7938</v>
      </c>
      <c r="FZC1" s="80" t="s">
        <v>7939</v>
      </c>
      <c r="FZD1" s="80" t="s">
        <v>7940</v>
      </c>
      <c r="FZE1" s="80" t="s">
        <v>7941</v>
      </c>
      <c r="FZF1" s="80" t="s">
        <v>7942</v>
      </c>
      <c r="FZG1" s="80" t="s">
        <v>7943</v>
      </c>
      <c r="FZH1" s="80" t="s">
        <v>7944</v>
      </c>
      <c r="FZI1" s="80" t="s">
        <v>7945</v>
      </c>
      <c r="FZJ1" s="80" t="s">
        <v>7946</v>
      </c>
      <c r="FZK1" s="80" t="s">
        <v>7947</v>
      </c>
      <c r="FZL1" s="80" t="s">
        <v>7948</v>
      </c>
      <c r="FZM1" s="80" t="s">
        <v>7949</v>
      </c>
      <c r="FZN1" s="80" t="s">
        <v>7950</v>
      </c>
      <c r="FZO1" s="80" t="s">
        <v>7951</v>
      </c>
      <c r="FZP1" s="80" t="s">
        <v>7952</v>
      </c>
      <c r="FZQ1" s="80" t="s">
        <v>7953</v>
      </c>
      <c r="FZR1" s="80" t="s">
        <v>7954</v>
      </c>
      <c r="FZS1" s="80" t="s">
        <v>7955</v>
      </c>
      <c r="FZT1" s="80" t="s">
        <v>7956</v>
      </c>
      <c r="FZU1" s="80" t="s">
        <v>7957</v>
      </c>
      <c r="FZV1" s="80" t="s">
        <v>7958</v>
      </c>
      <c r="FZW1" s="80" t="s">
        <v>7959</v>
      </c>
      <c r="FZX1" s="80" t="s">
        <v>7960</v>
      </c>
      <c r="FZY1" s="80" t="s">
        <v>7961</v>
      </c>
      <c r="FZZ1" s="80" t="s">
        <v>7962</v>
      </c>
      <c r="GAA1" s="80" t="s">
        <v>7963</v>
      </c>
      <c r="GAB1" s="80" t="s">
        <v>7964</v>
      </c>
      <c r="GAC1" s="80" t="s">
        <v>7965</v>
      </c>
      <c r="GAD1" s="80" t="s">
        <v>7966</v>
      </c>
      <c r="GAE1" s="80" t="s">
        <v>7967</v>
      </c>
      <c r="GAF1" s="80" t="s">
        <v>7968</v>
      </c>
      <c r="GAG1" s="80" t="s">
        <v>7969</v>
      </c>
      <c r="GAH1" s="80" t="s">
        <v>7970</v>
      </c>
      <c r="GAI1" s="80" t="s">
        <v>7971</v>
      </c>
      <c r="GAJ1" s="80" t="s">
        <v>7972</v>
      </c>
      <c r="GAK1" s="80" t="s">
        <v>7973</v>
      </c>
      <c r="GAL1" s="80" t="s">
        <v>7974</v>
      </c>
      <c r="GAM1" s="80" t="s">
        <v>7975</v>
      </c>
      <c r="GAN1" s="80" t="s">
        <v>7976</v>
      </c>
      <c r="GAO1" s="80" t="s">
        <v>7977</v>
      </c>
      <c r="GAP1" s="80" t="s">
        <v>7978</v>
      </c>
      <c r="GAQ1" s="80" t="s">
        <v>7979</v>
      </c>
      <c r="GAR1" s="80" t="s">
        <v>7980</v>
      </c>
      <c r="GAS1" s="80" t="s">
        <v>7981</v>
      </c>
      <c r="GAT1" s="80" t="s">
        <v>7982</v>
      </c>
      <c r="GAU1" s="80" t="s">
        <v>7983</v>
      </c>
      <c r="GAV1" s="80" t="s">
        <v>7984</v>
      </c>
      <c r="GAW1" s="80" t="s">
        <v>7985</v>
      </c>
      <c r="GAX1" s="80" t="s">
        <v>7986</v>
      </c>
      <c r="GAY1" s="80" t="s">
        <v>7987</v>
      </c>
      <c r="GAZ1" s="80" t="s">
        <v>7988</v>
      </c>
      <c r="GBA1" s="80" t="s">
        <v>7989</v>
      </c>
      <c r="GBB1" s="80" t="s">
        <v>7990</v>
      </c>
      <c r="GBC1" s="80" t="s">
        <v>7991</v>
      </c>
      <c r="GBD1" s="80" t="s">
        <v>7992</v>
      </c>
      <c r="GBE1" s="80" t="s">
        <v>7993</v>
      </c>
      <c r="GBF1" s="80" t="s">
        <v>7994</v>
      </c>
      <c r="GBG1" s="80" t="s">
        <v>7995</v>
      </c>
      <c r="GBH1" s="80" t="s">
        <v>7996</v>
      </c>
      <c r="GBI1" s="80" t="s">
        <v>7997</v>
      </c>
      <c r="GBJ1" s="80" t="s">
        <v>7998</v>
      </c>
      <c r="GBK1" s="80" t="s">
        <v>7999</v>
      </c>
      <c r="GBL1" s="80" t="s">
        <v>8000</v>
      </c>
      <c r="GBM1" s="80" t="s">
        <v>8001</v>
      </c>
      <c r="GBN1" s="80" t="s">
        <v>8002</v>
      </c>
      <c r="GBO1" s="80" t="s">
        <v>8003</v>
      </c>
      <c r="GBP1" s="80" t="s">
        <v>8004</v>
      </c>
      <c r="GBQ1" s="80" t="s">
        <v>8005</v>
      </c>
      <c r="GBR1" s="80" t="s">
        <v>8006</v>
      </c>
      <c r="GBS1" s="80" t="s">
        <v>8007</v>
      </c>
      <c r="GBT1" s="80" t="s">
        <v>8008</v>
      </c>
      <c r="GBU1" s="80" t="s">
        <v>8009</v>
      </c>
      <c r="GBV1" s="80" t="s">
        <v>8010</v>
      </c>
      <c r="GBW1" s="80" t="s">
        <v>8011</v>
      </c>
      <c r="GBX1" s="80" t="s">
        <v>8012</v>
      </c>
      <c r="GBY1" s="80" t="s">
        <v>8013</v>
      </c>
      <c r="GBZ1" s="80" t="s">
        <v>8014</v>
      </c>
      <c r="GCA1" s="80" t="s">
        <v>8015</v>
      </c>
      <c r="GCB1" s="80" t="s">
        <v>8016</v>
      </c>
      <c r="GCC1" s="80" t="s">
        <v>8017</v>
      </c>
      <c r="GCD1" s="80" t="s">
        <v>8018</v>
      </c>
      <c r="GCE1" s="80" t="s">
        <v>8019</v>
      </c>
      <c r="GCF1" s="80" t="s">
        <v>8020</v>
      </c>
      <c r="GCG1" s="80" t="s">
        <v>8021</v>
      </c>
      <c r="GCH1" s="80" t="s">
        <v>8022</v>
      </c>
      <c r="GCI1" s="80" t="s">
        <v>8023</v>
      </c>
      <c r="GCJ1" s="80" t="s">
        <v>8024</v>
      </c>
      <c r="GCK1" s="80" t="s">
        <v>8025</v>
      </c>
      <c r="GCL1" s="80" t="s">
        <v>8026</v>
      </c>
      <c r="GCM1" s="80" t="s">
        <v>8027</v>
      </c>
      <c r="GCN1" s="80" t="s">
        <v>8028</v>
      </c>
      <c r="GCO1" s="80" t="s">
        <v>8029</v>
      </c>
      <c r="GCP1" s="80" t="s">
        <v>8030</v>
      </c>
      <c r="GCQ1" s="80" t="s">
        <v>8031</v>
      </c>
      <c r="GCR1" s="80" t="s">
        <v>8032</v>
      </c>
      <c r="GCS1" s="80" t="s">
        <v>8033</v>
      </c>
      <c r="GCT1" s="80" t="s">
        <v>8034</v>
      </c>
      <c r="GCU1" s="80" t="s">
        <v>8035</v>
      </c>
      <c r="GCV1" s="80" t="s">
        <v>8036</v>
      </c>
      <c r="GCW1" s="80" t="s">
        <v>8037</v>
      </c>
      <c r="GCX1" s="80" t="s">
        <v>8038</v>
      </c>
      <c r="GCY1" s="80" t="s">
        <v>8039</v>
      </c>
      <c r="GCZ1" s="80" t="s">
        <v>8040</v>
      </c>
      <c r="GDA1" s="80" t="s">
        <v>8041</v>
      </c>
      <c r="GDB1" s="80" t="s">
        <v>8042</v>
      </c>
      <c r="GDC1" s="80" t="s">
        <v>8043</v>
      </c>
      <c r="GDD1" s="80" t="s">
        <v>8044</v>
      </c>
      <c r="GDE1" s="80" t="s">
        <v>8045</v>
      </c>
      <c r="GDF1" s="80" t="s">
        <v>8046</v>
      </c>
      <c r="GDG1" s="80" t="s">
        <v>8047</v>
      </c>
      <c r="GDH1" s="80" t="s">
        <v>8048</v>
      </c>
      <c r="GDI1" s="80" t="s">
        <v>8049</v>
      </c>
      <c r="GDJ1" s="80" t="s">
        <v>8050</v>
      </c>
      <c r="GDK1" s="80" t="s">
        <v>8051</v>
      </c>
      <c r="GDL1" s="80" t="s">
        <v>8052</v>
      </c>
      <c r="GDM1" s="80" t="s">
        <v>8053</v>
      </c>
      <c r="GDN1" s="80" t="s">
        <v>8054</v>
      </c>
      <c r="GDO1" s="80" t="s">
        <v>8055</v>
      </c>
      <c r="GDP1" s="80" t="s">
        <v>8056</v>
      </c>
      <c r="GDQ1" s="80" t="s">
        <v>8057</v>
      </c>
      <c r="GDR1" s="80" t="s">
        <v>8058</v>
      </c>
      <c r="GDS1" s="80" t="s">
        <v>8059</v>
      </c>
      <c r="GDT1" s="80" t="s">
        <v>8060</v>
      </c>
      <c r="GDU1" s="80" t="s">
        <v>8061</v>
      </c>
      <c r="GDV1" s="80" t="s">
        <v>8062</v>
      </c>
      <c r="GDW1" s="80" t="s">
        <v>8063</v>
      </c>
      <c r="GDX1" s="80" t="s">
        <v>8064</v>
      </c>
      <c r="GDY1" s="80" t="s">
        <v>8065</v>
      </c>
      <c r="GDZ1" s="80" t="s">
        <v>8066</v>
      </c>
      <c r="GEA1" s="80" t="s">
        <v>8067</v>
      </c>
      <c r="GEB1" s="80" t="s">
        <v>8068</v>
      </c>
      <c r="GEC1" s="80" t="s">
        <v>8069</v>
      </c>
      <c r="GED1" s="80" t="s">
        <v>8070</v>
      </c>
      <c r="GEE1" s="80" t="s">
        <v>8071</v>
      </c>
      <c r="GEF1" s="80" t="s">
        <v>8072</v>
      </c>
      <c r="GEG1" s="80" t="s">
        <v>8073</v>
      </c>
      <c r="GEH1" s="80" t="s">
        <v>8074</v>
      </c>
      <c r="GEI1" s="80" t="s">
        <v>8075</v>
      </c>
      <c r="GEJ1" s="80" t="s">
        <v>8076</v>
      </c>
      <c r="GEK1" s="80" t="s">
        <v>8077</v>
      </c>
      <c r="GEL1" s="80" t="s">
        <v>8078</v>
      </c>
      <c r="GEM1" s="80" t="s">
        <v>8079</v>
      </c>
      <c r="GEN1" s="80" t="s">
        <v>8080</v>
      </c>
      <c r="GEO1" s="80" t="s">
        <v>8081</v>
      </c>
      <c r="GEP1" s="80" t="s">
        <v>8082</v>
      </c>
      <c r="GEQ1" s="80" t="s">
        <v>8083</v>
      </c>
      <c r="GER1" s="80" t="s">
        <v>8084</v>
      </c>
      <c r="GES1" s="80" t="s">
        <v>8085</v>
      </c>
      <c r="GET1" s="80" t="s">
        <v>8086</v>
      </c>
      <c r="GEU1" s="80" t="s">
        <v>8087</v>
      </c>
      <c r="GEV1" s="80" t="s">
        <v>8088</v>
      </c>
      <c r="GEW1" s="80" t="s">
        <v>8089</v>
      </c>
      <c r="GEX1" s="80" t="s">
        <v>8090</v>
      </c>
      <c r="GEY1" s="80" t="s">
        <v>8091</v>
      </c>
      <c r="GEZ1" s="80" t="s">
        <v>8092</v>
      </c>
      <c r="GFA1" s="80" t="s">
        <v>8093</v>
      </c>
      <c r="GFB1" s="80" t="s">
        <v>8094</v>
      </c>
      <c r="GFC1" s="80" t="s">
        <v>8095</v>
      </c>
      <c r="GFD1" s="80" t="s">
        <v>8096</v>
      </c>
      <c r="GFE1" s="80" t="s">
        <v>8097</v>
      </c>
      <c r="GFF1" s="80" t="s">
        <v>8098</v>
      </c>
      <c r="GFG1" s="80" t="s">
        <v>8099</v>
      </c>
      <c r="GFH1" s="80" t="s">
        <v>8100</v>
      </c>
      <c r="GFI1" s="80" t="s">
        <v>8101</v>
      </c>
      <c r="GFJ1" s="80" t="s">
        <v>8102</v>
      </c>
      <c r="GFK1" s="80" t="s">
        <v>8103</v>
      </c>
      <c r="GFL1" s="80" t="s">
        <v>8104</v>
      </c>
      <c r="GFM1" s="80" t="s">
        <v>8105</v>
      </c>
      <c r="GFN1" s="80" t="s">
        <v>8106</v>
      </c>
      <c r="GFO1" s="80" t="s">
        <v>8107</v>
      </c>
      <c r="GFP1" s="80" t="s">
        <v>8108</v>
      </c>
      <c r="GFQ1" s="80" t="s">
        <v>8109</v>
      </c>
      <c r="GFR1" s="80" t="s">
        <v>8110</v>
      </c>
      <c r="GFS1" s="80" t="s">
        <v>8111</v>
      </c>
      <c r="GFT1" s="80" t="s">
        <v>8112</v>
      </c>
      <c r="GFU1" s="80" t="s">
        <v>8113</v>
      </c>
      <c r="GFV1" s="80" t="s">
        <v>8114</v>
      </c>
      <c r="GFW1" s="80" t="s">
        <v>8115</v>
      </c>
      <c r="GFX1" s="80" t="s">
        <v>8116</v>
      </c>
      <c r="GFY1" s="80" t="s">
        <v>8117</v>
      </c>
      <c r="GFZ1" s="80" t="s">
        <v>8118</v>
      </c>
      <c r="GGA1" s="80" t="s">
        <v>8119</v>
      </c>
      <c r="GGB1" s="80" t="s">
        <v>8120</v>
      </c>
      <c r="GGC1" s="80" t="s">
        <v>8121</v>
      </c>
      <c r="GGD1" s="80" t="s">
        <v>8122</v>
      </c>
      <c r="GGE1" s="80" t="s">
        <v>8123</v>
      </c>
      <c r="GGF1" s="80" t="s">
        <v>8124</v>
      </c>
      <c r="GGG1" s="80" t="s">
        <v>8125</v>
      </c>
      <c r="GGH1" s="80" t="s">
        <v>8126</v>
      </c>
      <c r="GGI1" s="80" t="s">
        <v>8127</v>
      </c>
      <c r="GGJ1" s="80" t="s">
        <v>8128</v>
      </c>
      <c r="GGK1" s="80" t="s">
        <v>8129</v>
      </c>
      <c r="GGL1" s="80" t="s">
        <v>8130</v>
      </c>
      <c r="GGM1" s="80" t="s">
        <v>8131</v>
      </c>
      <c r="GGN1" s="80" t="s">
        <v>8132</v>
      </c>
      <c r="GGO1" s="80" t="s">
        <v>8133</v>
      </c>
      <c r="GGP1" s="80" t="s">
        <v>8134</v>
      </c>
      <c r="GGQ1" s="80" t="s">
        <v>8135</v>
      </c>
      <c r="GGR1" s="80" t="s">
        <v>8136</v>
      </c>
      <c r="GGS1" s="80" t="s">
        <v>8137</v>
      </c>
      <c r="GGT1" s="80" t="s">
        <v>8138</v>
      </c>
      <c r="GGU1" s="80" t="s">
        <v>8139</v>
      </c>
      <c r="GGV1" s="80" t="s">
        <v>8140</v>
      </c>
      <c r="GGW1" s="80" t="s">
        <v>8141</v>
      </c>
      <c r="GGX1" s="80" t="s">
        <v>8142</v>
      </c>
      <c r="GGY1" s="80" t="s">
        <v>8143</v>
      </c>
      <c r="GGZ1" s="80" t="s">
        <v>8144</v>
      </c>
      <c r="GHA1" s="80" t="s">
        <v>8145</v>
      </c>
      <c r="GHB1" s="80" t="s">
        <v>8146</v>
      </c>
      <c r="GHC1" s="80" t="s">
        <v>8147</v>
      </c>
      <c r="GHD1" s="80" t="s">
        <v>8148</v>
      </c>
      <c r="GHE1" s="80" t="s">
        <v>8149</v>
      </c>
      <c r="GHF1" s="80" t="s">
        <v>8150</v>
      </c>
      <c r="GHG1" s="80" t="s">
        <v>8151</v>
      </c>
      <c r="GHH1" s="80" t="s">
        <v>8152</v>
      </c>
      <c r="GHI1" s="80" t="s">
        <v>8153</v>
      </c>
      <c r="GHJ1" s="80" t="s">
        <v>8154</v>
      </c>
      <c r="GHK1" s="80" t="s">
        <v>8155</v>
      </c>
      <c r="GHL1" s="80" t="s">
        <v>8156</v>
      </c>
      <c r="GHM1" s="80" t="s">
        <v>8157</v>
      </c>
      <c r="GHN1" s="80" t="s">
        <v>8158</v>
      </c>
      <c r="GHO1" s="80" t="s">
        <v>8159</v>
      </c>
      <c r="GHP1" s="80" t="s">
        <v>8160</v>
      </c>
      <c r="GHQ1" s="80" t="s">
        <v>8161</v>
      </c>
      <c r="GHR1" s="80" t="s">
        <v>8162</v>
      </c>
      <c r="GHS1" s="80" t="s">
        <v>8163</v>
      </c>
      <c r="GHT1" s="80" t="s">
        <v>8164</v>
      </c>
      <c r="GHU1" s="80" t="s">
        <v>8165</v>
      </c>
      <c r="GHV1" s="80" t="s">
        <v>8166</v>
      </c>
      <c r="GHW1" s="80" t="s">
        <v>8167</v>
      </c>
      <c r="GHX1" s="80" t="s">
        <v>8168</v>
      </c>
      <c r="GHY1" s="80" t="s">
        <v>8169</v>
      </c>
      <c r="GHZ1" s="80" t="s">
        <v>8170</v>
      </c>
      <c r="GIA1" s="80" t="s">
        <v>8171</v>
      </c>
      <c r="GIB1" s="80" t="s">
        <v>8172</v>
      </c>
      <c r="GIC1" s="80" t="s">
        <v>8173</v>
      </c>
      <c r="GID1" s="80" t="s">
        <v>8174</v>
      </c>
      <c r="GIE1" s="80" t="s">
        <v>8175</v>
      </c>
      <c r="GIF1" s="80" t="s">
        <v>8176</v>
      </c>
      <c r="GIG1" s="80" t="s">
        <v>8177</v>
      </c>
      <c r="GIH1" s="80" t="s">
        <v>8178</v>
      </c>
      <c r="GII1" s="80" t="s">
        <v>8179</v>
      </c>
      <c r="GIJ1" s="80" t="s">
        <v>8180</v>
      </c>
      <c r="GIK1" s="80" t="s">
        <v>8181</v>
      </c>
      <c r="GIL1" s="80" t="s">
        <v>8182</v>
      </c>
      <c r="GIM1" s="80" t="s">
        <v>8183</v>
      </c>
      <c r="GIN1" s="80" t="s">
        <v>8184</v>
      </c>
      <c r="GIO1" s="80" t="s">
        <v>8185</v>
      </c>
      <c r="GIP1" s="80" t="s">
        <v>8186</v>
      </c>
      <c r="GIQ1" s="80" t="s">
        <v>8187</v>
      </c>
      <c r="GIR1" s="80" t="s">
        <v>8188</v>
      </c>
      <c r="GIS1" s="80" t="s">
        <v>8189</v>
      </c>
      <c r="GIT1" s="80" t="s">
        <v>8190</v>
      </c>
      <c r="GIU1" s="80" t="s">
        <v>8191</v>
      </c>
      <c r="GIV1" s="80" t="s">
        <v>8192</v>
      </c>
      <c r="GIW1" s="80" t="s">
        <v>8193</v>
      </c>
      <c r="GIX1" s="80" t="s">
        <v>8194</v>
      </c>
      <c r="GIY1" s="80" t="s">
        <v>8195</v>
      </c>
      <c r="GIZ1" s="80" t="s">
        <v>8196</v>
      </c>
      <c r="GJA1" s="80" t="s">
        <v>8197</v>
      </c>
      <c r="GJB1" s="80" t="s">
        <v>8198</v>
      </c>
      <c r="GJC1" s="80" t="s">
        <v>8199</v>
      </c>
      <c r="GJD1" s="80" t="s">
        <v>8200</v>
      </c>
      <c r="GJE1" s="80" t="s">
        <v>8201</v>
      </c>
      <c r="GJF1" s="80" t="s">
        <v>8202</v>
      </c>
      <c r="GJG1" s="80" t="s">
        <v>8203</v>
      </c>
      <c r="GJH1" s="80" t="s">
        <v>8204</v>
      </c>
      <c r="GJI1" s="80" t="s">
        <v>8205</v>
      </c>
      <c r="GJJ1" s="80" t="s">
        <v>8206</v>
      </c>
      <c r="GJK1" s="80" t="s">
        <v>8207</v>
      </c>
      <c r="GJL1" s="80" t="s">
        <v>8208</v>
      </c>
      <c r="GJM1" s="80" t="s">
        <v>8209</v>
      </c>
      <c r="GJN1" s="80" t="s">
        <v>8210</v>
      </c>
      <c r="GJO1" s="80" t="s">
        <v>8211</v>
      </c>
      <c r="GJP1" s="80" t="s">
        <v>8212</v>
      </c>
      <c r="GJQ1" s="80" t="s">
        <v>8213</v>
      </c>
      <c r="GJR1" s="80" t="s">
        <v>8214</v>
      </c>
      <c r="GJS1" s="80" t="s">
        <v>8215</v>
      </c>
      <c r="GJT1" s="80" t="s">
        <v>8216</v>
      </c>
      <c r="GJU1" s="80" t="s">
        <v>8217</v>
      </c>
      <c r="GJV1" s="80" t="s">
        <v>8218</v>
      </c>
      <c r="GJW1" s="80" t="s">
        <v>8219</v>
      </c>
      <c r="GJX1" s="80" t="s">
        <v>8220</v>
      </c>
      <c r="GJY1" s="80" t="s">
        <v>8221</v>
      </c>
      <c r="GJZ1" s="80" t="s">
        <v>8222</v>
      </c>
      <c r="GKA1" s="80" t="s">
        <v>8223</v>
      </c>
      <c r="GKB1" s="80" t="s">
        <v>8224</v>
      </c>
      <c r="GKC1" s="80" t="s">
        <v>8225</v>
      </c>
      <c r="GKD1" s="80" t="s">
        <v>8226</v>
      </c>
      <c r="GKE1" s="80" t="s">
        <v>8227</v>
      </c>
      <c r="GKF1" s="80" t="s">
        <v>8228</v>
      </c>
      <c r="GKG1" s="80" t="s">
        <v>8229</v>
      </c>
      <c r="GKH1" s="80" t="s">
        <v>8230</v>
      </c>
      <c r="GKI1" s="80" t="s">
        <v>8231</v>
      </c>
      <c r="GKJ1" s="80" t="s">
        <v>8232</v>
      </c>
      <c r="GKK1" s="80" t="s">
        <v>8233</v>
      </c>
      <c r="GKL1" s="80" t="s">
        <v>8234</v>
      </c>
      <c r="GKM1" s="80" t="s">
        <v>8235</v>
      </c>
      <c r="GKN1" s="80" t="s">
        <v>8236</v>
      </c>
      <c r="GKO1" s="80" t="s">
        <v>8237</v>
      </c>
      <c r="GKP1" s="80" t="s">
        <v>8238</v>
      </c>
      <c r="GKQ1" s="80" t="s">
        <v>8239</v>
      </c>
      <c r="GKR1" s="80" t="s">
        <v>8240</v>
      </c>
      <c r="GKS1" s="80" t="s">
        <v>8241</v>
      </c>
      <c r="GKT1" s="80" t="s">
        <v>8242</v>
      </c>
      <c r="GKU1" s="80" t="s">
        <v>8243</v>
      </c>
      <c r="GKV1" s="80" t="s">
        <v>8244</v>
      </c>
      <c r="GKW1" s="80" t="s">
        <v>8245</v>
      </c>
      <c r="GKX1" s="80" t="s">
        <v>8246</v>
      </c>
      <c r="GKY1" s="80" t="s">
        <v>8247</v>
      </c>
      <c r="GKZ1" s="80" t="s">
        <v>8248</v>
      </c>
      <c r="GLA1" s="80" t="s">
        <v>8249</v>
      </c>
      <c r="GLB1" s="80" t="s">
        <v>8250</v>
      </c>
      <c r="GLC1" s="80" t="s">
        <v>8251</v>
      </c>
      <c r="GLD1" s="80" t="s">
        <v>8252</v>
      </c>
      <c r="GLE1" s="80" t="s">
        <v>8253</v>
      </c>
      <c r="GLF1" s="80" t="s">
        <v>8254</v>
      </c>
      <c r="GLG1" s="80" t="s">
        <v>8255</v>
      </c>
      <c r="GLH1" s="80" t="s">
        <v>8256</v>
      </c>
      <c r="GLI1" s="80" t="s">
        <v>8257</v>
      </c>
      <c r="GLJ1" s="80" t="s">
        <v>8258</v>
      </c>
      <c r="GLK1" s="80" t="s">
        <v>8259</v>
      </c>
      <c r="GLL1" s="80" t="s">
        <v>8260</v>
      </c>
      <c r="GLM1" s="80" t="s">
        <v>8261</v>
      </c>
      <c r="GLN1" s="80" t="s">
        <v>8262</v>
      </c>
      <c r="GLO1" s="80" t="s">
        <v>8263</v>
      </c>
      <c r="GLP1" s="80" t="s">
        <v>8264</v>
      </c>
      <c r="GLQ1" s="80" t="s">
        <v>8265</v>
      </c>
      <c r="GLR1" s="80" t="s">
        <v>8266</v>
      </c>
      <c r="GLS1" s="80" t="s">
        <v>8267</v>
      </c>
      <c r="GLT1" s="80" t="s">
        <v>8268</v>
      </c>
      <c r="GLU1" s="80" t="s">
        <v>8269</v>
      </c>
      <c r="GLV1" s="80" t="s">
        <v>8270</v>
      </c>
      <c r="GLW1" s="80" t="s">
        <v>8271</v>
      </c>
      <c r="GLX1" s="80" t="s">
        <v>8272</v>
      </c>
      <c r="GLY1" s="80" t="s">
        <v>8273</v>
      </c>
      <c r="GLZ1" s="80" t="s">
        <v>8274</v>
      </c>
      <c r="GMA1" s="80" t="s">
        <v>8275</v>
      </c>
      <c r="GMB1" s="80" t="s">
        <v>8276</v>
      </c>
      <c r="GMC1" s="80" t="s">
        <v>8277</v>
      </c>
      <c r="GMD1" s="80" t="s">
        <v>8278</v>
      </c>
      <c r="GME1" s="80" t="s">
        <v>8279</v>
      </c>
      <c r="GMF1" s="80" t="s">
        <v>8280</v>
      </c>
      <c r="GMG1" s="80" t="s">
        <v>8281</v>
      </c>
      <c r="GMH1" s="80" t="s">
        <v>8282</v>
      </c>
      <c r="GMI1" s="80" t="s">
        <v>8283</v>
      </c>
      <c r="GMJ1" s="80" t="s">
        <v>8284</v>
      </c>
      <c r="GMK1" s="80" t="s">
        <v>8285</v>
      </c>
      <c r="GML1" s="80" t="s">
        <v>8286</v>
      </c>
      <c r="GMM1" s="80" t="s">
        <v>8287</v>
      </c>
      <c r="GMN1" s="80" t="s">
        <v>8288</v>
      </c>
      <c r="GMO1" s="80" t="s">
        <v>8289</v>
      </c>
      <c r="GMP1" s="80" t="s">
        <v>8290</v>
      </c>
      <c r="GMQ1" s="80" t="s">
        <v>8291</v>
      </c>
      <c r="GMR1" s="80" t="s">
        <v>8292</v>
      </c>
      <c r="GMS1" s="80" t="s">
        <v>8293</v>
      </c>
      <c r="GMT1" s="80" t="s">
        <v>8294</v>
      </c>
      <c r="GMU1" s="80" t="s">
        <v>8295</v>
      </c>
      <c r="GMV1" s="80" t="s">
        <v>8296</v>
      </c>
      <c r="GMW1" s="80" t="s">
        <v>8297</v>
      </c>
      <c r="GMX1" s="80" t="s">
        <v>8298</v>
      </c>
      <c r="GMY1" s="80" t="s">
        <v>8299</v>
      </c>
      <c r="GMZ1" s="80" t="s">
        <v>8300</v>
      </c>
      <c r="GNA1" s="80" t="s">
        <v>8301</v>
      </c>
      <c r="GNB1" s="80" t="s">
        <v>8302</v>
      </c>
      <c r="GNC1" s="80" t="s">
        <v>8303</v>
      </c>
      <c r="GND1" s="80" t="s">
        <v>8304</v>
      </c>
      <c r="GNE1" s="80" t="s">
        <v>8305</v>
      </c>
      <c r="GNF1" s="80" t="s">
        <v>8306</v>
      </c>
      <c r="GNG1" s="80" t="s">
        <v>8307</v>
      </c>
      <c r="GNH1" s="80" t="s">
        <v>8308</v>
      </c>
      <c r="GNI1" s="80" t="s">
        <v>8309</v>
      </c>
      <c r="GNJ1" s="80" t="s">
        <v>8310</v>
      </c>
      <c r="GNK1" s="80" t="s">
        <v>8311</v>
      </c>
      <c r="GNL1" s="80" t="s">
        <v>8312</v>
      </c>
      <c r="GNM1" s="80" t="s">
        <v>8313</v>
      </c>
      <c r="GNN1" s="80" t="s">
        <v>8314</v>
      </c>
      <c r="GNO1" s="80" t="s">
        <v>8315</v>
      </c>
      <c r="GNP1" s="80" t="s">
        <v>8316</v>
      </c>
      <c r="GNQ1" s="80" t="s">
        <v>8317</v>
      </c>
      <c r="GNR1" s="80" t="s">
        <v>8318</v>
      </c>
      <c r="GNS1" s="80" t="s">
        <v>8319</v>
      </c>
      <c r="GNT1" s="80" t="s">
        <v>8320</v>
      </c>
      <c r="GNU1" s="80" t="s">
        <v>8321</v>
      </c>
      <c r="GNV1" s="80" t="s">
        <v>8322</v>
      </c>
      <c r="GNW1" s="80" t="s">
        <v>8323</v>
      </c>
      <c r="GNX1" s="80" t="s">
        <v>8324</v>
      </c>
      <c r="GNY1" s="80" t="s">
        <v>8325</v>
      </c>
      <c r="GNZ1" s="80" t="s">
        <v>8326</v>
      </c>
      <c r="GOA1" s="80" t="s">
        <v>8327</v>
      </c>
      <c r="GOB1" s="80" t="s">
        <v>8328</v>
      </c>
      <c r="GOC1" s="80" t="s">
        <v>8329</v>
      </c>
      <c r="GOD1" s="80" t="s">
        <v>8330</v>
      </c>
      <c r="GOE1" s="80" t="s">
        <v>8331</v>
      </c>
      <c r="GOF1" s="80" t="s">
        <v>8332</v>
      </c>
      <c r="GOG1" s="80" t="s">
        <v>8333</v>
      </c>
      <c r="GOH1" s="80" t="s">
        <v>8334</v>
      </c>
      <c r="GOI1" s="80" t="s">
        <v>8335</v>
      </c>
      <c r="GOJ1" s="80" t="s">
        <v>8336</v>
      </c>
      <c r="GOK1" s="80" t="s">
        <v>8337</v>
      </c>
      <c r="GOL1" s="80" t="s">
        <v>8338</v>
      </c>
      <c r="GOM1" s="80" t="s">
        <v>8339</v>
      </c>
      <c r="GON1" s="80" t="s">
        <v>8340</v>
      </c>
      <c r="GOO1" s="80" t="s">
        <v>8341</v>
      </c>
      <c r="GOP1" s="80" t="s">
        <v>8342</v>
      </c>
      <c r="GOQ1" s="80" t="s">
        <v>8343</v>
      </c>
      <c r="GOR1" s="80" t="s">
        <v>8344</v>
      </c>
      <c r="GOS1" s="80" t="s">
        <v>8345</v>
      </c>
      <c r="GOT1" s="80" t="s">
        <v>8346</v>
      </c>
      <c r="GOU1" s="80" t="s">
        <v>8347</v>
      </c>
      <c r="GOV1" s="80" t="s">
        <v>8348</v>
      </c>
      <c r="GOW1" s="80" t="s">
        <v>8349</v>
      </c>
      <c r="GOX1" s="80" t="s">
        <v>8350</v>
      </c>
      <c r="GOY1" s="80" t="s">
        <v>8351</v>
      </c>
      <c r="GOZ1" s="80" t="s">
        <v>8352</v>
      </c>
      <c r="GPA1" s="80" t="s">
        <v>8353</v>
      </c>
      <c r="GPB1" s="80" t="s">
        <v>8354</v>
      </c>
      <c r="GPC1" s="80" t="s">
        <v>8355</v>
      </c>
      <c r="GPD1" s="80" t="s">
        <v>8356</v>
      </c>
      <c r="GPE1" s="80" t="s">
        <v>8357</v>
      </c>
      <c r="GPF1" s="80" t="s">
        <v>8358</v>
      </c>
      <c r="GPG1" s="80" t="s">
        <v>8359</v>
      </c>
      <c r="GPH1" s="80" t="s">
        <v>8360</v>
      </c>
      <c r="GPI1" s="80" t="s">
        <v>8361</v>
      </c>
      <c r="GPJ1" s="80" t="s">
        <v>8362</v>
      </c>
      <c r="GPK1" s="80" t="s">
        <v>8363</v>
      </c>
      <c r="GPL1" s="80" t="s">
        <v>8364</v>
      </c>
      <c r="GPM1" s="80" t="s">
        <v>8365</v>
      </c>
      <c r="GPN1" s="80" t="s">
        <v>8366</v>
      </c>
      <c r="GPO1" s="80" t="s">
        <v>8367</v>
      </c>
      <c r="GPP1" s="80" t="s">
        <v>8368</v>
      </c>
      <c r="GPQ1" s="80" t="s">
        <v>8369</v>
      </c>
      <c r="GPR1" s="80" t="s">
        <v>8370</v>
      </c>
      <c r="GPS1" s="80" t="s">
        <v>8371</v>
      </c>
      <c r="GPT1" s="80" t="s">
        <v>8372</v>
      </c>
      <c r="GPU1" s="80" t="s">
        <v>8373</v>
      </c>
      <c r="GPV1" s="80" t="s">
        <v>8374</v>
      </c>
      <c r="GPW1" s="80" t="s">
        <v>8375</v>
      </c>
      <c r="GPX1" s="80" t="s">
        <v>8376</v>
      </c>
      <c r="GPY1" s="80" t="s">
        <v>8377</v>
      </c>
      <c r="GPZ1" s="80" t="s">
        <v>8378</v>
      </c>
      <c r="GQA1" s="80" t="s">
        <v>8379</v>
      </c>
      <c r="GQB1" s="80" t="s">
        <v>8380</v>
      </c>
      <c r="GQC1" s="80" t="s">
        <v>8381</v>
      </c>
      <c r="GQD1" s="80" t="s">
        <v>8382</v>
      </c>
      <c r="GQE1" s="80" t="s">
        <v>8383</v>
      </c>
      <c r="GQF1" s="80" t="s">
        <v>8384</v>
      </c>
      <c r="GQG1" s="80" t="s">
        <v>8385</v>
      </c>
      <c r="GQH1" s="80" t="s">
        <v>8386</v>
      </c>
      <c r="GQI1" s="80" t="s">
        <v>8387</v>
      </c>
      <c r="GQJ1" s="80" t="s">
        <v>8388</v>
      </c>
      <c r="GQK1" s="80" t="s">
        <v>8389</v>
      </c>
      <c r="GQL1" s="80" t="s">
        <v>8390</v>
      </c>
      <c r="GQM1" s="80" t="s">
        <v>8391</v>
      </c>
      <c r="GQN1" s="80" t="s">
        <v>8392</v>
      </c>
      <c r="GQO1" s="80" t="s">
        <v>8393</v>
      </c>
      <c r="GQP1" s="80" t="s">
        <v>8394</v>
      </c>
      <c r="GQQ1" s="80" t="s">
        <v>8395</v>
      </c>
      <c r="GQR1" s="80" t="s">
        <v>8396</v>
      </c>
      <c r="GQS1" s="80" t="s">
        <v>8397</v>
      </c>
      <c r="GQT1" s="80" t="s">
        <v>8398</v>
      </c>
      <c r="GQU1" s="80" t="s">
        <v>8399</v>
      </c>
      <c r="GQV1" s="80" t="s">
        <v>8400</v>
      </c>
      <c r="GQW1" s="80" t="s">
        <v>8401</v>
      </c>
      <c r="GQX1" s="80" t="s">
        <v>8402</v>
      </c>
      <c r="GQY1" s="80" t="s">
        <v>8403</v>
      </c>
      <c r="GQZ1" s="80" t="s">
        <v>8404</v>
      </c>
      <c r="GRA1" s="80" t="s">
        <v>8405</v>
      </c>
      <c r="GRB1" s="80" t="s">
        <v>8406</v>
      </c>
      <c r="GRC1" s="80" t="s">
        <v>8407</v>
      </c>
      <c r="GRD1" s="80" t="s">
        <v>8408</v>
      </c>
      <c r="GRE1" s="80" t="s">
        <v>8409</v>
      </c>
      <c r="GRF1" s="80" t="s">
        <v>8410</v>
      </c>
      <c r="GRG1" s="80" t="s">
        <v>8411</v>
      </c>
      <c r="GRH1" s="80" t="s">
        <v>8412</v>
      </c>
      <c r="GRI1" s="80" t="s">
        <v>8413</v>
      </c>
      <c r="GRJ1" s="80" t="s">
        <v>8414</v>
      </c>
      <c r="GRK1" s="80" t="s">
        <v>8415</v>
      </c>
      <c r="GRL1" s="80" t="s">
        <v>8416</v>
      </c>
      <c r="GRM1" s="80" t="s">
        <v>8417</v>
      </c>
      <c r="GRN1" s="80" t="s">
        <v>8418</v>
      </c>
      <c r="GRO1" s="80" t="s">
        <v>8419</v>
      </c>
      <c r="GRP1" s="80" t="s">
        <v>8420</v>
      </c>
      <c r="GRQ1" s="80" t="s">
        <v>8421</v>
      </c>
      <c r="GRR1" s="80" t="s">
        <v>8422</v>
      </c>
      <c r="GRS1" s="80" t="s">
        <v>8423</v>
      </c>
      <c r="GRT1" s="80" t="s">
        <v>8424</v>
      </c>
      <c r="GRU1" s="80" t="s">
        <v>8425</v>
      </c>
      <c r="GRV1" s="80" t="s">
        <v>8426</v>
      </c>
      <c r="GRW1" s="80" t="s">
        <v>8427</v>
      </c>
      <c r="GRX1" s="80" t="s">
        <v>8428</v>
      </c>
      <c r="GRY1" s="80" t="s">
        <v>8429</v>
      </c>
      <c r="GRZ1" s="80" t="s">
        <v>8430</v>
      </c>
      <c r="GSA1" s="80" t="s">
        <v>8431</v>
      </c>
      <c r="GSB1" s="80" t="s">
        <v>8432</v>
      </c>
      <c r="GSC1" s="80" t="s">
        <v>8433</v>
      </c>
      <c r="GSD1" s="80" t="s">
        <v>8434</v>
      </c>
      <c r="GSE1" s="80" t="s">
        <v>8435</v>
      </c>
      <c r="GSF1" s="80" t="s">
        <v>8436</v>
      </c>
      <c r="GSG1" s="80" t="s">
        <v>8437</v>
      </c>
      <c r="GSH1" s="80" t="s">
        <v>8438</v>
      </c>
      <c r="GSI1" s="80" t="s">
        <v>8439</v>
      </c>
      <c r="GSJ1" s="80" t="s">
        <v>8440</v>
      </c>
      <c r="GSK1" s="80" t="s">
        <v>8441</v>
      </c>
      <c r="GSL1" s="80" t="s">
        <v>8442</v>
      </c>
      <c r="GSM1" s="80" t="s">
        <v>8443</v>
      </c>
      <c r="GSN1" s="80" t="s">
        <v>8444</v>
      </c>
      <c r="GSO1" s="80" t="s">
        <v>8445</v>
      </c>
      <c r="GSP1" s="80" t="s">
        <v>8446</v>
      </c>
      <c r="GSQ1" s="80" t="s">
        <v>8447</v>
      </c>
      <c r="GSR1" s="80" t="s">
        <v>8448</v>
      </c>
      <c r="GSS1" s="80" t="s">
        <v>8449</v>
      </c>
      <c r="GST1" s="80" t="s">
        <v>8450</v>
      </c>
      <c r="GSU1" s="80" t="s">
        <v>8451</v>
      </c>
      <c r="GSV1" s="80" t="s">
        <v>8452</v>
      </c>
      <c r="GSW1" s="80" t="s">
        <v>8453</v>
      </c>
      <c r="GSX1" s="80" t="s">
        <v>8454</v>
      </c>
      <c r="GSY1" s="80" t="s">
        <v>8455</v>
      </c>
      <c r="GSZ1" s="80" t="s">
        <v>8456</v>
      </c>
      <c r="GTA1" s="80" t="s">
        <v>8457</v>
      </c>
      <c r="GTB1" s="80" t="s">
        <v>8458</v>
      </c>
      <c r="GTC1" s="80" t="s">
        <v>8459</v>
      </c>
      <c r="GTD1" s="80" t="s">
        <v>8460</v>
      </c>
      <c r="GTE1" s="80" t="s">
        <v>8461</v>
      </c>
      <c r="GTF1" s="80" t="s">
        <v>8462</v>
      </c>
      <c r="GTG1" s="80" t="s">
        <v>8463</v>
      </c>
      <c r="GTH1" s="80" t="s">
        <v>8464</v>
      </c>
      <c r="GTI1" s="80" t="s">
        <v>8465</v>
      </c>
      <c r="GTJ1" s="80" t="s">
        <v>8466</v>
      </c>
      <c r="GTK1" s="80" t="s">
        <v>8467</v>
      </c>
      <c r="GTL1" s="80" t="s">
        <v>8468</v>
      </c>
      <c r="GTM1" s="80" t="s">
        <v>8469</v>
      </c>
      <c r="GTN1" s="80" t="s">
        <v>8470</v>
      </c>
      <c r="GTO1" s="80" t="s">
        <v>8471</v>
      </c>
      <c r="GTP1" s="80" t="s">
        <v>8472</v>
      </c>
      <c r="GTQ1" s="80" t="s">
        <v>8473</v>
      </c>
      <c r="GTR1" s="80" t="s">
        <v>8474</v>
      </c>
      <c r="GTS1" s="80" t="s">
        <v>8475</v>
      </c>
      <c r="GTT1" s="80" t="s">
        <v>8476</v>
      </c>
      <c r="GTU1" s="80" t="s">
        <v>8477</v>
      </c>
      <c r="GTV1" s="80" t="s">
        <v>8478</v>
      </c>
      <c r="GTW1" s="80" t="s">
        <v>8479</v>
      </c>
      <c r="GTX1" s="80" t="s">
        <v>8480</v>
      </c>
      <c r="GTY1" s="80" t="s">
        <v>8481</v>
      </c>
      <c r="GTZ1" s="80" t="s">
        <v>8482</v>
      </c>
      <c r="GUA1" s="80" t="s">
        <v>8483</v>
      </c>
      <c r="GUB1" s="80" t="s">
        <v>8484</v>
      </c>
      <c r="GUC1" s="80" t="s">
        <v>8485</v>
      </c>
      <c r="GUD1" s="80" t="s">
        <v>8486</v>
      </c>
      <c r="GUE1" s="80" t="s">
        <v>8487</v>
      </c>
      <c r="GUF1" s="80" t="s">
        <v>8488</v>
      </c>
      <c r="GUG1" s="80" t="s">
        <v>8489</v>
      </c>
      <c r="GUH1" s="80" t="s">
        <v>8490</v>
      </c>
      <c r="GUI1" s="80" t="s">
        <v>8491</v>
      </c>
      <c r="GUJ1" s="80" t="s">
        <v>8492</v>
      </c>
      <c r="GUK1" s="80" t="s">
        <v>8493</v>
      </c>
      <c r="GUL1" s="80" t="s">
        <v>8494</v>
      </c>
      <c r="GUM1" s="80" t="s">
        <v>8495</v>
      </c>
      <c r="GUN1" s="80" t="s">
        <v>8496</v>
      </c>
      <c r="GUO1" s="80" t="s">
        <v>8497</v>
      </c>
      <c r="GUP1" s="80" t="s">
        <v>8498</v>
      </c>
      <c r="GUQ1" s="80" t="s">
        <v>8499</v>
      </c>
      <c r="GUR1" s="80" t="s">
        <v>8500</v>
      </c>
      <c r="GUS1" s="80" t="s">
        <v>8501</v>
      </c>
      <c r="GUT1" s="80" t="s">
        <v>8502</v>
      </c>
      <c r="GUU1" s="80" t="s">
        <v>8503</v>
      </c>
      <c r="GUV1" s="80" t="s">
        <v>8504</v>
      </c>
      <c r="GUW1" s="80" t="s">
        <v>8505</v>
      </c>
      <c r="GUX1" s="80" t="s">
        <v>8506</v>
      </c>
      <c r="GUY1" s="80" t="s">
        <v>8507</v>
      </c>
      <c r="GUZ1" s="80" t="s">
        <v>8508</v>
      </c>
      <c r="GVA1" s="80" t="s">
        <v>8509</v>
      </c>
      <c r="GVB1" s="80" t="s">
        <v>8510</v>
      </c>
      <c r="GVC1" s="80" t="s">
        <v>8511</v>
      </c>
      <c r="GVD1" s="80" t="s">
        <v>8512</v>
      </c>
      <c r="GVE1" s="80" t="s">
        <v>8513</v>
      </c>
      <c r="GVF1" s="80" t="s">
        <v>8514</v>
      </c>
      <c r="GVG1" s="80" t="s">
        <v>8515</v>
      </c>
      <c r="GVH1" s="80" t="s">
        <v>8516</v>
      </c>
      <c r="GVI1" s="80" t="s">
        <v>8517</v>
      </c>
      <c r="GVJ1" s="80" t="s">
        <v>8518</v>
      </c>
      <c r="GVK1" s="80" t="s">
        <v>8519</v>
      </c>
      <c r="GVL1" s="80" t="s">
        <v>8520</v>
      </c>
      <c r="GVM1" s="80" t="s">
        <v>8521</v>
      </c>
      <c r="GVN1" s="80" t="s">
        <v>8522</v>
      </c>
      <c r="GVO1" s="80" t="s">
        <v>8523</v>
      </c>
      <c r="GVP1" s="80" t="s">
        <v>8524</v>
      </c>
      <c r="GVQ1" s="80" t="s">
        <v>8525</v>
      </c>
      <c r="GVR1" s="80" t="s">
        <v>8526</v>
      </c>
      <c r="GVS1" s="80" t="s">
        <v>8527</v>
      </c>
      <c r="GVT1" s="80" t="s">
        <v>8528</v>
      </c>
      <c r="GVU1" s="80" t="s">
        <v>8529</v>
      </c>
      <c r="GVV1" s="80" t="s">
        <v>8530</v>
      </c>
      <c r="GVW1" s="80" t="s">
        <v>8531</v>
      </c>
      <c r="GVX1" s="80" t="s">
        <v>8532</v>
      </c>
      <c r="GVY1" s="80" t="s">
        <v>8533</v>
      </c>
      <c r="GVZ1" s="80" t="s">
        <v>8534</v>
      </c>
      <c r="GWA1" s="80" t="s">
        <v>8535</v>
      </c>
      <c r="GWB1" s="80" t="s">
        <v>8536</v>
      </c>
      <c r="GWC1" s="80" t="s">
        <v>8537</v>
      </c>
      <c r="GWD1" s="80" t="s">
        <v>8538</v>
      </c>
      <c r="GWE1" s="80" t="s">
        <v>8539</v>
      </c>
      <c r="GWF1" s="80" t="s">
        <v>8540</v>
      </c>
      <c r="GWG1" s="80" t="s">
        <v>8541</v>
      </c>
      <c r="GWH1" s="80" t="s">
        <v>8542</v>
      </c>
      <c r="GWI1" s="80" t="s">
        <v>8543</v>
      </c>
      <c r="GWJ1" s="80" t="s">
        <v>8544</v>
      </c>
      <c r="GWK1" s="80" t="s">
        <v>8545</v>
      </c>
      <c r="GWL1" s="80" t="s">
        <v>8546</v>
      </c>
      <c r="GWM1" s="80" t="s">
        <v>8547</v>
      </c>
      <c r="GWN1" s="80" t="s">
        <v>8548</v>
      </c>
      <c r="GWO1" s="80" t="s">
        <v>8549</v>
      </c>
      <c r="GWP1" s="80" t="s">
        <v>8550</v>
      </c>
      <c r="GWQ1" s="80" t="s">
        <v>8551</v>
      </c>
      <c r="GWR1" s="80" t="s">
        <v>8552</v>
      </c>
      <c r="GWS1" s="80" t="s">
        <v>8553</v>
      </c>
      <c r="GWT1" s="80" t="s">
        <v>8554</v>
      </c>
      <c r="GWU1" s="80" t="s">
        <v>8555</v>
      </c>
      <c r="GWV1" s="80" t="s">
        <v>8556</v>
      </c>
      <c r="GWW1" s="80" t="s">
        <v>8557</v>
      </c>
      <c r="GWX1" s="80" t="s">
        <v>8558</v>
      </c>
      <c r="GWY1" s="80" t="s">
        <v>8559</v>
      </c>
      <c r="GWZ1" s="80" t="s">
        <v>8560</v>
      </c>
      <c r="GXA1" s="80" t="s">
        <v>8561</v>
      </c>
      <c r="GXB1" s="80" t="s">
        <v>8562</v>
      </c>
      <c r="GXC1" s="80" t="s">
        <v>8563</v>
      </c>
      <c r="GXD1" s="80" t="s">
        <v>8564</v>
      </c>
      <c r="GXE1" s="80" t="s">
        <v>8565</v>
      </c>
      <c r="GXF1" s="80" t="s">
        <v>8566</v>
      </c>
      <c r="GXG1" s="80" t="s">
        <v>8567</v>
      </c>
      <c r="GXH1" s="80" t="s">
        <v>8568</v>
      </c>
      <c r="GXI1" s="80" t="s">
        <v>8569</v>
      </c>
      <c r="GXJ1" s="80" t="s">
        <v>8570</v>
      </c>
      <c r="GXK1" s="80" t="s">
        <v>8571</v>
      </c>
      <c r="GXL1" s="80" t="s">
        <v>8572</v>
      </c>
      <c r="GXM1" s="80" t="s">
        <v>8573</v>
      </c>
      <c r="GXN1" s="80" t="s">
        <v>8574</v>
      </c>
      <c r="GXO1" s="80" t="s">
        <v>8575</v>
      </c>
      <c r="GXP1" s="80" t="s">
        <v>8576</v>
      </c>
      <c r="GXQ1" s="80" t="s">
        <v>8577</v>
      </c>
      <c r="GXR1" s="80" t="s">
        <v>8578</v>
      </c>
      <c r="GXS1" s="80" t="s">
        <v>8579</v>
      </c>
      <c r="GXT1" s="80" t="s">
        <v>8580</v>
      </c>
      <c r="GXU1" s="80" t="s">
        <v>8581</v>
      </c>
      <c r="GXV1" s="80" t="s">
        <v>8582</v>
      </c>
      <c r="GXW1" s="80" t="s">
        <v>8583</v>
      </c>
      <c r="GXX1" s="80" t="s">
        <v>8584</v>
      </c>
      <c r="GXY1" s="80" t="s">
        <v>8585</v>
      </c>
      <c r="GXZ1" s="80" t="s">
        <v>8586</v>
      </c>
      <c r="GYA1" s="80" t="s">
        <v>8587</v>
      </c>
      <c r="GYB1" s="80" t="s">
        <v>8588</v>
      </c>
      <c r="GYC1" s="80" t="s">
        <v>8589</v>
      </c>
      <c r="GYD1" s="80" t="s">
        <v>8590</v>
      </c>
      <c r="GYE1" s="80" t="s">
        <v>8591</v>
      </c>
      <c r="GYF1" s="80" t="s">
        <v>8592</v>
      </c>
      <c r="GYG1" s="80" t="s">
        <v>8593</v>
      </c>
      <c r="GYH1" s="80" t="s">
        <v>8594</v>
      </c>
      <c r="GYI1" s="80" t="s">
        <v>8595</v>
      </c>
      <c r="GYJ1" s="80" t="s">
        <v>8596</v>
      </c>
      <c r="GYK1" s="80" t="s">
        <v>8597</v>
      </c>
      <c r="GYL1" s="80" t="s">
        <v>8598</v>
      </c>
      <c r="GYM1" s="80" t="s">
        <v>8599</v>
      </c>
      <c r="GYN1" s="80" t="s">
        <v>8600</v>
      </c>
      <c r="GYO1" s="80" t="s">
        <v>8601</v>
      </c>
      <c r="GYP1" s="80" t="s">
        <v>8602</v>
      </c>
      <c r="GYQ1" s="80" t="s">
        <v>8603</v>
      </c>
      <c r="GYR1" s="80" t="s">
        <v>8604</v>
      </c>
      <c r="GYS1" s="80" t="s">
        <v>8605</v>
      </c>
      <c r="GYT1" s="80" t="s">
        <v>8606</v>
      </c>
      <c r="GYU1" s="80" t="s">
        <v>8607</v>
      </c>
      <c r="GYV1" s="80" t="s">
        <v>8608</v>
      </c>
      <c r="GYW1" s="80" t="s">
        <v>8609</v>
      </c>
      <c r="GYX1" s="80" t="s">
        <v>8610</v>
      </c>
      <c r="GYY1" s="80" t="s">
        <v>8611</v>
      </c>
      <c r="GYZ1" s="80" t="s">
        <v>8612</v>
      </c>
      <c r="GZA1" s="80" t="s">
        <v>8613</v>
      </c>
      <c r="GZB1" s="80" t="s">
        <v>8614</v>
      </c>
      <c r="GZC1" s="80" t="s">
        <v>8615</v>
      </c>
      <c r="GZD1" s="80" t="s">
        <v>8616</v>
      </c>
      <c r="GZE1" s="80" t="s">
        <v>8617</v>
      </c>
      <c r="GZF1" s="80" t="s">
        <v>8618</v>
      </c>
      <c r="GZG1" s="80" t="s">
        <v>8619</v>
      </c>
      <c r="GZH1" s="80" t="s">
        <v>8620</v>
      </c>
      <c r="GZI1" s="80" t="s">
        <v>8621</v>
      </c>
      <c r="GZJ1" s="80" t="s">
        <v>8622</v>
      </c>
      <c r="GZK1" s="80" t="s">
        <v>8623</v>
      </c>
      <c r="GZL1" s="80" t="s">
        <v>8624</v>
      </c>
      <c r="GZM1" s="80" t="s">
        <v>8625</v>
      </c>
      <c r="GZN1" s="80" t="s">
        <v>8626</v>
      </c>
      <c r="GZO1" s="80" t="s">
        <v>8627</v>
      </c>
      <c r="GZP1" s="80" t="s">
        <v>8628</v>
      </c>
      <c r="GZQ1" s="80" t="s">
        <v>8629</v>
      </c>
      <c r="GZR1" s="80" t="s">
        <v>8630</v>
      </c>
      <c r="GZS1" s="80" t="s">
        <v>8631</v>
      </c>
      <c r="GZT1" s="80" t="s">
        <v>8632</v>
      </c>
      <c r="GZU1" s="80" t="s">
        <v>8633</v>
      </c>
      <c r="GZV1" s="80" t="s">
        <v>8634</v>
      </c>
      <c r="GZW1" s="80" t="s">
        <v>8635</v>
      </c>
      <c r="GZX1" s="80" t="s">
        <v>8636</v>
      </c>
      <c r="GZY1" s="80" t="s">
        <v>8637</v>
      </c>
      <c r="GZZ1" s="80" t="s">
        <v>8638</v>
      </c>
      <c r="HAA1" s="80" t="s">
        <v>8639</v>
      </c>
      <c r="HAB1" s="80" t="s">
        <v>8640</v>
      </c>
      <c r="HAC1" s="80" t="s">
        <v>8641</v>
      </c>
      <c r="HAD1" s="80" t="s">
        <v>8642</v>
      </c>
      <c r="HAE1" s="80" t="s">
        <v>8643</v>
      </c>
      <c r="HAF1" s="80" t="s">
        <v>8644</v>
      </c>
      <c r="HAG1" s="80" t="s">
        <v>8645</v>
      </c>
      <c r="HAH1" s="80" t="s">
        <v>8646</v>
      </c>
      <c r="HAI1" s="80" t="s">
        <v>8647</v>
      </c>
      <c r="HAJ1" s="80" t="s">
        <v>8648</v>
      </c>
      <c r="HAK1" s="80" t="s">
        <v>8649</v>
      </c>
      <c r="HAL1" s="80" t="s">
        <v>8650</v>
      </c>
      <c r="HAM1" s="80" t="s">
        <v>8651</v>
      </c>
      <c r="HAN1" s="80" t="s">
        <v>8652</v>
      </c>
      <c r="HAO1" s="80" t="s">
        <v>8653</v>
      </c>
      <c r="HAP1" s="80" t="s">
        <v>8654</v>
      </c>
      <c r="HAQ1" s="80" t="s">
        <v>8655</v>
      </c>
      <c r="HAR1" s="80" t="s">
        <v>8656</v>
      </c>
      <c r="HAS1" s="80" t="s">
        <v>8657</v>
      </c>
      <c r="HAT1" s="80" t="s">
        <v>8658</v>
      </c>
      <c r="HAU1" s="80" t="s">
        <v>8659</v>
      </c>
      <c r="HAV1" s="80" t="s">
        <v>8660</v>
      </c>
      <c r="HAW1" s="80" t="s">
        <v>8661</v>
      </c>
      <c r="HAX1" s="80" t="s">
        <v>8662</v>
      </c>
      <c r="HAY1" s="80" t="s">
        <v>8663</v>
      </c>
      <c r="HAZ1" s="80" t="s">
        <v>8664</v>
      </c>
      <c r="HBA1" s="80" t="s">
        <v>8665</v>
      </c>
      <c r="HBB1" s="80" t="s">
        <v>8666</v>
      </c>
      <c r="HBC1" s="80" t="s">
        <v>8667</v>
      </c>
      <c r="HBD1" s="80" t="s">
        <v>8668</v>
      </c>
      <c r="HBE1" s="80" t="s">
        <v>8669</v>
      </c>
      <c r="HBF1" s="80" t="s">
        <v>8670</v>
      </c>
      <c r="HBG1" s="80" t="s">
        <v>8671</v>
      </c>
      <c r="HBH1" s="80" t="s">
        <v>8672</v>
      </c>
      <c r="HBI1" s="80" t="s">
        <v>8673</v>
      </c>
      <c r="HBJ1" s="80" t="s">
        <v>8674</v>
      </c>
      <c r="HBK1" s="80" t="s">
        <v>8675</v>
      </c>
      <c r="HBL1" s="80" t="s">
        <v>8676</v>
      </c>
      <c r="HBM1" s="80" t="s">
        <v>8677</v>
      </c>
      <c r="HBN1" s="80" t="s">
        <v>8678</v>
      </c>
      <c r="HBO1" s="80" t="s">
        <v>8679</v>
      </c>
      <c r="HBP1" s="80" t="s">
        <v>8680</v>
      </c>
      <c r="HBQ1" s="80" t="s">
        <v>8681</v>
      </c>
      <c r="HBR1" s="80" t="s">
        <v>8682</v>
      </c>
      <c r="HBS1" s="80" t="s">
        <v>8683</v>
      </c>
      <c r="HBT1" s="80" t="s">
        <v>8684</v>
      </c>
      <c r="HBU1" s="80" t="s">
        <v>8685</v>
      </c>
      <c r="HBV1" s="80" t="s">
        <v>8686</v>
      </c>
      <c r="HBW1" s="80" t="s">
        <v>8687</v>
      </c>
      <c r="HBX1" s="80" t="s">
        <v>8688</v>
      </c>
      <c r="HBY1" s="80" t="s">
        <v>8689</v>
      </c>
      <c r="HBZ1" s="80" t="s">
        <v>8690</v>
      </c>
      <c r="HCA1" s="80" t="s">
        <v>8691</v>
      </c>
      <c r="HCB1" s="80" t="s">
        <v>8692</v>
      </c>
      <c r="HCC1" s="80" t="s">
        <v>8693</v>
      </c>
      <c r="HCD1" s="80" t="s">
        <v>8694</v>
      </c>
      <c r="HCE1" s="80" t="s">
        <v>8695</v>
      </c>
      <c r="HCF1" s="80" t="s">
        <v>8696</v>
      </c>
      <c r="HCG1" s="80" t="s">
        <v>8697</v>
      </c>
      <c r="HCH1" s="80" t="s">
        <v>8698</v>
      </c>
      <c r="HCI1" s="80" t="s">
        <v>8699</v>
      </c>
      <c r="HCJ1" s="80" t="s">
        <v>8700</v>
      </c>
      <c r="HCK1" s="80" t="s">
        <v>8701</v>
      </c>
      <c r="HCL1" s="80" t="s">
        <v>8702</v>
      </c>
      <c r="HCM1" s="80" t="s">
        <v>8703</v>
      </c>
      <c r="HCN1" s="80" t="s">
        <v>8704</v>
      </c>
      <c r="HCO1" s="80" t="s">
        <v>8705</v>
      </c>
      <c r="HCP1" s="80" t="s">
        <v>8706</v>
      </c>
      <c r="HCQ1" s="80" t="s">
        <v>8707</v>
      </c>
      <c r="HCR1" s="80" t="s">
        <v>8708</v>
      </c>
      <c r="HCS1" s="80" t="s">
        <v>8709</v>
      </c>
      <c r="HCT1" s="80" t="s">
        <v>8710</v>
      </c>
      <c r="HCU1" s="80" t="s">
        <v>8711</v>
      </c>
      <c r="HCV1" s="80" t="s">
        <v>8712</v>
      </c>
      <c r="HCW1" s="80" t="s">
        <v>8713</v>
      </c>
      <c r="HCX1" s="80" t="s">
        <v>8714</v>
      </c>
      <c r="HCY1" s="80" t="s">
        <v>8715</v>
      </c>
      <c r="HCZ1" s="80" t="s">
        <v>8716</v>
      </c>
      <c r="HDA1" s="80" t="s">
        <v>8717</v>
      </c>
      <c r="HDB1" s="80" t="s">
        <v>8718</v>
      </c>
      <c r="HDC1" s="80" t="s">
        <v>8719</v>
      </c>
      <c r="HDD1" s="80" t="s">
        <v>8720</v>
      </c>
      <c r="HDE1" s="80" t="s">
        <v>8721</v>
      </c>
      <c r="HDF1" s="80" t="s">
        <v>8722</v>
      </c>
      <c r="HDG1" s="80" t="s">
        <v>8723</v>
      </c>
      <c r="HDH1" s="80" t="s">
        <v>8724</v>
      </c>
      <c r="HDI1" s="80" t="s">
        <v>8725</v>
      </c>
      <c r="HDJ1" s="80" t="s">
        <v>8726</v>
      </c>
      <c r="HDK1" s="80" t="s">
        <v>8727</v>
      </c>
      <c r="HDL1" s="80" t="s">
        <v>8728</v>
      </c>
      <c r="HDM1" s="80" t="s">
        <v>8729</v>
      </c>
      <c r="HDN1" s="80" t="s">
        <v>8730</v>
      </c>
      <c r="HDO1" s="80" t="s">
        <v>8731</v>
      </c>
      <c r="HDP1" s="80" t="s">
        <v>8732</v>
      </c>
      <c r="HDQ1" s="80" t="s">
        <v>8733</v>
      </c>
      <c r="HDR1" s="80" t="s">
        <v>8734</v>
      </c>
      <c r="HDS1" s="80" t="s">
        <v>8735</v>
      </c>
      <c r="HDT1" s="80" t="s">
        <v>8736</v>
      </c>
      <c r="HDU1" s="80" t="s">
        <v>8737</v>
      </c>
      <c r="HDV1" s="80" t="s">
        <v>8738</v>
      </c>
      <c r="HDW1" s="80" t="s">
        <v>8739</v>
      </c>
      <c r="HDX1" s="80" t="s">
        <v>8740</v>
      </c>
      <c r="HDY1" s="80" t="s">
        <v>8741</v>
      </c>
      <c r="HDZ1" s="80" t="s">
        <v>8742</v>
      </c>
      <c r="HEA1" s="80" t="s">
        <v>8743</v>
      </c>
      <c r="HEB1" s="80" t="s">
        <v>8744</v>
      </c>
      <c r="HEC1" s="80" t="s">
        <v>8745</v>
      </c>
      <c r="HED1" s="80" t="s">
        <v>8746</v>
      </c>
      <c r="HEE1" s="80" t="s">
        <v>8747</v>
      </c>
      <c r="HEF1" s="80" t="s">
        <v>8748</v>
      </c>
      <c r="HEG1" s="80" t="s">
        <v>8749</v>
      </c>
      <c r="HEH1" s="80" t="s">
        <v>8750</v>
      </c>
      <c r="HEI1" s="80" t="s">
        <v>8751</v>
      </c>
      <c r="HEJ1" s="80" t="s">
        <v>8752</v>
      </c>
      <c r="HEK1" s="80" t="s">
        <v>8753</v>
      </c>
      <c r="HEL1" s="80" t="s">
        <v>8754</v>
      </c>
      <c r="HEM1" s="80" t="s">
        <v>8755</v>
      </c>
      <c r="HEN1" s="80" t="s">
        <v>8756</v>
      </c>
      <c r="HEO1" s="80" t="s">
        <v>8757</v>
      </c>
      <c r="HEP1" s="80" t="s">
        <v>8758</v>
      </c>
      <c r="HEQ1" s="80" t="s">
        <v>8759</v>
      </c>
      <c r="HER1" s="80" t="s">
        <v>8760</v>
      </c>
      <c r="HES1" s="80" t="s">
        <v>8761</v>
      </c>
      <c r="HET1" s="80" t="s">
        <v>8762</v>
      </c>
      <c r="HEU1" s="80" t="s">
        <v>8763</v>
      </c>
      <c r="HEV1" s="80" t="s">
        <v>8764</v>
      </c>
      <c r="HEW1" s="80" t="s">
        <v>8765</v>
      </c>
      <c r="HEX1" s="80" t="s">
        <v>8766</v>
      </c>
      <c r="HEY1" s="80" t="s">
        <v>8767</v>
      </c>
      <c r="HEZ1" s="80" t="s">
        <v>8768</v>
      </c>
      <c r="HFA1" s="80" t="s">
        <v>8769</v>
      </c>
      <c r="HFB1" s="80" t="s">
        <v>8770</v>
      </c>
      <c r="HFC1" s="80" t="s">
        <v>8771</v>
      </c>
      <c r="HFD1" s="80" t="s">
        <v>8772</v>
      </c>
      <c r="HFE1" s="80" t="s">
        <v>8773</v>
      </c>
      <c r="HFF1" s="80" t="s">
        <v>8774</v>
      </c>
      <c r="HFG1" s="80" t="s">
        <v>8775</v>
      </c>
      <c r="HFH1" s="80" t="s">
        <v>8776</v>
      </c>
      <c r="HFI1" s="80" t="s">
        <v>8777</v>
      </c>
      <c r="HFJ1" s="80" t="s">
        <v>8778</v>
      </c>
      <c r="HFK1" s="80" t="s">
        <v>8779</v>
      </c>
      <c r="HFL1" s="80" t="s">
        <v>8780</v>
      </c>
      <c r="HFM1" s="80" t="s">
        <v>8781</v>
      </c>
      <c r="HFN1" s="80" t="s">
        <v>8782</v>
      </c>
      <c r="HFO1" s="80" t="s">
        <v>8783</v>
      </c>
      <c r="HFP1" s="80" t="s">
        <v>8784</v>
      </c>
      <c r="HFQ1" s="80" t="s">
        <v>8785</v>
      </c>
      <c r="HFR1" s="80" t="s">
        <v>8786</v>
      </c>
      <c r="HFS1" s="80" t="s">
        <v>8787</v>
      </c>
      <c r="HFT1" s="80" t="s">
        <v>8788</v>
      </c>
      <c r="HFU1" s="80" t="s">
        <v>8789</v>
      </c>
      <c r="HFV1" s="80" t="s">
        <v>8790</v>
      </c>
      <c r="HFW1" s="80" t="s">
        <v>8791</v>
      </c>
      <c r="HFX1" s="80" t="s">
        <v>8792</v>
      </c>
      <c r="HFY1" s="80" t="s">
        <v>8793</v>
      </c>
      <c r="HFZ1" s="80" t="s">
        <v>8794</v>
      </c>
      <c r="HGA1" s="80" t="s">
        <v>8795</v>
      </c>
      <c r="HGB1" s="80" t="s">
        <v>8796</v>
      </c>
      <c r="HGC1" s="80" t="s">
        <v>8797</v>
      </c>
      <c r="HGD1" s="80" t="s">
        <v>8798</v>
      </c>
      <c r="HGE1" s="80" t="s">
        <v>8799</v>
      </c>
      <c r="HGF1" s="80" t="s">
        <v>8800</v>
      </c>
      <c r="HGG1" s="80" t="s">
        <v>8801</v>
      </c>
      <c r="HGH1" s="80" t="s">
        <v>8802</v>
      </c>
      <c r="HGI1" s="80" t="s">
        <v>8803</v>
      </c>
      <c r="HGJ1" s="80" t="s">
        <v>8804</v>
      </c>
      <c r="HGK1" s="80" t="s">
        <v>8805</v>
      </c>
      <c r="HGL1" s="80" t="s">
        <v>8806</v>
      </c>
      <c r="HGM1" s="80" t="s">
        <v>8807</v>
      </c>
      <c r="HGN1" s="80" t="s">
        <v>8808</v>
      </c>
      <c r="HGO1" s="80" t="s">
        <v>8809</v>
      </c>
      <c r="HGP1" s="80" t="s">
        <v>8810</v>
      </c>
      <c r="HGQ1" s="80" t="s">
        <v>8811</v>
      </c>
      <c r="HGR1" s="80" t="s">
        <v>8812</v>
      </c>
      <c r="HGS1" s="80" t="s">
        <v>8813</v>
      </c>
      <c r="HGT1" s="80" t="s">
        <v>8814</v>
      </c>
      <c r="HGU1" s="80" t="s">
        <v>8815</v>
      </c>
      <c r="HGV1" s="80" t="s">
        <v>8816</v>
      </c>
      <c r="HGW1" s="80" t="s">
        <v>8817</v>
      </c>
      <c r="HGX1" s="80" t="s">
        <v>8818</v>
      </c>
      <c r="HGY1" s="80" t="s">
        <v>8819</v>
      </c>
      <c r="HGZ1" s="80" t="s">
        <v>8820</v>
      </c>
      <c r="HHA1" s="80" t="s">
        <v>8821</v>
      </c>
      <c r="HHB1" s="80" t="s">
        <v>8822</v>
      </c>
      <c r="HHC1" s="80" t="s">
        <v>8823</v>
      </c>
      <c r="HHD1" s="80" t="s">
        <v>8824</v>
      </c>
      <c r="HHE1" s="80" t="s">
        <v>8825</v>
      </c>
      <c r="HHF1" s="80" t="s">
        <v>8826</v>
      </c>
      <c r="HHG1" s="80" t="s">
        <v>8827</v>
      </c>
      <c r="HHH1" s="80" t="s">
        <v>8828</v>
      </c>
      <c r="HHI1" s="80" t="s">
        <v>8829</v>
      </c>
      <c r="HHJ1" s="80" t="s">
        <v>8830</v>
      </c>
      <c r="HHK1" s="80" t="s">
        <v>8831</v>
      </c>
      <c r="HHL1" s="80" t="s">
        <v>8832</v>
      </c>
      <c r="HHM1" s="80" t="s">
        <v>8833</v>
      </c>
      <c r="HHN1" s="80" t="s">
        <v>8834</v>
      </c>
      <c r="HHO1" s="80" t="s">
        <v>8835</v>
      </c>
      <c r="HHP1" s="80" t="s">
        <v>8836</v>
      </c>
      <c r="HHQ1" s="80" t="s">
        <v>8837</v>
      </c>
      <c r="HHR1" s="80" t="s">
        <v>8838</v>
      </c>
      <c r="HHS1" s="80" t="s">
        <v>8839</v>
      </c>
      <c r="HHT1" s="80" t="s">
        <v>8840</v>
      </c>
      <c r="HHU1" s="80" t="s">
        <v>8841</v>
      </c>
      <c r="HHV1" s="80" t="s">
        <v>8842</v>
      </c>
      <c r="HHW1" s="80" t="s">
        <v>8843</v>
      </c>
      <c r="HHX1" s="80" t="s">
        <v>8844</v>
      </c>
      <c r="HHY1" s="80" t="s">
        <v>8845</v>
      </c>
      <c r="HHZ1" s="80" t="s">
        <v>8846</v>
      </c>
      <c r="HIA1" s="80" t="s">
        <v>8847</v>
      </c>
      <c r="HIB1" s="80" t="s">
        <v>8848</v>
      </c>
      <c r="HIC1" s="80" t="s">
        <v>8849</v>
      </c>
      <c r="HID1" s="80" t="s">
        <v>8850</v>
      </c>
      <c r="HIE1" s="80" t="s">
        <v>8851</v>
      </c>
      <c r="HIF1" s="80" t="s">
        <v>8852</v>
      </c>
      <c r="HIG1" s="80" t="s">
        <v>8853</v>
      </c>
      <c r="HIH1" s="80" t="s">
        <v>8854</v>
      </c>
      <c r="HII1" s="80" t="s">
        <v>8855</v>
      </c>
      <c r="HIJ1" s="80" t="s">
        <v>8856</v>
      </c>
      <c r="HIK1" s="80" t="s">
        <v>8857</v>
      </c>
      <c r="HIL1" s="80" t="s">
        <v>8858</v>
      </c>
      <c r="HIM1" s="80" t="s">
        <v>8859</v>
      </c>
      <c r="HIN1" s="80" t="s">
        <v>8860</v>
      </c>
      <c r="HIO1" s="80" t="s">
        <v>8861</v>
      </c>
      <c r="HIP1" s="80" t="s">
        <v>8862</v>
      </c>
      <c r="HIQ1" s="80" t="s">
        <v>8863</v>
      </c>
      <c r="HIR1" s="80" t="s">
        <v>8864</v>
      </c>
      <c r="HIS1" s="80" t="s">
        <v>8865</v>
      </c>
      <c r="HIT1" s="80" t="s">
        <v>8866</v>
      </c>
      <c r="HIU1" s="80" t="s">
        <v>8867</v>
      </c>
      <c r="HIV1" s="80" t="s">
        <v>8868</v>
      </c>
      <c r="HIW1" s="80" t="s">
        <v>8869</v>
      </c>
      <c r="HIX1" s="80" t="s">
        <v>8870</v>
      </c>
      <c r="HIY1" s="80" t="s">
        <v>8871</v>
      </c>
      <c r="HIZ1" s="80" t="s">
        <v>8872</v>
      </c>
      <c r="HJA1" s="80" t="s">
        <v>8873</v>
      </c>
      <c r="HJB1" s="80" t="s">
        <v>8874</v>
      </c>
      <c r="HJC1" s="80" t="s">
        <v>8875</v>
      </c>
      <c r="HJD1" s="80" t="s">
        <v>8876</v>
      </c>
      <c r="HJE1" s="80" t="s">
        <v>8877</v>
      </c>
      <c r="HJF1" s="80" t="s">
        <v>8878</v>
      </c>
      <c r="HJG1" s="80" t="s">
        <v>8879</v>
      </c>
      <c r="HJH1" s="80" t="s">
        <v>8880</v>
      </c>
      <c r="HJI1" s="80" t="s">
        <v>8881</v>
      </c>
      <c r="HJJ1" s="80" t="s">
        <v>8882</v>
      </c>
      <c r="HJK1" s="80" t="s">
        <v>8883</v>
      </c>
      <c r="HJL1" s="80" t="s">
        <v>8884</v>
      </c>
      <c r="HJM1" s="80" t="s">
        <v>8885</v>
      </c>
      <c r="HJN1" s="80" t="s">
        <v>8886</v>
      </c>
      <c r="HJO1" s="80" t="s">
        <v>8887</v>
      </c>
      <c r="HJP1" s="80" t="s">
        <v>8888</v>
      </c>
      <c r="HJQ1" s="80" t="s">
        <v>8889</v>
      </c>
      <c r="HJR1" s="80" t="s">
        <v>8890</v>
      </c>
      <c r="HJS1" s="80" t="s">
        <v>8891</v>
      </c>
      <c r="HJT1" s="80" t="s">
        <v>8892</v>
      </c>
      <c r="HJU1" s="80" t="s">
        <v>8893</v>
      </c>
      <c r="HJV1" s="80" t="s">
        <v>8894</v>
      </c>
      <c r="HJW1" s="80" t="s">
        <v>8895</v>
      </c>
      <c r="HJX1" s="80" t="s">
        <v>8896</v>
      </c>
      <c r="HJY1" s="80" t="s">
        <v>8897</v>
      </c>
      <c r="HJZ1" s="80" t="s">
        <v>8898</v>
      </c>
      <c r="HKA1" s="80" t="s">
        <v>8899</v>
      </c>
      <c r="HKB1" s="80" t="s">
        <v>8900</v>
      </c>
      <c r="HKC1" s="80" t="s">
        <v>8901</v>
      </c>
      <c r="HKD1" s="80" t="s">
        <v>8902</v>
      </c>
      <c r="HKE1" s="80" t="s">
        <v>8903</v>
      </c>
      <c r="HKF1" s="80" t="s">
        <v>8904</v>
      </c>
      <c r="HKG1" s="80" t="s">
        <v>8905</v>
      </c>
      <c r="HKH1" s="80" t="s">
        <v>8906</v>
      </c>
      <c r="HKI1" s="80" t="s">
        <v>8907</v>
      </c>
      <c r="HKJ1" s="80" t="s">
        <v>8908</v>
      </c>
      <c r="HKK1" s="80" t="s">
        <v>8909</v>
      </c>
      <c r="HKL1" s="80" t="s">
        <v>8910</v>
      </c>
      <c r="HKM1" s="80" t="s">
        <v>8911</v>
      </c>
      <c r="HKN1" s="80" t="s">
        <v>8912</v>
      </c>
      <c r="HKO1" s="80" t="s">
        <v>8913</v>
      </c>
      <c r="HKP1" s="80" t="s">
        <v>8914</v>
      </c>
      <c r="HKQ1" s="80" t="s">
        <v>8915</v>
      </c>
      <c r="HKR1" s="80" t="s">
        <v>8916</v>
      </c>
      <c r="HKS1" s="80" t="s">
        <v>8917</v>
      </c>
      <c r="HKT1" s="80" t="s">
        <v>8918</v>
      </c>
      <c r="HKU1" s="80" t="s">
        <v>8919</v>
      </c>
      <c r="HKV1" s="80" t="s">
        <v>8920</v>
      </c>
      <c r="HKW1" s="80" t="s">
        <v>8921</v>
      </c>
      <c r="HKX1" s="80" t="s">
        <v>8922</v>
      </c>
      <c r="HKY1" s="80" t="s">
        <v>8923</v>
      </c>
      <c r="HKZ1" s="80" t="s">
        <v>8924</v>
      </c>
      <c r="HLA1" s="80" t="s">
        <v>8925</v>
      </c>
      <c r="HLB1" s="80" t="s">
        <v>8926</v>
      </c>
      <c r="HLC1" s="80" t="s">
        <v>8927</v>
      </c>
      <c r="HLD1" s="80" t="s">
        <v>8928</v>
      </c>
      <c r="HLE1" s="80" t="s">
        <v>8929</v>
      </c>
      <c r="HLF1" s="80" t="s">
        <v>8930</v>
      </c>
      <c r="HLG1" s="80" t="s">
        <v>8931</v>
      </c>
      <c r="HLH1" s="80" t="s">
        <v>8932</v>
      </c>
      <c r="HLI1" s="80" t="s">
        <v>8933</v>
      </c>
      <c r="HLJ1" s="80" t="s">
        <v>8934</v>
      </c>
      <c r="HLK1" s="80" t="s">
        <v>8935</v>
      </c>
      <c r="HLL1" s="80" t="s">
        <v>8936</v>
      </c>
      <c r="HLM1" s="80" t="s">
        <v>8937</v>
      </c>
      <c r="HLN1" s="80" t="s">
        <v>8938</v>
      </c>
      <c r="HLO1" s="80" t="s">
        <v>8939</v>
      </c>
      <c r="HLP1" s="80" t="s">
        <v>8940</v>
      </c>
      <c r="HLQ1" s="80" t="s">
        <v>8941</v>
      </c>
      <c r="HLR1" s="80" t="s">
        <v>8942</v>
      </c>
      <c r="HLS1" s="80" t="s">
        <v>8943</v>
      </c>
      <c r="HLT1" s="80" t="s">
        <v>8944</v>
      </c>
      <c r="HLU1" s="80" t="s">
        <v>8945</v>
      </c>
      <c r="HLV1" s="80" t="s">
        <v>8946</v>
      </c>
      <c r="HLW1" s="80" t="s">
        <v>8947</v>
      </c>
      <c r="HLX1" s="80" t="s">
        <v>8948</v>
      </c>
      <c r="HLY1" s="80" t="s">
        <v>8949</v>
      </c>
      <c r="HLZ1" s="80" t="s">
        <v>8950</v>
      </c>
      <c r="HMA1" s="80" t="s">
        <v>8951</v>
      </c>
      <c r="HMB1" s="80" t="s">
        <v>8952</v>
      </c>
      <c r="HMC1" s="80" t="s">
        <v>8953</v>
      </c>
      <c r="HMD1" s="80" t="s">
        <v>8954</v>
      </c>
      <c r="HME1" s="80" t="s">
        <v>8955</v>
      </c>
      <c r="HMF1" s="80" t="s">
        <v>8956</v>
      </c>
      <c r="HMG1" s="80" t="s">
        <v>8957</v>
      </c>
      <c r="HMH1" s="80" t="s">
        <v>8958</v>
      </c>
      <c r="HMI1" s="80" t="s">
        <v>8959</v>
      </c>
      <c r="HMJ1" s="80" t="s">
        <v>8960</v>
      </c>
      <c r="HMK1" s="80" t="s">
        <v>8961</v>
      </c>
      <c r="HML1" s="80" t="s">
        <v>8962</v>
      </c>
      <c r="HMM1" s="80" t="s">
        <v>8963</v>
      </c>
      <c r="HMN1" s="80" t="s">
        <v>8964</v>
      </c>
      <c r="HMO1" s="80" t="s">
        <v>8965</v>
      </c>
      <c r="HMP1" s="80" t="s">
        <v>8966</v>
      </c>
      <c r="HMQ1" s="80" t="s">
        <v>8967</v>
      </c>
      <c r="HMR1" s="80" t="s">
        <v>8968</v>
      </c>
      <c r="HMS1" s="80" t="s">
        <v>8969</v>
      </c>
      <c r="HMT1" s="80" t="s">
        <v>8970</v>
      </c>
      <c r="HMU1" s="80" t="s">
        <v>8971</v>
      </c>
      <c r="HMV1" s="80" t="s">
        <v>8972</v>
      </c>
      <c r="HMW1" s="80" t="s">
        <v>8973</v>
      </c>
      <c r="HMX1" s="80" t="s">
        <v>8974</v>
      </c>
      <c r="HMY1" s="80" t="s">
        <v>8975</v>
      </c>
      <c r="HMZ1" s="80" t="s">
        <v>8976</v>
      </c>
      <c r="HNA1" s="80" t="s">
        <v>8977</v>
      </c>
      <c r="HNB1" s="80" t="s">
        <v>8978</v>
      </c>
      <c r="HNC1" s="80" t="s">
        <v>8979</v>
      </c>
      <c r="HND1" s="80" t="s">
        <v>8980</v>
      </c>
      <c r="HNE1" s="80" t="s">
        <v>8981</v>
      </c>
      <c r="HNF1" s="80" t="s">
        <v>8982</v>
      </c>
      <c r="HNG1" s="80" t="s">
        <v>8983</v>
      </c>
      <c r="HNH1" s="80" t="s">
        <v>8984</v>
      </c>
      <c r="HNI1" s="80" t="s">
        <v>8985</v>
      </c>
      <c r="HNJ1" s="80" t="s">
        <v>8986</v>
      </c>
      <c r="HNK1" s="80" t="s">
        <v>8987</v>
      </c>
      <c r="HNL1" s="80" t="s">
        <v>8988</v>
      </c>
      <c r="HNM1" s="80" t="s">
        <v>8989</v>
      </c>
      <c r="HNN1" s="80" t="s">
        <v>8990</v>
      </c>
      <c r="HNO1" s="80" t="s">
        <v>8991</v>
      </c>
      <c r="HNP1" s="80" t="s">
        <v>8992</v>
      </c>
      <c r="HNQ1" s="80" t="s">
        <v>8993</v>
      </c>
      <c r="HNR1" s="80" t="s">
        <v>8994</v>
      </c>
      <c r="HNS1" s="80" t="s">
        <v>8995</v>
      </c>
      <c r="HNT1" s="80" t="s">
        <v>8996</v>
      </c>
      <c r="HNU1" s="80" t="s">
        <v>8997</v>
      </c>
      <c r="HNV1" s="80" t="s">
        <v>8998</v>
      </c>
      <c r="HNW1" s="80" t="s">
        <v>8999</v>
      </c>
      <c r="HNX1" s="80" t="s">
        <v>9000</v>
      </c>
      <c r="HNY1" s="80" t="s">
        <v>9001</v>
      </c>
      <c r="HNZ1" s="80" t="s">
        <v>9002</v>
      </c>
      <c r="HOA1" s="80" t="s">
        <v>9003</v>
      </c>
      <c r="HOB1" s="80" t="s">
        <v>9004</v>
      </c>
      <c r="HOC1" s="80" t="s">
        <v>9005</v>
      </c>
      <c r="HOD1" s="80" t="s">
        <v>9006</v>
      </c>
      <c r="HOE1" s="80" t="s">
        <v>9007</v>
      </c>
      <c r="HOF1" s="80" t="s">
        <v>9008</v>
      </c>
      <c r="HOG1" s="80" t="s">
        <v>9009</v>
      </c>
      <c r="HOH1" s="80" t="s">
        <v>9010</v>
      </c>
      <c r="HOI1" s="80" t="s">
        <v>9011</v>
      </c>
      <c r="HOJ1" s="80" t="s">
        <v>9012</v>
      </c>
      <c r="HOK1" s="80" t="s">
        <v>9013</v>
      </c>
      <c r="HOL1" s="80" t="s">
        <v>9014</v>
      </c>
      <c r="HOM1" s="80" t="s">
        <v>9015</v>
      </c>
      <c r="HON1" s="80" t="s">
        <v>9016</v>
      </c>
      <c r="HOO1" s="80" t="s">
        <v>9017</v>
      </c>
      <c r="HOP1" s="80" t="s">
        <v>9018</v>
      </c>
      <c r="HOQ1" s="80" t="s">
        <v>9019</v>
      </c>
      <c r="HOR1" s="80" t="s">
        <v>9020</v>
      </c>
      <c r="HOS1" s="80" t="s">
        <v>9021</v>
      </c>
      <c r="HOT1" s="80" t="s">
        <v>9022</v>
      </c>
      <c r="HOU1" s="80" t="s">
        <v>9023</v>
      </c>
      <c r="HOV1" s="80" t="s">
        <v>9024</v>
      </c>
      <c r="HOW1" s="80" t="s">
        <v>9025</v>
      </c>
      <c r="HOX1" s="80" t="s">
        <v>9026</v>
      </c>
      <c r="HOY1" s="80" t="s">
        <v>9027</v>
      </c>
      <c r="HOZ1" s="80" t="s">
        <v>9028</v>
      </c>
      <c r="HPA1" s="80" t="s">
        <v>9029</v>
      </c>
      <c r="HPB1" s="80" t="s">
        <v>9030</v>
      </c>
      <c r="HPC1" s="80" t="s">
        <v>9031</v>
      </c>
      <c r="HPD1" s="80" t="s">
        <v>9032</v>
      </c>
      <c r="HPE1" s="80" t="s">
        <v>9033</v>
      </c>
      <c r="HPF1" s="80" t="s">
        <v>9034</v>
      </c>
      <c r="HPG1" s="80" t="s">
        <v>9035</v>
      </c>
      <c r="HPH1" s="80" t="s">
        <v>9036</v>
      </c>
      <c r="HPI1" s="80" t="s">
        <v>9037</v>
      </c>
      <c r="HPJ1" s="80" t="s">
        <v>9038</v>
      </c>
      <c r="HPK1" s="80" t="s">
        <v>9039</v>
      </c>
      <c r="HPL1" s="80" t="s">
        <v>9040</v>
      </c>
      <c r="HPM1" s="80" t="s">
        <v>9041</v>
      </c>
      <c r="HPN1" s="80" t="s">
        <v>9042</v>
      </c>
      <c r="HPO1" s="80" t="s">
        <v>9043</v>
      </c>
      <c r="HPP1" s="80" t="s">
        <v>9044</v>
      </c>
      <c r="HPQ1" s="80" t="s">
        <v>9045</v>
      </c>
      <c r="HPR1" s="80" t="s">
        <v>9046</v>
      </c>
      <c r="HPS1" s="80" t="s">
        <v>9047</v>
      </c>
      <c r="HPT1" s="80" t="s">
        <v>9048</v>
      </c>
      <c r="HPU1" s="80" t="s">
        <v>9049</v>
      </c>
      <c r="HPV1" s="80" t="s">
        <v>9050</v>
      </c>
      <c r="HPW1" s="80" t="s">
        <v>9051</v>
      </c>
      <c r="HPX1" s="80" t="s">
        <v>9052</v>
      </c>
      <c r="HPY1" s="80" t="s">
        <v>9053</v>
      </c>
      <c r="HPZ1" s="80" t="s">
        <v>9054</v>
      </c>
      <c r="HQA1" s="80" t="s">
        <v>9055</v>
      </c>
      <c r="HQB1" s="80" t="s">
        <v>9056</v>
      </c>
      <c r="HQC1" s="80" t="s">
        <v>9057</v>
      </c>
      <c r="HQD1" s="80" t="s">
        <v>9058</v>
      </c>
      <c r="HQE1" s="80" t="s">
        <v>9059</v>
      </c>
      <c r="HQF1" s="80" t="s">
        <v>9060</v>
      </c>
      <c r="HQG1" s="80" t="s">
        <v>9061</v>
      </c>
      <c r="HQH1" s="80" t="s">
        <v>9062</v>
      </c>
      <c r="HQI1" s="80" t="s">
        <v>9063</v>
      </c>
      <c r="HQJ1" s="80" t="s">
        <v>9064</v>
      </c>
      <c r="HQK1" s="80" t="s">
        <v>9065</v>
      </c>
      <c r="HQL1" s="80" t="s">
        <v>9066</v>
      </c>
      <c r="HQM1" s="80" t="s">
        <v>9067</v>
      </c>
      <c r="HQN1" s="80" t="s">
        <v>9068</v>
      </c>
      <c r="HQO1" s="80" t="s">
        <v>9069</v>
      </c>
      <c r="HQP1" s="80" t="s">
        <v>9070</v>
      </c>
      <c r="HQQ1" s="80" t="s">
        <v>9071</v>
      </c>
      <c r="HQR1" s="80" t="s">
        <v>9072</v>
      </c>
      <c r="HQS1" s="80" t="s">
        <v>9073</v>
      </c>
      <c r="HQT1" s="80" t="s">
        <v>9074</v>
      </c>
      <c r="HQU1" s="80" t="s">
        <v>9075</v>
      </c>
      <c r="HQV1" s="80" t="s">
        <v>9076</v>
      </c>
      <c r="HQW1" s="80" t="s">
        <v>9077</v>
      </c>
      <c r="HQX1" s="80" t="s">
        <v>9078</v>
      </c>
      <c r="HQY1" s="80" t="s">
        <v>9079</v>
      </c>
      <c r="HQZ1" s="80" t="s">
        <v>9080</v>
      </c>
      <c r="HRA1" s="80" t="s">
        <v>9081</v>
      </c>
      <c r="HRB1" s="80" t="s">
        <v>9082</v>
      </c>
      <c r="HRC1" s="80" t="s">
        <v>9083</v>
      </c>
      <c r="HRD1" s="80" t="s">
        <v>9084</v>
      </c>
      <c r="HRE1" s="80" t="s">
        <v>9085</v>
      </c>
      <c r="HRF1" s="80" t="s">
        <v>9086</v>
      </c>
      <c r="HRG1" s="80" t="s">
        <v>9087</v>
      </c>
      <c r="HRH1" s="80" t="s">
        <v>9088</v>
      </c>
      <c r="HRI1" s="80" t="s">
        <v>9089</v>
      </c>
      <c r="HRJ1" s="80" t="s">
        <v>9090</v>
      </c>
      <c r="HRK1" s="80" t="s">
        <v>9091</v>
      </c>
      <c r="HRL1" s="80" t="s">
        <v>9092</v>
      </c>
      <c r="HRM1" s="80" t="s">
        <v>9093</v>
      </c>
      <c r="HRN1" s="80" t="s">
        <v>9094</v>
      </c>
      <c r="HRO1" s="80" t="s">
        <v>9095</v>
      </c>
      <c r="HRP1" s="80" t="s">
        <v>9096</v>
      </c>
      <c r="HRQ1" s="80" t="s">
        <v>9097</v>
      </c>
      <c r="HRR1" s="80" t="s">
        <v>9098</v>
      </c>
      <c r="HRS1" s="80" t="s">
        <v>9099</v>
      </c>
      <c r="HRT1" s="80" t="s">
        <v>9100</v>
      </c>
      <c r="HRU1" s="80" t="s">
        <v>9101</v>
      </c>
      <c r="HRV1" s="80" t="s">
        <v>9102</v>
      </c>
      <c r="HRW1" s="80" t="s">
        <v>9103</v>
      </c>
      <c r="HRX1" s="80" t="s">
        <v>9104</v>
      </c>
      <c r="HRY1" s="80" t="s">
        <v>9105</v>
      </c>
      <c r="HRZ1" s="80" t="s">
        <v>9106</v>
      </c>
      <c r="HSA1" s="80" t="s">
        <v>9107</v>
      </c>
      <c r="HSB1" s="80" t="s">
        <v>9108</v>
      </c>
      <c r="HSC1" s="80" t="s">
        <v>9109</v>
      </c>
      <c r="HSD1" s="80" t="s">
        <v>9110</v>
      </c>
      <c r="HSE1" s="80" t="s">
        <v>9111</v>
      </c>
      <c r="HSF1" s="80" t="s">
        <v>9112</v>
      </c>
      <c r="HSG1" s="80" t="s">
        <v>9113</v>
      </c>
      <c r="HSH1" s="80" t="s">
        <v>9114</v>
      </c>
      <c r="HSI1" s="80" t="s">
        <v>9115</v>
      </c>
      <c r="HSJ1" s="80" t="s">
        <v>9116</v>
      </c>
      <c r="HSK1" s="80" t="s">
        <v>9117</v>
      </c>
      <c r="HSL1" s="80" t="s">
        <v>9118</v>
      </c>
      <c r="HSM1" s="80" t="s">
        <v>9119</v>
      </c>
      <c r="HSN1" s="80" t="s">
        <v>9120</v>
      </c>
      <c r="HSO1" s="80" t="s">
        <v>9121</v>
      </c>
      <c r="HSP1" s="80" t="s">
        <v>9122</v>
      </c>
      <c r="HSQ1" s="80" t="s">
        <v>9123</v>
      </c>
      <c r="HSR1" s="80" t="s">
        <v>9124</v>
      </c>
      <c r="HSS1" s="80" t="s">
        <v>9125</v>
      </c>
      <c r="HST1" s="80" t="s">
        <v>9126</v>
      </c>
      <c r="HSU1" s="80" t="s">
        <v>9127</v>
      </c>
      <c r="HSV1" s="80" t="s">
        <v>9128</v>
      </c>
      <c r="HSW1" s="80" t="s">
        <v>9129</v>
      </c>
      <c r="HSX1" s="80" t="s">
        <v>9130</v>
      </c>
      <c r="HSY1" s="80" t="s">
        <v>9131</v>
      </c>
      <c r="HSZ1" s="80" t="s">
        <v>9132</v>
      </c>
      <c r="HTA1" s="80" t="s">
        <v>9133</v>
      </c>
      <c r="HTB1" s="80" t="s">
        <v>9134</v>
      </c>
      <c r="HTC1" s="80" t="s">
        <v>9135</v>
      </c>
      <c r="HTD1" s="80" t="s">
        <v>9136</v>
      </c>
      <c r="HTE1" s="80" t="s">
        <v>9137</v>
      </c>
      <c r="HTF1" s="80" t="s">
        <v>9138</v>
      </c>
      <c r="HTG1" s="80" t="s">
        <v>9139</v>
      </c>
      <c r="HTH1" s="80" t="s">
        <v>9140</v>
      </c>
      <c r="HTI1" s="80" t="s">
        <v>9141</v>
      </c>
      <c r="HTJ1" s="80" t="s">
        <v>9142</v>
      </c>
      <c r="HTK1" s="80" t="s">
        <v>9143</v>
      </c>
      <c r="HTL1" s="80" t="s">
        <v>9144</v>
      </c>
      <c r="HTM1" s="80" t="s">
        <v>9145</v>
      </c>
      <c r="HTN1" s="80" t="s">
        <v>9146</v>
      </c>
      <c r="HTO1" s="80" t="s">
        <v>9147</v>
      </c>
      <c r="HTP1" s="80" t="s">
        <v>9148</v>
      </c>
      <c r="HTQ1" s="80" t="s">
        <v>9149</v>
      </c>
      <c r="HTR1" s="80" t="s">
        <v>9150</v>
      </c>
      <c r="HTS1" s="80" t="s">
        <v>9151</v>
      </c>
      <c r="HTT1" s="80" t="s">
        <v>9152</v>
      </c>
      <c r="HTU1" s="80" t="s">
        <v>9153</v>
      </c>
      <c r="HTV1" s="80" t="s">
        <v>9154</v>
      </c>
      <c r="HTW1" s="80" t="s">
        <v>9155</v>
      </c>
      <c r="HTX1" s="80" t="s">
        <v>9156</v>
      </c>
      <c r="HTY1" s="80" t="s">
        <v>9157</v>
      </c>
      <c r="HTZ1" s="80" t="s">
        <v>9158</v>
      </c>
      <c r="HUA1" s="80" t="s">
        <v>9159</v>
      </c>
      <c r="HUB1" s="80" t="s">
        <v>9160</v>
      </c>
      <c r="HUC1" s="80" t="s">
        <v>9161</v>
      </c>
      <c r="HUD1" s="80" t="s">
        <v>9162</v>
      </c>
      <c r="HUE1" s="80" t="s">
        <v>9163</v>
      </c>
      <c r="HUF1" s="80" t="s">
        <v>9164</v>
      </c>
      <c r="HUG1" s="80" t="s">
        <v>9165</v>
      </c>
      <c r="HUH1" s="80" t="s">
        <v>9166</v>
      </c>
      <c r="HUI1" s="80" t="s">
        <v>9167</v>
      </c>
      <c r="HUJ1" s="80" t="s">
        <v>9168</v>
      </c>
      <c r="HUK1" s="80" t="s">
        <v>9169</v>
      </c>
      <c r="HUL1" s="80" t="s">
        <v>9170</v>
      </c>
      <c r="HUM1" s="80" t="s">
        <v>9171</v>
      </c>
      <c r="HUN1" s="80" t="s">
        <v>9172</v>
      </c>
      <c r="HUO1" s="80" t="s">
        <v>9173</v>
      </c>
      <c r="HUP1" s="80" t="s">
        <v>9174</v>
      </c>
      <c r="HUQ1" s="80" t="s">
        <v>9175</v>
      </c>
      <c r="HUR1" s="80" t="s">
        <v>9176</v>
      </c>
      <c r="HUS1" s="80" t="s">
        <v>9177</v>
      </c>
      <c r="HUT1" s="80" t="s">
        <v>9178</v>
      </c>
      <c r="HUU1" s="80" t="s">
        <v>9179</v>
      </c>
      <c r="HUV1" s="80" t="s">
        <v>9180</v>
      </c>
      <c r="HUW1" s="80" t="s">
        <v>9181</v>
      </c>
      <c r="HUX1" s="80" t="s">
        <v>9182</v>
      </c>
      <c r="HUY1" s="80" t="s">
        <v>9183</v>
      </c>
      <c r="HUZ1" s="80" t="s">
        <v>9184</v>
      </c>
      <c r="HVA1" s="80" t="s">
        <v>9185</v>
      </c>
      <c r="HVB1" s="80" t="s">
        <v>9186</v>
      </c>
      <c r="HVC1" s="80" t="s">
        <v>9187</v>
      </c>
      <c r="HVD1" s="80" t="s">
        <v>9188</v>
      </c>
      <c r="HVE1" s="80" t="s">
        <v>9189</v>
      </c>
      <c r="HVF1" s="80" t="s">
        <v>9190</v>
      </c>
      <c r="HVG1" s="80" t="s">
        <v>9191</v>
      </c>
      <c r="HVH1" s="80" t="s">
        <v>9192</v>
      </c>
      <c r="HVI1" s="80" t="s">
        <v>9193</v>
      </c>
      <c r="HVJ1" s="80" t="s">
        <v>9194</v>
      </c>
      <c r="HVK1" s="80" t="s">
        <v>9195</v>
      </c>
      <c r="HVL1" s="80" t="s">
        <v>9196</v>
      </c>
      <c r="HVM1" s="80" t="s">
        <v>9197</v>
      </c>
      <c r="HVN1" s="80" t="s">
        <v>9198</v>
      </c>
      <c r="HVO1" s="80" t="s">
        <v>9199</v>
      </c>
      <c r="HVP1" s="80" t="s">
        <v>9200</v>
      </c>
      <c r="HVQ1" s="80" t="s">
        <v>9201</v>
      </c>
      <c r="HVR1" s="80" t="s">
        <v>9202</v>
      </c>
      <c r="HVS1" s="80" t="s">
        <v>9203</v>
      </c>
      <c r="HVT1" s="80" t="s">
        <v>9204</v>
      </c>
      <c r="HVU1" s="80" t="s">
        <v>9205</v>
      </c>
      <c r="HVV1" s="80" t="s">
        <v>9206</v>
      </c>
      <c r="HVW1" s="80" t="s">
        <v>9207</v>
      </c>
      <c r="HVX1" s="80" t="s">
        <v>9208</v>
      </c>
      <c r="HVY1" s="80" t="s">
        <v>9209</v>
      </c>
      <c r="HVZ1" s="80" t="s">
        <v>9210</v>
      </c>
      <c r="HWA1" s="80" t="s">
        <v>9211</v>
      </c>
      <c r="HWB1" s="80" t="s">
        <v>9212</v>
      </c>
      <c r="HWC1" s="80" t="s">
        <v>9213</v>
      </c>
      <c r="HWD1" s="80" t="s">
        <v>9214</v>
      </c>
      <c r="HWE1" s="80" t="s">
        <v>9215</v>
      </c>
      <c r="HWF1" s="80" t="s">
        <v>9216</v>
      </c>
      <c r="HWG1" s="80" t="s">
        <v>9217</v>
      </c>
      <c r="HWH1" s="80" t="s">
        <v>9218</v>
      </c>
      <c r="HWI1" s="80" t="s">
        <v>9219</v>
      </c>
      <c r="HWJ1" s="80" t="s">
        <v>9220</v>
      </c>
      <c r="HWK1" s="80" t="s">
        <v>9221</v>
      </c>
      <c r="HWL1" s="80" t="s">
        <v>9222</v>
      </c>
      <c r="HWM1" s="80" t="s">
        <v>9223</v>
      </c>
      <c r="HWN1" s="80" t="s">
        <v>9224</v>
      </c>
      <c r="HWO1" s="80" t="s">
        <v>9225</v>
      </c>
      <c r="HWP1" s="80" t="s">
        <v>9226</v>
      </c>
      <c r="HWQ1" s="80" t="s">
        <v>9227</v>
      </c>
      <c r="HWR1" s="80" t="s">
        <v>9228</v>
      </c>
      <c r="HWS1" s="80" t="s">
        <v>9229</v>
      </c>
      <c r="HWT1" s="80" t="s">
        <v>9230</v>
      </c>
      <c r="HWU1" s="80" t="s">
        <v>9231</v>
      </c>
      <c r="HWV1" s="80" t="s">
        <v>9232</v>
      </c>
      <c r="HWW1" s="80" t="s">
        <v>9233</v>
      </c>
      <c r="HWX1" s="80" t="s">
        <v>9234</v>
      </c>
      <c r="HWY1" s="80" t="s">
        <v>9235</v>
      </c>
      <c r="HWZ1" s="80" t="s">
        <v>9236</v>
      </c>
      <c r="HXA1" s="80" t="s">
        <v>9237</v>
      </c>
      <c r="HXB1" s="80" t="s">
        <v>9238</v>
      </c>
      <c r="HXC1" s="80" t="s">
        <v>9239</v>
      </c>
      <c r="HXD1" s="80" t="s">
        <v>9240</v>
      </c>
      <c r="HXE1" s="80" t="s">
        <v>9241</v>
      </c>
      <c r="HXF1" s="80" t="s">
        <v>9242</v>
      </c>
      <c r="HXG1" s="80" t="s">
        <v>9243</v>
      </c>
      <c r="HXH1" s="80" t="s">
        <v>9244</v>
      </c>
      <c r="HXI1" s="80" t="s">
        <v>9245</v>
      </c>
      <c r="HXJ1" s="80" t="s">
        <v>9246</v>
      </c>
      <c r="HXK1" s="80" t="s">
        <v>9247</v>
      </c>
      <c r="HXL1" s="80" t="s">
        <v>9248</v>
      </c>
      <c r="HXM1" s="80" t="s">
        <v>9249</v>
      </c>
      <c r="HXN1" s="80" t="s">
        <v>9250</v>
      </c>
      <c r="HXO1" s="80" t="s">
        <v>9251</v>
      </c>
      <c r="HXP1" s="80" t="s">
        <v>9252</v>
      </c>
      <c r="HXQ1" s="80" t="s">
        <v>9253</v>
      </c>
      <c r="HXR1" s="80" t="s">
        <v>9254</v>
      </c>
      <c r="HXS1" s="80" t="s">
        <v>9255</v>
      </c>
      <c r="HXT1" s="80" t="s">
        <v>9256</v>
      </c>
      <c r="HXU1" s="80" t="s">
        <v>9257</v>
      </c>
      <c r="HXV1" s="80" t="s">
        <v>9258</v>
      </c>
      <c r="HXW1" s="80" t="s">
        <v>9259</v>
      </c>
      <c r="HXX1" s="80" t="s">
        <v>9260</v>
      </c>
      <c r="HXY1" s="80" t="s">
        <v>9261</v>
      </c>
      <c r="HXZ1" s="80" t="s">
        <v>9262</v>
      </c>
      <c r="HYA1" s="80" t="s">
        <v>9263</v>
      </c>
      <c r="HYB1" s="80" t="s">
        <v>9264</v>
      </c>
      <c r="HYC1" s="80" t="s">
        <v>9265</v>
      </c>
      <c r="HYD1" s="80" t="s">
        <v>9266</v>
      </c>
      <c r="HYE1" s="80" t="s">
        <v>9267</v>
      </c>
      <c r="HYF1" s="80" t="s">
        <v>9268</v>
      </c>
      <c r="HYG1" s="80" t="s">
        <v>9269</v>
      </c>
      <c r="HYH1" s="80" t="s">
        <v>9270</v>
      </c>
      <c r="HYI1" s="80" t="s">
        <v>9271</v>
      </c>
      <c r="HYJ1" s="80" t="s">
        <v>9272</v>
      </c>
      <c r="HYK1" s="80" t="s">
        <v>9273</v>
      </c>
      <c r="HYL1" s="80" t="s">
        <v>9274</v>
      </c>
      <c r="HYM1" s="80" t="s">
        <v>9275</v>
      </c>
      <c r="HYN1" s="80" t="s">
        <v>9276</v>
      </c>
      <c r="HYO1" s="80" t="s">
        <v>9277</v>
      </c>
      <c r="HYP1" s="80" t="s">
        <v>9278</v>
      </c>
      <c r="HYQ1" s="80" t="s">
        <v>9279</v>
      </c>
      <c r="HYR1" s="80" t="s">
        <v>9280</v>
      </c>
      <c r="HYS1" s="80" t="s">
        <v>9281</v>
      </c>
      <c r="HYT1" s="80" t="s">
        <v>9282</v>
      </c>
      <c r="HYU1" s="80" t="s">
        <v>9283</v>
      </c>
      <c r="HYV1" s="80" t="s">
        <v>9284</v>
      </c>
      <c r="HYW1" s="80" t="s">
        <v>9285</v>
      </c>
      <c r="HYX1" s="80" t="s">
        <v>9286</v>
      </c>
      <c r="HYY1" s="80" t="s">
        <v>9287</v>
      </c>
      <c r="HYZ1" s="80" t="s">
        <v>9288</v>
      </c>
      <c r="HZA1" s="80" t="s">
        <v>9289</v>
      </c>
      <c r="HZB1" s="80" t="s">
        <v>9290</v>
      </c>
      <c r="HZC1" s="80" t="s">
        <v>9291</v>
      </c>
      <c r="HZD1" s="80" t="s">
        <v>9292</v>
      </c>
      <c r="HZE1" s="80" t="s">
        <v>9293</v>
      </c>
      <c r="HZF1" s="80" t="s">
        <v>9294</v>
      </c>
      <c r="HZG1" s="80" t="s">
        <v>9295</v>
      </c>
      <c r="HZH1" s="80" t="s">
        <v>9296</v>
      </c>
      <c r="HZI1" s="80" t="s">
        <v>9297</v>
      </c>
      <c r="HZJ1" s="80" t="s">
        <v>9298</v>
      </c>
      <c r="HZK1" s="80" t="s">
        <v>9299</v>
      </c>
      <c r="HZL1" s="80" t="s">
        <v>9300</v>
      </c>
      <c r="HZM1" s="80" t="s">
        <v>9301</v>
      </c>
      <c r="HZN1" s="80" t="s">
        <v>9302</v>
      </c>
      <c r="HZO1" s="80" t="s">
        <v>9303</v>
      </c>
      <c r="HZP1" s="80" t="s">
        <v>9304</v>
      </c>
      <c r="HZQ1" s="80" t="s">
        <v>9305</v>
      </c>
      <c r="HZR1" s="80" t="s">
        <v>9306</v>
      </c>
      <c r="HZS1" s="80" t="s">
        <v>9307</v>
      </c>
      <c r="HZT1" s="80" t="s">
        <v>9308</v>
      </c>
      <c r="HZU1" s="80" t="s">
        <v>9309</v>
      </c>
      <c r="HZV1" s="80" t="s">
        <v>9310</v>
      </c>
      <c r="HZW1" s="80" t="s">
        <v>9311</v>
      </c>
      <c r="HZX1" s="80" t="s">
        <v>9312</v>
      </c>
      <c r="HZY1" s="80" t="s">
        <v>9313</v>
      </c>
      <c r="HZZ1" s="80" t="s">
        <v>9314</v>
      </c>
      <c r="IAA1" s="80" t="s">
        <v>9315</v>
      </c>
      <c r="IAB1" s="80" t="s">
        <v>9316</v>
      </c>
      <c r="IAC1" s="80" t="s">
        <v>9317</v>
      </c>
      <c r="IAD1" s="80" t="s">
        <v>9318</v>
      </c>
      <c r="IAE1" s="80" t="s">
        <v>9319</v>
      </c>
      <c r="IAF1" s="80" t="s">
        <v>9320</v>
      </c>
      <c r="IAG1" s="80" t="s">
        <v>9321</v>
      </c>
      <c r="IAH1" s="80" t="s">
        <v>9322</v>
      </c>
      <c r="IAI1" s="80" t="s">
        <v>9323</v>
      </c>
      <c r="IAJ1" s="80" t="s">
        <v>9324</v>
      </c>
      <c r="IAK1" s="80" t="s">
        <v>9325</v>
      </c>
      <c r="IAL1" s="80" t="s">
        <v>9326</v>
      </c>
      <c r="IAM1" s="80" t="s">
        <v>9327</v>
      </c>
      <c r="IAN1" s="80" t="s">
        <v>9328</v>
      </c>
      <c r="IAO1" s="80" t="s">
        <v>9329</v>
      </c>
      <c r="IAP1" s="80" t="s">
        <v>9330</v>
      </c>
      <c r="IAQ1" s="80" t="s">
        <v>9331</v>
      </c>
      <c r="IAR1" s="80" t="s">
        <v>9332</v>
      </c>
      <c r="IAS1" s="80" t="s">
        <v>9333</v>
      </c>
      <c r="IAT1" s="80" t="s">
        <v>9334</v>
      </c>
      <c r="IAU1" s="80" t="s">
        <v>9335</v>
      </c>
      <c r="IAV1" s="80" t="s">
        <v>9336</v>
      </c>
      <c r="IAW1" s="80" t="s">
        <v>9337</v>
      </c>
      <c r="IAX1" s="80" t="s">
        <v>9338</v>
      </c>
      <c r="IAY1" s="80" t="s">
        <v>9339</v>
      </c>
      <c r="IAZ1" s="80" t="s">
        <v>9340</v>
      </c>
      <c r="IBA1" s="80" t="s">
        <v>9341</v>
      </c>
      <c r="IBB1" s="80" t="s">
        <v>9342</v>
      </c>
      <c r="IBC1" s="80" t="s">
        <v>9343</v>
      </c>
      <c r="IBD1" s="80" t="s">
        <v>9344</v>
      </c>
      <c r="IBE1" s="80" t="s">
        <v>9345</v>
      </c>
      <c r="IBF1" s="80" t="s">
        <v>9346</v>
      </c>
      <c r="IBG1" s="80" t="s">
        <v>9347</v>
      </c>
      <c r="IBH1" s="80" t="s">
        <v>9348</v>
      </c>
      <c r="IBI1" s="80" t="s">
        <v>9349</v>
      </c>
      <c r="IBJ1" s="80" t="s">
        <v>9350</v>
      </c>
      <c r="IBK1" s="80" t="s">
        <v>9351</v>
      </c>
      <c r="IBL1" s="80" t="s">
        <v>9352</v>
      </c>
      <c r="IBM1" s="80" t="s">
        <v>9353</v>
      </c>
      <c r="IBN1" s="80" t="s">
        <v>9354</v>
      </c>
      <c r="IBO1" s="80" t="s">
        <v>9355</v>
      </c>
      <c r="IBP1" s="80" t="s">
        <v>9356</v>
      </c>
      <c r="IBQ1" s="80" t="s">
        <v>9357</v>
      </c>
      <c r="IBR1" s="80" t="s">
        <v>9358</v>
      </c>
      <c r="IBS1" s="80" t="s">
        <v>9359</v>
      </c>
      <c r="IBT1" s="80" t="s">
        <v>9360</v>
      </c>
      <c r="IBU1" s="80" t="s">
        <v>9361</v>
      </c>
      <c r="IBV1" s="80" t="s">
        <v>9362</v>
      </c>
      <c r="IBW1" s="80" t="s">
        <v>9363</v>
      </c>
      <c r="IBX1" s="80" t="s">
        <v>9364</v>
      </c>
      <c r="IBY1" s="80" t="s">
        <v>9365</v>
      </c>
      <c r="IBZ1" s="80" t="s">
        <v>9366</v>
      </c>
      <c r="ICA1" s="80" t="s">
        <v>9367</v>
      </c>
      <c r="ICB1" s="80" t="s">
        <v>9368</v>
      </c>
      <c r="ICC1" s="80" t="s">
        <v>9369</v>
      </c>
      <c r="ICD1" s="80" t="s">
        <v>9370</v>
      </c>
      <c r="ICE1" s="80" t="s">
        <v>9371</v>
      </c>
      <c r="ICF1" s="80" t="s">
        <v>9372</v>
      </c>
      <c r="ICG1" s="80" t="s">
        <v>9373</v>
      </c>
      <c r="ICH1" s="80" t="s">
        <v>9374</v>
      </c>
      <c r="ICI1" s="80" t="s">
        <v>9375</v>
      </c>
      <c r="ICJ1" s="80" t="s">
        <v>9376</v>
      </c>
      <c r="ICK1" s="80" t="s">
        <v>9377</v>
      </c>
      <c r="ICL1" s="80" t="s">
        <v>9378</v>
      </c>
      <c r="ICM1" s="80" t="s">
        <v>9379</v>
      </c>
      <c r="ICN1" s="80" t="s">
        <v>9380</v>
      </c>
      <c r="ICO1" s="80" t="s">
        <v>9381</v>
      </c>
      <c r="ICP1" s="80" t="s">
        <v>9382</v>
      </c>
      <c r="ICQ1" s="80" t="s">
        <v>9383</v>
      </c>
      <c r="ICR1" s="80" t="s">
        <v>9384</v>
      </c>
      <c r="ICS1" s="80" t="s">
        <v>9385</v>
      </c>
      <c r="ICT1" s="80" t="s">
        <v>9386</v>
      </c>
      <c r="ICU1" s="80" t="s">
        <v>9387</v>
      </c>
      <c r="ICV1" s="80" t="s">
        <v>9388</v>
      </c>
      <c r="ICW1" s="80" t="s">
        <v>9389</v>
      </c>
      <c r="ICX1" s="80" t="s">
        <v>9390</v>
      </c>
      <c r="ICY1" s="80" t="s">
        <v>9391</v>
      </c>
      <c r="ICZ1" s="80" t="s">
        <v>9392</v>
      </c>
      <c r="IDA1" s="80" t="s">
        <v>9393</v>
      </c>
      <c r="IDB1" s="80" t="s">
        <v>9394</v>
      </c>
      <c r="IDC1" s="80" t="s">
        <v>9395</v>
      </c>
      <c r="IDD1" s="80" t="s">
        <v>9396</v>
      </c>
      <c r="IDE1" s="80" t="s">
        <v>9397</v>
      </c>
      <c r="IDF1" s="80" t="s">
        <v>9398</v>
      </c>
      <c r="IDG1" s="80" t="s">
        <v>9399</v>
      </c>
      <c r="IDH1" s="80" t="s">
        <v>9400</v>
      </c>
      <c r="IDI1" s="80" t="s">
        <v>9401</v>
      </c>
      <c r="IDJ1" s="80" t="s">
        <v>9402</v>
      </c>
      <c r="IDK1" s="80" t="s">
        <v>9403</v>
      </c>
      <c r="IDL1" s="80" t="s">
        <v>9404</v>
      </c>
      <c r="IDM1" s="80" t="s">
        <v>9405</v>
      </c>
      <c r="IDN1" s="80" t="s">
        <v>9406</v>
      </c>
      <c r="IDO1" s="80" t="s">
        <v>9407</v>
      </c>
      <c r="IDP1" s="80" t="s">
        <v>9408</v>
      </c>
      <c r="IDQ1" s="80" t="s">
        <v>9409</v>
      </c>
      <c r="IDR1" s="80" t="s">
        <v>9410</v>
      </c>
      <c r="IDS1" s="80" t="s">
        <v>9411</v>
      </c>
      <c r="IDT1" s="80" t="s">
        <v>9412</v>
      </c>
      <c r="IDU1" s="80" t="s">
        <v>9413</v>
      </c>
      <c r="IDV1" s="80" t="s">
        <v>9414</v>
      </c>
      <c r="IDW1" s="80" t="s">
        <v>9415</v>
      </c>
      <c r="IDX1" s="80" t="s">
        <v>9416</v>
      </c>
      <c r="IDY1" s="80" t="s">
        <v>9417</v>
      </c>
      <c r="IDZ1" s="80" t="s">
        <v>9418</v>
      </c>
      <c r="IEA1" s="80" t="s">
        <v>9419</v>
      </c>
      <c r="IEB1" s="80" t="s">
        <v>9420</v>
      </c>
      <c r="IEC1" s="80" t="s">
        <v>9421</v>
      </c>
      <c r="IED1" s="80" t="s">
        <v>9422</v>
      </c>
      <c r="IEE1" s="80" t="s">
        <v>9423</v>
      </c>
      <c r="IEF1" s="80" t="s">
        <v>9424</v>
      </c>
      <c r="IEG1" s="80" t="s">
        <v>9425</v>
      </c>
      <c r="IEH1" s="80" t="s">
        <v>9426</v>
      </c>
      <c r="IEI1" s="80" t="s">
        <v>9427</v>
      </c>
      <c r="IEJ1" s="80" t="s">
        <v>9428</v>
      </c>
      <c r="IEK1" s="80" t="s">
        <v>9429</v>
      </c>
      <c r="IEL1" s="80" t="s">
        <v>9430</v>
      </c>
      <c r="IEM1" s="80" t="s">
        <v>9431</v>
      </c>
      <c r="IEN1" s="80" t="s">
        <v>9432</v>
      </c>
      <c r="IEO1" s="80" t="s">
        <v>9433</v>
      </c>
      <c r="IEP1" s="80" t="s">
        <v>9434</v>
      </c>
      <c r="IEQ1" s="80" t="s">
        <v>9435</v>
      </c>
      <c r="IER1" s="80" t="s">
        <v>9436</v>
      </c>
      <c r="IES1" s="80" t="s">
        <v>9437</v>
      </c>
      <c r="IET1" s="80" t="s">
        <v>9438</v>
      </c>
      <c r="IEU1" s="80" t="s">
        <v>9439</v>
      </c>
      <c r="IEV1" s="80" t="s">
        <v>9440</v>
      </c>
      <c r="IEW1" s="80" t="s">
        <v>9441</v>
      </c>
      <c r="IEX1" s="80" t="s">
        <v>9442</v>
      </c>
      <c r="IEY1" s="80" t="s">
        <v>9443</v>
      </c>
      <c r="IEZ1" s="80" t="s">
        <v>9444</v>
      </c>
      <c r="IFA1" s="80" t="s">
        <v>9445</v>
      </c>
      <c r="IFB1" s="80" t="s">
        <v>9446</v>
      </c>
      <c r="IFC1" s="80" t="s">
        <v>9447</v>
      </c>
      <c r="IFD1" s="80" t="s">
        <v>9448</v>
      </c>
      <c r="IFE1" s="80" t="s">
        <v>9449</v>
      </c>
      <c r="IFF1" s="80" t="s">
        <v>9450</v>
      </c>
      <c r="IFG1" s="80" t="s">
        <v>9451</v>
      </c>
      <c r="IFH1" s="80" t="s">
        <v>9452</v>
      </c>
      <c r="IFI1" s="80" t="s">
        <v>9453</v>
      </c>
      <c r="IFJ1" s="80" t="s">
        <v>9454</v>
      </c>
      <c r="IFK1" s="80" t="s">
        <v>9455</v>
      </c>
      <c r="IFL1" s="80" t="s">
        <v>9456</v>
      </c>
      <c r="IFM1" s="80" t="s">
        <v>9457</v>
      </c>
      <c r="IFN1" s="80" t="s">
        <v>9458</v>
      </c>
      <c r="IFO1" s="80" t="s">
        <v>9459</v>
      </c>
      <c r="IFP1" s="80" t="s">
        <v>9460</v>
      </c>
      <c r="IFQ1" s="80" t="s">
        <v>9461</v>
      </c>
      <c r="IFR1" s="80" t="s">
        <v>9462</v>
      </c>
      <c r="IFS1" s="80" t="s">
        <v>9463</v>
      </c>
      <c r="IFT1" s="80" t="s">
        <v>9464</v>
      </c>
      <c r="IFU1" s="80" t="s">
        <v>9465</v>
      </c>
      <c r="IFV1" s="80" t="s">
        <v>9466</v>
      </c>
      <c r="IFW1" s="80" t="s">
        <v>9467</v>
      </c>
      <c r="IFX1" s="80" t="s">
        <v>9468</v>
      </c>
      <c r="IFY1" s="80" t="s">
        <v>9469</v>
      </c>
      <c r="IFZ1" s="80" t="s">
        <v>9470</v>
      </c>
      <c r="IGA1" s="80" t="s">
        <v>9471</v>
      </c>
      <c r="IGB1" s="80" t="s">
        <v>9472</v>
      </c>
      <c r="IGC1" s="80" t="s">
        <v>9473</v>
      </c>
      <c r="IGD1" s="80" t="s">
        <v>9474</v>
      </c>
      <c r="IGE1" s="80" t="s">
        <v>9475</v>
      </c>
      <c r="IGF1" s="80" t="s">
        <v>9476</v>
      </c>
      <c r="IGG1" s="80" t="s">
        <v>9477</v>
      </c>
      <c r="IGH1" s="80" t="s">
        <v>9478</v>
      </c>
      <c r="IGI1" s="80" t="s">
        <v>9479</v>
      </c>
      <c r="IGJ1" s="80" t="s">
        <v>9480</v>
      </c>
      <c r="IGK1" s="80" t="s">
        <v>9481</v>
      </c>
      <c r="IGL1" s="80" t="s">
        <v>9482</v>
      </c>
      <c r="IGM1" s="80" t="s">
        <v>9483</v>
      </c>
      <c r="IGN1" s="80" t="s">
        <v>9484</v>
      </c>
      <c r="IGO1" s="80" t="s">
        <v>9485</v>
      </c>
      <c r="IGP1" s="80" t="s">
        <v>9486</v>
      </c>
      <c r="IGQ1" s="80" t="s">
        <v>9487</v>
      </c>
      <c r="IGR1" s="80" t="s">
        <v>9488</v>
      </c>
      <c r="IGS1" s="80" t="s">
        <v>9489</v>
      </c>
      <c r="IGT1" s="80" t="s">
        <v>9490</v>
      </c>
      <c r="IGU1" s="80" t="s">
        <v>9491</v>
      </c>
      <c r="IGV1" s="80" t="s">
        <v>9492</v>
      </c>
      <c r="IGW1" s="80" t="s">
        <v>9493</v>
      </c>
      <c r="IGX1" s="80" t="s">
        <v>9494</v>
      </c>
      <c r="IGY1" s="80" t="s">
        <v>9495</v>
      </c>
      <c r="IGZ1" s="80" t="s">
        <v>9496</v>
      </c>
      <c r="IHA1" s="80" t="s">
        <v>9497</v>
      </c>
      <c r="IHB1" s="80" t="s">
        <v>9498</v>
      </c>
      <c r="IHC1" s="80" t="s">
        <v>9499</v>
      </c>
      <c r="IHD1" s="80" t="s">
        <v>9500</v>
      </c>
      <c r="IHE1" s="80" t="s">
        <v>9501</v>
      </c>
      <c r="IHF1" s="80" t="s">
        <v>9502</v>
      </c>
      <c r="IHG1" s="80" t="s">
        <v>9503</v>
      </c>
      <c r="IHH1" s="80" t="s">
        <v>9504</v>
      </c>
      <c r="IHI1" s="80" t="s">
        <v>9505</v>
      </c>
      <c r="IHJ1" s="80" t="s">
        <v>9506</v>
      </c>
      <c r="IHK1" s="80" t="s">
        <v>9507</v>
      </c>
      <c r="IHL1" s="80" t="s">
        <v>9508</v>
      </c>
      <c r="IHM1" s="80" t="s">
        <v>9509</v>
      </c>
      <c r="IHN1" s="80" t="s">
        <v>9510</v>
      </c>
      <c r="IHO1" s="80" t="s">
        <v>9511</v>
      </c>
      <c r="IHP1" s="80" t="s">
        <v>9512</v>
      </c>
      <c r="IHQ1" s="80" t="s">
        <v>9513</v>
      </c>
      <c r="IHR1" s="80" t="s">
        <v>9514</v>
      </c>
      <c r="IHS1" s="80" t="s">
        <v>9515</v>
      </c>
      <c r="IHT1" s="80" t="s">
        <v>9516</v>
      </c>
      <c r="IHU1" s="80" t="s">
        <v>9517</v>
      </c>
      <c r="IHV1" s="80" t="s">
        <v>9518</v>
      </c>
      <c r="IHW1" s="80" t="s">
        <v>9519</v>
      </c>
      <c r="IHX1" s="80" t="s">
        <v>9520</v>
      </c>
      <c r="IHY1" s="80" t="s">
        <v>9521</v>
      </c>
      <c r="IHZ1" s="80" t="s">
        <v>9522</v>
      </c>
      <c r="IIA1" s="80" t="s">
        <v>9523</v>
      </c>
      <c r="IIB1" s="80" t="s">
        <v>9524</v>
      </c>
      <c r="IIC1" s="80" t="s">
        <v>9525</v>
      </c>
      <c r="IID1" s="80" t="s">
        <v>9526</v>
      </c>
      <c r="IIE1" s="80" t="s">
        <v>9527</v>
      </c>
      <c r="IIF1" s="80" t="s">
        <v>9528</v>
      </c>
      <c r="IIG1" s="80" t="s">
        <v>9529</v>
      </c>
      <c r="IIH1" s="80" t="s">
        <v>9530</v>
      </c>
      <c r="III1" s="80" t="s">
        <v>9531</v>
      </c>
      <c r="IIJ1" s="80" t="s">
        <v>9532</v>
      </c>
      <c r="IIK1" s="80" t="s">
        <v>9533</v>
      </c>
      <c r="IIL1" s="80" t="s">
        <v>9534</v>
      </c>
      <c r="IIM1" s="80" t="s">
        <v>9535</v>
      </c>
      <c r="IIN1" s="80" t="s">
        <v>9536</v>
      </c>
      <c r="IIO1" s="80" t="s">
        <v>9537</v>
      </c>
      <c r="IIP1" s="80" t="s">
        <v>9538</v>
      </c>
      <c r="IIQ1" s="80" t="s">
        <v>9539</v>
      </c>
      <c r="IIR1" s="80" t="s">
        <v>9540</v>
      </c>
      <c r="IIS1" s="80" t="s">
        <v>9541</v>
      </c>
      <c r="IIT1" s="80" t="s">
        <v>9542</v>
      </c>
      <c r="IIU1" s="80" t="s">
        <v>9543</v>
      </c>
      <c r="IIV1" s="80" t="s">
        <v>9544</v>
      </c>
      <c r="IIW1" s="80" t="s">
        <v>9545</v>
      </c>
      <c r="IIX1" s="80" t="s">
        <v>9546</v>
      </c>
      <c r="IIY1" s="80" t="s">
        <v>9547</v>
      </c>
      <c r="IIZ1" s="80" t="s">
        <v>9548</v>
      </c>
      <c r="IJA1" s="80" t="s">
        <v>9549</v>
      </c>
      <c r="IJB1" s="80" t="s">
        <v>9550</v>
      </c>
      <c r="IJC1" s="80" t="s">
        <v>9551</v>
      </c>
      <c r="IJD1" s="80" t="s">
        <v>9552</v>
      </c>
      <c r="IJE1" s="80" t="s">
        <v>9553</v>
      </c>
      <c r="IJF1" s="80" t="s">
        <v>9554</v>
      </c>
      <c r="IJG1" s="80" t="s">
        <v>9555</v>
      </c>
      <c r="IJH1" s="80" t="s">
        <v>9556</v>
      </c>
      <c r="IJI1" s="80" t="s">
        <v>9557</v>
      </c>
      <c r="IJJ1" s="80" t="s">
        <v>9558</v>
      </c>
      <c r="IJK1" s="80" t="s">
        <v>9559</v>
      </c>
      <c r="IJL1" s="80" t="s">
        <v>9560</v>
      </c>
      <c r="IJM1" s="80" t="s">
        <v>9561</v>
      </c>
      <c r="IJN1" s="80" t="s">
        <v>9562</v>
      </c>
      <c r="IJO1" s="80" t="s">
        <v>9563</v>
      </c>
      <c r="IJP1" s="80" t="s">
        <v>9564</v>
      </c>
      <c r="IJQ1" s="80" t="s">
        <v>9565</v>
      </c>
      <c r="IJR1" s="80" t="s">
        <v>9566</v>
      </c>
      <c r="IJS1" s="80" t="s">
        <v>9567</v>
      </c>
      <c r="IJT1" s="80" t="s">
        <v>9568</v>
      </c>
      <c r="IJU1" s="80" t="s">
        <v>9569</v>
      </c>
      <c r="IJV1" s="80" t="s">
        <v>9570</v>
      </c>
      <c r="IJW1" s="80" t="s">
        <v>9571</v>
      </c>
      <c r="IJX1" s="80" t="s">
        <v>9572</v>
      </c>
      <c r="IJY1" s="80" t="s">
        <v>9573</v>
      </c>
      <c r="IJZ1" s="80" t="s">
        <v>9574</v>
      </c>
      <c r="IKA1" s="80" t="s">
        <v>9575</v>
      </c>
      <c r="IKB1" s="80" t="s">
        <v>9576</v>
      </c>
      <c r="IKC1" s="80" t="s">
        <v>9577</v>
      </c>
      <c r="IKD1" s="80" t="s">
        <v>9578</v>
      </c>
      <c r="IKE1" s="80" t="s">
        <v>9579</v>
      </c>
      <c r="IKF1" s="80" t="s">
        <v>9580</v>
      </c>
      <c r="IKG1" s="80" t="s">
        <v>9581</v>
      </c>
      <c r="IKH1" s="80" t="s">
        <v>9582</v>
      </c>
      <c r="IKI1" s="80" t="s">
        <v>9583</v>
      </c>
      <c r="IKJ1" s="80" t="s">
        <v>9584</v>
      </c>
      <c r="IKK1" s="80" t="s">
        <v>9585</v>
      </c>
      <c r="IKL1" s="80" t="s">
        <v>9586</v>
      </c>
      <c r="IKM1" s="80" t="s">
        <v>9587</v>
      </c>
      <c r="IKN1" s="80" t="s">
        <v>9588</v>
      </c>
      <c r="IKO1" s="80" t="s">
        <v>9589</v>
      </c>
      <c r="IKP1" s="80" t="s">
        <v>9590</v>
      </c>
      <c r="IKQ1" s="80" t="s">
        <v>9591</v>
      </c>
      <c r="IKR1" s="80" t="s">
        <v>9592</v>
      </c>
      <c r="IKS1" s="80" t="s">
        <v>9593</v>
      </c>
      <c r="IKT1" s="80" t="s">
        <v>9594</v>
      </c>
      <c r="IKU1" s="80" t="s">
        <v>9595</v>
      </c>
      <c r="IKV1" s="80" t="s">
        <v>9596</v>
      </c>
      <c r="IKW1" s="80" t="s">
        <v>9597</v>
      </c>
      <c r="IKX1" s="80" t="s">
        <v>9598</v>
      </c>
      <c r="IKY1" s="80" t="s">
        <v>9599</v>
      </c>
      <c r="IKZ1" s="80" t="s">
        <v>9600</v>
      </c>
      <c r="ILA1" s="80" t="s">
        <v>9601</v>
      </c>
      <c r="ILB1" s="80" t="s">
        <v>9602</v>
      </c>
      <c r="ILC1" s="80" t="s">
        <v>9603</v>
      </c>
      <c r="ILD1" s="80" t="s">
        <v>9604</v>
      </c>
      <c r="ILE1" s="80" t="s">
        <v>9605</v>
      </c>
      <c r="ILF1" s="80" t="s">
        <v>9606</v>
      </c>
      <c r="ILG1" s="80" t="s">
        <v>9607</v>
      </c>
      <c r="ILH1" s="80" t="s">
        <v>9608</v>
      </c>
      <c r="ILI1" s="80" t="s">
        <v>9609</v>
      </c>
      <c r="ILJ1" s="80" t="s">
        <v>9610</v>
      </c>
      <c r="ILK1" s="80" t="s">
        <v>9611</v>
      </c>
      <c r="ILL1" s="80" t="s">
        <v>9612</v>
      </c>
      <c r="ILM1" s="80" t="s">
        <v>9613</v>
      </c>
      <c r="ILN1" s="80" t="s">
        <v>9614</v>
      </c>
      <c r="ILO1" s="80" t="s">
        <v>9615</v>
      </c>
      <c r="ILP1" s="80" t="s">
        <v>9616</v>
      </c>
      <c r="ILQ1" s="80" t="s">
        <v>9617</v>
      </c>
      <c r="ILR1" s="80" t="s">
        <v>9618</v>
      </c>
      <c r="ILS1" s="80" t="s">
        <v>9619</v>
      </c>
      <c r="ILT1" s="80" t="s">
        <v>9620</v>
      </c>
      <c r="ILU1" s="80" t="s">
        <v>9621</v>
      </c>
      <c r="ILV1" s="80" t="s">
        <v>9622</v>
      </c>
      <c r="ILW1" s="80" t="s">
        <v>9623</v>
      </c>
      <c r="ILX1" s="80" t="s">
        <v>9624</v>
      </c>
      <c r="ILY1" s="80" t="s">
        <v>9625</v>
      </c>
      <c r="ILZ1" s="80" t="s">
        <v>9626</v>
      </c>
      <c r="IMA1" s="80" t="s">
        <v>9627</v>
      </c>
      <c r="IMB1" s="80" t="s">
        <v>9628</v>
      </c>
      <c r="IMC1" s="80" t="s">
        <v>9629</v>
      </c>
      <c r="IMD1" s="80" t="s">
        <v>9630</v>
      </c>
      <c r="IME1" s="80" t="s">
        <v>9631</v>
      </c>
      <c r="IMF1" s="80" t="s">
        <v>9632</v>
      </c>
      <c r="IMG1" s="80" t="s">
        <v>9633</v>
      </c>
      <c r="IMH1" s="80" t="s">
        <v>9634</v>
      </c>
      <c r="IMI1" s="80" t="s">
        <v>9635</v>
      </c>
      <c r="IMJ1" s="80" t="s">
        <v>9636</v>
      </c>
      <c r="IMK1" s="80" t="s">
        <v>9637</v>
      </c>
      <c r="IML1" s="80" t="s">
        <v>9638</v>
      </c>
      <c r="IMM1" s="80" t="s">
        <v>9639</v>
      </c>
      <c r="IMN1" s="80" t="s">
        <v>9640</v>
      </c>
      <c r="IMO1" s="80" t="s">
        <v>9641</v>
      </c>
      <c r="IMP1" s="80" t="s">
        <v>9642</v>
      </c>
      <c r="IMQ1" s="80" t="s">
        <v>9643</v>
      </c>
      <c r="IMR1" s="80" t="s">
        <v>9644</v>
      </c>
      <c r="IMS1" s="80" t="s">
        <v>9645</v>
      </c>
      <c r="IMT1" s="80" t="s">
        <v>9646</v>
      </c>
      <c r="IMU1" s="80" t="s">
        <v>9647</v>
      </c>
      <c r="IMV1" s="80" t="s">
        <v>9648</v>
      </c>
      <c r="IMW1" s="80" t="s">
        <v>9649</v>
      </c>
      <c r="IMX1" s="80" t="s">
        <v>9650</v>
      </c>
      <c r="IMY1" s="80" t="s">
        <v>9651</v>
      </c>
      <c r="IMZ1" s="80" t="s">
        <v>9652</v>
      </c>
      <c r="INA1" s="80" t="s">
        <v>9653</v>
      </c>
      <c r="INB1" s="80" t="s">
        <v>9654</v>
      </c>
      <c r="INC1" s="80" t="s">
        <v>9655</v>
      </c>
      <c r="IND1" s="80" t="s">
        <v>9656</v>
      </c>
      <c r="INE1" s="80" t="s">
        <v>9657</v>
      </c>
      <c r="INF1" s="80" t="s">
        <v>9658</v>
      </c>
      <c r="ING1" s="80" t="s">
        <v>9659</v>
      </c>
      <c r="INH1" s="80" t="s">
        <v>9660</v>
      </c>
      <c r="INI1" s="80" t="s">
        <v>9661</v>
      </c>
      <c r="INJ1" s="80" t="s">
        <v>9662</v>
      </c>
      <c r="INK1" s="80" t="s">
        <v>9663</v>
      </c>
      <c r="INL1" s="80" t="s">
        <v>9664</v>
      </c>
      <c r="INM1" s="80" t="s">
        <v>9665</v>
      </c>
      <c r="INN1" s="80" t="s">
        <v>9666</v>
      </c>
      <c r="INO1" s="80" t="s">
        <v>9667</v>
      </c>
      <c r="INP1" s="80" t="s">
        <v>9668</v>
      </c>
      <c r="INQ1" s="80" t="s">
        <v>9669</v>
      </c>
      <c r="INR1" s="80" t="s">
        <v>9670</v>
      </c>
      <c r="INS1" s="80" t="s">
        <v>9671</v>
      </c>
      <c r="INT1" s="80" t="s">
        <v>9672</v>
      </c>
      <c r="INU1" s="80" t="s">
        <v>9673</v>
      </c>
      <c r="INV1" s="80" t="s">
        <v>9674</v>
      </c>
      <c r="INW1" s="80" t="s">
        <v>9675</v>
      </c>
      <c r="INX1" s="80" t="s">
        <v>9676</v>
      </c>
      <c r="INY1" s="80" t="s">
        <v>9677</v>
      </c>
      <c r="INZ1" s="80" t="s">
        <v>9678</v>
      </c>
      <c r="IOA1" s="80" t="s">
        <v>9679</v>
      </c>
      <c r="IOB1" s="80" t="s">
        <v>9680</v>
      </c>
      <c r="IOC1" s="80" t="s">
        <v>9681</v>
      </c>
      <c r="IOD1" s="80" t="s">
        <v>9682</v>
      </c>
      <c r="IOE1" s="80" t="s">
        <v>9683</v>
      </c>
      <c r="IOF1" s="80" t="s">
        <v>9684</v>
      </c>
      <c r="IOG1" s="80" t="s">
        <v>9685</v>
      </c>
      <c r="IOH1" s="80" t="s">
        <v>9686</v>
      </c>
      <c r="IOI1" s="80" t="s">
        <v>9687</v>
      </c>
      <c r="IOJ1" s="80" t="s">
        <v>9688</v>
      </c>
      <c r="IOK1" s="80" t="s">
        <v>9689</v>
      </c>
      <c r="IOL1" s="80" t="s">
        <v>9690</v>
      </c>
      <c r="IOM1" s="80" t="s">
        <v>9691</v>
      </c>
      <c r="ION1" s="80" t="s">
        <v>9692</v>
      </c>
      <c r="IOO1" s="80" t="s">
        <v>9693</v>
      </c>
      <c r="IOP1" s="80" t="s">
        <v>9694</v>
      </c>
      <c r="IOQ1" s="80" t="s">
        <v>9695</v>
      </c>
      <c r="IOR1" s="80" t="s">
        <v>9696</v>
      </c>
      <c r="IOS1" s="80" t="s">
        <v>9697</v>
      </c>
      <c r="IOT1" s="80" t="s">
        <v>9698</v>
      </c>
      <c r="IOU1" s="80" t="s">
        <v>9699</v>
      </c>
      <c r="IOV1" s="80" t="s">
        <v>9700</v>
      </c>
      <c r="IOW1" s="80" t="s">
        <v>9701</v>
      </c>
      <c r="IOX1" s="80" t="s">
        <v>9702</v>
      </c>
      <c r="IOY1" s="80" t="s">
        <v>9703</v>
      </c>
      <c r="IOZ1" s="80" t="s">
        <v>9704</v>
      </c>
      <c r="IPA1" s="80" t="s">
        <v>9705</v>
      </c>
      <c r="IPB1" s="80" t="s">
        <v>9706</v>
      </c>
      <c r="IPC1" s="80" t="s">
        <v>9707</v>
      </c>
      <c r="IPD1" s="80" t="s">
        <v>9708</v>
      </c>
      <c r="IPE1" s="80" t="s">
        <v>9709</v>
      </c>
      <c r="IPF1" s="80" t="s">
        <v>9710</v>
      </c>
      <c r="IPG1" s="80" t="s">
        <v>9711</v>
      </c>
      <c r="IPH1" s="80" t="s">
        <v>9712</v>
      </c>
      <c r="IPI1" s="80" t="s">
        <v>9713</v>
      </c>
      <c r="IPJ1" s="80" t="s">
        <v>9714</v>
      </c>
      <c r="IPK1" s="80" t="s">
        <v>9715</v>
      </c>
      <c r="IPL1" s="80" t="s">
        <v>9716</v>
      </c>
      <c r="IPM1" s="80" t="s">
        <v>9717</v>
      </c>
      <c r="IPN1" s="80" t="s">
        <v>9718</v>
      </c>
      <c r="IPO1" s="80" t="s">
        <v>9719</v>
      </c>
      <c r="IPP1" s="80" t="s">
        <v>9720</v>
      </c>
      <c r="IPQ1" s="80" t="s">
        <v>9721</v>
      </c>
      <c r="IPR1" s="80" t="s">
        <v>9722</v>
      </c>
      <c r="IPS1" s="80" t="s">
        <v>9723</v>
      </c>
      <c r="IPT1" s="80" t="s">
        <v>9724</v>
      </c>
      <c r="IPU1" s="80" t="s">
        <v>9725</v>
      </c>
      <c r="IPV1" s="80" t="s">
        <v>9726</v>
      </c>
      <c r="IPW1" s="80" t="s">
        <v>9727</v>
      </c>
      <c r="IPX1" s="80" t="s">
        <v>9728</v>
      </c>
      <c r="IPY1" s="80" t="s">
        <v>9729</v>
      </c>
      <c r="IPZ1" s="80" t="s">
        <v>9730</v>
      </c>
      <c r="IQA1" s="80" t="s">
        <v>9731</v>
      </c>
      <c r="IQB1" s="80" t="s">
        <v>9732</v>
      </c>
      <c r="IQC1" s="80" t="s">
        <v>9733</v>
      </c>
      <c r="IQD1" s="80" t="s">
        <v>9734</v>
      </c>
      <c r="IQE1" s="80" t="s">
        <v>9735</v>
      </c>
      <c r="IQF1" s="80" t="s">
        <v>9736</v>
      </c>
      <c r="IQG1" s="80" t="s">
        <v>9737</v>
      </c>
      <c r="IQH1" s="80" t="s">
        <v>9738</v>
      </c>
      <c r="IQI1" s="80" t="s">
        <v>9739</v>
      </c>
      <c r="IQJ1" s="80" t="s">
        <v>9740</v>
      </c>
      <c r="IQK1" s="80" t="s">
        <v>9741</v>
      </c>
      <c r="IQL1" s="80" t="s">
        <v>9742</v>
      </c>
      <c r="IQM1" s="80" t="s">
        <v>9743</v>
      </c>
      <c r="IQN1" s="80" t="s">
        <v>9744</v>
      </c>
      <c r="IQO1" s="80" t="s">
        <v>9745</v>
      </c>
      <c r="IQP1" s="80" t="s">
        <v>9746</v>
      </c>
      <c r="IQQ1" s="80" t="s">
        <v>9747</v>
      </c>
      <c r="IQR1" s="80" t="s">
        <v>9748</v>
      </c>
      <c r="IQS1" s="80" t="s">
        <v>9749</v>
      </c>
      <c r="IQT1" s="80" t="s">
        <v>9750</v>
      </c>
      <c r="IQU1" s="80" t="s">
        <v>9751</v>
      </c>
      <c r="IQV1" s="80" t="s">
        <v>9752</v>
      </c>
      <c r="IQW1" s="80" t="s">
        <v>9753</v>
      </c>
      <c r="IQX1" s="80" t="s">
        <v>9754</v>
      </c>
      <c r="IQY1" s="80" t="s">
        <v>9755</v>
      </c>
      <c r="IQZ1" s="80" t="s">
        <v>9756</v>
      </c>
      <c r="IRA1" s="80" t="s">
        <v>9757</v>
      </c>
      <c r="IRB1" s="80" t="s">
        <v>9758</v>
      </c>
      <c r="IRC1" s="80" t="s">
        <v>9759</v>
      </c>
      <c r="IRD1" s="80" t="s">
        <v>9760</v>
      </c>
      <c r="IRE1" s="80" t="s">
        <v>9761</v>
      </c>
      <c r="IRF1" s="80" t="s">
        <v>9762</v>
      </c>
      <c r="IRG1" s="80" t="s">
        <v>9763</v>
      </c>
      <c r="IRH1" s="80" t="s">
        <v>9764</v>
      </c>
      <c r="IRI1" s="80" t="s">
        <v>9765</v>
      </c>
      <c r="IRJ1" s="80" t="s">
        <v>9766</v>
      </c>
      <c r="IRK1" s="80" t="s">
        <v>9767</v>
      </c>
      <c r="IRL1" s="80" t="s">
        <v>9768</v>
      </c>
      <c r="IRM1" s="80" t="s">
        <v>9769</v>
      </c>
      <c r="IRN1" s="80" t="s">
        <v>9770</v>
      </c>
      <c r="IRO1" s="80" t="s">
        <v>9771</v>
      </c>
      <c r="IRP1" s="80" t="s">
        <v>9772</v>
      </c>
      <c r="IRQ1" s="80" t="s">
        <v>9773</v>
      </c>
      <c r="IRR1" s="80" t="s">
        <v>9774</v>
      </c>
      <c r="IRS1" s="80" t="s">
        <v>9775</v>
      </c>
      <c r="IRT1" s="80" t="s">
        <v>9776</v>
      </c>
      <c r="IRU1" s="80" t="s">
        <v>9777</v>
      </c>
      <c r="IRV1" s="80" t="s">
        <v>9778</v>
      </c>
      <c r="IRW1" s="80" t="s">
        <v>9779</v>
      </c>
      <c r="IRX1" s="80" t="s">
        <v>9780</v>
      </c>
      <c r="IRY1" s="80" t="s">
        <v>9781</v>
      </c>
      <c r="IRZ1" s="80" t="s">
        <v>9782</v>
      </c>
      <c r="ISA1" s="80" t="s">
        <v>9783</v>
      </c>
      <c r="ISB1" s="80" t="s">
        <v>9784</v>
      </c>
      <c r="ISC1" s="80" t="s">
        <v>9785</v>
      </c>
      <c r="ISD1" s="80" t="s">
        <v>9786</v>
      </c>
      <c r="ISE1" s="80" t="s">
        <v>9787</v>
      </c>
      <c r="ISF1" s="80" t="s">
        <v>9788</v>
      </c>
      <c r="ISG1" s="80" t="s">
        <v>9789</v>
      </c>
      <c r="ISH1" s="80" t="s">
        <v>9790</v>
      </c>
      <c r="ISI1" s="80" t="s">
        <v>9791</v>
      </c>
      <c r="ISJ1" s="80" t="s">
        <v>9792</v>
      </c>
      <c r="ISK1" s="80" t="s">
        <v>9793</v>
      </c>
      <c r="ISL1" s="80" t="s">
        <v>9794</v>
      </c>
      <c r="ISM1" s="80" t="s">
        <v>9795</v>
      </c>
      <c r="ISN1" s="80" t="s">
        <v>9796</v>
      </c>
      <c r="ISO1" s="80" t="s">
        <v>9797</v>
      </c>
      <c r="ISP1" s="80" t="s">
        <v>9798</v>
      </c>
      <c r="ISQ1" s="80" t="s">
        <v>9799</v>
      </c>
      <c r="ISR1" s="80" t="s">
        <v>9800</v>
      </c>
      <c r="ISS1" s="80" t="s">
        <v>9801</v>
      </c>
      <c r="IST1" s="80" t="s">
        <v>9802</v>
      </c>
      <c r="ISU1" s="80" t="s">
        <v>9803</v>
      </c>
      <c r="ISV1" s="80" t="s">
        <v>9804</v>
      </c>
      <c r="ISW1" s="80" t="s">
        <v>9805</v>
      </c>
      <c r="ISX1" s="80" t="s">
        <v>9806</v>
      </c>
      <c r="ISY1" s="80" t="s">
        <v>9807</v>
      </c>
      <c r="ISZ1" s="80" t="s">
        <v>9808</v>
      </c>
      <c r="ITA1" s="80" t="s">
        <v>9809</v>
      </c>
      <c r="ITB1" s="80" t="s">
        <v>9810</v>
      </c>
      <c r="ITC1" s="80" t="s">
        <v>9811</v>
      </c>
      <c r="ITD1" s="80" t="s">
        <v>9812</v>
      </c>
      <c r="ITE1" s="80" t="s">
        <v>9813</v>
      </c>
      <c r="ITF1" s="80" t="s">
        <v>9814</v>
      </c>
      <c r="ITG1" s="80" t="s">
        <v>9815</v>
      </c>
      <c r="ITH1" s="80" t="s">
        <v>9816</v>
      </c>
      <c r="ITI1" s="80" t="s">
        <v>9817</v>
      </c>
      <c r="ITJ1" s="80" t="s">
        <v>9818</v>
      </c>
      <c r="ITK1" s="80" t="s">
        <v>9819</v>
      </c>
      <c r="ITL1" s="80" t="s">
        <v>9820</v>
      </c>
      <c r="ITM1" s="80" t="s">
        <v>9821</v>
      </c>
      <c r="ITN1" s="80" t="s">
        <v>9822</v>
      </c>
      <c r="ITO1" s="80" t="s">
        <v>9823</v>
      </c>
      <c r="ITP1" s="80" t="s">
        <v>9824</v>
      </c>
      <c r="ITQ1" s="80" t="s">
        <v>9825</v>
      </c>
      <c r="ITR1" s="80" t="s">
        <v>9826</v>
      </c>
      <c r="ITS1" s="80" t="s">
        <v>9827</v>
      </c>
      <c r="ITT1" s="80" t="s">
        <v>9828</v>
      </c>
      <c r="ITU1" s="80" t="s">
        <v>9829</v>
      </c>
      <c r="ITV1" s="80" t="s">
        <v>9830</v>
      </c>
      <c r="ITW1" s="80" t="s">
        <v>9831</v>
      </c>
      <c r="ITX1" s="80" t="s">
        <v>9832</v>
      </c>
      <c r="ITY1" s="80" t="s">
        <v>9833</v>
      </c>
      <c r="ITZ1" s="80" t="s">
        <v>9834</v>
      </c>
      <c r="IUA1" s="80" t="s">
        <v>9835</v>
      </c>
      <c r="IUB1" s="80" t="s">
        <v>9836</v>
      </c>
      <c r="IUC1" s="80" t="s">
        <v>9837</v>
      </c>
      <c r="IUD1" s="80" t="s">
        <v>9838</v>
      </c>
      <c r="IUE1" s="80" t="s">
        <v>9839</v>
      </c>
      <c r="IUF1" s="80" t="s">
        <v>9840</v>
      </c>
      <c r="IUG1" s="80" t="s">
        <v>9841</v>
      </c>
      <c r="IUH1" s="80" t="s">
        <v>9842</v>
      </c>
      <c r="IUI1" s="80" t="s">
        <v>9843</v>
      </c>
      <c r="IUJ1" s="80" t="s">
        <v>9844</v>
      </c>
      <c r="IUK1" s="80" t="s">
        <v>9845</v>
      </c>
      <c r="IUL1" s="80" t="s">
        <v>9846</v>
      </c>
      <c r="IUM1" s="80" t="s">
        <v>9847</v>
      </c>
      <c r="IUN1" s="80" t="s">
        <v>9848</v>
      </c>
      <c r="IUO1" s="80" t="s">
        <v>9849</v>
      </c>
      <c r="IUP1" s="80" t="s">
        <v>9850</v>
      </c>
      <c r="IUQ1" s="80" t="s">
        <v>9851</v>
      </c>
      <c r="IUR1" s="80" t="s">
        <v>9852</v>
      </c>
      <c r="IUS1" s="80" t="s">
        <v>9853</v>
      </c>
      <c r="IUT1" s="80" t="s">
        <v>9854</v>
      </c>
      <c r="IUU1" s="80" t="s">
        <v>9855</v>
      </c>
      <c r="IUV1" s="80" t="s">
        <v>9856</v>
      </c>
      <c r="IUW1" s="80" t="s">
        <v>9857</v>
      </c>
      <c r="IUX1" s="80" t="s">
        <v>9858</v>
      </c>
      <c r="IUY1" s="80" t="s">
        <v>9859</v>
      </c>
      <c r="IUZ1" s="80" t="s">
        <v>9860</v>
      </c>
      <c r="IVA1" s="80" t="s">
        <v>9861</v>
      </c>
      <c r="IVB1" s="80" t="s">
        <v>9862</v>
      </c>
      <c r="IVC1" s="80" t="s">
        <v>9863</v>
      </c>
      <c r="IVD1" s="80" t="s">
        <v>9864</v>
      </c>
      <c r="IVE1" s="80" t="s">
        <v>9865</v>
      </c>
      <c r="IVF1" s="80" t="s">
        <v>9866</v>
      </c>
      <c r="IVG1" s="80" t="s">
        <v>9867</v>
      </c>
      <c r="IVH1" s="80" t="s">
        <v>9868</v>
      </c>
      <c r="IVI1" s="80" t="s">
        <v>9869</v>
      </c>
      <c r="IVJ1" s="80" t="s">
        <v>9870</v>
      </c>
      <c r="IVK1" s="80" t="s">
        <v>9871</v>
      </c>
      <c r="IVL1" s="80" t="s">
        <v>9872</v>
      </c>
      <c r="IVM1" s="80" t="s">
        <v>9873</v>
      </c>
      <c r="IVN1" s="80" t="s">
        <v>9874</v>
      </c>
      <c r="IVO1" s="80" t="s">
        <v>9875</v>
      </c>
      <c r="IVP1" s="80" t="s">
        <v>9876</v>
      </c>
      <c r="IVQ1" s="80" t="s">
        <v>9877</v>
      </c>
      <c r="IVR1" s="80" t="s">
        <v>9878</v>
      </c>
      <c r="IVS1" s="80" t="s">
        <v>9879</v>
      </c>
      <c r="IVT1" s="80" t="s">
        <v>9880</v>
      </c>
      <c r="IVU1" s="80" t="s">
        <v>9881</v>
      </c>
      <c r="IVV1" s="80" t="s">
        <v>9882</v>
      </c>
      <c r="IVW1" s="80" t="s">
        <v>9883</v>
      </c>
      <c r="IVX1" s="80" t="s">
        <v>9884</v>
      </c>
      <c r="IVY1" s="80" t="s">
        <v>9885</v>
      </c>
      <c r="IVZ1" s="80" t="s">
        <v>9886</v>
      </c>
      <c r="IWA1" s="80" t="s">
        <v>9887</v>
      </c>
      <c r="IWB1" s="80" t="s">
        <v>9888</v>
      </c>
      <c r="IWC1" s="80" t="s">
        <v>9889</v>
      </c>
      <c r="IWD1" s="80" t="s">
        <v>9890</v>
      </c>
      <c r="IWE1" s="80" t="s">
        <v>9891</v>
      </c>
      <c r="IWF1" s="80" t="s">
        <v>9892</v>
      </c>
      <c r="IWG1" s="80" t="s">
        <v>9893</v>
      </c>
      <c r="IWH1" s="80" t="s">
        <v>9894</v>
      </c>
      <c r="IWI1" s="80" t="s">
        <v>9895</v>
      </c>
      <c r="IWJ1" s="80" t="s">
        <v>9896</v>
      </c>
      <c r="IWK1" s="80" t="s">
        <v>9897</v>
      </c>
      <c r="IWL1" s="80" t="s">
        <v>9898</v>
      </c>
      <c r="IWM1" s="80" t="s">
        <v>9899</v>
      </c>
      <c r="IWN1" s="80" t="s">
        <v>9900</v>
      </c>
      <c r="IWO1" s="80" t="s">
        <v>9901</v>
      </c>
      <c r="IWP1" s="80" t="s">
        <v>9902</v>
      </c>
      <c r="IWQ1" s="80" t="s">
        <v>9903</v>
      </c>
      <c r="IWR1" s="80" t="s">
        <v>9904</v>
      </c>
      <c r="IWS1" s="80" t="s">
        <v>9905</v>
      </c>
      <c r="IWT1" s="80" t="s">
        <v>9906</v>
      </c>
      <c r="IWU1" s="80" t="s">
        <v>9907</v>
      </c>
      <c r="IWV1" s="80" t="s">
        <v>9908</v>
      </c>
      <c r="IWW1" s="80" t="s">
        <v>9909</v>
      </c>
      <c r="IWX1" s="80" t="s">
        <v>9910</v>
      </c>
      <c r="IWY1" s="80" t="s">
        <v>9911</v>
      </c>
      <c r="IWZ1" s="80" t="s">
        <v>9912</v>
      </c>
      <c r="IXA1" s="80" t="s">
        <v>9913</v>
      </c>
      <c r="IXB1" s="80" t="s">
        <v>9914</v>
      </c>
      <c r="IXC1" s="80" t="s">
        <v>9915</v>
      </c>
      <c r="IXD1" s="80" t="s">
        <v>9916</v>
      </c>
      <c r="IXE1" s="80" t="s">
        <v>9917</v>
      </c>
      <c r="IXF1" s="80" t="s">
        <v>9918</v>
      </c>
      <c r="IXG1" s="80" t="s">
        <v>9919</v>
      </c>
      <c r="IXH1" s="80" t="s">
        <v>9920</v>
      </c>
      <c r="IXI1" s="80" t="s">
        <v>9921</v>
      </c>
      <c r="IXJ1" s="80" t="s">
        <v>9922</v>
      </c>
      <c r="IXK1" s="80" t="s">
        <v>9923</v>
      </c>
      <c r="IXL1" s="80" t="s">
        <v>9924</v>
      </c>
      <c r="IXM1" s="80" t="s">
        <v>9925</v>
      </c>
      <c r="IXN1" s="80" t="s">
        <v>9926</v>
      </c>
      <c r="IXO1" s="80" t="s">
        <v>9927</v>
      </c>
      <c r="IXP1" s="80" t="s">
        <v>9928</v>
      </c>
      <c r="IXQ1" s="80" t="s">
        <v>9929</v>
      </c>
      <c r="IXR1" s="80" t="s">
        <v>9930</v>
      </c>
      <c r="IXS1" s="80" t="s">
        <v>9931</v>
      </c>
      <c r="IXT1" s="80" t="s">
        <v>9932</v>
      </c>
      <c r="IXU1" s="80" t="s">
        <v>9933</v>
      </c>
      <c r="IXV1" s="80" t="s">
        <v>9934</v>
      </c>
      <c r="IXW1" s="80" t="s">
        <v>9935</v>
      </c>
      <c r="IXX1" s="80" t="s">
        <v>9936</v>
      </c>
      <c r="IXY1" s="80" t="s">
        <v>9937</v>
      </c>
      <c r="IXZ1" s="80" t="s">
        <v>9938</v>
      </c>
      <c r="IYA1" s="80" t="s">
        <v>9939</v>
      </c>
      <c r="IYB1" s="80" t="s">
        <v>9940</v>
      </c>
      <c r="IYC1" s="80" t="s">
        <v>9941</v>
      </c>
      <c r="IYD1" s="80" t="s">
        <v>9942</v>
      </c>
      <c r="IYE1" s="80" t="s">
        <v>9943</v>
      </c>
      <c r="IYF1" s="80" t="s">
        <v>9944</v>
      </c>
      <c r="IYG1" s="80" t="s">
        <v>9945</v>
      </c>
      <c r="IYH1" s="80" t="s">
        <v>9946</v>
      </c>
      <c r="IYI1" s="80" t="s">
        <v>9947</v>
      </c>
      <c r="IYJ1" s="80" t="s">
        <v>9948</v>
      </c>
      <c r="IYK1" s="80" t="s">
        <v>9949</v>
      </c>
      <c r="IYL1" s="80" t="s">
        <v>9950</v>
      </c>
      <c r="IYM1" s="80" t="s">
        <v>9951</v>
      </c>
      <c r="IYN1" s="80" t="s">
        <v>9952</v>
      </c>
      <c r="IYO1" s="80" t="s">
        <v>9953</v>
      </c>
      <c r="IYP1" s="80" t="s">
        <v>9954</v>
      </c>
      <c r="IYQ1" s="80" t="s">
        <v>9955</v>
      </c>
      <c r="IYR1" s="80" t="s">
        <v>9956</v>
      </c>
      <c r="IYS1" s="80" t="s">
        <v>9957</v>
      </c>
      <c r="IYT1" s="80" t="s">
        <v>9958</v>
      </c>
      <c r="IYU1" s="80" t="s">
        <v>9959</v>
      </c>
      <c r="IYV1" s="80" t="s">
        <v>9960</v>
      </c>
      <c r="IYW1" s="80" t="s">
        <v>9961</v>
      </c>
      <c r="IYX1" s="80" t="s">
        <v>9962</v>
      </c>
      <c r="IYY1" s="80" t="s">
        <v>9963</v>
      </c>
      <c r="IYZ1" s="80" t="s">
        <v>9964</v>
      </c>
      <c r="IZA1" s="80" t="s">
        <v>9965</v>
      </c>
      <c r="IZB1" s="80" t="s">
        <v>9966</v>
      </c>
      <c r="IZC1" s="80" t="s">
        <v>9967</v>
      </c>
      <c r="IZD1" s="80" t="s">
        <v>9968</v>
      </c>
      <c r="IZE1" s="80" t="s">
        <v>9969</v>
      </c>
      <c r="IZF1" s="80" t="s">
        <v>9970</v>
      </c>
      <c r="IZG1" s="80" t="s">
        <v>9971</v>
      </c>
      <c r="IZH1" s="80" t="s">
        <v>9972</v>
      </c>
      <c r="IZI1" s="80" t="s">
        <v>9973</v>
      </c>
      <c r="IZJ1" s="80" t="s">
        <v>9974</v>
      </c>
      <c r="IZK1" s="80" t="s">
        <v>9975</v>
      </c>
      <c r="IZL1" s="80" t="s">
        <v>9976</v>
      </c>
      <c r="IZM1" s="80" t="s">
        <v>9977</v>
      </c>
      <c r="IZN1" s="80" t="s">
        <v>9978</v>
      </c>
      <c r="IZO1" s="80" t="s">
        <v>9979</v>
      </c>
      <c r="IZP1" s="80" t="s">
        <v>9980</v>
      </c>
      <c r="IZQ1" s="80" t="s">
        <v>9981</v>
      </c>
      <c r="IZR1" s="80" t="s">
        <v>9982</v>
      </c>
      <c r="IZS1" s="80" t="s">
        <v>9983</v>
      </c>
      <c r="IZT1" s="80" t="s">
        <v>9984</v>
      </c>
      <c r="IZU1" s="80" t="s">
        <v>9985</v>
      </c>
      <c r="IZV1" s="80" t="s">
        <v>9986</v>
      </c>
      <c r="IZW1" s="80" t="s">
        <v>9987</v>
      </c>
      <c r="IZX1" s="80" t="s">
        <v>9988</v>
      </c>
      <c r="IZY1" s="80" t="s">
        <v>9989</v>
      </c>
      <c r="IZZ1" s="80" t="s">
        <v>9990</v>
      </c>
      <c r="JAA1" s="80" t="s">
        <v>9991</v>
      </c>
      <c r="JAB1" s="80" t="s">
        <v>9992</v>
      </c>
      <c r="JAC1" s="80" t="s">
        <v>9993</v>
      </c>
      <c r="JAD1" s="80" t="s">
        <v>9994</v>
      </c>
      <c r="JAE1" s="80" t="s">
        <v>9995</v>
      </c>
      <c r="JAF1" s="80" t="s">
        <v>9996</v>
      </c>
      <c r="JAG1" s="80" t="s">
        <v>9997</v>
      </c>
      <c r="JAH1" s="80" t="s">
        <v>9998</v>
      </c>
      <c r="JAI1" s="80" t="s">
        <v>9999</v>
      </c>
      <c r="JAJ1" s="80" t="s">
        <v>10000</v>
      </c>
      <c r="JAK1" s="80" t="s">
        <v>10001</v>
      </c>
      <c r="JAL1" s="80" t="s">
        <v>10002</v>
      </c>
      <c r="JAM1" s="80" t="s">
        <v>10003</v>
      </c>
      <c r="JAN1" s="80" t="s">
        <v>10004</v>
      </c>
      <c r="JAO1" s="80" t="s">
        <v>10005</v>
      </c>
      <c r="JAP1" s="80" t="s">
        <v>10006</v>
      </c>
      <c r="JAQ1" s="80" t="s">
        <v>10007</v>
      </c>
      <c r="JAR1" s="80" t="s">
        <v>10008</v>
      </c>
      <c r="JAS1" s="80" t="s">
        <v>10009</v>
      </c>
      <c r="JAT1" s="80" t="s">
        <v>10010</v>
      </c>
      <c r="JAU1" s="80" t="s">
        <v>10011</v>
      </c>
      <c r="JAV1" s="80" t="s">
        <v>10012</v>
      </c>
      <c r="JAW1" s="80" t="s">
        <v>10013</v>
      </c>
      <c r="JAX1" s="80" t="s">
        <v>10014</v>
      </c>
      <c r="JAY1" s="80" t="s">
        <v>10015</v>
      </c>
      <c r="JAZ1" s="80" t="s">
        <v>10016</v>
      </c>
      <c r="JBA1" s="80" t="s">
        <v>10017</v>
      </c>
      <c r="JBB1" s="80" t="s">
        <v>10018</v>
      </c>
      <c r="JBC1" s="80" t="s">
        <v>10019</v>
      </c>
      <c r="JBD1" s="80" t="s">
        <v>10020</v>
      </c>
      <c r="JBE1" s="80" t="s">
        <v>10021</v>
      </c>
      <c r="JBF1" s="80" t="s">
        <v>10022</v>
      </c>
      <c r="JBG1" s="80" t="s">
        <v>10023</v>
      </c>
      <c r="JBH1" s="80" t="s">
        <v>10024</v>
      </c>
      <c r="JBI1" s="80" t="s">
        <v>10025</v>
      </c>
      <c r="JBJ1" s="80" t="s">
        <v>10026</v>
      </c>
      <c r="JBK1" s="80" t="s">
        <v>10027</v>
      </c>
      <c r="JBL1" s="80" t="s">
        <v>10028</v>
      </c>
      <c r="JBM1" s="80" t="s">
        <v>10029</v>
      </c>
      <c r="JBN1" s="80" t="s">
        <v>10030</v>
      </c>
      <c r="JBO1" s="80" t="s">
        <v>10031</v>
      </c>
      <c r="JBP1" s="80" t="s">
        <v>10032</v>
      </c>
      <c r="JBQ1" s="80" t="s">
        <v>10033</v>
      </c>
      <c r="JBR1" s="80" t="s">
        <v>10034</v>
      </c>
      <c r="JBS1" s="80" t="s">
        <v>10035</v>
      </c>
      <c r="JBT1" s="80" t="s">
        <v>10036</v>
      </c>
      <c r="JBU1" s="80" t="s">
        <v>10037</v>
      </c>
      <c r="JBV1" s="80" t="s">
        <v>10038</v>
      </c>
      <c r="JBW1" s="80" t="s">
        <v>10039</v>
      </c>
      <c r="JBX1" s="80" t="s">
        <v>10040</v>
      </c>
      <c r="JBY1" s="80" t="s">
        <v>10041</v>
      </c>
      <c r="JBZ1" s="80" t="s">
        <v>10042</v>
      </c>
      <c r="JCA1" s="80" t="s">
        <v>10043</v>
      </c>
      <c r="JCB1" s="80" t="s">
        <v>10044</v>
      </c>
      <c r="JCC1" s="80" t="s">
        <v>10045</v>
      </c>
      <c r="JCD1" s="80" t="s">
        <v>10046</v>
      </c>
      <c r="JCE1" s="80" t="s">
        <v>10047</v>
      </c>
      <c r="JCF1" s="80" t="s">
        <v>10048</v>
      </c>
      <c r="JCG1" s="80" t="s">
        <v>10049</v>
      </c>
      <c r="JCH1" s="80" t="s">
        <v>10050</v>
      </c>
      <c r="JCI1" s="80" t="s">
        <v>10051</v>
      </c>
      <c r="JCJ1" s="80" t="s">
        <v>10052</v>
      </c>
      <c r="JCK1" s="80" t="s">
        <v>10053</v>
      </c>
      <c r="JCL1" s="80" t="s">
        <v>10054</v>
      </c>
      <c r="JCM1" s="80" t="s">
        <v>10055</v>
      </c>
      <c r="JCN1" s="80" t="s">
        <v>10056</v>
      </c>
      <c r="JCO1" s="80" t="s">
        <v>10057</v>
      </c>
      <c r="JCP1" s="80" t="s">
        <v>10058</v>
      </c>
      <c r="JCQ1" s="80" t="s">
        <v>10059</v>
      </c>
      <c r="JCR1" s="80" t="s">
        <v>10060</v>
      </c>
      <c r="JCS1" s="80" t="s">
        <v>10061</v>
      </c>
      <c r="JCT1" s="80" t="s">
        <v>10062</v>
      </c>
      <c r="JCU1" s="80" t="s">
        <v>10063</v>
      </c>
      <c r="JCV1" s="80" t="s">
        <v>10064</v>
      </c>
      <c r="JCW1" s="80" t="s">
        <v>10065</v>
      </c>
      <c r="JCX1" s="80" t="s">
        <v>10066</v>
      </c>
      <c r="JCY1" s="80" t="s">
        <v>10067</v>
      </c>
      <c r="JCZ1" s="80" t="s">
        <v>10068</v>
      </c>
      <c r="JDA1" s="80" t="s">
        <v>10069</v>
      </c>
      <c r="JDB1" s="80" t="s">
        <v>10070</v>
      </c>
      <c r="JDC1" s="80" t="s">
        <v>10071</v>
      </c>
      <c r="JDD1" s="80" t="s">
        <v>10072</v>
      </c>
      <c r="JDE1" s="80" t="s">
        <v>10073</v>
      </c>
      <c r="JDF1" s="80" t="s">
        <v>10074</v>
      </c>
      <c r="JDG1" s="80" t="s">
        <v>10075</v>
      </c>
      <c r="JDH1" s="80" t="s">
        <v>10076</v>
      </c>
      <c r="JDI1" s="80" t="s">
        <v>10077</v>
      </c>
      <c r="JDJ1" s="80" t="s">
        <v>10078</v>
      </c>
      <c r="JDK1" s="80" t="s">
        <v>10079</v>
      </c>
      <c r="JDL1" s="80" t="s">
        <v>10080</v>
      </c>
      <c r="JDM1" s="80" t="s">
        <v>10081</v>
      </c>
      <c r="JDN1" s="80" t="s">
        <v>10082</v>
      </c>
      <c r="JDO1" s="80" t="s">
        <v>10083</v>
      </c>
      <c r="JDP1" s="80" t="s">
        <v>10084</v>
      </c>
      <c r="JDQ1" s="80" t="s">
        <v>10085</v>
      </c>
      <c r="JDR1" s="80" t="s">
        <v>10086</v>
      </c>
      <c r="JDS1" s="80" t="s">
        <v>10087</v>
      </c>
      <c r="JDT1" s="80" t="s">
        <v>10088</v>
      </c>
      <c r="JDU1" s="80" t="s">
        <v>10089</v>
      </c>
      <c r="JDV1" s="80" t="s">
        <v>10090</v>
      </c>
      <c r="JDW1" s="80" t="s">
        <v>10091</v>
      </c>
      <c r="JDX1" s="80" t="s">
        <v>10092</v>
      </c>
      <c r="JDY1" s="80" t="s">
        <v>10093</v>
      </c>
      <c r="JDZ1" s="80" t="s">
        <v>10094</v>
      </c>
      <c r="JEA1" s="80" t="s">
        <v>10095</v>
      </c>
      <c r="JEB1" s="80" t="s">
        <v>10096</v>
      </c>
      <c r="JEC1" s="80" t="s">
        <v>10097</v>
      </c>
      <c r="JED1" s="80" t="s">
        <v>10098</v>
      </c>
      <c r="JEE1" s="80" t="s">
        <v>10099</v>
      </c>
      <c r="JEF1" s="80" t="s">
        <v>10100</v>
      </c>
      <c r="JEG1" s="80" t="s">
        <v>10101</v>
      </c>
      <c r="JEH1" s="80" t="s">
        <v>10102</v>
      </c>
      <c r="JEI1" s="80" t="s">
        <v>10103</v>
      </c>
      <c r="JEJ1" s="80" t="s">
        <v>10104</v>
      </c>
      <c r="JEK1" s="80" t="s">
        <v>10105</v>
      </c>
      <c r="JEL1" s="80" t="s">
        <v>10106</v>
      </c>
      <c r="JEM1" s="80" t="s">
        <v>10107</v>
      </c>
      <c r="JEN1" s="80" t="s">
        <v>10108</v>
      </c>
      <c r="JEO1" s="80" t="s">
        <v>10109</v>
      </c>
      <c r="JEP1" s="80" t="s">
        <v>10110</v>
      </c>
      <c r="JEQ1" s="80" t="s">
        <v>10111</v>
      </c>
      <c r="JER1" s="80" t="s">
        <v>10112</v>
      </c>
      <c r="JES1" s="80" t="s">
        <v>10113</v>
      </c>
      <c r="JET1" s="80" t="s">
        <v>10114</v>
      </c>
      <c r="JEU1" s="80" t="s">
        <v>10115</v>
      </c>
      <c r="JEV1" s="80" t="s">
        <v>10116</v>
      </c>
      <c r="JEW1" s="80" t="s">
        <v>10117</v>
      </c>
      <c r="JEX1" s="80" t="s">
        <v>10118</v>
      </c>
      <c r="JEY1" s="80" t="s">
        <v>10119</v>
      </c>
      <c r="JEZ1" s="80" t="s">
        <v>10120</v>
      </c>
      <c r="JFA1" s="80" t="s">
        <v>10121</v>
      </c>
      <c r="JFB1" s="80" t="s">
        <v>10122</v>
      </c>
      <c r="JFC1" s="80" t="s">
        <v>10123</v>
      </c>
      <c r="JFD1" s="80" t="s">
        <v>10124</v>
      </c>
      <c r="JFE1" s="80" t="s">
        <v>10125</v>
      </c>
      <c r="JFF1" s="80" t="s">
        <v>10126</v>
      </c>
      <c r="JFG1" s="80" t="s">
        <v>10127</v>
      </c>
      <c r="JFH1" s="80" t="s">
        <v>10128</v>
      </c>
      <c r="JFI1" s="80" t="s">
        <v>10129</v>
      </c>
      <c r="JFJ1" s="80" t="s">
        <v>10130</v>
      </c>
      <c r="JFK1" s="80" t="s">
        <v>10131</v>
      </c>
      <c r="JFL1" s="80" t="s">
        <v>10132</v>
      </c>
      <c r="JFM1" s="80" t="s">
        <v>10133</v>
      </c>
      <c r="JFN1" s="80" t="s">
        <v>10134</v>
      </c>
      <c r="JFO1" s="80" t="s">
        <v>10135</v>
      </c>
      <c r="JFP1" s="80" t="s">
        <v>10136</v>
      </c>
      <c r="JFQ1" s="80" t="s">
        <v>10137</v>
      </c>
      <c r="JFR1" s="80" t="s">
        <v>10138</v>
      </c>
      <c r="JFS1" s="80" t="s">
        <v>10139</v>
      </c>
      <c r="JFT1" s="80" t="s">
        <v>10140</v>
      </c>
      <c r="JFU1" s="80" t="s">
        <v>10141</v>
      </c>
      <c r="JFV1" s="80" t="s">
        <v>10142</v>
      </c>
      <c r="JFW1" s="80" t="s">
        <v>10143</v>
      </c>
      <c r="JFX1" s="80" t="s">
        <v>10144</v>
      </c>
      <c r="JFY1" s="80" t="s">
        <v>10145</v>
      </c>
      <c r="JFZ1" s="80" t="s">
        <v>10146</v>
      </c>
      <c r="JGA1" s="80" t="s">
        <v>10147</v>
      </c>
      <c r="JGB1" s="80" t="s">
        <v>10148</v>
      </c>
      <c r="JGC1" s="80" t="s">
        <v>10149</v>
      </c>
      <c r="JGD1" s="80" t="s">
        <v>10150</v>
      </c>
      <c r="JGE1" s="80" t="s">
        <v>10151</v>
      </c>
      <c r="JGF1" s="80" t="s">
        <v>10152</v>
      </c>
      <c r="JGG1" s="80" t="s">
        <v>10153</v>
      </c>
      <c r="JGH1" s="80" t="s">
        <v>10154</v>
      </c>
      <c r="JGI1" s="80" t="s">
        <v>10155</v>
      </c>
      <c r="JGJ1" s="80" t="s">
        <v>10156</v>
      </c>
      <c r="JGK1" s="80" t="s">
        <v>10157</v>
      </c>
      <c r="JGL1" s="80" t="s">
        <v>10158</v>
      </c>
      <c r="JGM1" s="80" t="s">
        <v>10159</v>
      </c>
      <c r="JGN1" s="80" t="s">
        <v>10160</v>
      </c>
      <c r="JGO1" s="80" t="s">
        <v>10161</v>
      </c>
      <c r="JGP1" s="80" t="s">
        <v>10162</v>
      </c>
      <c r="JGQ1" s="80" t="s">
        <v>10163</v>
      </c>
      <c r="JGR1" s="80" t="s">
        <v>10164</v>
      </c>
      <c r="JGS1" s="80" t="s">
        <v>10165</v>
      </c>
      <c r="JGT1" s="80" t="s">
        <v>10166</v>
      </c>
      <c r="JGU1" s="80" t="s">
        <v>10167</v>
      </c>
      <c r="JGV1" s="80" t="s">
        <v>10168</v>
      </c>
      <c r="JGW1" s="80" t="s">
        <v>10169</v>
      </c>
      <c r="JGX1" s="80" t="s">
        <v>10170</v>
      </c>
      <c r="JGY1" s="80" t="s">
        <v>10171</v>
      </c>
      <c r="JGZ1" s="80" t="s">
        <v>10172</v>
      </c>
      <c r="JHA1" s="80" t="s">
        <v>10173</v>
      </c>
      <c r="JHB1" s="80" t="s">
        <v>10174</v>
      </c>
      <c r="JHC1" s="80" t="s">
        <v>10175</v>
      </c>
      <c r="JHD1" s="80" t="s">
        <v>10176</v>
      </c>
      <c r="JHE1" s="80" t="s">
        <v>10177</v>
      </c>
      <c r="JHF1" s="80" t="s">
        <v>10178</v>
      </c>
      <c r="JHG1" s="80" t="s">
        <v>10179</v>
      </c>
      <c r="JHH1" s="80" t="s">
        <v>10180</v>
      </c>
      <c r="JHI1" s="80" t="s">
        <v>10181</v>
      </c>
      <c r="JHJ1" s="80" t="s">
        <v>10182</v>
      </c>
      <c r="JHK1" s="80" t="s">
        <v>10183</v>
      </c>
      <c r="JHL1" s="80" t="s">
        <v>10184</v>
      </c>
      <c r="JHM1" s="80" t="s">
        <v>10185</v>
      </c>
      <c r="JHN1" s="80" t="s">
        <v>10186</v>
      </c>
      <c r="JHO1" s="80" t="s">
        <v>10187</v>
      </c>
      <c r="JHP1" s="80" t="s">
        <v>10188</v>
      </c>
      <c r="JHQ1" s="80" t="s">
        <v>10189</v>
      </c>
      <c r="JHR1" s="80" t="s">
        <v>10190</v>
      </c>
      <c r="JHS1" s="80" t="s">
        <v>10191</v>
      </c>
      <c r="JHT1" s="80" t="s">
        <v>10192</v>
      </c>
      <c r="JHU1" s="80" t="s">
        <v>10193</v>
      </c>
      <c r="JHV1" s="80" t="s">
        <v>10194</v>
      </c>
      <c r="JHW1" s="80" t="s">
        <v>10195</v>
      </c>
      <c r="JHX1" s="80" t="s">
        <v>10196</v>
      </c>
      <c r="JHY1" s="80" t="s">
        <v>10197</v>
      </c>
      <c r="JHZ1" s="80" t="s">
        <v>10198</v>
      </c>
      <c r="JIA1" s="80" t="s">
        <v>10199</v>
      </c>
      <c r="JIB1" s="80" t="s">
        <v>10200</v>
      </c>
      <c r="JIC1" s="80" t="s">
        <v>10201</v>
      </c>
      <c r="JID1" s="80" t="s">
        <v>10202</v>
      </c>
      <c r="JIE1" s="80" t="s">
        <v>10203</v>
      </c>
      <c r="JIF1" s="80" t="s">
        <v>10204</v>
      </c>
      <c r="JIG1" s="80" t="s">
        <v>10205</v>
      </c>
      <c r="JIH1" s="80" t="s">
        <v>10206</v>
      </c>
      <c r="JII1" s="80" t="s">
        <v>10207</v>
      </c>
      <c r="JIJ1" s="80" t="s">
        <v>10208</v>
      </c>
      <c r="JIK1" s="80" t="s">
        <v>10209</v>
      </c>
      <c r="JIL1" s="80" t="s">
        <v>10210</v>
      </c>
      <c r="JIM1" s="80" t="s">
        <v>10211</v>
      </c>
      <c r="JIN1" s="80" t="s">
        <v>10212</v>
      </c>
      <c r="JIO1" s="80" t="s">
        <v>10213</v>
      </c>
      <c r="JIP1" s="80" t="s">
        <v>10214</v>
      </c>
      <c r="JIQ1" s="80" t="s">
        <v>10215</v>
      </c>
      <c r="JIR1" s="80" t="s">
        <v>10216</v>
      </c>
      <c r="JIS1" s="80" t="s">
        <v>10217</v>
      </c>
      <c r="JIT1" s="80" t="s">
        <v>10218</v>
      </c>
      <c r="JIU1" s="80" t="s">
        <v>10219</v>
      </c>
      <c r="JIV1" s="80" t="s">
        <v>10220</v>
      </c>
      <c r="JIW1" s="80" t="s">
        <v>10221</v>
      </c>
      <c r="JIX1" s="80" t="s">
        <v>10222</v>
      </c>
      <c r="JIY1" s="80" t="s">
        <v>10223</v>
      </c>
      <c r="JIZ1" s="80" t="s">
        <v>10224</v>
      </c>
      <c r="JJA1" s="80" t="s">
        <v>10225</v>
      </c>
      <c r="JJB1" s="80" t="s">
        <v>10226</v>
      </c>
      <c r="JJC1" s="80" t="s">
        <v>10227</v>
      </c>
      <c r="JJD1" s="80" t="s">
        <v>10228</v>
      </c>
      <c r="JJE1" s="80" t="s">
        <v>10229</v>
      </c>
      <c r="JJF1" s="80" t="s">
        <v>10230</v>
      </c>
      <c r="JJG1" s="80" t="s">
        <v>10231</v>
      </c>
      <c r="JJH1" s="80" t="s">
        <v>10232</v>
      </c>
      <c r="JJI1" s="80" t="s">
        <v>10233</v>
      </c>
      <c r="JJJ1" s="80" t="s">
        <v>10234</v>
      </c>
      <c r="JJK1" s="80" t="s">
        <v>10235</v>
      </c>
      <c r="JJL1" s="80" t="s">
        <v>10236</v>
      </c>
      <c r="JJM1" s="80" t="s">
        <v>10237</v>
      </c>
      <c r="JJN1" s="80" t="s">
        <v>10238</v>
      </c>
      <c r="JJO1" s="80" t="s">
        <v>10239</v>
      </c>
      <c r="JJP1" s="80" t="s">
        <v>10240</v>
      </c>
      <c r="JJQ1" s="80" t="s">
        <v>10241</v>
      </c>
      <c r="JJR1" s="80" t="s">
        <v>10242</v>
      </c>
      <c r="JJS1" s="80" t="s">
        <v>10243</v>
      </c>
      <c r="JJT1" s="80" t="s">
        <v>10244</v>
      </c>
      <c r="JJU1" s="80" t="s">
        <v>10245</v>
      </c>
      <c r="JJV1" s="80" t="s">
        <v>10246</v>
      </c>
      <c r="JJW1" s="80" t="s">
        <v>10247</v>
      </c>
      <c r="JJX1" s="80" t="s">
        <v>10248</v>
      </c>
      <c r="JJY1" s="80" t="s">
        <v>10249</v>
      </c>
      <c r="JJZ1" s="80" t="s">
        <v>10250</v>
      </c>
      <c r="JKA1" s="80" t="s">
        <v>10251</v>
      </c>
      <c r="JKB1" s="80" t="s">
        <v>10252</v>
      </c>
      <c r="JKC1" s="80" t="s">
        <v>10253</v>
      </c>
      <c r="JKD1" s="80" t="s">
        <v>10254</v>
      </c>
      <c r="JKE1" s="80" t="s">
        <v>10255</v>
      </c>
      <c r="JKF1" s="80" t="s">
        <v>10256</v>
      </c>
      <c r="JKG1" s="80" t="s">
        <v>10257</v>
      </c>
      <c r="JKH1" s="80" t="s">
        <v>10258</v>
      </c>
      <c r="JKI1" s="80" t="s">
        <v>10259</v>
      </c>
      <c r="JKJ1" s="80" t="s">
        <v>10260</v>
      </c>
      <c r="JKK1" s="80" t="s">
        <v>10261</v>
      </c>
      <c r="JKL1" s="80" t="s">
        <v>10262</v>
      </c>
      <c r="JKM1" s="80" t="s">
        <v>10263</v>
      </c>
      <c r="JKN1" s="80" t="s">
        <v>10264</v>
      </c>
      <c r="JKO1" s="80" t="s">
        <v>10265</v>
      </c>
      <c r="JKP1" s="80" t="s">
        <v>10266</v>
      </c>
      <c r="JKQ1" s="80" t="s">
        <v>10267</v>
      </c>
      <c r="JKR1" s="80" t="s">
        <v>10268</v>
      </c>
      <c r="JKS1" s="80" t="s">
        <v>10269</v>
      </c>
      <c r="JKT1" s="80" t="s">
        <v>10270</v>
      </c>
      <c r="JKU1" s="80" t="s">
        <v>10271</v>
      </c>
      <c r="JKV1" s="80" t="s">
        <v>10272</v>
      </c>
      <c r="JKW1" s="80" t="s">
        <v>10273</v>
      </c>
      <c r="JKX1" s="80" t="s">
        <v>10274</v>
      </c>
      <c r="JKY1" s="80" t="s">
        <v>10275</v>
      </c>
      <c r="JKZ1" s="80" t="s">
        <v>10276</v>
      </c>
      <c r="JLA1" s="80" t="s">
        <v>10277</v>
      </c>
      <c r="JLB1" s="80" t="s">
        <v>10278</v>
      </c>
      <c r="JLC1" s="80" t="s">
        <v>10279</v>
      </c>
      <c r="JLD1" s="80" t="s">
        <v>10280</v>
      </c>
      <c r="JLE1" s="80" t="s">
        <v>10281</v>
      </c>
      <c r="JLF1" s="80" t="s">
        <v>10282</v>
      </c>
      <c r="JLG1" s="80" t="s">
        <v>10283</v>
      </c>
      <c r="JLH1" s="80" t="s">
        <v>10284</v>
      </c>
      <c r="JLI1" s="80" t="s">
        <v>10285</v>
      </c>
      <c r="JLJ1" s="80" t="s">
        <v>10286</v>
      </c>
      <c r="JLK1" s="80" t="s">
        <v>10287</v>
      </c>
      <c r="JLL1" s="80" t="s">
        <v>10288</v>
      </c>
      <c r="JLM1" s="80" t="s">
        <v>10289</v>
      </c>
      <c r="JLN1" s="80" t="s">
        <v>10290</v>
      </c>
      <c r="JLO1" s="80" t="s">
        <v>10291</v>
      </c>
      <c r="JLP1" s="80" t="s">
        <v>10292</v>
      </c>
      <c r="JLQ1" s="80" t="s">
        <v>10293</v>
      </c>
      <c r="JLR1" s="80" t="s">
        <v>10294</v>
      </c>
      <c r="JLS1" s="80" t="s">
        <v>10295</v>
      </c>
      <c r="JLT1" s="80" t="s">
        <v>10296</v>
      </c>
      <c r="JLU1" s="80" t="s">
        <v>10297</v>
      </c>
      <c r="JLV1" s="80" t="s">
        <v>10298</v>
      </c>
      <c r="JLW1" s="80" t="s">
        <v>10299</v>
      </c>
      <c r="JLX1" s="80" t="s">
        <v>10300</v>
      </c>
      <c r="JLY1" s="80" t="s">
        <v>10301</v>
      </c>
      <c r="JLZ1" s="80" t="s">
        <v>10302</v>
      </c>
      <c r="JMA1" s="80" t="s">
        <v>10303</v>
      </c>
      <c r="JMB1" s="80" t="s">
        <v>10304</v>
      </c>
      <c r="JMC1" s="80" t="s">
        <v>10305</v>
      </c>
      <c r="JMD1" s="80" t="s">
        <v>10306</v>
      </c>
      <c r="JME1" s="80" t="s">
        <v>10307</v>
      </c>
      <c r="JMF1" s="80" t="s">
        <v>10308</v>
      </c>
      <c r="JMG1" s="80" t="s">
        <v>10309</v>
      </c>
      <c r="JMH1" s="80" t="s">
        <v>10310</v>
      </c>
      <c r="JMI1" s="80" t="s">
        <v>10311</v>
      </c>
      <c r="JMJ1" s="80" t="s">
        <v>10312</v>
      </c>
      <c r="JMK1" s="80" t="s">
        <v>10313</v>
      </c>
      <c r="JML1" s="80" t="s">
        <v>10314</v>
      </c>
      <c r="JMM1" s="80" t="s">
        <v>10315</v>
      </c>
      <c r="JMN1" s="80" t="s">
        <v>10316</v>
      </c>
      <c r="JMO1" s="80" t="s">
        <v>10317</v>
      </c>
      <c r="JMP1" s="80" t="s">
        <v>10318</v>
      </c>
      <c r="JMQ1" s="80" t="s">
        <v>10319</v>
      </c>
      <c r="JMR1" s="80" t="s">
        <v>10320</v>
      </c>
      <c r="JMS1" s="80" t="s">
        <v>10321</v>
      </c>
      <c r="JMT1" s="80" t="s">
        <v>10322</v>
      </c>
      <c r="JMU1" s="80" t="s">
        <v>10323</v>
      </c>
      <c r="JMV1" s="80" t="s">
        <v>10324</v>
      </c>
      <c r="JMW1" s="80" t="s">
        <v>10325</v>
      </c>
      <c r="JMX1" s="80" t="s">
        <v>10326</v>
      </c>
      <c r="JMY1" s="80" t="s">
        <v>10327</v>
      </c>
      <c r="JMZ1" s="80" t="s">
        <v>10328</v>
      </c>
      <c r="JNA1" s="80" t="s">
        <v>10329</v>
      </c>
      <c r="JNB1" s="80" t="s">
        <v>10330</v>
      </c>
      <c r="JNC1" s="80" t="s">
        <v>10331</v>
      </c>
      <c r="JND1" s="80" t="s">
        <v>10332</v>
      </c>
      <c r="JNE1" s="80" t="s">
        <v>10333</v>
      </c>
      <c r="JNF1" s="80" t="s">
        <v>10334</v>
      </c>
      <c r="JNG1" s="80" t="s">
        <v>10335</v>
      </c>
      <c r="JNH1" s="80" t="s">
        <v>10336</v>
      </c>
      <c r="JNI1" s="80" t="s">
        <v>10337</v>
      </c>
      <c r="JNJ1" s="80" t="s">
        <v>10338</v>
      </c>
      <c r="JNK1" s="80" t="s">
        <v>10339</v>
      </c>
      <c r="JNL1" s="80" t="s">
        <v>10340</v>
      </c>
      <c r="JNM1" s="80" t="s">
        <v>10341</v>
      </c>
      <c r="JNN1" s="80" t="s">
        <v>10342</v>
      </c>
      <c r="JNO1" s="80" t="s">
        <v>10343</v>
      </c>
      <c r="JNP1" s="80" t="s">
        <v>10344</v>
      </c>
      <c r="JNQ1" s="80" t="s">
        <v>10345</v>
      </c>
      <c r="JNR1" s="80" t="s">
        <v>10346</v>
      </c>
      <c r="JNS1" s="80" t="s">
        <v>10347</v>
      </c>
      <c r="JNT1" s="80" t="s">
        <v>10348</v>
      </c>
      <c r="JNU1" s="80" t="s">
        <v>10349</v>
      </c>
      <c r="JNV1" s="80" t="s">
        <v>10350</v>
      </c>
      <c r="JNW1" s="80" t="s">
        <v>10351</v>
      </c>
      <c r="JNX1" s="80" t="s">
        <v>10352</v>
      </c>
      <c r="JNY1" s="80" t="s">
        <v>10353</v>
      </c>
      <c r="JNZ1" s="80" t="s">
        <v>10354</v>
      </c>
      <c r="JOA1" s="80" t="s">
        <v>10355</v>
      </c>
      <c r="JOB1" s="80" t="s">
        <v>10356</v>
      </c>
      <c r="JOC1" s="80" t="s">
        <v>10357</v>
      </c>
      <c r="JOD1" s="80" t="s">
        <v>10358</v>
      </c>
      <c r="JOE1" s="80" t="s">
        <v>10359</v>
      </c>
      <c r="JOF1" s="80" t="s">
        <v>10360</v>
      </c>
      <c r="JOG1" s="80" t="s">
        <v>10361</v>
      </c>
      <c r="JOH1" s="80" t="s">
        <v>10362</v>
      </c>
      <c r="JOI1" s="80" t="s">
        <v>10363</v>
      </c>
      <c r="JOJ1" s="80" t="s">
        <v>10364</v>
      </c>
      <c r="JOK1" s="80" t="s">
        <v>10365</v>
      </c>
      <c r="JOL1" s="80" t="s">
        <v>10366</v>
      </c>
      <c r="JOM1" s="80" t="s">
        <v>10367</v>
      </c>
      <c r="JON1" s="80" t="s">
        <v>10368</v>
      </c>
      <c r="JOO1" s="80" t="s">
        <v>10369</v>
      </c>
      <c r="JOP1" s="80" t="s">
        <v>10370</v>
      </c>
      <c r="JOQ1" s="80" t="s">
        <v>10371</v>
      </c>
      <c r="JOR1" s="80" t="s">
        <v>10372</v>
      </c>
      <c r="JOS1" s="80" t="s">
        <v>10373</v>
      </c>
      <c r="JOT1" s="80" t="s">
        <v>10374</v>
      </c>
      <c r="JOU1" s="80" t="s">
        <v>10375</v>
      </c>
      <c r="JOV1" s="80" t="s">
        <v>10376</v>
      </c>
      <c r="JOW1" s="80" t="s">
        <v>10377</v>
      </c>
      <c r="JOX1" s="80" t="s">
        <v>10378</v>
      </c>
      <c r="JOY1" s="80" t="s">
        <v>10379</v>
      </c>
      <c r="JOZ1" s="80" t="s">
        <v>10380</v>
      </c>
      <c r="JPA1" s="80" t="s">
        <v>10381</v>
      </c>
      <c r="JPB1" s="80" t="s">
        <v>10382</v>
      </c>
      <c r="JPC1" s="80" t="s">
        <v>10383</v>
      </c>
      <c r="JPD1" s="80" t="s">
        <v>10384</v>
      </c>
      <c r="JPE1" s="80" t="s">
        <v>10385</v>
      </c>
      <c r="JPF1" s="80" t="s">
        <v>10386</v>
      </c>
      <c r="JPG1" s="80" t="s">
        <v>10387</v>
      </c>
      <c r="JPH1" s="80" t="s">
        <v>10388</v>
      </c>
      <c r="JPI1" s="80" t="s">
        <v>10389</v>
      </c>
      <c r="JPJ1" s="80" t="s">
        <v>10390</v>
      </c>
      <c r="JPK1" s="80" t="s">
        <v>10391</v>
      </c>
      <c r="JPL1" s="80" t="s">
        <v>10392</v>
      </c>
      <c r="JPM1" s="80" t="s">
        <v>10393</v>
      </c>
      <c r="JPN1" s="80" t="s">
        <v>10394</v>
      </c>
      <c r="JPO1" s="80" t="s">
        <v>10395</v>
      </c>
      <c r="JPP1" s="80" t="s">
        <v>10396</v>
      </c>
      <c r="JPQ1" s="80" t="s">
        <v>10397</v>
      </c>
      <c r="JPR1" s="80" t="s">
        <v>10398</v>
      </c>
      <c r="JPS1" s="80" t="s">
        <v>10399</v>
      </c>
      <c r="JPT1" s="80" t="s">
        <v>10400</v>
      </c>
      <c r="JPU1" s="80" t="s">
        <v>10401</v>
      </c>
      <c r="JPV1" s="80" t="s">
        <v>10402</v>
      </c>
      <c r="JPW1" s="80" t="s">
        <v>10403</v>
      </c>
      <c r="JPX1" s="80" t="s">
        <v>10404</v>
      </c>
      <c r="JPY1" s="80" t="s">
        <v>10405</v>
      </c>
      <c r="JPZ1" s="80" t="s">
        <v>10406</v>
      </c>
      <c r="JQA1" s="80" t="s">
        <v>10407</v>
      </c>
      <c r="JQB1" s="80" t="s">
        <v>10408</v>
      </c>
      <c r="JQC1" s="80" t="s">
        <v>10409</v>
      </c>
      <c r="JQD1" s="80" t="s">
        <v>10410</v>
      </c>
      <c r="JQE1" s="80" t="s">
        <v>10411</v>
      </c>
      <c r="JQF1" s="80" t="s">
        <v>10412</v>
      </c>
      <c r="JQG1" s="80" t="s">
        <v>10413</v>
      </c>
      <c r="JQH1" s="80" t="s">
        <v>10414</v>
      </c>
      <c r="JQI1" s="80" t="s">
        <v>10415</v>
      </c>
      <c r="JQJ1" s="80" t="s">
        <v>10416</v>
      </c>
      <c r="JQK1" s="80" t="s">
        <v>10417</v>
      </c>
      <c r="JQL1" s="80" t="s">
        <v>10418</v>
      </c>
      <c r="JQM1" s="80" t="s">
        <v>10419</v>
      </c>
      <c r="JQN1" s="80" t="s">
        <v>10420</v>
      </c>
      <c r="JQO1" s="80" t="s">
        <v>10421</v>
      </c>
      <c r="JQP1" s="80" t="s">
        <v>10422</v>
      </c>
      <c r="JQQ1" s="80" t="s">
        <v>10423</v>
      </c>
      <c r="JQR1" s="80" t="s">
        <v>10424</v>
      </c>
      <c r="JQS1" s="80" t="s">
        <v>10425</v>
      </c>
      <c r="JQT1" s="80" t="s">
        <v>10426</v>
      </c>
      <c r="JQU1" s="80" t="s">
        <v>10427</v>
      </c>
      <c r="JQV1" s="80" t="s">
        <v>10428</v>
      </c>
      <c r="JQW1" s="80" t="s">
        <v>10429</v>
      </c>
      <c r="JQX1" s="80" t="s">
        <v>10430</v>
      </c>
      <c r="JQY1" s="80" t="s">
        <v>10431</v>
      </c>
      <c r="JQZ1" s="80" t="s">
        <v>10432</v>
      </c>
      <c r="JRA1" s="80" t="s">
        <v>10433</v>
      </c>
      <c r="JRB1" s="80" t="s">
        <v>10434</v>
      </c>
      <c r="JRC1" s="80" t="s">
        <v>10435</v>
      </c>
      <c r="JRD1" s="80" t="s">
        <v>10436</v>
      </c>
      <c r="JRE1" s="80" t="s">
        <v>10437</v>
      </c>
      <c r="JRF1" s="80" t="s">
        <v>10438</v>
      </c>
      <c r="JRG1" s="80" t="s">
        <v>10439</v>
      </c>
      <c r="JRH1" s="80" t="s">
        <v>10440</v>
      </c>
      <c r="JRI1" s="80" t="s">
        <v>10441</v>
      </c>
      <c r="JRJ1" s="80" t="s">
        <v>10442</v>
      </c>
      <c r="JRK1" s="80" t="s">
        <v>10443</v>
      </c>
      <c r="JRL1" s="80" t="s">
        <v>10444</v>
      </c>
      <c r="JRM1" s="80" t="s">
        <v>10445</v>
      </c>
      <c r="JRN1" s="80" t="s">
        <v>10446</v>
      </c>
      <c r="JRO1" s="80" t="s">
        <v>10447</v>
      </c>
      <c r="JRP1" s="80" t="s">
        <v>10448</v>
      </c>
      <c r="JRQ1" s="80" t="s">
        <v>10449</v>
      </c>
      <c r="JRR1" s="80" t="s">
        <v>10450</v>
      </c>
      <c r="JRS1" s="80" t="s">
        <v>10451</v>
      </c>
      <c r="JRT1" s="80" t="s">
        <v>10452</v>
      </c>
      <c r="JRU1" s="80" t="s">
        <v>10453</v>
      </c>
      <c r="JRV1" s="80" t="s">
        <v>10454</v>
      </c>
      <c r="JRW1" s="80" t="s">
        <v>10455</v>
      </c>
      <c r="JRX1" s="80" t="s">
        <v>10456</v>
      </c>
      <c r="JRY1" s="80" t="s">
        <v>10457</v>
      </c>
      <c r="JRZ1" s="80" t="s">
        <v>10458</v>
      </c>
      <c r="JSA1" s="80" t="s">
        <v>10459</v>
      </c>
      <c r="JSB1" s="80" t="s">
        <v>10460</v>
      </c>
      <c r="JSC1" s="80" t="s">
        <v>10461</v>
      </c>
      <c r="JSD1" s="80" t="s">
        <v>10462</v>
      </c>
      <c r="JSE1" s="80" t="s">
        <v>10463</v>
      </c>
      <c r="JSF1" s="80" t="s">
        <v>10464</v>
      </c>
      <c r="JSG1" s="80" t="s">
        <v>10465</v>
      </c>
      <c r="JSH1" s="80" t="s">
        <v>10466</v>
      </c>
      <c r="JSI1" s="80" t="s">
        <v>10467</v>
      </c>
      <c r="JSJ1" s="80" t="s">
        <v>10468</v>
      </c>
      <c r="JSK1" s="80" t="s">
        <v>10469</v>
      </c>
      <c r="JSL1" s="80" t="s">
        <v>10470</v>
      </c>
      <c r="JSM1" s="80" t="s">
        <v>10471</v>
      </c>
      <c r="JSN1" s="80" t="s">
        <v>10472</v>
      </c>
      <c r="JSO1" s="80" t="s">
        <v>10473</v>
      </c>
      <c r="JSP1" s="80" t="s">
        <v>10474</v>
      </c>
      <c r="JSQ1" s="80" t="s">
        <v>10475</v>
      </c>
      <c r="JSR1" s="80" t="s">
        <v>10476</v>
      </c>
      <c r="JSS1" s="80" t="s">
        <v>10477</v>
      </c>
      <c r="JST1" s="80" t="s">
        <v>10478</v>
      </c>
      <c r="JSU1" s="80" t="s">
        <v>10479</v>
      </c>
      <c r="JSV1" s="80" t="s">
        <v>10480</v>
      </c>
      <c r="JSW1" s="80" t="s">
        <v>10481</v>
      </c>
      <c r="JSX1" s="80" t="s">
        <v>10482</v>
      </c>
      <c r="JSY1" s="80" t="s">
        <v>10483</v>
      </c>
      <c r="JSZ1" s="80" t="s">
        <v>10484</v>
      </c>
      <c r="JTA1" s="80" t="s">
        <v>10485</v>
      </c>
      <c r="JTB1" s="80" t="s">
        <v>10486</v>
      </c>
      <c r="JTC1" s="80" t="s">
        <v>10487</v>
      </c>
      <c r="JTD1" s="80" t="s">
        <v>10488</v>
      </c>
      <c r="JTE1" s="80" t="s">
        <v>10489</v>
      </c>
      <c r="JTF1" s="80" t="s">
        <v>10490</v>
      </c>
      <c r="JTG1" s="80" t="s">
        <v>10491</v>
      </c>
      <c r="JTH1" s="80" t="s">
        <v>10492</v>
      </c>
      <c r="JTI1" s="80" t="s">
        <v>10493</v>
      </c>
      <c r="JTJ1" s="80" t="s">
        <v>10494</v>
      </c>
      <c r="JTK1" s="80" t="s">
        <v>10495</v>
      </c>
      <c r="JTL1" s="80" t="s">
        <v>10496</v>
      </c>
      <c r="JTM1" s="80" t="s">
        <v>10497</v>
      </c>
      <c r="JTN1" s="80" t="s">
        <v>10498</v>
      </c>
      <c r="JTO1" s="80" t="s">
        <v>10499</v>
      </c>
      <c r="JTP1" s="80" t="s">
        <v>10500</v>
      </c>
      <c r="JTQ1" s="80" t="s">
        <v>10501</v>
      </c>
      <c r="JTR1" s="80" t="s">
        <v>10502</v>
      </c>
      <c r="JTS1" s="80" t="s">
        <v>10503</v>
      </c>
      <c r="JTT1" s="80" t="s">
        <v>10504</v>
      </c>
      <c r="JTU1" s="80" t="s">
        <v>10505</v>
      </c>
      <c r="JTV1" s="80" t="s">
        <v>10506</v>
      </c>
      <c r="JTW1" s="80" t="s">
        <v>10507</v>
      </c>
      <c r="JTX1" s="80" t="s">
        <v>10508</v>
      </c>
      <c r="JTY1" s="80" t="s">
        <v>10509</v>
      </c>
      <c r="JTZ1" s="80" t="s">
        <v>10510</v>
      </c>
      <c r="JUA1" s="80" t="s">
        <v>10511</v>
      </c>
      <c r="JUB1" s="80" t="s">
        <v>10512</v>
      </c>
      <c r="JUC1" s="80" t="s">
        <v>10513</v>
      </c>
      <c r="JUD1" s="80" t="s">
        <v>10514</v>
      </c>
      <c r="JUE1" s="80" t="s">
        <v>10515</v>
      </c>
      <c r="JUF1" s="80" t="s">
        <v>10516</v>
      </c>
      <c r="JUG1" s="80" t="s">
        <v>10517</v>
      </c>
      <c r="JUH1" s="80" t="s">
        <v>10518</v>
      </c>
      <c r="JUI1" s="80" t="s">
        <v>10519</v>
      </c>
      <c r="JUJ1" s="80" t="s">
        <v>10520</v>
      </c>
      <c r="JUK1" s="80" t="s">
        <v>10521</v>
      </c>
      <c r="JUL1" s="80" t="s">
        <v>10522</v>
      </c>
      <c r="JUM1" s="80" t="s">
        <v>10523</v>
      </c>
      <c r="JUN1" s="80" t="s">
        <v>10524</v>
      </c>
      <c r="JUO1" s="80" t="s">
        <v>10525</v>
      </c>
      <c r="JUP1" s="80" t="s">
        <v>10526</v>
      </c>
      <c r="JUQ1" s="80" t="s">
        <v>10527</v>
      </c>
      <c r="JUR1" s="80" t="s">
        <v>10528</v>
      </c>
      <c r="JUS1" s="80" t="s">
        <v>10529</v>
      </c>
      <c r="JUT1" s="80" t="s">
        <v>10530</v>
      </c>
      <c r="JUU1" s="80" t="s">
        <v>10531</v>
      </c>
      <c r="JUV1" s="80" t="s">
        <v>10532</v>
      </c>
      <c r="JUW1" s="80" t="s">
        <v>10533</v>
      </c>
      <c r="JUX1" s="80" t="s">
        <v>10534</v>
      </c>
      <c r="JUY1" s="80" t="s">
        <v>10535</v>
      </c>
      <c r="JUZ1" s="80" t="s">
        <v>10536</v>
      </c>
      <c r="JVA1" s="80" t="s">
        <v>10537</v>
      </c>
      <c r="JVB1" s="80" t="s">
        <v>10538</v>
      </c>
      <c r="JVC1" s="80" t="s">
        <v>10539</v>
      </c>
      <c r="JVD1" s="80" t="s">
        <v>10540</v>
      </c>
      <c r="JVE1" s="80" t="s">
        <v>10541</v>
      </c>
      <c r="JVF1" s="80" t="s">
        <v>10542</v>
      </c>
      <c r="JVG1" s="80" t="s">
        <v>10543</v>
      </c>
      <c r="JVH1" s="80" t="s">
        <v>10544</v>
      </c>
      <c r="JVI1" s="80" t="s">
        <v>10545</v>
      </c>
      <c r="JVJ1" s="80" t="s">
        <v>10546</v>
      </c>
      <c r="JVK1" s="80" t="s">
        <v>10547</v>
      </c>
      <c r="JVL1" s="80" t="s">
        <v>10548</v>
      </c>
      <c r="JVM1" s="80" t="s">
        <v>10549</v>
      </c>
      <c r="JVN1" s="80" t="s">
        <v>10550</v>
      </c>
      <c r="JVO1" s="80" t="s">
        <v>10551</v>
      </c>
      <c r="JVP1" s="80" t="s">
        <v>10552</v>
      </c>
      <c r="JVQ1" s="80" t="s">
        <v>10553</v>
      </c>
      <c r="JVR1" s="80" t="s">
        <v>10554</v>
      </c>
      <c r="JVS1" s="80" t="s">
        <v>10555</v>
      </c>
      <c r="JVT1" s="80" t="s">
        <v>10556</v>
      </c>
      <c r="JVU1" s="80" t="s">
        <v>10557</v>
      </c>
      <c r="JVV1" s="80" t="s">
        <v>10558</v>
      </c>
      <c r="JVW1" s="80" t="s">
        <v>10559</v>
      </c>
      <c r="JVX1" s="80" t="s">
        <v>10560</v>
      </c>
      <c r="JVY1" s="80" t="s">
        <v>10561</v>
      </c>
      <c r="JVZ1" s="80" t="s">
        <v>10562</v>
      </c>
      <c r="JWA1" s="80" t="s">
        <v>10563</v>
      </c>
      <c r="JWB1" s="80" t="s">
        <v>10564</v>
      </c>
      <c r="JWC1" s="80" t="s">
        <v>10565</v>
      </c>
      <c r="JWD1" s="80" t="s">
        <v>10566</v>
      </c>
      <c r="JWE1" s="80" t="s">
        <v>10567</v>
      </c>
      <c r="JWF1" s="80" t="s">
        <v>10568</v>
      </c>
      <c r="JWG1" s="80" t="s">
        <v>10569</v>
      </c>
      <c r="JWH1" s="80" t="s">
        <v>10570</v>
      </c>
      <c r="JWI1" s="80" t="s">
        <v>10571</v>
      </c>
      <c r="JWJ1" s="80" t="s">
        <v>10572</v>
      </c>
      <c r="JWK1" s="80" t="s">
        <v>10573</v>
      </c>
      <c r="JWL1" s="80" t="s">
        <v>10574</v>
      </c>
      <c r="JWM1" s="80" t="s">
        <v>10575</v>
      </c>
      <c r="JWN1" s="80" t="s">
        <v>10576</v>
      </c>
      <c r="JWO1" s="80" t="s">
        <v>10577</v>
      </c>
      <c r="JWP1" s="80" t="s">
        <v>10578</v>
      </c>
      <c r="JWQ1" s="80" t="s">
        <v>10579</v>
      </c>
      <c r="JWR1" s="80" t="s">
        <v>10580</v>
      </c>
      <c r="JWS1" s="80" t="s">
        <v>10581</v>
      </c>
      <c r="JWT1" s="80" t="s">
        <v>10582</v>
      </c>
      <c r="JWU1" s="80" t="s">
        <v>10583</v>
      </c>
      <c r="JWV1" s="80" t="s">
        <v>10584</v>
      </c>
      <c r="JWW1" s="80" t="s">
        <v>10585</v>
      </c>
      <c r="JWX1" s="80" t="s">
        <v>10586</v>
      </c>
      <c r="JWY1" s="80" t="s">
        <v>10587</v>
      </c>
      <c r="JWZ1" s="80" t="s">
        <v>10588</v>
      </c>
      <c r="JXA1" s="80" t="s">
        <v>10589</v>
      </c>
      <c r="JXB1" s="80" t="s">
        <v>10590</v>
      </c>
      <c r="JXC1" s="80" t="s">
        <v>10591</v>
      </c>
      <c r="JXD1" s="80" t="s">
        <v>10592</v>
      </c>
      <c r="JXE1" s="80" t="s">
        <v>10593</v>
      </c>
      <c r="JXF1" s="80" t="s">
        <v>10594</v>
      </c>
      <c r="JXG1" s="80" t="s">
        <v>10595</v>
      </c>
      <c r="JXH1" s="80" t="s">
        <v>10596</v>
      </c>
      <c r="JXI1" s="80" t="s">
        <v>10597</v>
      </c>
      <c r="JXJ1" s="80" t="s">
        <v>10598</v>
      </c>
      <c r="JXK1" s="80" t="s">
        <v>10599</v>
      </c>
      <c r="JXL1" s="80" t="s">
        <v>10600</v>
      </c>
      <c r="JXM1" s="80" t="s">
        <v>10601</v>
      </c>
      <c r="JXN1" s="80" t="s">
        <v>10602</v>
      </c>
      <c r="JXO1" s="80" t="s">
        <v>10603</v>
      </c>
      <c r="JXP1" s="80" t="s">
        <v>10604</v>
      </c>
      <c r="JXQ1" s="80" t="s">
        <v>10605</v>
      </c>
      <c r="JXR1" s="80" t="s">
        <v>10606</v>
      </c>
      <c r="JXS1" s="80" t="s">
        <v>10607</v>
      </c>
      <c r="JXT1" s="80" t="s">
        <v>10608</v>
      </c>
      <c r="JXU1" s="80" t="s">
        <v>10609</v>
      </c>
      <c r="JXV1" s="80" t="s">
        <v>10610</v>
      </c>
      <c r="JXW1" s="80" t="s">
        <v>10611</v>
      </c>
      <c r="JXX1" s="80" t="s">
        <v>10612</v>
      </c>
      <c r="JXY1" s="80" t="s">
        <v>10613</v>
      </c>
      <c r="JXZ1" s="80" t="s">
        <v>10614</v>
      </c>
      <c r="JYA1" s="80" t="s">
        <v>10615</v>
      </c>
      <c r="JYB1" s="80" t="s">
        <v>10616</v>
      </c>
      <c r="JYC1" s="80" t="s">
        <v>10617</v>
      </c>
      <c r="JYD1" s="80" t="s">
        <v>10618</v>
      </c>
      <c r="JYE1" s="80" t="s">
        <v>10619</v>
      </c>
      <c r="JYF1" s="80" t="s">
        <v>10620</v>
      </c>
      <c r="JYG1" s="80" t="s">
        <v>10621</v>
      </c>
      <c r="JYH1" s="80" t="s">
        <v>10622</v>
      </c>
      <c r="JYI1" s="80" t="s">
        <v>10623</v>
      </c>
      <c r="JYJ1" s="80" t="s">
        <v>10624</v>
      </c>
      <c r="JYK1" s="80" t="s">
        <v>10625</v>
      </c>
      <c r="JYL1" s="80" t="s">
        <v>10626</v>
      </c>
      <c r="JYM1" s="80" t="s">
        <v>10627</v>
      </c>
      <c r="JYN1" s="80" t="s">
        <v>10628</v>
      </c>
      <c r="JYO1" s="80" t="s">
        <v>10629</v>
      </c>
      <c r="JYP1" s="80" t="s">
        <v>10630</v>
      </c>
      <c r="JYQ1" s="80" t="s">
        <v>10631</v>
      </c>
      <c r="JYR1" s="80" t="s">
        <v>10632</v>
      </c>
      <c r="JYS1" s="80" t="s">
        <v>10633</v>
      </c>
      <c r="JYT1" s="80" t="s">
        <v>10634</v>
      </c>
      <c r="JYU1" s="80" t="s">
        <v>10635</v>
      </c>
      <c r="JYV1" s="80" t="s">
        <v>10636</v>
      </c>
      <c r="JYW1" s="80" t="s">
        <v>10637</v>
      </c>
      <c r="JYX1" s="80" t="s">
        <v>10638</v>
      </c>
      <c r="JYY1" s="80" t="s">
        <v>10639</v>
      </c>
      <c r="JYZ1" s="80" t="s">
        <v>10640</v>
      </c>
      <c r="JZA1" s="80" t="s">
        <v>10641</v>
      </c>
      <c r="JZB1" s="80" t="s">
        <v>10642</v>
      </c>
      <c r="JZC1" s="80" t="s">
        <v>10643</v>
      </c>
      <c r="JZD1" s="80" t="s">
        <v>10644</v>
      </c>
      <c r="JZE1" s="80" t="s">
        <v>10645</v>
      </c>
      <c r="JZF1" s="80" t="s">
        <v>10646</v>
      </c>
      <c r="JZG1" s="80" t="s">
        <v>10647</v>
      </c>
      <c r="JZH1" s="80" t="s">
        <v>10648</v>
      </c>
      <c r="JZI1" s="80" t="s">
        <v>10649</v>
      </c>
      <c r="JZJ1" s="80" t="s">
        <v>10650</v>
      </c>
      <c r="JZK1" s="80" t="s">
        <v>10651</v>
      </c>
      <c r="JZL1" s="80" t="s">
        <v>10652</v>
      </c>
      <c r="JZM1" s="80" t="s">
        <v>10653</v>
      </c>
      <c r="JZN1" s="80" t="s">
        <v>10654</v>
      </c>
      <c r="JZO1" s="80" t="s">
        <v>10655</v>
      </c>
      <c r="JZP1" s="80" t="s">
        <v>10656</v>
      </c>
      <c r="JZQ1" s="80" t="s">
        <v>10657</v>
      </c>
      <c r="JZR1" s="80" t="s">
        <v>10658</v>
      </c>
      <c r="JZS1" s="80" t="s">
        <v>10659</v>
      </c>
      <c r="JZT1" s="80" t="s">
        <v>10660</v>
      </c>
      <c r="JZU1" s="80" t="s">
        <v>10661</v>
      </c>
      <c r="JZV1" s="80" t="s">
        <v>10662</v>
      </c>
      <c r="JZW1" s="80" t="s">
        <v>10663</v>
      </c>
      <c r="JZX1" s="80" t="s">
        <v>10664</v>
      </c>
      <c r="JZY1" s="80" t="s">
        <v>10665</v>
      </c>
      <c r="JZZ1" s="80" t="s">
        <v>10666</v>
      </c>
      <c r="KAA1" s="80" t="s">
        <v>10667</v>
      </c>
      <c r="KAB1" s="80" t="s">
        <v>10668</v>
      </c>
      <c r="KAC1" s="80" t="s">
        <v>10669</v>
      </c>
      <c r="KAD1" s="80" t="s">
        <v>10670</v>
      </c>
      <c r="KAE1" s="80" t="s">
        <v>10671</v>
      </c>
      <c r="KAF1" s="80" t="s">
        <v>10672</v>
      </c>
      <c r="KAG1" s="80" t="s">
        <v>10673</v>
      </c>
      <c r="KAH1" s="80" t="s">
        <v>10674</v>
      </c>
      <c r="KAI1" s="80" t="s">
        <v>10675</v>
      </c>
      <c r="KAJ1" s="80" t="s">
        <v>10676</v>
      </c>
      <c r="KAK1" s="80" t="s">
        <v>10677</v>
      </c>
      <c r="KAL1" s="80" t="s">
        <v>10678</v>
      </c>
      <c r="KAM1" s="80" t="s">
        <v>10679</v>
      </c>
      <c r="KAN1" s="80" t="s">
        <v>10680</v>
      </c>
      <c r="KAO1" s="80" t="s">
        <v>10681</v>
      </c>
      <c r="KAP1" s="80" t="s">
        <v>10682</v>
      </c>
      <c r="KAQ1" s="80" t="s">
        <v>10683</v>
      </c>
      <c r="KAR1" s="80" t="s">
        <v>10684</v>
      </c>
      <c r="KAS1" s="80" t="s">
        <v>10685</v>
      </c>
      <c r="KAT1" s="80" t="s">
        <v>10686</v>
      </c>
      <c r="KAU1" s="80" t="s">
        <v>10687</v>
      </c>
      <c r="KAV1" s="80" t="s">
        <v>10688</v>
      </c>
      <c r="KAW1" s="80" t="s">
        <v>10689</v>
      </c>
      <c r="KAX1" s="80" t="s">
        <v>10690</v>
      </c>
      <c r="KAY1" s="80" t="s">
        <v>10691</v>
      </c>
      <c r="KAZ1" s="80" t="s">
        <v>10692</v>
      </c>
      <c r="KBA1" s="80" t="s">
        <v>10693</v>
      </c>
      <c r="KBB1" s="80" t="s">
        <v>10694</v>
      </c>
      <c r="KBC1" s="80" t="s">
        <v>10695</v>
      </c>
      <c r="KBD1" s="80" t="s">
        <v>10696</v>
      </c>
      <c r="KBE1" s="80" t="s">
        <v>10697</v>
      </c>
      <c r="KBF1" s="80" t="s">
        <v>10698</v>
      </c>
      <c r="KBG1" s="80" t="s">
        <v>10699</v>
      </c>
      <c r="KBH1" s="80" t="s">
        <v>10700</v>
      </c>
      <c r="KBI1" s="80" t="s">
        <v>10701</v>
      </c>
      <c r="KBJ1" s="80" t="s">
        <v>10702</v>
      </c>
      <c r="KBK1" s="80" t="s">
        <v>10703</v>
      </c>
      <c r="KBL1" s="80" t="s">
        <v>10704</v>
      </c>
      <c r="KBM1" s="80" t="s">
        <v>10705</v>
      </c>
      <c r="KBN1" s="80" t="s">
        <v>10706</v>
      </c>
      <c r="KBO1" s="80" t="s">
        <v>10707</v>
      </c>
      <c r="KBP1" s="80" t="s">
        <v>10708</v>
      </c>
      <c r="KBQ1" s="80" t="s">
        <v>10709</v>
      </c>
      <c r="KBR1" s="80" t="s">
        <v>10710</v>
      </c>
      <c r="KBS1" s="80" t="s">
        <v>10711</v>
      </c>
      <c r="KBT1" s="80" t="s">
        <v>10712</v>
      </c>
      <c r="KBU1" s="80" t="s">
        <v>10713</v>
      </c>
      <c r="KBV1" s="80" t="s">
        <v>10714</v>
      </c>
      <c r="KBW1" s="80" t="s">
        <v>10715</v>
      </c>
      <c r="KBX1" s="80" t="s">
        <v>10716</v>
      </c>
      <c r="KBY1" s="80" t="s">
        <v>10717</v>
      </c>
      <c r="KBZ1" s="80" t="s">
        <v>10718</v>
      </c>
      <c r="KCA1" s="80" t="s">
        <v>10719</v>
      </c>
      <c r="KCB1" s="80" t="s">
        <v>10720</v>
      </c>
      <c r="KCC1" s="80" t="s">
        <v>10721</v>
      </c>
      <c r="KCD1" s="80" t="s">
        <v>10722</v>
      </c>
      <c r="KCE1" s="80" t="s">
        <v>10723</v>
      </c>
      <c r="KCF1" s="80" t="s">
        <v>10724</v>
      </c>
      <c r="KCG1" s="80" t="s">
        <v>10725</v>
      </c>
      <c r="KCH1" s="80" t="s">
        <v>10726</v>
      </c>
      <c r="KCI1" s="80" t="s">
        <v>10727</v>
      </c>
      <c r="KCJ1" s="80" t="s">
        <v>10728</v>
      </c>
      <c r="KCK1" s="80" t="s">
        <v>10729</v>
      </c>
      <c r="KCL1" s="80" t="s">
        <v>10730</v>
      </c>
      <c r="KCM1" s="80" t="s">
        <v>10731</v>
      </c>
      <c r="KCN1" s="80" t="s">
        <v>10732</v>
      </c>
      <c r="KCO1" s="80" t="s">
        <v>10733</v>
      </c>
      <c r="KCP1" s="80" t="s">
        <v>10734</v>
      </c>
      <c r="KCQ1" s="80" t="s">
        <v>10735</v>
      </c>
      <c r="KCR1" s="80" t="s">
        <v>10736</v>
      </c>
      <c r="KCS1" s="80" t="s">
        <v>10737</v>
      </c>
      <c r="KCT1" s="80" t="s">
        <v>10738</v>
      </c>
      <c r="KCU1" s="80" t="s">
        <v>10739</v>
      </c>
      <c r="KCV1" s="80" t="s">
        <v>10740</v>
      </c>
      <c r="KCW1" s="80" t="s">
        <v>10741</v>
      </c>
      <c r="KCX1" s="80" t="s">
        <v>10742</v>
      </c>
      <c r="KCY1" s="80" t="s">
        <v>10743</v>
      </c>
      <c r="KCZ1" s="80" t="s">
        <v>10744</v>
      </c>
      <c r="KDA1" s="80" t="s">
        <v>10745</v>
      </c>
      <c r="KDB1" s="80" t="s">
        <v>10746</v>
      </c>
      <c r="KDC1" s="80" t="s">
        <v>10747</v>
      </c>
      <c r="KDD1" s="80" t="s">
        <v>10748</v>
      </c>
      <c r="KDE1" s="80" t="s">
        <v>10749</v>
      </c>
      <c r="KDF1" s="80" t="s">
        <v>10750</v>
      </c>
      <c r="KDG1" s="80" t="s">
        <v>10751</v>
      </c>
      <c r="KDH1" s="80" t="s">
        <v>10752</v>
      </c>
      <c r="KDI1" s="80" t="s">
        <v>10753</v>
      </c>
      <c r="KDJ1" s="80" t="s">
        <v>10754</v>
      </c>
      <c r="KDK1" s="80" t="s">
        <v>10755</v>
      </c>
      <c r="KDL1" s="80" t="s">
        <v>10756</v>
      </c>
      <c r="KDM1" s="80" t="s">
        <v>10757</v>
      </c>
      <c r="KDN1" s="80" t="s">
        <v>10758</v>
      </c>
      <c r="KDO1" s="80" t="s">
        <v>10759</v>
      </c>
      <c r="KDP1" s="80" t="s">
        <v>10760</v>
      </c>
      <c r="KDQ1" s="80" t="s">
        <v>10761</v>
      </c>
      <c r="KDR1" s="80" t="s">
        <v>10762</v>
      </c>
      <c r="KDS1" s="80" t="s">
        <v>10763</v>
      </c>
      <c r="KDT1" s="80" t="s">
        <v>10764</v>
      </c>
      <c r="KDU1" s="80" t="s">
        <v>10765</v>
      </c>
      <c r="KDV1" s="80" t="s">
        <v>10766</v>
      </c>
      <c r="KDW1" s="80" t="s">
        <v>10767</v>
      </c>
      <c r="KDX1" s="80" t="s">
        <v>10768</v>
      </c>
      <c r="KDY1" s="80" t="s">
        <v>10769</v>
      </c>
      <c r="KDZ1" s="80" t="s">
        <v>10770</v>
      </c>
      <c r="KEA1" s="80" t="s">
        <v>10771</v>
      </c>
      <c r="KEB1" s="80" t="s">
        <v>10772</v>
      </c>
      <c r="KEC1" s="80" t="s">
        <v>10773</v>
      </c>
      <c r="KED1" s="80" t="s">
        <v>10774</v>
      </c>
      <c r="KEE1" s="80" t="s">
        <v>10775</v>
      </c>
      <c r="KEF1" s="80" t="s">
        <v>10776</v>
      </c>
      <c r="KEG1" s="80" t="s">
        <v>10777</v>
      </c>
      <c r="KEH1" s="80" t="s">
        <v>10778</v>
      </c>
      <c r="KEI1" s="80" t="s">
        <v>10779</v>
      </c>
      <c r="KEJ1" s="80" t="s">
        <v>10780</v>
      </c>
      <c r="KEK1" s="80" t="s">
        <v>10781</v>
      </c>
      <c r="KEL1" s="80" t="s">
        <v>10782</v>
      </c>
      <c r="KEM1" s="80" t="s">
        <v>10783</v>
      </c>
      <c r="KEN1" s="80" t="s">
        <v>10784</v>
      </c>
      <c r="KEO1" s="80" t="s">
        <v>10785</v>
      </c>
      <c r="KEP1" s="80" t="s">
        <v>10786</v>
      </c>
      <c r="KEQ1" s="80" t="s">
        <v>10787</v>
      </c>
      <c r="KER1" s="80" t="s">
        <v>10788</v>
      </c>
      <c r="KES1" s="80" t="s">
        <v>10789</v>
      </c>
      <c r="KET1" s="80" t="s">
        <v>10790</v>
      </c>
      <c r="KEU1" s="80" t="s">
        <v>10791</v>
      </c>
      <c r="KEV1" s="80" t="s">
        <v>10792</v>
      </c>
      <c r="KEW1" s="80" t="s">
        <v>10793</v>
      </c>
      <c r="KEX1" s="80" t="s">
        <v>10794</v>
      </c>
      <c r="KEY1" s="80" t="s">
        <v>10795</v>
      </c>
      <c r="KEZ1" s="80" t="s">
        <v>10796</v>
      </c>
      <c r="KFA1" s="80" t="s">
        <v>10797</v>
      </c>
      <c r="KFB1" s="80" t="s">
        <v>10798</v>
      </c>
      <c r="KFC1" s="80" t="s">
        <v>10799</v>
      </c>
      <c r="KFD1" s="80" t="s">
        <v>10800</v>
      </c>
      <c r="KFE1" s="80" t="s">
        <v>10801</v>
      </c>
      <c r="KFF1" s="80" t="s">
        <v>10802</v>
      </c>
      <c r="KFG1" s="80" t="s">
        <v>10803</v>
      </c>
      <c r="KFH1" s="80" t="s">
        <v>10804</v>
      </c>
      <c r="KFI1" s="80" t="s">
        <v>10805</v>
      </c>
      <c r="KFJ1" s="80" t="s">
        <v>10806</v>
      </c>
      <c r="KFK1" s="80" t="s">
        <v>10807</v>
      </c>
      <c r="KFL1" s="80" t="s">
        <v>10808</v>
      </c>
      <c r="KFM1" s="80" t="s">
        <v>10809</v>
      </c>
      <c r="KFN1" s="80" t="s">
        <v>10810</v>
      </c>
      <c r="KFO1" s="80" t="s">
        <v>10811</v>
      </c>
      <c r="KFP1" s="80" t="s">
        <v>10812</v>
      </c>
      <c r="KFQ1" s="80" t="s">
        <v>10813</v>
      </c>
      <c r="KFR1" s="80" t="s">
        <v>10814</v>
      </c>
      <c r="KFS1" s="80" t="s">
        <v>10815</v>
      </c>
      <c r="KFT1" s="80" t="s">
        <v>10816</v>
      </c>
      <c r="KFU1" s="80" t="s">
        <v>10817</v>
      </c>
      <c r="KFV1" s="80" t="s">
        <v>10818</v>
      </c>
      <c r="KFW1" s="80" t="s">
        <v>10819</v>
      </c>
      <c r="KFX1" s="80" t="s">
        <v>10820</v>
      </c>
      <c r="KFY1" s="80" t="s">
        <v>10821</v>
      </c>
      <c r="KFZ1" s="80" t="s">
        <v>10822</v>
      </c>
      <c r="KGA1" s="80" t="s">
        <v>10823</v>
      </c>
      <c r="KGB1" s="80" t="s">
        <v>10824</v>
      </c>
      <c r="KGC1" s="80" t="s">
        <v>10825</v>
      </c>
      <c r="KGD1" s="80" t="s">
        <v>10826</v>
      </c>
      <c r="KGE1" s="80" t="s">
        <v>10827</v>
      </c>
      <c r="KGF1" s="80" t="s">
        <v>10828</v>
      </c>
      <c r="KGG1" s="80" t="s">
        <v>10829</v>
      </c>
      <c r="KGH1" s="80" t="s">
        <v>10830</v>
      </c>
      <c r="KGI1" s="80" t="s">
        <v>10831</v>
      </c>
      <c r="KGJ1" s="80" t="s">
        <v>10832</v>
      </c>
      <c r="KGK1" s="80" t="s">
        <v>10833</v>
      </c>
      <c r="KGL1" s="80" t="s">
        <v>10834</v>
      </c>
      <c r="KGM1" s="80" t="s">
        <v>10835</v>
      </c>
      <c r="KGN1" s="80" t="s">
        <v>10836</v>
      </c>
      <c r="KGO1" s="80" t="s">
        <v>10837</v>
      </c>
      <c r="KGP1" s="80" t="s">
        <v>10838</v>
      </c>
      <c r="KGQ1" s="80" t="s">
        <v>10839</v>
      </c>
      <c r="KGR1" s="80" t="s">
        <v>10840</v>
      </c>
      <c r="KGS1" s="80" t="s">
        <v>10841</v>
      </c>
      <c r="KGT1" s="80" t="s">
        <v>10842</v>
      </c>
      <c r="KGU1" s="80" t="s">
        <v>10843</v>
      </c>
      <c r="KGV1" s="80" t="s">
        <v>10844</v>
      </c>
      <c r="KGW1" s="80" t="s">
        <v>10845</v>
      </c>
      <c r="KGX1" s="80" t="s">
        <v>10846</v>
      </c>
      <c r="KGY1" s="80" t="s">
        <v>10847</v>
      </c>
      <c r="KGZ1" s="80" t="s">
        <v>10848</v>
      </c>
      <c r="KHA1" s="80" t="s">
        <v>10849</v>
      </c>
      <c r="KHB1" s="80" t="s">
        <v>10850</v>
      </c>
      <c r="KHC1" s="80" t="s">
        <v>10851</v>
      </c>
      <c r="KHD1" s="80" t="s">
        <v>10852</v>
      </c>
      <c r="KHE1" s="80" t="s">
        <v>10853</v>
      </c>
      <c r="KHF1" s="80" t="s">
        <v>10854</v>
      </c>
      <c r="KHG1" s="80" t="s">
        <v>10855</v>
      </c>
      <c r="KHH1" s="80" t="s">
        <v>10856</v>
      </c>
      <c r="KHI1" s="80" t="s">
        <v>10857</v>
      </c>
      <c r="KHJ1" s="80" t="s">
        <v>10858</v>
      </c>
      <c r="KHK1" s="80" t="s">
        <v>10859</v>
      </c>
      <c r="KHL1" s="80" t="s">
        <v>10860</v>
      </c>
      <c r="KHM1" s="80" t="s">
        <v>10861</v>
      </c>
      <c r="KHN1" s="80" t="s">
        <v>10862</v>
      </c>
      <c r="KHO1" s="80" t="s">
        <v>10863</v>
      </c>
      <c r="KHP1" s="80" t="s">
        <v>10864</v>
      </c>
      <c r="KHQ1" s="80" t="s">
        <v>10865</v>
      </c>
      <c r="KHR1" s="80" t="s">
        <v>10866</v>
      </c>
      <c r="KHS1" s="80" t="s">
        <v>10867</v>
      </c>
      <c r="KHT1" s="80" t="s">
        <v>10868</v>
      </c>
      <c r="KHU1" s="80" t="s">
        <v>10869</v>
      </c>
      <c r="KHV1" s="80" t="s">
        <v>10870</v>
      </c>
      <c r="KHW1" s="80" t="s">
        <v>10871</v>
      </c>
      <c r="KHX1" s="80" t="s">
        <v>10872</v>
      </c>
      <c r="KHY1" s="80" t="s">
        <v>10873</v>
      </c>
      <c r="KHZ1" s="80" t="s">
        <v>10874</v>
      </c>
      <c r="KIA1" s="80" t="s">
        <v>10875</v>
      </c>
      <c r="KIB1" s="80" t="s">
        <v>10876</v>
      </c>
      <c r="KIC1" s="80" t="s">
        <v>10877</v>
      </c>
      <c r="KID1" s="80" t="s">
        <v>10878</v>
      </c>
      <c r="KIE1" s="80" t="s">
        <v>10879</v>
      </c>
      <c r="KIF1" s="80" t="s">
        <v>10880</v>
      </c>
      <c r="KIG1" s="80" t="s">
        <v>10881</v>
      </c>
      <c r="KIH1" s="80" t="s">
        <v>10882</v>
      </c>
      <c r="KII1" s="80" t="s">
        <v>10883</v>
      </c>
      <c r="KIJ1" s="80" t="s">
        <v>10884</v>
      </c>
      <c r="KIK1" s="80" t="s">
        <v>10885</v>
      </c>
      <c r="KIL1" s="80" t="s">
        <v>10886</v>
      </c>
      <c r="KIM1" s="80" t="s">
        <v>10887</v>
      </c>
      <c r="KIN1" s="80" t="s">
        <v>10888</v>
      </c>
      <c r="KIO1" s="80" t="s">
        <v>10889</v>
      </c>
      <c r="KIP1" s="80" t="s">
        <v>10890</v>
      </c>
      <c r="KIQ1" s="80" t="s">
        <v>10891</v>
      </c>
      <c r="KIR1" s="80" t="s">
        <v>10892</v>
      </c>
      <c r="KIS1" s="80" t="s">
        <v>10893</v>
      </c>
      <c r="KIT1" s="80" t="s">
        <v>10894</v>
      </c>
      <c r="KIU1" s="80" t="s">
        <v>10895</v>
      </c>
      <c r="KIV1" s="80" t="s">
        <v>10896</v>
      </c>
      <c r="KIW1" s="80" t="s">
        <v>10897</v>
      </c>
      <c r="KIX1" s="80" t="s">
        <v>10898</v>
      </c>
      <c r="KIY1" s="80" t="s">
        <v>10899</v>
      </c>
      <c r="KIZ1" s="80" t="s">
        <v>10900</v>
      </c>
      <c r="KJA1" s="80" t="s">
        <v>10901</v>
      </c>
      <c r="KJB1" s="80" t="s">
        <v>10902</v>
      </c>
      <c r="KJC1" s="80" t="s">
        <v>10903</v>
      </c>
      <c r="KJD1" s="80" t="s">
        <v>10904</v>
      </c>
      <c r="KJE1" s="80" t="s">
        <v>10905</v>
      </c>
      <c r="KJF1" s="80" t="s">
        <v>10906</v>
      </c>
      <c r="KJG1" s="80" t="s">
        <v>10907</v>
      </c>
      <c r="KJH1" s="80" t="s">
        <v>10908</v>
      </c>
      <c r="KJI1" s="80" t="s">
        <v>10909</v>
      </c>
      <c r="KJJ1" s="80" t="s">
        <v>10910</v>
      </c>
      <c r="KJK1" s="80" t="s">
        <v>10911</v>
      </c>
      <c r="KJL1" s="80" t="s">
        <v>10912</v>
      </c>
      <c r="KJM1" s="80" t="s">
        <v>10913</v>
      </c>
      <c r="KJN1" s="80" t="s">
        <v>10914</v>
      </c>
      <c r="KJO1" s="80" t="s">
        <v>10915</v>
      </c>
      <c r="KJP1" s="80" t="s">
        <v>10916</v>
      </c>
      <c r="KJQ1" s="80" t="s">
        <v>10917</v>
      </c>
      <c r="KJR1" s="80" t="s">
        <v>10918</v>
      </c>
      <c r="KJS1" s="80" t="s">
        <v>10919</v>
      </c>
      <c r="KJT1" s="80" t="s">
        <v>10920</v>
      </c>
      <c r="KJU1" s="80" t="s">
        <v>10921</v>
      </c>
      <c r="KJV1" s="80" t="s">
        <v>10922</v>
      </c>
      <c r="KJW1" s="80" t="s">
        <v>10923</v>
      </c>
      <c r="KJX1" s="80" t="s">
        <v>10924</v>
      </c>
      <c r="KJY1" s="80" t="s">
        <v>10925</v>
      </c>
      <c r="KJZ1" s="80" t="s">
        <v>10926</v>
      </c>
      <c r="KKA1" s="80" t="s">
        <v>10927</v>
      </c>
      <c r="KKB1" s="80" t="s">
        <v>10928</v>
      </c>
      <c r="KKC1" s="80" t="s">
        <v>10929</v>
      </c>
      <c r="KKD1" s="80" t="s">
        <v>10930</v>
      </c>
      <c r="KKE1" s="80" t="s">
        <v>10931</v>
      </c>
      <c r="KKF1" s="80" t="s">
        <v>10932</v>
      </c>
      <c r="KKG1" s="80" t="s">
        <v>10933</v>
      </c>
      <c r="KKH1" s="80" t="s">
        <v>10934</v>
      </c>
      <c r="KKI1" s="80" t="s">
        <v>10935</v>
      </c>
      <c r="KKJ1" s="80" t="s">
        <v>10936</v>
      </c>
      <c r="KKK1" s="80" t="s">
        <v>10937</v>
      </c>
      <c r="KKL1" s="80" t="s">
        <v>10938</v>
      </c>
      <c r="KKM1" s="80" t="s">
        <v>10939</v>
      </c>
      <c r="KKN1" s="80" t="s">
        <v>10940</v>
      </c>
      <c r="KKO1" s="80" t="s">
        <v>10941</v>
      </c>
      <c r="KKP1" s="80" t="s">
        <v>10942</v>
      </c>
      <c r="KKQ1" s="80" t="s">
        <v>10943</v>
      </c>
      <c r="KKR1" s="80" t="s">
        <v>10944</v>
      </c>
      <c r="KKS1" s="80" t="s">
        <v>10945</v>
      </c>
      <c r="KKT1" s="80" t="s">
        <v>10946</v>
      </c>
      <c r="KKU1" s="80" t="s">
        <v>10947</v>
      </c>
      <c r="KKV1" s="80" t="s">
        <v>10948</v>
      </c>
      <c r="KKW1" s="80" t="s">
        <v>10949</v>
      </c>
      <c r="KKX1" s="80" t="s">
        <v>10950</v>
      </c>
      <c r="KKY1" s="80" t="s">
        <v>10951</v>
      </c>
      <c r="KKZ1" s="80" t="s">
        <v>10952</v>
      </c>
      <c r="KLA1" s="80" t="s">
        <v>10953</v>
      </c>
      <c r="KLB1" s="80" t="s">
        <v>10954</v>
      </c>
      <c r="KLC1" s="80" t="s">
        <v>10955</v>
      </c>
      <c r="KLD1" s="80" t="s">
        <v>10956</v>
      </c>
      <c r="KLE1" s="80" t="s">
        <v>10957</v>
      </c>
      <c r="KLF1" s="80" t="s">
        <v>10958</v>
      </c>
      <c r="KLG1" s="80" t="s">
        <v>10959</v>
      </c>
      <c r="KLH1" s="80" t="s">
        <v>10960</v>
      </c>
      <c r="KLI1" s="80" t="s">
        <v>10961</v>
      </c>
      <c r="KLJ1" s="80" t="s">
        <v>10962</v>
      </c>
      <c r="KLK1" s="80" t="s">
        <v>10963</v>
      </c>
      <c r="KLL1" s="80" t="s">
        <v>10964</v>
      </c>
      <c r="KLM1" s="80" t="s">
        <v>10965</v>
      </c>
      <c r="KLN1" s="80" t="s">
        <v>10966</v>
      </c>
      <c r="KLO1" s="80" t="s">
        <v>10967</v>
      </c>
      <c r="KLP1" s="80" t="s">
        <v>10968</v>
      </c>
      <c r="KLQ1" s="80" t="s">
        <v>10969</v>
      </c>
      <c r="KLR1" s="80" t="s">
        <v>10970</v>
      </c>
      <c r="KLS1" s="80" t="s">
        <v>10971</v>
      </c>
      <c r="KLT1" s="80" t="s">
        <v>10972</v>
      </c>
      <c r="KLU1" s="80" t="s">
        <v>10973</v>
      </c>
      <c r="KLV1" s="80" t="s">
        <v>10974</v>
      </c>
      <c r="KLW1" s="80" t="s">
        <v>10975</v>
      </c>
      <c r="KLX1" s="80" t="s">
        <v>10976</v>
      </c>
      <c r="KLY1" s="80" t="s">
        <v>10977</v>
      </c>
      <c r="KLZ1" s="80" t="s">
        <v>10978</v>
      </c>
      <c r="KMA1" s="80" t="s">
        <v>10979</v>
      </c>
      <c r="KMB1" s="80" t="s">
        <v>10980</v>
      </c>
      <c r="KMC1" s="80" t="s">
        <v>10981</v>
      </c>
      <c r="KMD1" s="80" t="s">
        <v>10982</v>
      </c>
      <c r="KME1" s="80" t="s">
        <v>10983</v>
      </c>
      <c r="KMF1" s="80" t="s">
        <v>10984</v>
      </c>
      <c r="KMG1" s="80" t="s">
        <v>10985</v>
      </c>
      <c r="KMH1" s="80" t="s">
        <v>10986</v>
      </c>
      <c r="KMI1" s="80" t="s">
        <v>10987</v>
      </c>
      <c r="KMJ1" s="80" t="s">
        <v>10988</v>
      </c>
      <c r="KMK1" s="80" t="s">
        <v>10989</v>
      </c>
      <c r="KML1" s="80" t="s">
        <v>10990</v>
      </c>
      <c r="KMM1" s="80" t="s">
        <v>10991</v>
      </c>
      <c r="KMN1" s="80" t="s">
        <v>10992</v>
      </c>
      <c r="KMO1" s="80" t="s">
        <v>10993</v>
      </c>
      <c r="KMP1" s="80" t="s">
        <v>10994</v>
      </c>
      <c r="KMQ1" s="80" t="s">
        <v>10995</v>
      </c>
      <c r="KMR1" s="80" t="s">
        <v>10996</v>
      </c>
      <c r="KMS1" s="80" t="s">
        <v>10997</v>
      </c>
      <c r="KMT1" s="80" t="s">
        <v>10998</v>
      </c>
      <c r="KMU1" s="80" t="s">
        <v>10999</v>
      </c>
      <c r="KMV1" s="80" t="s">
        <v>11000</v>
      </c>
      <c r="KMW1" s="80" t="s">
        <v>11001</v>
      </c>
      <c r="KMX1" s="80" t="s">
        <v>11002</v>
      </c>
      <c r="KMY1" s="80" t="s">
        <v>11003</v>
      </c>
      <c r="KMZ1" s="80" t="s">
        <v>11004</v>
      </c>
      <c r="KNA1" s="80" t="s">
        <v>11005</v>
      </c>
      <c r="KNB1" s="80" t="s">
        <v>11006</v>
      </c>
      <c r="KNC1" s="80" t="s">
        <v>11007</v>
      </c>
      <c r="KND1" s="80" t="s">
        <v>11008</v>
      </c>
      <c r="KNE1" s="80" t="s">
        <v>11009</v>
      </c>
      <c r="KNF1" s="80" t="s">
        <v>11010</v>
      </c>
      <c r="KNG1" s="80" t="s">
        <v>11011</v>
      </c>
      <c r="KNH1" s="80" t="s">
        <v>11012</v>
      </c>
      <c r="KNI1" s="80" t="s">
        <v>11013</v>
      </c>
      <c r="KNJ1" s="80" t="s">
        <v>11014</v>
      </c>
      <c r="KNK1" s="80" t="s">
        <v>11015</v>
      </c>
      <c r="KNL1" s="80" t="s">
        <v>11016</v>
      </c>
      <c r="KNM1" s="80" t="s">
        <v>11017</v>
      </c>
      <c r="KNN1" s="80" t="s">
        <v>11018</v>
      </c>
      <c r="KNO1" s="80" t="s">
        <v>11019</v>
      </c>
      <c r="KNP1" s="80" t="s">
        <v>11020</v>
      </c>
      <c r="KNQ1" s="80" t="s">
        <v>11021</v>
      </c>
      <c r="KNR1" s="80" t="s">
        <v>11022</v>
      </c>
      <c r="KNS1" s="80" t="s">
        <v>11023</v>
      </c>
      <c r="KNT1" s="80" t="s">
        <v>11024</v>
      </c>
      <c r="KNU1" s="80" t="s">
        <v>11025</v>
      </c>
      <c r="KNV1" s="80" t="s">
        <v>11026</v>
      </c>
      <c r="KNW1" s="80" t="s">
        <v>11027</v>
      </c>
      <c r="KNX1" s="80" t="s">
        <v>11028</v>
      </c>
      <c r="KNY1" s="80" t="s">
        <v>11029</v>
      </c>
      <c r="KNZ1" s="80" t="s">
        <v>11030</v>
      </c>
      <c r="KOA1" s="80" t="s">
        <v>11031</v>
      </c>
      <c r="KOB1" s="80" t="s">
        <v>11032</v>
      </c>
      <c r="KOC1" s="80" t="s">
        <v>11033</v>
      </c>
      <c r="KOD1" s="80" t="s">
        <v>11034</v>
      </c>
      <c r="KOE1" s="80" t="s">
        <v>11035</v>
      </c>
      <c r="KOF1" s="80" t="s">
        <v>11036</v>
      </c>
      <c r="KOG1" s="80" t="s">
        <v>11037</v>
      </c>
      <c r="KOH1" s="80" t="s">
        <v>11038</v>
      </c>
      <c r="KOI1" s="80" t="s">
        <v>11039</v>
      </c>
      <c r="KOJ1" s="80" t="s">
        <v>11040</v>
      </c>
      <c r="KOK1" s="80" t="s">
        <v>11041</v>
      </c>
      <c r="KOL1" s="80" t="s">
        <v>11042</v>
      </c>
      <c r="KOM1" s="80" t="s">
        <v>11043</v>
      </c>
      <c r="KON1" s="80" t="s">
        <v>11044</v>
      </c>
      <c r="KOO1" s="80" t="s">
        <v>11045</v>
      </c>
      <c r="KOP1" s="80" t="s">
        <v>11046</v>
      </c>
      <c r="KOQ1" s="80" t="s">
        <v>11047</v>
      </c>
      <c r="KOR1" s="80" t="s">
        <v>11048</v>
      </c>
      <c r="KOS1" s="80" t="s">
        <v>11049</v>
      </c>
      <c r="KOT1" s="80" t="s">
        <v>11050</v>
      </c>
      <c r="KOU1" s="80" t="s">
        <v>11051</v>
      </c>
      <c r="KOV1" s="80" t="s">
        <v>11052</v>
      </c>
      <c r="KOW1" s="80" t="s">
        <v>11053</v>
      </c>
      <c r="KOX1" s="80" t="s">
        <v>11054</v>
      </c>
      <c r="KOY1" s="80" t="s">
        <v>11055</v>
      </c>
      <c r="KOZ1" s="80" t="s">
        <v>11056</v>
      </c>
      <c r="KPA1" s="80" t="s">
        <v>11057</v>
      </c>
      <c r="KPB1" s="80" t="s">
        <v>11058</v>
      </c>
      <c r="KPC1" s="80" t="s">
        <v>11059</v>
      </c>
      <c r="KPD1" s="80" t="s">
        <v>11060</v>
      </c>
      <c r="KPE1" s="80" t="s">
        <v>11061</v>
      </c>
      <c r="KPF1" s="80" t="s">
        <v>11062</v>
      </c>
      <c r="KPG1" s="80" t="s">
        <v>11063</v>
      </c>
      <c r="KPH1" s="80" t="s">
        <v>11064</v>
      </c>
      <c r="KPI1" s="80" t="s">
        <v>11065</v>
      </c>
      <c r="KPJ1" s="80" t="s">
        <v>11066</v>
      </c>
      <c r="KPK1" s="80" t="s">
        <v>11067</v>
      </c>
      <c r="KPL1" s="80" t="s">
        <v>11068</v>
      </c>
      <c r="KPM1" s="80" t="s">
        <v>11069</v>
      </c>
      <c r="KPN1" s="80" t="s">
        <v>11070</v>
      </c>
      <c r="KPO1" s="80" t="s">
        <v>11071</v>
      </c>
      <c r="KPP1" s="80" t="s">
        <v>11072</v>
      </c>
      <c r="KPQ1" s="80" t="s">
        <v>11073</v>
      </c>
      <c r="KPR1" s="80" t="s">
        <v>11074</v>
      </c>
      <c r="KPS1" s="80" t="s">
        <v>11075</v>
      </c>
      <c r="KPT1" s="80" t="s">
        <v>11076</v>
      </c>
      <c r="KPU1" s="80" t="s">
        <v>11077</v>
      </c>
      <c r="KPV1" s="80" t="s">
        <v>11078</v>
      </c>
      <c r="KPW1" s="80" t="s">
        <v>11079</v>
      </c>
      <c r="KPX1" s="80" t="s">
        <v>11080</v>
      </c>
      <c r="KPY1" s="80" t="s">
        <v>11081</v>
      </c>
      <c r="KPZ1" s="80" t="s">
        <v>11082</v>
      </c>
      <c r="KQA1" s="80" t="s">
        <v>11083</v>
      </c>
      <c r="KQB1" s="80" t="s">
        <v>11084</v>
      </c>
      <c r="KQC1" s="80" t="s">
        <v>11085</v>
      </c>
      <c r="KQD1" s="80" t="s">
        <v>11086</v>
      </c>
      <c r="KQE1" s="80" t="s">
        <v>11087</v>
      </c>
      <c r="KQF1" s="80" t="s">
        <v>11088</v>
      </c>
      <c r="KQG1" s="80" t="s">
        <v>11089</v>
      </c>
      <c r="KQH1" s="80" t="s">
        <v>11090</v>
      </c>
      <c r="KQI1" s="80" t="s">
        <v>11091</v>
      </c>
      <c r="KQJ1" s="80" t="s">
        <v>11092</v>
      </c>
      <c r="KQK1" s="80" t="s">
        <v>11093</v>
      </c>
      <c r="KQL1" s="80" t="s">
        <v>11094</v>
      </c>
      <c r="KQM1" s="80" t="s">
        <v>11095</v>
      </c>
      <c r="KQN1" s="80" t="s">
        <v>11096</v>
      </c>
      <c r="KQO1" s="80" t="s">
        <v>11097</v>
      </c>
      <c r="KQP1" s="80" t="s">
        <v>11098</v>
      </c>
      <c r="KQQ1" s="80" t="s">
        <v>11099</v>
      </c>
      <c r="KQR1" s="80" t="s">
        <v>11100</v>
      </c>
      <c r="KQS1" s="80" t="s">
        <v>11101</v>
      </c>
      <c r="KQT1" s="80" t="s">
        <v>11102</v>
      </c>
      <c r="KQU1" s="80" t="s">
        <v>11103</v>
      </c>
      <c r="KQV1" s="80" t="s">
        <v>11104</v>
      </c>
      <c r="KQW1" s="80" t="s">
        <v>11105</v>
      </c>
      <c r="KQX1" s="80" t="s">
        <v>11106</v>
      </c>
      <c r="KQY1" s="80" t="s">
        <v>11107</v>
      </c>
      <c r="KQZ1" s="80" t="s">
        <v>11108</v>
      </c>
      <c r="KRA1" s="80" t="s">
        <v>11109</v>
      </c>
      <c r="KRB1" s="80" t="s">
        <v>11110</v>
      </c>
      <c r="KRC1" s="80" t="s">
        <v>11111</v>
      </c>
      <c r="KRD1" s="80" t="s">
        <v>11112</v>
      </c>
      <c r="KRE1" s="80" t="s">
        <v>11113</v>
      </c>
      <c r="KRF1" s="80" t="s">
        <v>11114</v>
      </c>
      <c r="KRG1" s="80" t="s">
        <v>11115</v>
      </c>
      <c r="KRH1" s="80" t="s">
        <v>11116</v>
      </c>
      <c r="KRI1" s="80" t="s">
        <v>11117</v>
      </c>
      <c r="KRJ1" s="80" t="s">
        <v>11118</v>
      </c>
      <c r="KRK1" s="80" t="s">
        <v>11119</v>
      </c>
      <c r="KRL1" s="80" t="s">
        <v>11120</v>
      </c>
      <c r="KRM1" s="80" t="s">
        <v>11121</v>
      </c>
      <c r="KRN1" s="80" t="s">
        <v>11122</v>
      </c>
      <c r="KRO1" s="80" t="s">
        <v>11123</v>
      </c>
      <c r="KRP1" s="80" t="s">
        <v>11124</v>
      </c>
      <c r="KRQ1" s="80" t="s">
        <v>11125</v>
      </c>
      <c r="KRR1" s="80" t="s">
        <v>11126</v>
      </c>
      <c r="KRS1" s="80" t="s">
        <v>11127</v>
      </c>
      <c r="KRT1" s="80" t="s">
        <v>11128</v>
      </c>
      <c r="KRU1" s="80" t="s">
        <v>11129</v>
      </c>
      <c r="KRV1" s="80" t="s">
        <v>11130</v>
      </c>
      <c r="KRW1" s="80" t="s">
        <v>11131</v>
      </c>
      <c r="KRX1" s="80" t="s">
        <v>11132</v>
      </c>
      <c r="KRY1" s="80" t="s">
        <v>11133</v>
      </c>
      <c r="KRZ1" s="80" t="s">
        <v>11134</v>
      </c>
      <c r="KSA1" s="80" t="s">
        <v>11135</v>
      </c>
      <c r="KSB1" s="80" t="s">
        <v>11136</v>
      </c>
      <c r="KSC1" s="80" t="s">
        <v>11137</v>
      </c>
      <c r="KSD1" s="80" t="s">
        <v>11138</v>
      </c>
      <c r="KSE1" s="80" t="s">
        <v>11139</v>
      </c>
      <c r="KSF1" s="80" t="s">
        <v>11140</v>
      </c>
      <c r="KSG1" s="80" t="s">
        <v>11141</v>
      </c>
      <c r="KSH1" s="80" t="s">
        <v>11142</v>
      </c>
      <c r="KSI1" s="80" t="s">
        <v>11143</v>
      </c>
      <c r="KSJ1" s="80" t="s">
        <v>11144</v>
      </c>
      <c r="KSK1" s="80" t="s">
        <v>11145</v>
      </c>
      <c r="KSL1" s="80" t="s">
        <v>11146</v>
      </c>
      <c r="KSM1" s="80" t="s">
        <v>11147</v>
      </c>
      <c r="KSN1" s="80" t="s">
        <v>11148</v>
      </c>
      <c r="KSO1" s="80" t="s">
        <v>11149</v>
      </c>
      <c r="KSP1" s="80" t="s">
        <v>11150</v>
      </c>
      <c r="KSQ1" s="80" t="s">
        <v>11151</v>
      </c>
      <c r="KSR1" s="80" t="s">
        <v>11152</v>
      </c>
      <c r="KSS1" s="80" t="s">
        <v>11153</v>
      </c>
      <c r="KST1" s="80" t="s">
        <v>11154</v>
      </c>
      <c r="KSU1" s="80" t="s">
        <v>11155</v>
      </c>
      <c r="KSV1" s="80" t="s">
        <v>11156</v>
      </c>
      <c r="KSW1" s="80" t="s">
        <v>11157</v>
      </c>
      <c r="KSX1" s="80" t="s">
        <v>11158</v>
      </c>
      <c r="KSY1" s="80" t="s">
        <v>11159</v>
      </c>
      <c r="KSZ1" s="80" t="s">
        <v>11160</v>
      </c>
      <c r="KTA1" s="80" t="s">
        <v>11161</v>
      </c>
      <c r="KTB1" s="80" t="s">
        <v>11162</v>
      </c>
      <c r="KTC1" s="80" t="s">
        <v>11163</v>
      </c>
      <c r="KTD1" s="80" t="s">
        <v>11164</v>
      </c>
      <c r="KTE1" s="80" t="s">
        <v>11165</v>
      </c>
      <c r="KTF1" s="80" t="s">
        <v>11166</v>
      </c>
      <c r="KTG1" s="80" t="s">
        <v>11167</v>
      </c>
      <c r="KTH1" s="80" t="s">
        <v>11168</v>
      </c>
      <c r="KTI1" s="80" t="s">
        <v>11169</v>
      </c>
      <c r="KTJ1" s="80" t="s">
        <v>11170</v>
      </c>
      <c r="KTK1" s="80" t="s">
        <v>11171</v>
      </c>
      <c r="KTL1" s="80" t="s">
        <v>11172</v>
      </c>
      <c r="KTM1" s="80" t="s">
        <v>11173</v>
      </c>
      <c r="KTN1" s="80" t="s">
        <v>11174</v>
      </c>
      <c r="KTO1" s="80" t="s">
        <v>11175</v>
      </c>
      <c r="KTP1" s="80" t="s">
        <v>11176</v>
      </c>
      <c r="KTQ1" s="80" t="s">
        <v>11177</v>
      </c>
      <c r="KTR1" s="80" t="s">
        <v>11178</v>
      </c>
      <c r="KTS1" s="80" t="s">
        <v>11179</v>
      </c>
      <c r="KTT1" s="80" t="s">
        <v>11180</v>
      </c>
      <c r="KTU1" s="80" t="s">
        <v>11181</v>
      </c>
      <c r="KTV1" s="80" t="s">
        <v>11182</v>
      </c>
      <c r="KTW1" s="80" t="s">
        <v>11183</v>
      </c>
      <c r="KTX1" s="80" t="s">
        <v>11184</v>
      </c>
      <c r="KTY1" s="80" t="s">
        <v>11185</v>
      </c>
      <c r="KTZ1" s="80" t="s">
        <v>11186</v>
      </c>
      <c r="KUA1" s="80" t="s">
        <v>11187</v>
      </c>
      <c r="KUB1" s="80" t="s">
        <v>11188</v>
      </c>
      <c r="KUC1" s="80" t="s">
        <v>11189</v>
      </c>
      <c r="KUD1" s="80" t="s">
        <v>11190</v>
      </c>
      <c r="KUE1" s="80" t="s">
        <v>11191</v>
      </c>
      <c r="KUF1" s="80" t="s">
        <v>11192</v>
      </c>
      <c r="KUG1" s="80" t="s">
        <v>11193</v>
      </c>
      <c r="KUH1" s="80" t="s">
        <v>11194</v>
      </c>
      <c r="KUI1" s="80" t="s">
        <v>11195</v>
      </c>
      <c r="KUJ1" s="80" t="s">
        <v>11196</v>
      </c>
      <c r="KUK1" s="80" t="s">
        <v>11197</v>
      </c>
      <c r="KUL1" s="80" t="s">
        <v>11198</v>
      </c>
      <c r="KUM1" s="80" t="s">
        <v>11199</v>
      </c>
      <c r="KUN1" s="80" t="s">
        <v>11200</v>
      </c>
      <c r="KUO1" s="80" t="s">
        <v>11201</v>
      </c>
      <c r="KUP1" s="80" t="s">
        <v>11202</v>
      </c>
      <c r="KUQ1" s="80" t="s">
        <v>11203</v>
      </c>
      <c r="KUR1" s="80" t="s">
        <v>11204</v>
      </c>
      <c r="KUS1" s="80" t="s">
        <v>11205</v>
      </c>
      <c r="KUT1" s="80" t="s">
        <v>11206</v>
      </c>
      <c r="KUU1" s="80" t="s">
        <v>11207</v>
      </c>
      <c r="KUV1" s="80" t="s">
        <v>11208</v>
      </c>
      <c r="KUW1" s="80" t="s">
        <v>11209</v>
      </c>
      <c r="KUX1" s="80" t="s">
        <v>11210</v>
      </c>
      <c r="KUY1" s="80" t="s">
        <v>11211</v>
      </c>
      <c r="KUZ1" s="80" t="s">
        <v>11212</v>
      </c>
      <c r="KVA1" s="80" t="s">
        <v>11213</v>
      </c>
      <c r="KVB1" s="80" t="s">
        <v>11214</v>
      </c>
      <c r="KVC1" s="80" t="s">
        <v>11215</v>
      </c>
      <c r="KVD1" s="80" t="s">
        <v>11216</v>
      </c>
      <c r="KVE1" s="80" t="s">
        <v>11217</v>
      </c>
      <c r="KVF1" s="80" t="s">
        <v>11218</v>
      </c>
      <c r="KVG1" s="80" t="s">
        <v>11219</v>
      </c>
      <c r="KVH1" s="80" t="s">
        <v>11220</v>
      </c>
      <c r="KVI1" s="80" t="s">
        <v>11221</v>
      </c>
      <c r="KVJ1" s="80" t="s">
        <v>11222</v>
      </c>
      <c r="KVK1" s="80" t="s">
        <v>11223</v>
      </c>
      <c r="KVL1" s="80" t="s">
        <v>11224</v>
      </c>
      <c r="KVM1" s="80" t="s">
        <v>11225</v>
      </c>
      <c r="KVN1" s="80" t="s">
        <v>11226</v>
      </c>
      <c r="KVO1" s="80" t="s">
        <v>11227</v>
      </c>
      <c r="KVP1" s="80" t="s">
        <v>11228</v>
      </c>
      <c r="KVQ1" s="80" t="s">
        <v>11229</v>
      </c>
      <c r="KVR1" s="80" t="s">
        <v>11230</v>
      </c>
      <c r="KVS1" s="80" t="s">
        <v>11231</v>
      </c>
      <c r="KVT1" s="80" t="s">
        <v>11232</v>
      </c>
      <c r="KVU1" s="80" t="s">
        <v>11233</v>
      </c>
      <c r="KVV1" s="80" t="s">
        <v>11234</v>
      </c>
      <c r="KVW1" s="80" t="s">
        <v>11235</v>
      </c>
      <c r="KVX1" s="80" t="s">
        <v>11236</v>
      </c>
      <c r="KVY1" s="80" t="s">
        <v>11237</v>
      </c>
      <c r="KVZ1" s="80" t="s">
        <v>11238</v>
      </c>
      <c r="KWA1" s="80" t="s">
        <v>11239</v>
      </c>
      <c r="KWB1" s="80" t="s">
        <v>11240</v>
      </c>
      <c r="KWC1" s="80" t="s">
        <v>11241</v>
      </c>
      <c r="KWD1" s="80" t="s">
        <v>11242</v>
      </c>
      <c r="KWE1" s="80" t="s">
        <v>11243</v>
      </c>
      <c r="KWF1" s="80" t="s">
        <v>11244</v>
      </c>
      <c r="KWG1" s="80" t="s">
        <v>11245</v>
      </c>
      <c r="KWH1" s="80" t="s">
        <v>11246</v>
      </c>
      <c r="KWI1" s="80" t="s">
        <v>11247</v>
      </c>
      <c r="KWJ1" s="80" t="s">
        <v>11248</v>
      </c>
      <c r="KWK1" s="80" t="s">
        <v>11249</v>
      </c>
      <c r="KWL1" s="80" t="s">
        <v>11250</v>
      </c>
      <c r="KWM1" s="80" t="s">
        <v>11251</v>
      </c>
      <c r="KWN1" s="80" t="s">
        <v>11252</v>
      </c>
      <c r="KWO1" s="80" t="s">
        <v>11253</v>
      </c>
      <c r="KWP1" s="80" t="s">
        <v>11254</v>
      </c>
      <c r="KWQ1" s="80" t="s">
        <v>11255</v>
      </c>
      <c r="KWR1" s="80" t="s">
        <v>11256</v>
      </c>
      <c r="KWS1" s="80" t="s">
        <v>11257</v>
      </c>
      <c r="KWT1" s="80" t="s">
        <v>11258</v>
      </c>
      <c r="KWU1" s="80" t="s">
        <v>11259</v>
      </c>
      <c r="KWV1" s="80" t="s">
        <v>11260</v>
      </c>
      <c r="KWW1" s="80" t="s">
        <v>11261</v>
      </c>
      <c r="KWX1" s="80" t="s">
        <v>11262</v>
      </c>
      <c r="KWY1" s="80" t="s">
        <v>11263</v>
      </c>
      <c r="KWZ1" s="80" t="s">
        <v>11264</v>
      </c>
      <c r="KXA1" s="80" t="s">
        <v>11265</v>
      </c>
      <c r="KXB1" s="80" t="s">
        <v>11266</v>
      </c>
      <c r="KXC1" s="80" t="s">
        <v>11267</v>
      </c>
      <c r="KXD1" s="80" t="s">
        <v>11268</v>
      </c>
      <c r="KXE1" s="80" t="s">
        <v>11269</v>
      </c>
      <c r="KXF1" s="80" t="s">
        <v>11270</v>
      </c>
      <c r="KXG1" s="80" t="s">
        <v>11271</v>
      </c>
      <c r="KXH1" s="80" t="s">
        <v>11272</v>
      </c>
      <c r="KXI1" s="80" t="s">
        <v>11273</v>
      </c>
      <c r="KXJ1" s="80" t="s">
        <v>11274</v>
      </c>
      <c r="KXK1" s="80" t="s">
        <v>11275</v>
      </c>
      <c r="KXL1" s="80" t="s">
        <v>11276</v>
      </c>
      <c r="KXM1" s="80" t="s">
        <v>11277</v>
      </c>
      <c r="KXN1" s="80" t="s">
        <v>11278</v>
      </c>
      <c r="KXO1" s="80" t="s">
        <v>11279</v>
      </c>
      <c r="KXP1" s="80" t="s">
        <v>11280</v>
      </c>
      <c r="KXQ1" s="80" t="s">
        <v>11281</v>
      </c>
      <c r="KXR1" s="80" t="s">
        <v>11282</v>
      </c>
      <c r="KXS1" s="80" t="s">
        <v>11283</v>
      </c>
      <c r="KXT1" s="80" t="s">
        <v>11284</v>
      </c>
      <c r="KXU1" s="80" t="s">
        <v>11285</v>
      </c>
      <c r="KXV1" s="80" t="s">
        <v>11286</v>
      </c>
      <c r="KXW1" s="80" t="s">
        <v>11287</v>
      </c>
      <c r="KXX1" s="80" t="s">
        <v>11288</v>
      </c>
      <c r="KXY1" s="80" t="s">
        <v>11289</v>
      </c>
      <c r="KXZ1" s="80" t="s">
        <v>11290</v>
      </c>
      <c r="KYA1" s="80" t="s">
        <v>11291</v>
      </c>
      <c r="KYB1" s="80" t="s">
        <v>11292</v>
      </c>
      <c r="KYC1" s="80" t="s">
        <v>11293</v>
      </c>
      <c r="KYD1" s="80" t="s">
        <v>11294</v>
      </c>
      <c r="KYE1" s="80" t="s">
        <v>11295</v>
      </c>
      <c r="KYF1" s="80" t="s">
        <v>11296</v>
      </c>
      <c r="KYG1" s="80" t="s">
        <v>11297</v>
      </c>
      <c r="KYH1" s="80" t="s">
        <v>11298</v>
      </c>
      <c r="KYI1" s="80" t="s">
        <v>11299</v>
      </c>
      <c r="KYJ1" s="80" t="s">
        <v>11300</v>
      </c>
      <c r="KYK1" s="80" t="s">
        <v>11301</v>
      </c>
      <c r="KYL1" s="80" t="s">
        <v>11302</v>
      </c>
      <c r="KYM1" s="80" t="s">
        <v>11303</v>
      </c>
      <c r="KYN1" s="80" t="s">
        <v>11304</v>
      </c>
      <c r="KYO1" s="80" t="s">
        <v>11305</v>
      </c>
      <c r="KYP1" s="80" t="s">
        <v>11306</v>
      </c>
      <c r="KYQ1" s="80" t="s">
        <v>11307</v>
      </c>
      <c r="KYR1" s="80" t="s">
        <v>11308</v>
      </c>
      <c r="KYS1" s="80" t="s">
        <v>11309</v>
      </c>
      <c r="KYT1" s="80" t="s">
        <v>11310</v>
      </c>
      <c r="KYU1" s="80" t="s">
        <v>11311</v>
      </c>
      <c r="KYV1" s="80" t="s">
        <v>11312</v>
      </c>
      <c r="KYW1" s="80" t="s">
        <v>11313</v>
      </c>
      <c r="KYX1" s="80" t="s">
        <v>11314</v>
      </c>
      <c r="KYY1" s="80" t="s">
        <v>11315</v>
      </c>
      <c r="KYZ1" s="80" t="s">
        <v>11316</v>
      </c>
      <c r="KZA1" s="80" t="s">
        <v>11317</v>
      </c>
      <c r="KZB1" s="80" t="s">
        <v>11318</v>
      </c>
      <c r="KZC1" s="80" t="s">
        <v>11319</v>
      </c>
      <c r="KZD1" s="80" t="s">
        <v>11320</v>
      </c>
      <c r="KZE1" s="80" t="s">
        <v>11321</v>
      </c>
      <c r="KZF1" s="80" t="s">
        <v>11322</v>
      </c>
      <c r="KZG1" s="80" t="s">
        <v>11323</v>
      </c>
      <c r="KZH1" s="80" t="s">
        <v>11324</v>
      </c>
      <c r="KZI1" s="80" t="s">
        <v>11325</v>
      </c>
      <c r="KZJ1" s="80" t="s">
        <v>11326</v>
      </c>
      <c r="KZK1" s="80" t="s">
        <v>11327</v>
      </c>
      <c r="KZL1" s="80" t="s">
        <v>11328</v>
      </c>
      <c r="KZM1" s="80" t="s">
        <v>11329</v>
      </c>
      <c r="KZN1" s="80" t="s">
        <v>11330</v>
      </c>
      <c r="KZO1" s="80" t="s">
        <v>11331</v>
      </c>
      <c r="KZP1" s="80" t="s">
        <v>11332</v>
      </c>
      <c r="KZQ1" s="80" t="s">
        <v>11333</v>
      </c>
      <c r="KZR1" s="80" t="s">
        <v>11334</v>
      </c>
      <c r="KZS1" s="80" t="s">
        <v>11335</v>
      </c>
      <c r="KZT1" s="80" t="s">
        <v>11336</v>
      </c>
      <c r="KZU1" s="80" t="s">
        <v>11337</v>
      </c>
      <c r="KZV1" s="80" t="s">
        <v>11338</v>
      </c>
      <c r="KZW1" s="80" t="s">
        <v>11339</v>
      </c>
      <c r="KZX1" s="80" t="s">
        <v>11340</v>
      </c>
      <c r="KZY1" s="80" t="s">
        <v>11341</v>
      </c>
      <c r="KZZ1" s="80" t="s">
        <v>11342</v>
      </c>
      <c r="LAA1" s="80" t="s">
        <v>11343</v>
      </c>
      <c r="LAB1" s="80" t="s">
        <v>11344</v>
      </c>
      <c r="LAC1" s="80" t="s">
        <v>11345</v>
      </c>
      <c r="LAD1" s="80" t="s">
        <v>11346</v>
      </c>
      <c r="LAE1" s="80" t="s">
        <v>11347</v>
      </c>
      <c r="LAF1" s="80" t="s">
        <v>11348</v>
      </c>
      <c r="LAG1" s="80" t="s">
        <v>11349</v>
      </c>
      <c r="LAH1" s="80" t="s">
        <v>11350</v>
      </c>
      <c r="LAI1" s="80" t="s">
        <v>11351</v>
      </c>
      <c r="LAJ1" s="80" t="s">
        <v>11352</v>
      </c>
      <c r="LAK1" s="80" t="s">
        <v>11353</v>
      </c>
      <c r="LAL1" s="80" t="s">
        <v>11354</v>
      </c>
      <c r="LAM1" s="80" t="s">
        <v>11355</v>
      </c>
      <c r="LAN1" s="80" t="s">
        <v>11356</v>
      </c>
      <c r="LAO1" s="80" t="s">
        <v>11357</v>
      </c>
      <c r="LAP1" s="80" t="s">
        <v>11358</v>
      </c>
      <c r="LAQ1" s="80" t="s">
        <v>11359</v>
      </c>
      <c r="LAR1" s="80" t="s">
        <v>11360</v>
      </c>
      <c r="LAS1" s="80" t="s">
        <v>11361</v>
      </c>
      <c r="LAT1" s="80" t="s">
        <v>11362</v>
      </c>
      <c r="LAU1" s="80" t="s">
        <v>11363</v>
      </c>
      <c r="LAV1" s="80" t="s">
        <v>11364</v>
      </c>
      <c r="LAW1" s="80" t="s">
        <v>11365</v>
      </c>
      <c r="LAX1" s="80" t="s">
        <v>11366</v>
      </c>
      <c r="LAY1" s="80" t="s">
        <v>11367</v>
      </c>
      <c r="LAZ1" s="80" t="s">
        <v>11368</v>
      </c>
      <c r="LBA1" s="80" t="s">
        <v>11369</v>
      </c>
      <c r="LBB1" s="80" t="s">
        <v>11370</v>
      </c>
      <c r="LBC1" s="80" t="s">
        <v>11371</v>
      </c>
      <c r="LBD1" s="80" t="s">
        <v>11372</v>
      </c>
      <c r="LBE1" s="80" t="s">
        <v>11373</v>
      </c>
      <c r="LBF1" s="80" t="s">
        <v>11374</v>
      </c>
      <c r="LBG1" s="80" t="s">
        <v>11375</v>
      </c>
      <c r="LBH1" s="80" t="s">
        <v>11376</v>
      </c>
      <c r="LBI1" s="80" t="s">
        <v>11377</v>
      </c>
      <c r="LBJ1" s="80" t="s">
        <v>11378</v>
      </c>
      <c r="LBK1" s="80" t="s">
        <v>11379</v>
      </c>
      <c r="LBL1" s="80" t="s">
        <v>11380</v>
      </c>
      <c r="LBM1" s="80" t="s">
        <v>11381</v>
      </c>
      <c r="LBN1" s="80" t="s">
        <v>11382</v>
      </c>
      <c r="LBO1" s="80" t="s">
        <v>11383</v>
      </c>
      <c r="LBP1" s="80" t="s">
        <v>11384</v>
      </c>
      <c r="LBQ1" s="80" t="s">
        <v>11385</v>
      </c>
      <c r="LBR1" s="80" t="s">
        <v>11386</v>
      </c>
      <c r="LBS1" s="80" t="s">
        <v>11387</v>
      </c>
      <c r="LBT1" s="80" t="s">
        <v>11388</v>
      </c>
      <c r="LBU1" s="80" t="s">
        <v>11389</v>
      </c>
      <c r="LBV1" s="80" t="s">
        <v>11390</v>
      </c>
      <c r="LBW1" s="80" t="s">
        <v>11391</v>
      </c>
      <c r="LBX1" s="80" t="s">
        <v>11392</v>
      </c>
      <c r="LBY1" s="80" t="s">
        <v>11393</v>
      </c>
      <c r="LBZ1" s="80" t="s">
        <v>11394</v>
      </c>
      <c r="LCA1" s="80" t="s">
        <v>11395</v>
      </c>
      <c r="LCB1" s="80" t="s">
        <v>11396</v>
      </c>
      <c r="LCC1" s="80" t="s">
        <v>11397</v>
      </c>
      <c r="LCD1" s="80" t="s">
        <v>11398</v>
      </c>
      <c r="LCE1" s="80" t="s">
        <v>11399</v>
      </c>
      <c r="LCF1" s="80" t="s">
        <v>11400</v>
      </c>
      <c r="LCG1" s="80" t="s">
        <v>11401</v>
      </c>
      <c r="LCH1" s="80" t="s">
        <v>11402</v>
      </c>
      <c r="LCI1" s="80" t="s">
        <v>11403</v>
      </c>
      <c r="LCJ1" s="80" t="s">
        <v>11404</v>
      </c>
      <c r="LCK1" s="80" t="s">
        <v>11405</v>
      </c>
      <c r="LCL1" s="80" t="s">
        <v>11406</v>
      </c>
      <c r="LCM1" s="80" t="s">
        <v>11407</v>
      </c>
      <c r="LCN1" s="80" t="s">
        <v>11408</v>
      </c>
      <c r="LCO1" s="80" t="s">
        <v>11409</v>
      </c>
      <c r="LCP1" s="80" t="s">
        <v>11410</v>
      </c>
      <c r="LCQ1" s="80" t="s">
        <v>11411</v>
      </c>
      <c r="LCR1" s="80" t="s">
        <v>11412</v>
      </c>
      <c r="LCS1" s="80" t="s">
        <v>11413</v>
      </c>
      <c r="LCT1" s="80" t="s">
        <v>11414</v>
      </c>
      <c r="LCU1" s="80" t="s">
        <v>11415</v>
      </c>
      <c r="LCV1" s="80" t="s">
        <v>11416</v>
      </c>
      <c r="LCW1" s="80" t="s">
        <v>11417</v>
      </c>
      <c r="LCX1" s="80" t="s">
        <v>11418</v>
      </c>
      <c r="LCY1" s="80" t="s">
        <v>11419</v>
      </c>
      <c r="LCZ1" s="80" t="s">
        <v>11420</v>
      </c>
      <c r="LDA1" s="80" t="s">
        <v>11421</v>
      </c>
      <c r="LDB1" s="80" t="s">
        <v>11422</v>
      </c>
      <c r="LDC1" s="80" t="s">
        <v>11423</v>
      </c>
      <c r="LDD1" s="80" t="s">
        <v>11424</v>
      </c>
      <c r="LDE1" s="80" t="s">
        <v>11425</v>
      </c>
      <c r="LDF1" s="80" t="s">
        <v>11426</v>
      </c>
      <c r="LDG1" s="80" t="s">
        <v>11427</v>
      </c>
      <c r="LDH1" s="80" t="s">
        <v>11428</v>
      </c>
      <c r="LDI1" s="80" t="s">
        <v>11429</v>
      </c>
      <c r="LDJ1" s="80" t="s">
        <v>11430</v>
      </c>
      <c r="LDK1" s="80" t="s">
        <v>11431</v>
      </c>
      <c r="LDL1" s="80" t="s">
        <v>11432</v>
      </c>
      <c r="LDM1" s="80" t="s">
        <v>11433</v>
      </c>
      <c r="LDN1" s="80" t="s">
        <v>11434</v>
      </c>
      <c r="LDO1" s="80" t="s">
        <v>11435</v>
      </c>
      <c r="LDP1" s="80" t="s">
        <v>11436</v>
      </c>
      <c r="LDQ1" s="80" t="s">
        <v>11437</v>
      </c>
      <c r="LDR1" s="80" t="s">
        <v>11438</v>
      </c>
      <c r="LDS1" s="80" t="s">
        <v>11439</v>
      </c>
      <c r="LDT1" s="80" t="s">
        <v>11440</v>
      </c>
      <c r="LDU1" s="80" t="s">
        <v>11441</v>
      </c>
      <c r="LDV1" s="80" t="s">
        <v>11442</v>
      </c>
      <c r="LDW1" s="80" t="s">
        <v>11443</v>
      </c>
      <c r="LDX1" s="80" t="s">
        <v>11444</v>
      </c>
      <c r="LDY1" s="80" t="s">
        <v>11445</v>
      </c>
      <c r="LDZ1" s="80" t="s">
        <v>11446</v>
      </c>
      <c r="LEA1" s="80" t="s">
        <v>11447</v>
      </c>
      <c r="LEB1" s="80" t="s">
        <v>11448</v>
      </c>
      <c r="LEC1" s="80" t="s">
        <v>11449</v>
      </c>
      <c r="LED1" s="80" t="s">
        <v>11450</v>
      </c>
      <c r="LEE1" s="80" t="s">
        <v>11451</v>
      </c>
      <c r="LEF1" s="80" t="s">
        <v>11452</v>
      </c>
      <c r="LEG1" s="80" t="s">
        <v>11453</v>
      </c>
      <c r="LEH1" s="80" t="s">
        <v>11454</v>
      </c>
      <c r="LEI1" s="80" t="s">
        <v>11455</v>
      </c>
      <c r="LEJ1" s="80" t="s">
        <v>11456</v>
      </c>
      <c r="LEK1" s="80" t="s">
        <v>11457</v>
      </c>
      <c r="LEL1" s="80" t="s">
        <v>11458</v>
      </c>
      <c r="LEM1" s="80" t="s">
        <v>11459</v>
      </c>
      <c r="LEN1" s="80" t="s">
        <v>11460</v>
      </c>
      <c r="LEO1" s="80" t="s">
        <v>11461</v>
      </c>
      <c r="LEP1" s="80" t="s">
        <v>11462</v>
      </c>
      <c r="LEQ1" s="80" t="s">
        <v>11463</v>
      </c>
      <c r="LER1" s="80" t="s">
        <v>11464</v>
      </c>
      <c r="LES1" s="80" t="s">
        <v>11465</v>
      </c>
      <c r="LET1" s="80" t="s">
        <v>11466</v>
      </c>
      <c r="LEU1" s="80" t="s">
        <v>11467</v>
      </c>
      <c r="LEV1" s="80" t="s">
        <v>11468</v>
      </c>
      <c r="LEW1" s="80" t="s">
        <v>11469</v>
      </c>
      <c r="LEX1" s="80" t="s">
        <v>11470</v>
      </c>
      <c r="LEY1" s="80" t="s">
        <v>11471</v>
      </c>
      <c r="LEZ1" s="80" t="s">
        <v>11472</v>
      </c>
      <c r="LFA1" s="80" t="s">
        <v>11473</v>
      </c>
      <c r="LFB1" s="80" t="s">
        <v>11474</v>
      </c>
      <c r="LFC1" s="80" t="s">
        <v>11475</v>
      </c>
      <c r="LFD1" s="80" t="s">
        <v>11476</v>
      </c>
      <c r="LFE1" s="80" t="s">
        <v>11477</v>
      </c>
      <c r="LFF1" s="80" t="s">
        <v>11478</v>
      </c>
      <c r="LFG1" s="80" t="s">
        <v>11479</v>
      </c>
      <c r="LFH1" s="80" t="s">
        <v>11480</v>
      </c>
      <c r="LFI1" s="80" t="s">
        <v>11481</v>
      </c>
      <c r="LFJ1" s="80" t="s">
        <v>11482</v>
      </c>
      <c r="LFK1" s="80" t="s">
        <v>11483</v>
      </c>
      <c r="LFL1" s="80" t="s">
        <v>11484</v>
      </c>
      <c r="LFM1" s="80" t="s">
        <v>11485</v>
      </c>
      <c r="LFN1" s="80" t="s">
        <v>11486</v>
      </c>
      <c r="LFO1" s="80" t="s">
        <v>11487</v>
      </c>
      <c r="LFP1" s="80" t="s">
        <v>11488</v>
      </c>
      <c r="LFQ1" s="80" t="s">
        <v>11489</v>
      </c>
      <c r="LFR1" s="80" t="s">
        <v>11490</v>
      </c>
      <c r="LFS1" s="80" t="s">
        <v>11491</v>
      </c>
      <c r="LFT1" s="80" t="s">
        <v>11492</v>
      </c>
      <c r="LFU1" s="80" t="s">
        <v>11493</v>
      </c>
      <c r="LFV1" s="80" t="s">
        <v>11494</v>
      </c>
      <c r="LFW1" s="80" t="s">
        <v>11495</v>
      </c>
      <c r="LFX1" s="80" t="s">
        <v>11496</v>
      </c>
      <c r="LFY1" s="80" t="s">
        <v>11497</v>
      </c>
      <c r="LFZ1" s="80" t="s">
        <v>11498</v>
      </c>
      <c r="LGA1" s="80" t="s">
        <v>11499</v>
      </c>
      <c r="LGB1" s="80" t="s">
        <v>11500</v>
      </c>
      <c r="LGC1" s="80" t="s">
        <v>11501</v>
      </c>
      <c r="LGD1" s="80" t="s">
        <v>11502</v>
      </c>
      <c r="LGE1" s="80" t="s">
        <v>11503</v>
      </c>
      <c r="LGF1" s="80" t="s">
        <v>11504</v>
      </c>
      <c r="LGG1" s="80" t="s">
        <v>11505</v>
      </c>
      <c r="LGH1" s="80" t="s">
        <v>11506</v>
      </c>
      <c r="LGI1" s="80" t="s">
        <v>11507</v>
      </c>
      <c r="LGJ1" s="80" t="s">
        <v>11508</v>
      </c>
      <c r="LGK1" s="80" t="s">
        <v>11509</v>
      </c>
      <c r="LGL1" s="80" t="s">
        <v>11510</v>
      </c>
      <c r="LGM1" s="80" t="s">
        <v>11511</v>
      </c>
      <c r="LGN1" s="80" t="s">
        <v>11512</v>
      </c>
      <c r="LGO1" s="80" t="s">
        <v>11513</v>
      </c>
      <c r="LGP1" s="80" t="s">
        <v>11514</v>
      </c>
      <c r="LGQ1" s="80" t="s">
        <v>11515</v>
      </c>
      <c r="LGR1" s="80" t="s">
        <v>11516</v>
      </c>
      <c r="LGS1" s="80" t="s">
        <v>11517</v>
      </c>
      <c r="LGT1" s="80" t="s">
        <v>11518</v>
      </c>
      <c r="LGU1" s="80" t="s">
        <v>11519</v>
      </c>
      <c r="LGV1" s="80" t="s">
        <v>11520</v>
      </c>
      <c r="LGW1" s="80" t="s">
        <v>11521</v>
      </c>
      <c r="LGX1" s="80" t="s">
        <v>11522</v>
      </c>
      <c r="LGY1" s="80" t="s">
        <v>11523</v>
      </c>
      <c r="LGZ1" s="80" t="s">
        <v>11524</v>
      </c>
      <c r="LHA1" s="80" t="s">
        <v>11525</v>
      </c>
      <c r="LHB1" s="80" t="s">
        <v>11526</v>
      </c>
      <c r="LHC1" s="80" t="s">
        <v>11527</v>
      </c>
      <c r="LHD1" s="80" t="s">
        <v>11528</v>
      </c>
      <c r="LHE1" s="80" t="s">
        <v>11529</v>
      </c>
      <c r="LHF1" s="80" t="s">
        <v>11530</v>
      </c>
      <c r="LHG1" s="80" t="s">
        <v>11531</v>
      </c>
      <c r="LHH1" s="80" t="s">
        <v>11532</v>
      </c>
      <c r="LHI1" s="80" t="s">
        <v>11533</v>
      </c>
      <c r="LHJ1" s="80" t="s">
        <v>11534</v>
      </c>
      <c r="LHK1" s="80" t="s">
        <v>11535</v>
      </c>
      <c r="LHL1" s="80" t="s">
        <v>11536</v>
      </c>
      <c r="LHM1" s="80" t="s">
        <v>11537</v>
      </c>
      <c r="LHN1" s="80" t="s">
        <v>11538</v>
      </c>
      <c r="LHO1" s="80" t="s">
        <v>11539</v>
      </c>
      <c r="LHP1" s="80" t="s">
        <v>11540</v>
      </c>
      <c r="LHQ1" s="80" t="s">
        <v>11541</v>
      </c>
      <c r="LHR1" s="80" t="s">
        <v>11542</v>
      </c>
      <c r="LHS1" s="80" t="s">
        <v>11543</v>
      </c>
      <c r="LHT1" s="80" t="s">
        <v>11544</v>
      </c>
      <c r="LHU1" s="80" t="s">
        <v>11545</v>
      </c>
      <c r="LHV1" s="80" t="s">
        <v>11546</v>
      </c>
      <c r="LHW1" s="80" t="s">
        <v>11547</v>
      </c>
      <c r="LHX1" s="80" t="s">
        <v>11548</v>
      </c>
      <c r="LHY1" s="80" t="s">
        <v>11549</v>
      </c>
      <c r="LHZ1" s="80" t="s">
        <v>11550</v>
      </c>
      <c r="LIA1" s="80" t="s">
        <v>11551</v>
      </c>
      <c r="LIB1" s="80" t="s">
        <v>11552</v>
      </c>
      <c r="LIC1" s="80" t="s">
        <v>11553</v>
      </c>
      <c r="LID1" s="80" t="s">
        <v>11554</v>
      </c>
      <c r="LIE1" s="80" t="s">
        <v>11555</v>
      </c>
      <c r="LIF1" s="80" t="s">
        <v>11556</v>
      </c>
      <c r="LIG1" s="80" t="s">
        <v>11557</v>
      </c>
      <c r="LIH1" s="80" t="s">
        <v>11558</v>
      </c>
      <c r="LII1" s="80" t="s">
        <v>11559</v>
      </c>
      <c r="LIJ1" s="80" t="s">
        <v>11560</v>
      </c>
      <c r="LIK1" s="80" t="s">
        <v>11561</v>
      </c>
      <c r="LIL1" s="80" t="s">
        <v>11562</v>
      </c>
      <c r="LIM1" s="80" t="s">
        <v>11563</v>
      </c>
      <c r="LIN1" s="80" t="s">
        <v>11564</v>
      </c>
      <c r="LIO1" s="80" t="s">
        <v>11565</v>
      </c>
      <c r="LIP1" s="80" t="s">
        <v>11566</v>
      </c>
      <c r="LIQ1" s="80" t="s">
        <v>11567</v>
      </c>
      <c r="LIR1" s="80" t="s">
        <v>11568</v>
      </c>
      <c r="LIS1" s="80" t="s">
        <v>11569</v>
      </c>
      <c r="LIT1" s="80" t="s">
        <v>11570</v>
      </c>
      <c r="LIU1" s="80" t="s">
        <v>11571</v>
      </c>
      <c r="LIV1" s="80" t="s">
        <v>11572</v>
      </c>
      <c r="LIW1" s="80" t="s">
        <v>11573</v>
      </c>
      <c r="LIX1" s="80" t="s">
        <v>11574</v>
      </c>
      <c r="LIY1" s="80" t="s">
        <v>11575</v>
      </c>
      <c r="LIZ1" s="80" t="s">
        <v>11576</v>
      </c>
      <c r="LJA1" s="80" t="s">
        <v>11577</v>
      </c>
      <c r="LJB1" s="80" t="s">
        <v>11578</v>
      </c>
      <c r="LJC1" s="80" t="s">
        <v>11579</v>
      </c>
      <c r="LJD1" s="80" t="s">
        <v>11580</v>
      </c>
      <c r="LJE1" s="80" t="s">
        <v>11581</v>
      </c>
      <c r="LJF1" s="80" t="s">
        <v>11582</v>
      </c>
      <c r="LJG1" s="80" t="s">
        <v>11583</v>
      </c>
      <c r="LJH1" s="80" t="s">
        <v>11584</v>
      </c>
      <c r="LJI1" s="80" t="s">
        <v>11585</v>
      </c>
      <c r="LJJ1" s="80" t="s">
        <v>11586</v>
      </c>
      <c r="LJK1" s="80" t="s">
        <v>11587</v>
      </c>
      <c r="LJL1" s="80" t="s">
        <v>11588</v>
      </c>
      <c r="LJM1" s="80" t="s">
        <v>11589</v>
      </c>
      <c r="LJN1" s="80" t="s">
        <v>11590</v>
      </c>
      <c r="LJO1" s="80" t="s">
        <v>11591</v>
      </c>
      <c r="LJP1" s="80" t="s">
        <v>11592</v>
      </c>
      <c r="LJQ1" s="80" t="s">
        <v>11593</v>
      </c>
      <c r="LJR1" s="80" t="s">
        <v>11594</v>
      </c>
      <c r="LJS1" s="80" t="s">
        <v>11595</v>
      </c>
      <c r="LJT1" s="80" t="s">
        <v>11596</v>
      </c>
      <c r="LJU1" s="80" t="s">
        <v>11597</v>
      </c>
      <c r="LJV1" s="80" t="s">
        <v>11598</v>
      </c>
      <c r="LJW1" s="80" t="s">
        <v>11599</v>
      </c>
      <c r="LJX1" s="80" t="s">
        <v>11600</v>
      </c>
      <c r="LJY1" s="80" t="s">
        <v>11601</v>
      </c>
      <c r="LJZ1" s="80" t="s">
        <v>11602</v>
      </c>
      <c r="LKA1" s="80" t="s">
        <v>11603</v>
      </c>
      <c r="LKB1" s="80" t="s">
        <v>11604</v>
      </c>
      <c r="LKC1" s="80" t="s">
        <v>11605</v>
      </c>
      <c r="LKD1" s="80" t="s">
        <v>11606</v>
      </c>
      <c r="LKE1" s="80" t="s">
        <v>11607</v>
      </c>
      <c r="LKF1" s="80" t="s">
        <v>11608</v>
      </c>
      <c r="LKG1" s="80" t="s">
        <v>11609</v>
      </c>
      <c r="LKH1" s="80" t="s">
        <v>11610</v>
      </c>
      <c r="LKI1" s="80" t="s">
        <v>11611</v>
      </c>
      <c r="LKJ1" s="80" t="s">
        <v>11612</v>
      </c>
      <c r="LKK1" s="80" t="s">
        <v>11613</v>
      </c>
      <c r="LKL1" s="80" t="s">
        <v>11614</v>
      </c>
      <c r="LKM1" s="80" t="s">
        <v>11615</v>
      </c>
      <c r="LKN1" s="80" t="s">
        <v>11616</v>
      </c>
      <c r="LKO1" s="80" t="s">
        <v>11617</v>
      </c>
      <c r="LKP1" s="80" t="s">
        <v>11618</v>
      </c>
      <c r="LKQ1" s="80" t="s">
        <v>11619</v>
      </c>
      <c r="LKR1" s="80" t="s">
        <v>11620</v>
      </c>
      <c r="LKS1" s="80" t="s">
        <v>11621</v>
      </c>
      <c r="LKT1" s="80" t="s">
        <v>11622</v>
      </c>
      <c r="LKU1" s="80" t="s">
        <v>11623</v>
      </c>
      <c r="LKV1" s="80" t="s">
        <v>11624</v>
      </c>
      <c r="LKW1" s="80" t="s">
        <v>11625</v>
      </c>
      <c r="LKX1" s="80" t="s">
        <v>11626</v>
      </c>
      <c r="LKY1" s="80" t="s">
        <v>11627</v>
      </c>
      <c r="LKZ1" s="80" t="s">
        <v>11628</v>
      </c>
      <c r="LLA1" s="80" t="s">
        <v>11629</v>
      </c>
      <c r="LLB1" s="80" t="s">
        <v>11630</v>
      </c>
      <c r="LLC1" s="80" t="s">
        <v>11631</v>
      </c>
      <c r="LLD1" s="80" t="s">
        <v>11632</v>
      </c>
      <c r="LLE1" s="80" t="s">
        <v>11633</v>
      </c>
      <c r="LLF1" s="80" t="s">
        <v>11634</v>
      </c>
      <c r="LLG1" s="80" t="s">
        <v>11635</v>
      </c>
      <c r="LLH1" s="80" t="s">
        <v>11636</v>
      </c>
      <c r="LLI1" s="80" t="s">
        <v>11637</v>
      </c>
      <c r="LLJ1" s="80" t="s">
        <v>11638</v>
      </c>
      <c r="LLK1" s="80" t="s">
        <v>11639</v>
      </c>
      <c r="LLL1" s="80" t="s">
        <v>11640</v>
      </c>
      <c r="LLM1" s="80" t="s">
        <v>11641</v>
      </c>
      <c r="LLN1" s="80" t="s">
        <v>11642</v>
      </c>
      <c r="LLO1" s="80" t="s">
        <v>11643</v>
      </c>
      <c r="LLP1" s="80" t="s">
        <v>11644</v>
      </c>
      <c r="LLQ1" s="80" t="s">
        <v>11645</v>
      </c>
      <c r="LLR1" s="80" t="s">
        <v>11646</v>
      </c>
      <c r="LLS1" s="80" t="s">
        <v>11647</v>
      </c>
      <c r="LLT1" s="80" t="s">
        <v>11648</v>
      </c>
      <c r="LLU1" s="80" t="s">
        <v>11649</v>
      </c>
      <c r="LLV1" s="80" t="s">
        <v>11650</v>
      </c>
      <c r="LLW1" s="80" t="s">
        <v>11651</v>
      </c>
      <c r="LLX1" s="80" t="s">
        <v>11652</v>
      </c>
      <c r="LLY1" s="80" t="s">
        <v>11653</v>
      </c>
      <c r="LLZ1" s="80" t="s">
        <v>11654</v>
      </c>
      <c r="LMA1" s="80" t="s">
        <v>11655</v>
      </c>
      <c r="LMB1" s="80" t="s">
        <v>11656</v>
      </c>
      <c r="LMC1" s="80" t="s">
        <v>11657</v>
      </c>
      <c r="LMD1" s="80" t="s">
        <v>11658</v>
      </c>
      <c r="LME1" s="80" t="s">
        <v>11659</v>
      </c>
      <c r="LMF1" s="80" t="s">
        <v>11660</v>
      </c>
      <c r="LMG1" s="80" t="s">
        <v>11661</v>
      </c>
      <c r="LMH1" s="80" t="s">
        <v>11662</v>
      </c>
      <c r="LMI1" s="80" t="s">
        <v>11663</v>
      </c>
      <c r="LMJ1" s="80" t="s">
        <v>11664</v>
      </c>
      <c r="LMK1" s="80" t="s">
        <v>11665</v>
      </c>
      <c r="LML1" s="80" t="s">
        <v>11666</v>
      </c>
      <c r="LMM1" s="80" t="s">
        <v>11667</v>
      </c>
      <c r="LMN1" s="80" t="s">
        <v>11668</v>
      </c>
      <c r="LMO1" s="80" t="s">
        <v>11669</v>
      </c>
      <c r="LMP1" s="80" t="s">
        <v>11670</v>
      </c>
      <c r="LMQ1" s="80" t="s">
        <v>11671</v>
      </c>
      <c r="LMR1" s="80" t="s">
        <v>11672</v>
      </c>
      <c r="LMS1" s="80" t="s">
        <v>11673</v>
      </c>
      <c r="LMT1" s="80" t="s">
        <v>11674</v>
      </c>
      <c r="LMU1" s="80" t="s">
        <v>11675</v>
      </c>
      <c r="LMV1" s="80" t="s">
        <v>11676</v>
      </c>
      <c r="LMW1" s="80" t="s">
        <v>11677</v>
      </c>
      <c r="LMX1" s="80" t="s">
        <v>11678</v>
      </c>
      <c r="LMY1" s="80" t="s">
        <v>11679</v>
      </c>
      <c r="LMZ1" s="80" t="s">
        <v>11680</v>
      </c>
      <c r="LNA1" s="80" t="s">
        <v>11681</v>
      </c>
      <c r="LNB1" s="80" t="s">
        <v>11682</v>
      </c>
      <c r="LNC1" s="80" t="s">
        <v>11683</v>
      </c>
      <c r="LND1" s="80" t="s">
        <v>11684</v>
      </c>
      <c r="LNE1" s="80" t="s">
        <v>11685</v>
      </c>
      <c r="LNF1" s="80" t="s">
        <v>11686</v>
      </c>
      <c r="LNG1" s="80" t="s">
        <v>11687</v>
      </c>
      <c r="LNH1" s="80" t="s">
        <v>11688</v>
      </c>
      <c r="LNI1" s="80" t="s">
        <v>11689</v>
      </c>
      <c r="LNJ1" s="80" t="s">
        <v>11690</v>
      </c>
      <c r="LNK1" s="80" t="s">
        <v>11691</v>
      </c>
      <c r="LNL1" s="80" t="s">
        <v>11692</v>
      </c>
      <c r="LNM1" s="80" t="s">
        <v>11693</v>
      </c>
      <c r="LNN1" s="80" t="s">
        <v>11694</v>
      </c>
      <c r="LNO1" s="80" t="s">
        <v>11695</v>
      </c>
      <c r="LNP1" s="80" t="s">
        <v>11696</v>
      </c>
      <c r="LNQ1" s="80" t="s">
        <v>11697</v>
      </c>
      <c r="LNR1" s="80" t="s">
        <v>11698</v>
      </c>
      <c r="LNS1" s="80" t="s">
        <v>11699</v>
      </c>
      <c r="LNT1" s="80" t="s">
        <v>11700</v>
      </c>
      <c r="LNU1" s="80" t="s">
        <v>11701</v>
      </c>
      <c r="LNV1" s="80" t="s">
        <v>11702</v>
      </c>
      <c r="LNW1" s="80" t="s">
        <v>11703</v>
      </c>
      <c r="LNX1" s="80" t="s">
        <v>11704</v>
      </c>
      <c r="LNY1" s="80" t="s">
        <v>11705</v>
      </c>
      <c r="LNZ1" s="80" t="s">
        <v>11706</v>
      </c>
      <c r="LOA1" s="80" t="s">
        <v>11707</v>
      </c>
      <c r="LOB1" s="80" t="s">
        <v>11708</v>
      </c>
      <c r="LOC1" s="80" t="s">
        <v>11709</v>
      </c>
      <c r="LOD1" s="80" t="s">
        <v>11710</v>
      </c>
      <c r="LOE1" s="80" t="s">
        <v>11711</v>
      </c>
      <c r="LOF1" s="80" t="s">
        <v>11712</v>
      </c>
      <c r="LOG1" s="80" t="s">
        <v>11713</v>
      </c>
      <c r="LOH1" s="80" t="s">
        <v>11714</v>
      </c>
      <c r="LOI1" s="80" t="s">
        <v>11715</v>
      </c>
      <c r="LOJ1" s="80" t="s">
        <v>11716</v>
      </c>
      <c r="LOK1" s="80" t="s">
        <v>11717</v>
      </c>
      <c r="LOL1" s="80" t="s">
        <v>11718</v>
      </c>
      <c r="LOM1" s="80" t="s">
        <v>11719</v>
      </c>
      <c r="LON1" s="80" t="s">
        <v>11720</v>
      </c>
      <c r="LOO1" s="80" t="s">
        <v>11721</v>
      </c>
      <c r="LOP1" s="80" t="s">
        <v>11722</v>
      </c>
      <c r="LOQ1" s="80" t="s">
        <v>11723</v>
      </c>
      <c r="LOR1" s="80" t="s">
        <v>11724</v>
      </c>
      <c r="LOS1" s="80" t="s">
        <v>11725</v>
      </c>
      <c r="LOT1" s="80" t="s">
        <v>11726</v>
      </c>
      <c r="LOU1" s="80" t="s">
        <v>11727</v>
      </c>
      <c r="LOV1" s="80" t="s">
        <v>11728</v>
      </c>
      <c r="LOW1" s="80" t="s">
        <v>11729</v>
      </c>
      <c r="LOX1" s="80" t="s">
        <v>11730</v>
      </c>
      <c r="LOY1" s="80" t="s">
        <v>11731</v>
      </c>
      <c r="LOZ1" s="80" t="s">
        <v>11732</v>
      </c>
      <c r="LPA1" s="80" t="s">
        <v>11733</v>
      </c>
      <c r="LPB1" s="80" t="s">
        <v>11734</v>
      </c>
      <c r="LPC1" s="80" t="s">
        <v>11735</v>
      </c>
      <c r="LPD1" s="80" t="s">
        <v>11736</v>
      </c>
      <c r="LPE1" s="80" t="s">
        <v>11737</v>
      </c>
      <c r="LPF1" s="80" t="s">
        <v>11738</v>
      </c>
      <c r="LPG1" s="80" t="s">
        <v>11739</v>
      </c>
      <c r="LPH1" s="80" t="s">
        <v>11740</v>
      </c>
      <c r="LPI1" s="80" t="s">
        <v>11741</v>
      </c>
      <c r="LPJ1" s="80" t="s">
        <v>11742</v>
      </c>
      <c r="LPK1" s="80" t="s">
        <v>11743</v>
      </c>
      <c r="LPL1" s="80" t="s">
        <v>11744</v>
      </c>
      <c r="LPM1" s="80" t="s">
        <v>11745</v>
      </c>
      <c r="LPN1" s="80" t="s">
        <v>11746</v>
      </c>
      <c r="LPO1" s="80" t="s">
        <v>11747</v>
      </c>
      <c r="LPP1" s="80" t="s">
        <v>11748</v>
      </c>
      <c r="LPQ1" s="80" t="s">
        <v>11749</v>
      </c>
      <c r="LPR1" s="80" t="s">
        <v>11750</v>
      </c>
      <c r="LPS1" s="80" t="s">
        <v>11751</v>
      </c>
      <c r="LPT1" s="80" t="s">
        <v>11752</v>
      </c>
      <c r="LPU1" s="80" t="s">
        <v>11753</v>
      </c>
      <c r="LPV1" s="80" t="s">
        <v>11754</v>
      </c>
      <c r="LPW1" s="80" t="s">
        <v>11755</v>
      </c>
      <c r="LPX1" s="80" t="s">
        <v>11756</v>
      </c>
      <c r="LPY1" s="80" t="s">
        <v>11757</v>
      </c>
      <c r="LPZ1" s="80" t="s">
        <v>11758</v>
      </c>
      <c r="LQA1" s="80" t="s">
        <v>11759</v>
      </c>
      <c r="LQB1" s="80" t="s">
        <v>11760</v>
      </c>
      <c r="LQC1" s="80" t="s">
        <v>11761</v>
      </c>
      <c r="LQD1" s="80" t="s">
        <v>11762</v>
      </c>
      <c r="LQE1" s="80" t="s">
        <v>11763</v>
      </c>
      <c r="LQF1" s="80" t="s">
        <v>11764</v>
      </c>
      <c r="LQG1" s="80" t="s">
        <v>11765</v>
      </c>
      <c r="LQH1" s="80" t="s">
        <v>11766</v>
      </c>
      <c r="LQI1" s="80" t="s">
        <v>11767</v>
      </c>
      <c r="LQJ1" s="80" t="s">
        <v>11768</v>
      </c>
      <c r="LQK1" s="80" t="s">
        <v>11769</v>
      </c>
      <c r="LQL1" s="80" t="s">
        <v>11770</v>
      </c>
      <c r="LQM1" s="80" t="s">
        <v>11771</v>
      </c>
      <c r="LQN1" s="80" t="s">
        <v>11772</v>
      </c>
      <c r="LQO1" s="80" t="s">
        <v>11773</v>
      </c>
      <c r="LQP1" s="80" t="s">
        <v>11774</v>
      </c>
      <c r="LQQ1" s="80" t="s">
        <v>11775</v>
      </c>
      <c r="LQR1" s="80" t="s">
        <v>11776</v>
      </c>
      <c r="LQS1" s="80" t="s">
        <v>11777</v>
      </c>
      <c r="LQT1" s="80" t="s">
        <v>11778</v>
      </c>
      <c r="LQU1" s="80" t="s">
        <v>11779</v>
      </c>
      <c r="LQV1" s="80" t="s">
        <v>11780</v>
      </c>
      <c r="LQW1" s="80" t="s">
        <v>11781</v>
      </c>
      <c r="LQX1" s="80" t="s">
        <v>11782</v>
      </c>
      <c r="LQY1" s="80" t="s">
        <v>11783</v>
      </c>
      <c r="LQZ1" s="80" t="s">
        <v>11784</v>
      </c>
      <c r="LRA1" s="80" t="s">
        <v>11785</v>
      </c>
      <c r="LRB1" s="80" t="s">
        <v>11786</v>
      </c>
      <c r="LRC1" s="80" t="s">
        <v>11787</v>
      </c>
      <c r="LRD1" s="80" t="s">
        <v>11788</v>
      </c>
      <c r="LRE1" s="80" t="s">
        <v>11789</v>
      </c>
      <c r="LRF1" s="80" t="s">
        <v>11790</v>
      </c>
      <c r="LRG1" s="80" t="s">
        <v>11791</v>
      </c>
      <c r="LRH1" s="80" t="s">
        <v>11792</v>
      </c>
      <c r="LRI1" s="80" t="s">
        <v>11793</v>
      </c>
      <c r="LRJ1" s="80" t="s">
        <v>11794</v>
      </c>
      <c r="LRK1" s="80" t="s">
        <v>11795</v>
      </c>
      <c r="LRL1" s="80" t="s">
        <v>11796</v>
      </c>
      <c r="LRM1" s="80" t="s">
        <v>11797</v>
      </c>
      <c r="LRN1" s="80" t="s">
        <v>11798</v>
      </c>
      <c r="LRO1" s="80" t="s">
        <v>11799</v>
      </c>
      <c r="LRP1" s="80" t="s">
        <v>11800</v>
      </c>
      <c r="LRQ1" s="80" t="s">
        <v>11801</v>
      </c>
      <c r="LRR1" s="80" t="s">
        <v>11802</v>
      </c>
      <c r="LRS1" s="80" t="s">
        <v>11803</v>
      </c>
      <c r="LRT1" s="80" t="s">
        <v>11804</v>
      </c>
      <c r="LRU1" s="80" t="s">
        <v>11805</v>
      </c>
      <c r="LRV1" s="80" t="s">
        <v>11806</v>
      </c>
      <c r="LRW1" s="80" t="s">
        <v>11807</v>
      </c>
      <c r="LRX1" s="80" t="s">
        <v>11808</v>
      </c>
      <c r="LRY1" s="80" t="s">
        <v>11809</v>
      </c>
      <c r="LRZ1" s="80" t="s">
        <v>11810</v>
      </c>
      <c r="LSA1" s="80" t="s">
        <v>11811</v>
      </c>
      <c r="LSB1" s="80" t="s">
        <v>11812</v>
      </c>
      <c r="LSC1" s="80" t="s">
        <v>11813</v>
      </c>
      <c r="LSD1" s="80" t="s">
        <v>11814</v>
      </c>
      <c r="LSE1" s="80" t="s">
        <v>11815</v>
      </c>
      <c r="LSF1" s="80" t="s">
        <v>11816</v>
      </c>
      <c r="LSG1" s="80" t="s">
        <v>11817</v>
      </c>
      <c r="LSH1" s="80" t="s">
        <v>11818</v>
      </c>
      <c r="LSI1" s="80" t="s">
        <v>11819</v>
      </c>
      <c r="LSJ1" s="80" t="s">
        <v>11820</v>
      </c>
      <c r="LSK1" s="80" t="s">
        <v>11821</v>
      </c>
      <c r="LSL1" s="80" t="s">
        <v>11822</v>
      </c>
      <c r="LSM1" s="80" t="s">
        <v>11823</v>
      </c>
      <c r="LSN1" s="80" t="s">
        <v>11824</v>
      </c>
      <c r="LSO1" s="80" t="s">
        <v>11825</v>
      </c>
      <c r="LSP1" s="80" t="s">
        <v>11826</v>
      </c>
      <c r="LSQ1" s="80" t="s">
        <v>11827</v>
      </c>
      <c r="LSR1" s="80" t="s">
        <v>11828</v>
      </c>
      <c r="LSS1" s="80" t="s">
        <v>11829</v>
      </c>
      <c r="LST1" s="80" t="s">
        <v>11830</v>
      </c>
      <c r="LSU1" s="80" t="s">
        <v>11831</v>
      </c>
      <c r="LSV1" s="80" t="s">
        <v>11832</v>
      </c>
      <c r="LSW1" s="80" t="s">
        <v>11833</v>
      </c>
      <c r="LSX1" s="80" t="s">
        <v>11834</v>
      </c>
      <c r="LSY1" s="80" t="s">
        <v>11835</v>
      </c>
      <c r="LSZ1" s="80" t="s">
        <v>11836</v>
      </c>
      <c r="LTA1" s="80" t="s">
        <v>11837</v>
      </c>
      <c r="LTB1" s="80" t="s">
        <v>11838</v>
      </c>
      <c r="LTC1" s="80" t="s">
        <v>11839</v>
      </c>
      <c r="LTD1" s="80" t="s">
        <v>11840</v>
      </c>
      <c r="LTE1" s="80" t="s">
        <v>11841</v>
      </c>
      <c r="LTF1" s="80" t="s">
        <v>11842</v>
      </c>
      <c r="LTG1" s="80" t="s">
        <v>11843</v>
      </c>
      <c r="LTH1" s="80" t="s">
        <v>11844</v>
      </c>
      <c r="LTI1" s="80" t="s">
        <v>11845</v>
      </c>
      <c r="LTJ1" s="80" t="s">
        <v>11846</v>
      </c>
      <c r="LTK1" s="80" t="s">
        <v>11847</v>
      </c>
      <c r="LTL1" s="80" t="s">
        <v>11848</v>
      </c>
      <c r="LTM1" s="80" t="s">
        <v>11849</v>
      </c>
      <c r="LTN1" s="80" t="s">
        <v>11850</v>
      </c>
      <c r="LTO1" s="80" t="s">
        <v>11851</v>
      </c>
      <c r="LTP1" s="80" t="s">
        <v>11852</v>
      </c>
      <c r="LTQ1" s="80" t="s">
        <v>11853</v>
      </c>
      <c r="LTR1" s="80" t="s">
        <v>11854</v>
      </c>
      <c r="LTS1" s="80" t="s">
        <v>11855</v>
      </c>
      <c r="LTT1" s="80" t="s">
        <v>11856</v>
      </c>
      <c r="LTU1" s="80" t="s">
        <v>11857</v>
      </c>
      <c r="LTV1" s="80" t="s">
        <v>11858</v>
      </c>
      <c r="LTW1" s="80" t="s">
        <v>11859</v>
      </c>
      <c r="LTX1" s="80" t="s">
        <v>11860</v>
      </c>
      <c r="LTY1" s="80" t="s">
        <v>11861</v>
      </c>
      <c r="LTZ1" s="80" t="s">
        <v>11862</v>
      </c>
      <c r="LUA1" s="80" t="s">
        <v>11863</v>
      </c>
      <c r="LUB1" s="80" t="s">
        <v>11864</v>
      </c>
      <c r="LUC1" s="80" t="s">
        <v>11865</v>
      </c>
      <c r="LUD1" s="80" t="s">
        <v>11866</v>
      </c>
      <c r="LUE1" s="80" t="s">
        <v>11867</v>
      </c>
      <c r="LUF1" s="80" t="s">
        <v>11868</v>
      </c>
      <c r="LUG1" s="80" t="s">
        <v>11869</v>
      </c>
      <c r="LUH1" s="80" t="s">
        <v>11870</v>
      </c>
      <c r="LUI1" s="80" t="s">
        <v>11871</v>
      </c>
      <c r="LUJ1" s="80" t="s">
        <v>11872</v>
      </c>
      <c r="LUK1" s="80" t="s">
        <v>11873</v>
      </c>
      <c r="LUL1" s="80" t="s">
        <v>11874</v>
      </c>
      <c r="LUM1" s="80" t="s">
        <v>11875</v>
      </c>
      <c r="LUN1" s="80" t="s">
        <v>11876</v>
      </c>
      <c r="LUO1" s="80" t="s">
        <v>11877</v>
      </c>
      <c r="LUP1" s="80" t="s">
        <v>11878</v>
      </c>
      <c r="LUQ1" s="80" t="s">
        <v>11879</v>
      </c>
      <c r="LUR1" s="80" t="s">
        <v>11880</v>
      </c>
      <c r="LUS1" s="80" t="s">
        <v>11881</v>
      </c>
      <c r="LUT1" s="80" t="s">
        <v>11882</v>
      </c>
      <c r="LUU1" s="80" t="s">
        <v>11883</v>
      </c>
      <c r="LUV1" s="80" t="s">
        <v>11884</v>
      </c>
      <c r="LUW1" s="80" t="s">
        <v>11885</v>
      </c>
      <c r="LUX1" s="80" t="s">
        <v>11886</v>
      </c>
      <c r="LUY1" s="80" t="s">
        <v>11887</v>
      </c>
      <c r="LUZ1" s="80" t="s">
        <v>11888</v>
      </c>
      <c r="LVA1" s="80" t="s">
        <v>11889</v>
      </c>
      <c r="LVB1" s="80" t="s">
        <v>11890</v>
      </c>
      <c r="LVC1" s="80" t="s">
        <v>11891</v>
      </c>
      <c r="LVD1" s="80" t="s">
        <v>11892</v>
      </c>
      <c r="LVE1" s="80" t="s">
        <v>11893</v>
      </c>
      <c r="LVF1" s="80" t="s">
        <v>11894</v>
      </c>
      <c r="LVG1" s="80" t="s">
        <v>11895</v>
      </c>
      <c r="LVH1" s="80" t="s">
        <v>11896</v>
      </c>
      <c r="LVI1" s="80" t="s">
        <v>11897</v>
      </c>
      <c r="LVJ1" s="80" t="s">
        <v>11898</v>
      </c>
      <c r="LVK1" s="80" t="s">
        <v>11899</v>
      </c>
      <c r="LVL1" s="80" t="s">
        <v>11900</v>
      </c>
      <c r="LVM1" s="80" t="s">
        <v>11901</v>
      </c>
      <c r="LVN1" s="80" t="s">
        <v>11902</v>
      </c>
      <c r="LVO1" s="80" t="s">
        <v>11903</v>
      </c>
      <c r="LVP1" s="80" t="s">
        <v>11904</v>
      </c>
      <c r="LVQ1" s="80" t="s">
        <v>11905</v>
      </c>
      <c r="LVR1" s="80" t="s">
        <v>11906</v>
      </c>
      <c r="LVS1" s="80" t="s">
        <v>11907</v>
      </c>
      <c r="LVT1" s="80" t="s">
        <v>11908</v>
      </c>
      <c r="LVU1" s="80" t="s">
        <v>11909</v>
      </c>
      <c r="LVV1" s="80" t="s">
        <v>11910</v>
      </c>
      <c r="LVW1" s="80" t="s">
        <v>11911</v>
      </c>
      <c r="LVX1" s="80" t="s">
        <v>11912</v>
      </c>
      <c r="LVY1" s="80" t="s">
        <v>11913</v>
      </c>
      <c r="LVZ1" s="80" t="s">
        <v>11914</v>
      </c>
      <c r="LWA1" s="80" t="s">
        <v>11915</v>
      </c>
      <c r="LWB1" s="80" t="s">
        <v>11916</v>
      </c>
      <c r="LWC1" s="80" t="s">
        <v>11917</v>
      </c>
      <c r="LWD1" s="80" t="s">
        <v>11918</v>
      </c>
      <c r="LWE1" s="80" t="s">
        <v>11919</v>
      </c>
      <c r="LWF1" s="80" t="s">
        <v>11920</v>
      </c>
      <c r="LWG1" s="80" t="s">
        <v>11921</v>
      </c>
      <c r="LWH1" s="80" t="s">
        <v>11922</v>
      </c>
      <c r="LWI1" s="80" t="s">
        <v>11923</v>
      </c>
      <c r="LWJ1" s="80" t="s">
        <v>11924</v>
      </c>
      <c r="LWK1" s="80" t="s">
        <v>11925</v>
      </c>
      <c r="LWL1" s="80" t="s">
        <v>11926</v>
      </c>
      <c r="LWM1" s="80" t="s">
        <v>11927</v>
      </c>
      <c r="LWN1" s="80" t="s">
        <v>11928</v>
      </c>
      <c r="LWO1" s="80" t="s">
        <v>11929</v>
      </c>
      <c r="LWP1" s="80" t="s">
        <v>11930</v>
      </c>
      <c r="LWQ1" s="80" t="s">
        <v>11931</v>
      </c>
      <c r="LWR1" s="80" t="s">
        <v>11932</v>
      </c>
      <c r="LWS1" s="80" t="s">
        <v>11933</v>
      </c>
      <c r="LWT1" s="80" t="s">
        <v>11934</v>
      </c>
      <c r="LWU1" s="80" t="s">
        <v>11935</v>
      </c>
      <c r="LWV1" s="80" t="s">
        <v>11936</v>
      </c>
      <c r="LWW1" s="80" t="s">
        <v>11937</v>
      </c>
      <c r="LWX1" s="80" t="s">
        <v>11938</v>
      </c>
      <c r="LWY1" s="80" t="s">
        <v>11939</v>
      </c>
      <c r="LWZ1" s="80" t="s">
        <v>11940</v>
      </c>
      <c r="LXA1" s="80" t="s">
        <v>11941</v>
      </c>
      <c r="LXB1" s="80" t="s">
        <v>11942</v>
      </c>
      <c r="LXC1" s="80" t="s">
        <v>11943</v>
      </c>
      <c r="LXD1" s="80" t="s">
        <v>11944</v>
      </c>
      <c r="LXE1" s="80" t="s">
        <v>11945</v>
      </c>
      <c r="LXF1" s="80" t="s">
        <v>11946</v>
      </c>
      <c r="LXG1" s="80" t="s">
        <v>11947</v>
      </c>
      <c r="LXH1" s="80" t="s">
        <v>11948</v>
      </c>
      <c r="LXI1" s="80" t="s">
        <v>11949</v>
      </c>
      <c r="LXJ1" s="80" t="s">
        <v>11950</v>
      </c>
      <c r="LXK1" s="80" t="s">
        <v>11951</v>
      </c>
      <c r="LXL1" s="80" t="s">
        <v>11952</v>
      </c>
      <c r="LXM1" s="80" t="s">
        <v>11953</v>
      </c>
      <c r="LXN1" s="80" t="s">
        <v>11954</v>
      </c>
      <c r="LXO1" s="80" t="s">
        <v>11955</v>
      </c>
      <c r="LXP1" s="80" t="s">
        <v>11956</v>
      </c>
      <c r="LXQ1" s="80" t="s">
        <v>11957</v>
      </c>
      <c r="LXR1" s="80" t="s">
        <v>11958</v>
      </c>
      <c r="LXS1" s="80" t="s">
        <v>11959</v>
      </c>
      <c r="LXT1" s="80" t="s">
        <v>11960</v>
      </c>
      <c r="LXU1" s="80" t="s">
        <v>11961</v>
      </c>
      <c r="LXV1" s="80" t="s">
        <v>11962</v>
      </c>
      <c r="LXW1" s="80" t="s">
        <v>11963</v>
      </c>
      <c r="LXX1" s="80" t="s">
        <v>11964</v>
      </c>
      <c r="LXY1" s="80" t="s">
        <v>11965</v>
      </c>
      <c r="LXZ1" s="80" t="s">
        <v>11966</v>
      </c>
      <c r="LYA1" s="80" t="s">
        <v>11967</v>
      </c>
      <c r="LYB1" s="80" t="s">
        <v>11968</v>
      </c>
      <c r="LYC1" s="80" t="s">
        <v>11969</v>
      </c>
      <c r="LYD1" s="80" t="s">
        <v>11970</v>
      </c>
      <c r="LYE1" s="80" t="s">
        <v>11971</v>
      </c>
      <c r="LYF1" s="80" t="s">
        <v>11972</v>
      </c>
      <c r="LYG1" s="80" t="s">
        <v>11973</v>
      </c>
      <c r="LYH1" s="80" t="s">
        <v>11974</v>
      </c>
      <c r="LYI1" s="80" t="s">
        <v>11975</v>
      </c>
      <c r="LYJ1" s="80" t="s">
        <v>11976</v>
      </c>
      <c r="LYK1" s="80" t="s">
        <v>11977</v>
      </c>
      <c r="LYL1" s="80" t="s">
        <v>11978</v>
      </c>
      <c r="LYM1" s="80" t="s">
        <v>11979</v>
      </c>
      <c r="LYN1" s="80" t="s">
        <v>11980</v>
      </c>
      <c r="LYO1" s="80" t="s">
        <v>11981</v>
      </c>
      <c r="LYP1" s="80" t="s">
        <v>11982</v>
      </c>
      <c r="LYQ1" s="80" t="s">
        <v>11983</v>
      </c>
      <c r="LYR1" s="80" t="s">
        <v>11984</v>
      </c>
      <c r="LYS1" s="80" t="s">
        <v>11985</v>
      </c>
      <c r="LYT1" s="80" t="s">
        <v>11986</v>
      </c>
      <c r="LYU1" s="80" t="s">
        <v>11987</v>
      </c>
      <c r="LYV1" s="80" t="s">
        <v>11988</v>
      </c>
      <c r="LYW1" s="80" t="s">
        <v>11989</v>
      </c>
      <c r="LYX1" s="80" t="s">
        <v>11990</v>
      </c>
      <c r="LYY1" s="80" t="s">
        <v>11991</v>
      </c>
      <c r="LYZ1" s="80" t="s">
        <v>11992</v>
      </c>
      <c r="LZA1" s="80" t="s">
        <v>11993</v>
      </c>
      <c r="LZB1" s="80" t="s">
        <v>11994</v>
      </c>
      <c r="LZC1" s="80" t="s">
        <v>11995</v>
      </c>
      <c r="LZD1" s="80" t="s">
        <v>11996</v>
      </c>
      <c r="LZE1" s="80" t="s">
        <v>11997</v>
      </c>
      <c r="LZF1" s="80" t="s">
        <v>11998</v>
      </c>
      <c r="LZG1" s="80" t="s">
        <v>11999</v>
      </c>
      <c r="LZH1" s="80" t="s">
        <v>12000</v>
      </c>
      <c r="LZI1" s="80" t="s">
        <v>12001</v>
      </c>
      <c r="LZJ1" s="80" t="s">
        <v>12002</v>
      </c>
      <c r="LZK1" s="80" t="s">
        <v>12003</v>
      </c>
      <c r="LZL1" s="80" t="s">
        <v>12004</v>
      </c>
      <c r="LZM1" s="80" t="s">
        <v>12005</v>
      </c>
      <c r="LZN1" s="80" t="s">
        <v>12006</v>
      </c>
      <c r="LZO1" s="80" t="s">
        <v>12007</v>
      </c>
      <c r="LZP1" s="80" t="s">
        <v>12008</v>
      </c>
      <c r="LZQ1" s="80" t="s">
        <v>12009</v>
      </c>
      <c r="LZR1" s="80" t="s">
        <v>12010</v>
      </c>
      <c r="LZS1" s="80" t="s">
        <v>12011</v>
      </c>
      <c r="LZT1" s="80" t="s">
        <v>12012</v>
      </c>
      <c r="LZU1" s="80" t="s">
        <v>12013</v>
      </c>
      <c r="LZV1" s="80" t="s">
        <v>12014</v>
      </c>
      <c r="LZW1" s="80" t="s">
        <v>12015</v>
      </c>
      <c r="LZX1" s="80" t="s">
        <v>12016</v>
      </c>
      <c r="LZY1" s="80" t="s">
        <v>12017</v>
      </c>
      <c r="LZZ1" s="80" t="s">
        <v>12018</v>
      </c>
      <c r="MAA1" s="80" t="s">
        <v>12019</v>
      </c>
      <c r="MAB1" s="80" t="s">
        <v>12020</v>
      </c>
      <c r="MAC1" s="80" t="s">
        <v>12021</v>
      </c>
      <c r="MAD1" s="80" t="s">
        <v>12022</v>
      </c>
      <c r="MAE1" s="80" t="s">
        <v>12023</v>
      </c>
      <c r="MAF1" s="80" t="s">
        <v>12024</v>
      </c>
      <c r="MAG1" s="80" t="s">
        <v>12025</v>
      </c>
      <c r="MAH1" s="80" t="s">
        <v>12026</v>
      </c>
      <c r="MAI1" s="80" t="s">
        <v>12027</v>
      </c>
      <c r="MAJ1" s="80" t="s">
        <v>12028</v>
      </c>
      <c r="MAK1" s="80" t="s">
        <v>12029</v>
      </c>
      <c r="MAL1" s="80" t="s">
        <v>12030</v>
      </c>
      <c r="MAM1" s="80" t="s">
        <v>12031</v>
      </c>
      <c r="MAN1" s="80" t="s">
        <v>12032</v>
      </c>
      <c r="MAO1" s="80" t="s">
        <v>12033</v>
      </c>
      <c r="MAP1" s="80" t="s">
        <v>12034</v>
      </c>
      <c r="MAQ1" s="80" t="s">
        <v>12035</v>
      </c>
      <c r="MAR1" s="80" t="s">
        <v>12036</v>
      </c>
      <c r="MAS1" s="80" t="s">
        <v>12037</v>
      </c>
      <c r="MAT1" s="80" t="s">
        <v>12038</v>
      </c>
      <c r="MAU1" s="80" t="s">
        <v>12039</v>
      </c>
      <c r="MAV1" s="80" t="s">
        <v>12040</v>
      </c>
      <c r="MAW1" s="80" t="s">
        <v>12041</v>
      </c>
      <c r="MAX1" s="80" t="s">
        <v>12042</v>
      </c>
      <c r="MAY1" s="80" t="s">
        <v>12043</v>
      </c>
      <c r="MAZ1" s="80" t="s">
        <v>12044</v>
      </c>
      <c r="MBA1" s="80" t="s">
        <v>12045</v>
      </c>
      <c r="MBB1" s="80" t="s">
        <v>12046</v>
      </c>
      <c r="MBC1" s="80" t="s">
        <v>12047</v>
      </c>
      <c r="MBD1" s="80" t="s">
        <v>12048</v>
      </c>
      <c r="MBE1" s="80" t="s">
        <v>12049</v>
      </c>
      <c r="MBF1" s="80" t="s">
        <v>12050</v>
      </c>
      <c r="MBG1" s="80" t="s">
        <v>12051</v>
      </c>
      <c r="MBH1" s="80" t="s">
        <v>12052</v>
      </c>
      <c r="MBI1" s="80" t="s">
        <v>12053</v>
      </c>
      <c r="MBJ1" s="80" t="s">
        <v>12054</v>
      </c>
      <c r="MBK1" s="80" t="s">
        <v>12055</v>
      </c>
      <c r="MBL1" s="80" t="s">
        <v>12056</v>
      </c>
      <c r="MBM1" s="80" t="s">
        <v>12057</v>
      </c>
      <c r="MBN1" s="80" t="s">
        <v>12058</v>
      </c>
      <c r="MBO1" s="80" t="s">
        <v>12059</v>
      </c>
      <c r="MBP1" s="80" t="s">
        <v>12060</v>
      </c>
      <c r="MBQ1" s="80" t="s">
        <v>12061</v>
      </c>
      <c r="MBR1" s="80" t="s">
        <v>12062</v>
      </c>
      <c r="MBS1" s="80" t="s">
        <v>12063</v>
      </c>
      <c r="MBT1" s="80" t="s">
        <v>12064</v>
      </c>
      <c r="MBU1" s="80" t="s">
        <v>12065</v>
      </c>
      <c r="MBV1" s="80" t="s">
        <v>12066</v>
      </c>
      <c r="MBW1" s="80" t="s">
        <v>12067</v>
      </c>
      <c r="MBX1" s="80" t="s">
        <v>12068</v>
      </c>
      <c r="MBY1" s="80" t="s">
        <v>12069</v>
      </c>
      <c r="MBZ1" s="80" t="s">
        <v>12070</v>
      </c>
      <c r="MCA1" s="80" t="s">
        <v>12071</v>
      </c>
      <c r="MCB1" s="80" t="s">
        <v>12072</v>
      </c>
      <c r="MCC1" s="80" t="s">
        <v>12073</v>
      </c>
      <c r="MCD1" s="80" t="s">
        <v>12074</v>
      </c>
      <c r="MCE1" s="80" t="s">
        <v>12075</v>
      </c>
      <c r="MCF1" s="80" t="s">
        <v>12076</v>
      </c>
      <c r="MCG1" s="80" t="s">
        <v>12077</v>
      </c>
      <c r="MCH1" s="80" t="s">
        <v>12078</v>
      </c>
      <c r="MCI1" s="80" t="s">
        <v>12079</v>
      </c>
      <c r="MCJ1" s="80" t="s">
        <v>12080</v>
      </c>
      <c r="MCK1" s="80" t="s">
        <v>12081</v>
      </c>
      <c r="MCL1" s="80" t="s">
        <v>12082</v>
      </c>
      <c r="MCM1" s="80" t="s">
        <v>12083</v>
      </c>
      <c r="MCN1" s="80" t="s">
        <v>12084</v>
      </c>
      <c r="MCO1" s="80" t="s">
        <v>12085</v>
      </c>
      <c r="MCP1" s="80" t="s">
        <v>12086</v>
      </c>
      <c r="MCQ1" s="80" t="s">
        <v>12087</v>
      </c>
      <c r="MCR1" s="80" t="s">
        <v>12088</v>
      </c>
      <c r="MCS1" s="80" t="s">
        <v>12089</v>
      </c>
      <c r="MCT1" s="80" t="s">
        <v>12090</v>
      </c>
      <c r="MCU1" s="80" t="s">
        <v>12091</v>
      </c>
      <c r="MCV1" s="80" t="s">
        <v>12092</v>
      </c>
      <c r="MCW1" s="80" t="s">
        <v>12093</v>
      </c>
      <c r="MCX1" s="80" t="s">
        <v>12094</v>
      </c>
      <c r="MCY1" s="80" t="s">
        <v>12095</v>
      </c>
      <c r="MCZ1" s="80" t="s">
        <v>12096</v>
      </c>
      <c r="MDA1" s="80" t="s">
        <v>12097</v>
      </c>
      <c r="MDB1" s="80" t="s">
        <v>12098</v>
      </c>
      <c r="MDC1" s="80" t="s">
        <v>12099</v>
      </c>
      <c r="MDD1" s="80" t="s">
        <v>12100</v>
      </c>
      <c r="MDE1" s="80" t="s">
        <v>12101</v>
      </c>
      <c r="MDF1" s="80" t="s">
        <v>12102</v>
      </c>
      <c r="MDG1" s="80" t="s">
        <v>12103</v>
      </c>
      <c r="MDH1" s="80" t="s">
        <v>12104</v>
      </c>
      <c r="MDI1" s="80" t="s">
        <v>12105</v>
      </c>
      <c r="MDJ1" s="80" t="s">
        <v>12106</v>
      </c>
      <c r="MDK1" s="80" t="s">
        <v>12107</v>
      </c>
      <c r="MDL1" s="80" t="s">
        <v>12108</v>
      </c>
      <c r="MDM1" s="80" t="s">
        <v>12109</v>
      </c>
      <c r="MDN1" s="80" t="s">
        <v>12110</v>
      </c>
      <c r="MDO1" s="80" t="s">
        <v>12111</v>
      </c>
      <c r="MDP1" s="80" t="s">
        <v>12112</v>
      </c>
      <c r="MDQ1" s="80" t="s">
        <v>12113</v>
      </c>
      <c r="MDR1" s="80" t="s">
        <v>12114</v>
      </c>
      <c r="MDS1" s="80" t="s">
        <v>12115</v>
      </c>
      <c r="MDT1" s="80" t="s">
        <v>12116</v>
      </c>
      <c r="MDU1" s="80" t="s">
        <v>12117</v>
      </c>
      <c r="MDV1" s="80" t="s">
        <v>12118</v>
      </c>
      <c r="MDW1" s="80" t="s">
        <v>12119</v>
      </c>
      <c r="MDX1" s="80" t="s">
        <v>12120</v>
      </c>
      <c r="MDY1" s="80" t="s">
        <v>12121</v>
      </c>
      <c r="MDZ1" s="80" t="s">
        <v>12122</v>
      </c>
      <c r="MEA1" s="80" t="s">
        <v>12123</v>
      </c>
      <c r="MEB1" s="80" t="s">
        <v>12124</v>
      </c>
      <c r="MEC1" s="80" t="s">
        <v>12125</v>
      </c>
      <c r="MED1" s="80" t="s">
        <v>12126</v>
      </c>
      <c r="MEE1" s="80" t="s">
        <v>12127</v>
      </c>
      <c r="MEF1" s="80" t="s">
        <v>12128</v>
      </c>
      <c r="MEG1" s="80" t="s">
        <v>12129</v>
      </c>
      <c r="MEH1" s="80" t="s">
        <v>12130</v>
      </c>
      <c r="MEI1" s="80" t="s">
        <v>12131</v>
      </c>
      <c r="MEJ1" s="80" t="s">
        <v>12132</v>
      </c>
      <c r="MEK1" s="80" t="s">
        <v>12133</v>
      </c>
      <c r="MEL1" s="80" t="s">
        <v>12134</v>
      </c>
      <c r="MEM1" s="80" t="s">
        <v>12135</v>
      </c>
      <c r="MEN1" s="80" t="s">
        <v>12136</v>
      </c>
      <c r="MEO1" s="80" t="s">
        <v>12137</v>
      </c>
      <c r="MEP1" s="80" t="s">
        <v>12138</v>
      </c>
      <c r="MEQ1" s="80" t="s">
        <v>12139</v>
      </c>
      <c r="MER1" s="80" t="s">
        <v>12140</v>
      </c>
      <c r="MES1" s="80" t="s">
        <v>12141</v>
      </c>
      <c r="MET1" s="80" t="s">
        <v>12142</v>
      </c>
      <c r="MEU1" s="80" t="s">
        <v>12143</v>
      </c>
      <c r="MEV1" s="80" t="s">
        <v>12144</v>
      </c>
      <c r="MEW1" s="80" t="s">
        <v>12145</v>
      </c>
      <c r="MEX1" s="80" t="s">
        <v>12146</v>
      </c>
      <c r="MEY1" s="80" t="s">
        <v>12147</v>
      </c>
      <c r="MEZ1" s="80" t="s">
        <v>12148</v>
      </c>
      <c r="MFA1" s="80" t="s">
        <v>12149</v>
      </c>
      <c r="MFB1" s="80" t="s">
        <v>12150</v>
      </c>
      <c r="MFC1" s="80" t="s">
        <v>12151</v>
      </c>
      <c r="MFD1" s="80" t="s">
        <v>12152</v>
      </c>
      <c r="MFE1" s="80" t="s">
        <v>12153</v>
      </c>
      <c r="MFF1" s="80" t="s">
        <v>12154</v>
      </c>
      <c r="MFG1" s="80" t="s">
        <v>12155</v>
      </c>
      <c r="MFH1" s="80" t="s">
        <v>12156</v>
      </c>
      <c r="MFI1" s="80" t="s">
        <v>12157</v>
      </c>
      <c r="MFJ1" s="80" t="s">
        <v>12158</v>
      </c>
      <c r="MFK1" s="80" t="s">
        <v>12159</v>
      </c>
      <c r="MFL1" s="80" t="s">
        <v>12160</v>
      </c>
      <c r="MFM1" s="80" t="s">
        <v>12161</v>
      </c>
      <c r="MFN1" s="80" t="s">
        <v>12162</v>
      </c>
      <c r="MFO1" s="80" t="s">
        <v>12163</v>
      </c>
      <c r="MFP1" s="80" t="s">
        <v>12164</v>
      </c>
      <c r="MFQ1" s="80" t="s">
        <v>12165</v>
      </c>
      <c r="MFR1" s="80" t="s">
        <v>12166</v>
      </c>
      <c r="MFS1" s="80" t="s">
        <v>12167</v>
      </c>
      <c r="MFT1" s="80" t="s">
        <v>12168</v>
      </c>
      <c r="MFU1" s="80" t="s">
        <v>12169</v>
      </c>
      <c r="MFV1" s="80" t="s">
        <v>12170</v>
      </c>
      <c r="MFW1" s="80" t="s">
        <v>12171</v>
      </c>
      <c r="MFX1" s="80" t="s">
        <v>12172</v>
      </c>
      <c r="MFY1" s="80" t="s">
        <v>12173</v>
      </c>
      <c r="MFZ1" s="80" t="s">
        <v>12174</v>
      </c>
      <c r="MGA1" s="80" t="s">
        <v>12175</v>
      </c>
      <c r="MGB1" s="80" t="s">
        <v>12176</v>
      </c>
      <c r="MGC1" s="80" t="s">
        <v>12177</v>
      </c>
      <c r="MGD1" s="80" t="s">
        <v>12178</v>
      </c>
      <c r="MGE1" s="80" t="s">
        <v>12179</v>
      </c>
      <c r="MGF1" s="80" t="s">
        <v>12180</v>
      </c>
      <c r="MGG1" s="80" t="s">
        <v>12181</v>
      </c>
      <c r="MGH1" s="80" t="s">
        <v>12182</v>
      </c>
      <c r="MGI1" s="80" t="s">
        <v>12183</v>
      </c>
      <c r="MGJ1" s="80" t="s">
        <v>12184</v>
      </c>
      <c r="MGK1" s="80" t="s">
        <v>12185</v>
      </c>
      <c r="MGL1" s="80" t="s">
        <v>12186</v>
      </c>
      <c r="MGM1" s="80" t="s">
        <v>12187</v>
      </c>
      <c r="MGN1" s="80" t="s">
        <v>12188</v>
      </c>
      <c r="MGO1" s="80" t="s">
        <v>12189</v>
      </c>
      <c r="MGP1" s="80" t="s">
        <v>12190</v>
      </c>
      <c r="MGQ1" s="80" t="s">
        <v>12191</v>
      </c>
      <c r="MGR1" s="80" t="s">
        <v>12192</v>
      </c>
      <c r="MGS1" s="80" t="s">
        <v>12193</v>
      </c>
      <c r="MGT1" s="80" t="s">
        <v>12194</v>
      </c>
      <c r="MGU1" s="80" t="s">
        <v>12195</v>
      </c>
      <c r="MGV1" s="80" t="s">
        <v>12196</v>
      </c>
      <c r="MGW1" s="80" t="s">
        <v>12197</v>
      </c>
      <c r="MGX1" s="80" t="s">
        <v>12198</v>
      </c>
      <c r="MGY1" s="80" t="s">
        <v>12199</v>
      </c>
      <c r="MGZ1" s="80" t="s">
        <v>12200</v>
      </c>
      <c r="MHA1" s="80" t="s">
        <v>12201</v>
      </c>
      <c r="MHB1" s="80" t="s">
        <v>12202</v>
      </c>
      <c r="MHC1" s="80" t="s">
        <v>12203</v>
      </c>
      <c r="MHD1" s="80" t="s">
        <v>12204</v>
      </c>
      <c r="MHE1" s="80" t="s">
        <v>12205</v>
      </c>
      <c r="MHF1" s="80" t="s">
        <v>12206</v>
      </c>
      <c r="MHG1" s="80" t="s">
        <v>12207</v>
      </c>
      <c r="MHH1" s="80" t="s">
        <v>12208</v>
      </c>
      <c r="MHI1" s="80" t="s">
        <v>12209</v>
      </c>
      <c r="MHJ1" s="80" t="s">
        <v>12210</v>
      </c>
      <c r="MHK1" s="80" t="s">
        <v>12211</v>
      </c>
      <c r="MHL1" s="80" t="s">
        <v>12212</v>
      </c>
      <c r="MHM1" s="80" t="s">
        <v>12213</v>
      </c>
      <c r="MHN1" s="80" t="s">
        <v>12214</v>
      </c>
      <c r="MHO1" s="80" t="s">
        <v>12215</v>
      </c>
      <c r="MHP1" s="80" t="s">
        <v>12216</v>
      </c>
      <c r="MHQ1" s="80" t="s">
        <v>12217</v>
      </c>
      <c r="MHR1" s="80" t="s">
        <v>12218</v>
      </c>
      <c r="MHS1" s="80" t="s">
        <v>12219</v>
      </c>
      <c r="MHT1" s="80" t="s">
        <v>12220</v>
      </c>
      <c r="MHU1" s="80" t="s">
        <v>12221</v>
      </c>
      <c r="MHV1" s="80" t="s">
        <v>12222</v>
      </c>
      <c r="MHW1" s="80" t="s">
        <v>12223</v>
      </c>
      <c r="MHX1" s="80" t="s">
        <v>12224</v>
      </c>
      <c r="MHY1" s="80" t="s">
        <v>12225</v>
      </c>
      <c r="MHZ1" s="80" t="s">
        <v>12226</v>
      </c>
      <c r="MIA1" s="80" t="s">
        <v>12227</v>
      </c>
      <c r="MIB1" s="80" t="s">
        <v>12228</v>
      </c>
      <c r="MIC1" s="80" t="s">
        <v>12229</v>
      </c>
      <c r="MID1" s="80" t="s">
        <v>12230</v>
      </c>
      <c r="MIE1" s="80" t="s">
        <v>12231</v>
      </c>
      <c r="MIF1" s="80" t="s">
        <v>12232</v>
      </c>
      <c r="MIG1" s="80" t="s">
        <v>12233</v>
      </c>
      <c r="MIH1" s="80" t="s">
        <v>12234</v>
      </c>
      <c r="MII1" s="80" t="s">
        <v>12235</v>
      </c>
      <c r="MIJ1" s="80" t="s">
        <v>12236</v>
      </c>
      <c r="MIK1" s="80" t="s">
        <v>12237</v>
      </c>
      <c r="MIL1" s="80" t="s">
        <v>12238</v>
      </c>
      <c r="MIM1" s="80" t="s">
        <v>12239</v>
      </c>
      <c r="MIN1" s="80" t="s">
        <v>12240</v>
      </c>
      <c r="MIO1" s="80" t="s">
        <v>12241</v>
      </c>
      <c r="MIP1" s="80" t="s">
        <v>12242</v>
      </c>
      <c r="MIQ1" s="80" t="s">
        <v>12243</v>
      </c>
      <c r="MIR1" s="80" t="s">
        <v>12244</v>
      </c>
      <c r="MIS1" s="80" t="s">
        <v>12245</v>
      </c>
      <c r="MIT1" s="80" t="s">
        <v>12246</v>
      </c>
      <c r="MIU1" s="80" t="s">
        <v>12247</v>
      </c>
      <c r="MIV1" s="80" t="s">
        <v>12248</v>
      </c>
      <c r="MIW1" s="80" t="s">
        <v>12249</v>
      </c>
      <c r="MIX1" s="80" t="s">
        <v>12250</v>
      </c>
      <c r="MIY1" s="80" t="s">
        <v>12251</v>
      </c>
      <c r="MIZ1" s="80" t="s">
        <v>12252</v>
      </c>
      <c r="MJA1" s="80" t="s">
        <v>12253</v>
      </c>
      <c r="MJB1" s="80" t="s">
        <v>12254</v>
      </c>
      <c r="MJC1" s="80" t="s">
        <v>12255</v>
      </c>
      <c r="MJD1" s="80" t="s">
        <v>12256</v>
      </c>
      <c r="MJE1" s="80" t="s">
        <v>12257</v>
      </c>
      <c r="MJF1" s="80" t="s">
        <v>12258</v>
      </c>
      <c r="MJG1" s="80" t="s">
        <v>12259</v>
      </c>
      <c r="MJH1" s="80" t="s">
        <v>12260</v>
      </c>
      <c r="MJI1" s="80" t="s">
        <v>12261</v>
      </c>
      <c r="MJJ1" s="80" t="s">
        <v>12262</v>
      </c>
      <c r="MJK1" s="80" t="s">
        <v>12263</v>
      </c>
      <c r="MJL1" s="80" t="s">
        <v>12264</v>
      </c>
      <c r="MJM1" s="80" t="s">
        <v>12265</v>
      </c>
      <c r="MJN1" s="80" t="s">
        <v>12266</v>
      </c>
      <c r="MJO1" s="80" t="s">
        <v>12267</v>
      </c>
      <c r="MJP1" s="80" t="s">
        <v>12268</v>
      </c>
      <c r="MJQ1" s="80" t="s">
        <v>12269</v>
      </c>
      <c r="MJR1" s="80" t="s">
        <v>12270</v>
      </c>
      <c r="MJS1" s="80" t="s">
        <v>12271</v>
      </c>
      <c r="MJT1" s="80" t="s">
        <v>12272</v>
      </c>
      <c r="MJU1" s="80" t="s">
        <v>12273</v>
      </c>
      <c r="MJV1" s="80" t="s">
        <v>12274</v>
      </c>
      <c r="MJW1" s="80" t="s">
        <v>12275</v>
      </c>
      <c r="MJX1" s="80" t="s">
        <v>12276</v>
      </c>
      <c r="MJY1" s="80" t="s">
        <v>12277</v>
      </c>
      <c r="MJZ1" s="80" t="s">
        <v>12278</v>
      </c>
      <c r="MKA1" s="80" t="s">
        <v>12279</v>
      </c>
      <c r="MKB1" s="80" t="s">
        <v>12280</v>
      </c>
      <c r="MKC1" s="80" t="s">
        <v>12281</v>
      </c>
      <c r="MKD1" s="80" t="s">
        <v>12282</v>
      </c>
      <c r="MKE1" s="80" t="s">
        <v>12283</v>
      </c>
      <c r="MKF1" s="80" t="s">
        <v>12284</v>
      </c>
      <c r="MKG1" s="80" t="s">
        <v>12285</v>
      </c>
      <c r="MKH1" s="80" t="s">
        <v>12286</v>
      </c>
      <c r="MKI1" s="80" t="s">
        <v>12287</v>
      </c>
      <c r="MKJ1" s="80" t="s">
        <v>12288</v>
      </c>
      <c r="MKK1" s="80" t="s">
        <v>12289</v>
      </c>
      <c r="MKL1" s="80" t="s">
        <v>12290</v>
      </c>
      <c r="MKM1" s="80" t="s">
        <v>12291</v>
      </c>
      <c r="MKN1" s="80" t="s">
        <v>12292</v>
      </c>
      <c r="MKO1" s="80" t="s">
        <v>12293</v>
      </c>
      <c r="MKP1" s="80" t="s">
        <v>12294</v>
      </c>
      <c r="MKQ1" s="80" t="s">
        <v>12295</v>
      </c>
      <c r="MKR1" s="80" t="s">
        <v>12296</v>
      </c>
      <c r="MKS1" s="80" t="s">
        <v>12297</v>
      </c>
      <c r="MKT1" s="80" t="s">
        <v>12298</v>
      </c>
      <c r="MKU1" s="80" t="s">
        <v>12299</v>
      </c>
      <c r="MKV1" s="80" t="s">
        <v>12300</v>
      </c>
      <c r="MKW1" s="80" t="s">
        <v>12301</v>
      </c>
      <c r="MKX1" s="80" t="s">
        <v>12302</v>
      </c>
      <c r="MKY1" s="80" t="s">
        <v>12303</v>
      </c>
      <c r="MKZ1" s="80" t="s">
        <v>12304</v>
      </c>
      <c r="MLA1" s="80" t="s">
        <v>12305</v>
      </c>
      <c r="MLB1" s="80" t="s">
        <v>12306</v>
      </c>
      <c r="MLC1" s="80" t="s">
        <v>12307</v>
      </c>
      <c r="MLD1" s="80" t="s">
        <v>12308</v>
      </c>
      <c r="MLE1" s="80" t="s">
        <v>12309</v>
      </c>
      <c r="MLF1" s="80" t="s">
        <v>12310</v>
      </c>
      <c r="MLG1" s="80" t="s">
        <v>12311</v>
      </c>
      <c r="MLH1" s="80" t="s">
        <v>12312</v>
      </c>
      <c r="MLI1" s="80" t="s">
        <v>12313</v>
      </c>
      <c r="MLJ1" s="80" t="s">
        <v>12314</v>
      </c>
      <c r="MLK1" s="80" t="s">
        <v>12315</v>
      </c>
      <c r="MLL1" s="80" t="s">
        <v>12316</v>
      </c>
      <c r="MLM1" s="80" t="s">
        <v>12317</v>
      </c>
      <c r="MLN1" s="80" t="s">
        <v>12318</v>
      </c>
      <c r="MLO1" s="80" t="s">
        <v>12319</v>
      </c>
      <c r="MLP1" s="80" t="s">
        <v>12320</v>
      </c>
      <c r="MLQ1" s="80" t="s">
        <v>12321</v>
      </c>
      <c r="MLR1" s="80" t="s">
        <v>12322</v>
      </c>
      <c r="MLS1" s="80" t="s">
        <v>12323</v>
      </c>
      <c r="MLT1" s="80" t="s">
        <v>12324</v>
      </c>
      <c r="MLU1" s="80" t="s">
        <v>12325</v>
      </c>
      <c r="MLV1" s="80" t="s">
        <v>12326</v>
      </c>
      <c r="MLW1" s="80" t="s">
        <v>12327</v>
      </c>
      <c r="MLX1" s="80" t="s">
        <v>12328</v>
      </c>
      <c r="MLY1" s="80" t="s">
        <v>12329</v>
      </c>
      <c r="MLZ1" s="80" t="s">
        <v>12330</v>
      </c>
      <c r="MMA1" s="80" t="s">
        <v>12331</v>
      </c>
      <c r="MMB1" s="80" t="s">
        <v>12332</v>
      </c>
      <c r="MMC1" s="80" t="s">
        <v>12333</v>
      </c>
      <c r="MMD1" s="80" t="s">
        <v>12334</v>
      </c>
      <c r="MME1" s="80" t="s">
        <v>12335</v>
      </c>
      <c r="MMF1" s="80" t="s">
        <v>12336</v>
      </c>
      <c r="MMG1" s="80" t="s">
        <v>12337</v>
      </c>
      <c r="MMH1" s="80" t="s">
        <v>12338</v>
      </c>
      <c r="MMI1" s="80" t="s">
        <v>12339</v>
      </c>
      <c r="MMJ1" s="80" t="s">
        <v>12340</v>
      </c>
      <c r="MMK1" s="80" t="s">
        <v>12341</v>
      </c>
      <c r="MML1" s="80" t="s">
        <v>12342</v>
      </c>
      <c r="MMM1" s="80" t="s">
        <v>12343</v>
      </c>
      <c r="MMN1" s="80" t="s">
        <v>12344</v>
      </c>
      <c r="MMO1" s="80" t="s">
        <v>12345</v>
      </c>
      <c r="MMP1" s="80" t="s">
        <v>12346</v>
      </c>
      <c r="MMQ1" s="80" t="s">
        <v>12347</v>
      </c>
      <c r="MMR1" s="80" t="s">
        <v>12348</v>
      </c>
      <c r="MMS1" s="80" t="s">
        <v>12349</v>
      </c>
      <c r="MMT1" s="80" t="s">
        <v>12350</v>
      </c>
      <c r="MMU1" s="80" t="s">
        <v>12351</v>
      </c>
      <c r="MMV1" s="80" t="s">
        <v>12352</v>
      </c>
      <c r="MMW1" s="80" t="s">
        <v>12353</v>
      </c>
      <c r="MMX1" s="80" t="s">
        <v>12354</v>
      </c>
      <c r="MMY1" s="80" t="s">
        <v>12355</v>
      </c>
      <c r="MMZ1" s="80" t="s">
        <v>12356</v>
      </c>
      <c r="MNA1" s="80" t="s">
        <v>12357</v>
      </c>
      <c r="MNB1" s="80" t="s">
        <v>12358</v>
      </c>
      <c r="MNC1" s="80" t="s">
        <v>12359</v>
      </c>
      <c r="MND1" s="80" t="s">
        <v>12360</v>
      </c>
      <c r="MNE1" s="80" t="s">
        <v>12361</v>
      </c>
      <c r="MNF1" s="80" t="s">
        <v>12362</v>
      </c>
      <c r="MNG1" s="80" t="s">
        <v>12363</v>
      </c>
      <c r="MNH1" s="80" t="s">
        <v>12364</v>
      </c>
      <c r="MNI1" s="80" t="s">
        <v>12365</v>
      </c>
      <c r="MNJ1" s="80" t="s">
        <v>12366</v>
      </c>
      <c r="MNK1" s="80" t="s">
        <v>12367</v>
      </c>
      <c r="MNL1" s="80" t="s">
        <v>12368</v>
      </c>
      <c r="MNM1" s="80" t="s">
        <v>12369</v>
      </c>
      <c r="MNN1" s="80" t="s">
        <v>12370</v>
      </c>
      <c r="MNO1" s="80" t="s">
        <v>12371</v>
      </c>
      <c r="MNP1" s="80" t="s">
        <v>12372</v>
      </c>
      <c r="MNQ1" s="80" t="s">
        <v>12373</v>
      </c>
      <c r="MNR1" s="80" t="s">
        <v>12374</v>
      </c>
      <c r="MNS1" s="80" t="s">
        <v>12375</v>
      </c>
      <c r="MNT1" s="80" t="s">
        <v>12376</v>
      </c>
      <c r="MNU1" s="80" t="s">
        <v>12377</v>
      </c>
      <c r="MNV1" s="80" t="s">
        <v>12378</v>
      </c>
      <c r="MNW1" s="80" t="s">
        <v>12379</v>
      </c>
      <c r="MNX1" s="80" t="s">
        <v>12380</v>
      </c>
      <c r="MNY1" s="80" t="s">
        <v>12381</v>
      </c>
      <c r="MNZ1" s="80" t="s">
        <v>12382</v>
      </c>
      <c r="MOA1" s="80" t="s">
        <v>12383</v>
      </c>
      <c r="MOB1" s="80" t="s">
        <v>12384</v>
      </c>
      <c r="MOC1" s="80" t="s">
        <v>12385</v>
      </c>
      <c r="MOD1" s="80" t="s">
        <v>12386</v>
      </c>
      <c r="MOE1" s="80" t="s">
        <v>12387</v>
      </c>
      <c r="MOF1" s="80" t="s">
        <v>12388</v>
      </c>
      <c r="MOG1" s="80" t="s">
        <v>12389</v>
      </c>
      <c r="MOH1" s="80" t="s">
        <v>12390</v>
      </c>
      <c r="MOI1" s="80" t="s">
        <v>12391</v>
      </c>
      <c r="MOJ1" s="80" t="s">
        <v>12392</v>
      </c>
      <c r="MOK1" s="80" t="s">
        <v>12393</v>
      </c>
      <c r="MOL1" s="80" t="s">
        <v>12394</v>
      </c>
      <c r="MOM1" s="80" t="s">
        <v>12395</v>
      </c>
      <c r="MON1" s="80" t="s">
        <v>12396</v>
      </c>
      <c r="MOO1" s="80" t="s">
        <v>12397</v>
      </c>
      <c r="MOP1" s="80" t="s">
        <v>12398</v>
      </c>
      <c r="MOQ1" s="80" t="s">
        <v>12399</v>
      </c>
      <c r="MOR1" s="80" t="s">
        <v>12400</v>
      </c>
      <c r="MOS1" s="80" t="s">
        <v>12401</v>
      </c>
      <c r="MOT1" s="80" t="s">
        <v>12402</v>
      </c>
      <c r="MOU1" s="80" t="s">
        <v>12403</v>
      </c>
      <c r="MOV1" s="80" t="s">
        <v>12404</v>
      </c>
      <c r="MOW1" s="80" t="s">
        <v>12405</v>
      </c>
      <c r="MOX1" s="80" t="s">
        <v>12406</v>
      </c>
      <c r="MOY1" s="80" t="s">
        <v>12407</v>
      </c>
      <c r="MOZ1" s="80" t="s">
        <v>12408</v>
      </c>
      <c r="MPA1" s="80" t="s">
        <v>12409</v>
      </c>
      <c r="MPB1" s="80" t="s">
        <v>12410</v>
      </c>
      <c r="MPC1" s="80" t="s">
        <v>12411</v>
      </c>
      <c r="MPD1" s="80" t="s">
        <v>12412</v>
      </c>
      <c r="MPE1" s="80" t="s">
        <v>12413</v>
      </c>
      <c r="MPF1" s="80" t="s">
        <v>12414</v>
      </c>
      <c r="MPG1" s="80" t="s">
        <v>12415</v>
      </c>
      <c r="MPH1" s="80" t="s">
        <v>12416</v>
      </c>
      <c r="MPI1" s="80" t="s">
        <v>12417</v>
      </c>
      <c r="MPJ1" s="80" t="s">
        <v>12418</v>
      </c>
      <c r="MPK1" s="80" t="s">
        <v>12419</v>
      </c>
      <c r="MPL1" s="80" t="s">
        <v>12420</v>
      </c>
      <c r="MPM1" s="80" t="s">
        <v>12421</v>
      </c>
      <c r="MPN1" s="80" t="s">
        <v>12422</v>
      </c>
      <c r="MPO1" s="80" t="s">
        <v>12423</v>
      </c>
      <c r="MPP1" s="80" t="s">
        <v>12424</v>
      </c>
      <c r="MPQ1" s="80" t="s">
        <v>12425</v>
      </c>
      <c r="MPR1" s="80" t="s">
        <v>12426</v>
      </c>
      <c r="MPS1" s="80" t="s">
        <v>12427</v>
      </c>
      <c r="MPT1" s="80" t="s">
        <v>12428</v>
      </c>
      <c r="MPU1" s="80" t="s">
        <v>12429</v>
      </c>
      <c r="MPV1" s="80" t="s">
        <v>12430</v>
      </c>
      <c r="MPW1" s="80" t="s">
        <v>12431</v>
      </c>
      <c r="MPX1" s="80" t="s">
        <v>12432</v>
      </c>
      <c r="MPY1" s="80" t="s">
        <v>12433</v>
      </c>
      <c r="MPZ1" s="80" t="s">
        <v>12434</v>
      </c>
      <c r="MQA1" s="80" t="s">
        <v>12435</v>
      </c>
      <c r="MQB1" s="80" t="s">
        <v>12436</v>
      </c>
      <c r="MQC1" s="80" t="s">
        <v>12437</v>
      </c>
      <c r="MQD1" s="80" t="s">
        <v>12438</v>
      </c>
      <c r="MQE1" s="80" t="s">
        <v>12439</v>
      </c>
      <c r="MQF1" s="80" t="s">
        <v>12440</v>
      </c>
      <c r="MQG1" s="80" t="s">
        <v>12441</v>
      </c>
      <c r="MQH1" s="80" t="s">
        <v>12442</v>
      </c>
      <c r="MQI1" s="80" t="s">
        <v>12443</v>
      </c>
      <c r="MQJ1" s="80" t="s">
        <v>12444</v>
      </c>
      <c r="MQK1" s="80" t="s">
        <v>12445</v>
      </c>
      <c r="MQL1" s="80" t="s">
        <v>12446</v>
      </c>
      <c r="MQM1" s="80" t="s">
        <v>12447</v>
      </c>
      <c r="MQN1" s="80" t="s">
        <v>12448</v>
      </c>
      <c r="MQO1" s="80" t="s">
        <v>12449</v>
      </c>
      <c r="MQP1" s="80" t="s">
        <v>12450</v>
      </c>
      <c r="MQQ1" s="80" t="s">
        <v>12451</v>
      </c>
      <c r="MQR1" s="80" t="s">
        <v>12452</v>
      </c>
      <c r="MQS1" s="80" t="s">
        <v>12453</v>
      </c>
      <c r="MQT1" s="80" t="s">
        <v>12454</v>
      </c>
      <c r="MQU1" s="80" t="s">
        <v>12455</v>
      </c>
      <c r="MQV1" s="80" t="s">
        <v>12456</v>
      </c>
      <c r="MQW1" s="80" t="s">
        <v>12457</v>
      </c>
      <c r="MQX1" s="80" t="s">
        <v>12458</v>
      </c>
      <c r="MQY1" s="80" t="s">
        <v>12459</v>
      </c>
      <c r="MQZ1" s="80" t="s">
        <v>12460</v>
      </c>
      <c r="MRA1" s="80" t="s">
        <v>12461</v>
      </c>
      <c r="MRB1" s="80" t="s">
        <v>12462</v>
      </c>
      <c r="MRC1" s="80" t="s">
        <v>12463</v>
      </c>
      <c r="MRD1" s="80" t="s">
        <v>12464</v>
      </c>
      <c r="MRE1" s="80" t="s">
        <v>12465</v>
      </c>
      <c r="MRF1" s="80" t="s">
        <v>12466</v>
      </c>
      <c r="MRG1" s="80" t="s">
        <v>12467</v>
      </c>
      <c r="MRH1" s="80" t="s">
        <v>12468</v>
      </c>
      <c r="MRI1" s="80" t="s">
        <v>12469</v>
      </c>
      <c r="MRJ1" s="80" t="s">
        <v>12470</v>
      </c>
      <c r="MRK1" s="80" t="s">
        <v>12471</v>
      </c>
      <c r="MRL1" s="80" t="s">
        <v>12472</v>
      </c>
      <c r="MRM1" s="80" t="s">
        <v>12473</v>
      </c>
      <c r="MRN1" s="80" t="s">
        <v>12474</v>
      </c>
      <c r="MRO1" s="80" t="s">
        <v>12475</v>
      </c>
      <c r="MRP1" s="80" t="s">
        <v>12476</v>
      </c>
      <c r="MRQ1" s="80" t="s">
        <v>12477</v>
      </c>
      <c r="MRR1" s="80" t="s">
        <v>12478</v>
      </c>
      <c r="MRS1" s="80" t="s">
        <v>12479</v>
      </c>
      <c r="MRT1" s="80" t="s">
        <v>12480</v>
      </c>
      <c r="MRU1" s="80" t="s">
        <v>12481</v>
      </c>
      <c r="MRV1" s="80" t="s">
        <v>12482</v>
      </c>
      <c r="MRW1" s="80" t="s">
        <v>12483</v>
      </c>
      <c r="MRX1" s="80" t="s">
        <v>12484</v>
      </c>
      <c r="MRY1" s="80" t="s">
        <v>12485</v>
      </c>
      <c r="MRZ1" s="80" t="s">
        <v>12486</v>
      </c>
      <c r="MSA1" s="80" t="s">
        <v>12487</v>
      </c>
      <c r="MSB1" s="80" t="s">
        <v>12488</v>
      </c>
      <c r="MSC1" s="80" t="s">
        <v>12489</v>
      </c>
      <c r="MSD1" s="80" t="s">
        <v>12490</v>
      </c>
      <c r="MSE1" s="80" t="s">
        <v>12491</v>
      </c>
      <c r="MSF1" s="80" t="s">
        <v>12492</v>
      </c>
      <c r="MSG1" s="80" t="s">
        <v>12493</v>
      </c>
      <c r="MSH1" s="80" t="s">
        <v>12494</v>
      </c>
      <c r="MSI1" s="80" t="s">
        <v>12495</v>
      </c>
      <c r="MSJ1" s="80" t="s">
        <v>12496</v>
      </c>
      <c r="MSK1" s="80" t="s">
        <v>12497</v>
      </c>
      <c r="MSL1" s="80" t="s">
        <v>12498</v>
      </c>
      <c r="MSM1" s="80" t="s">
        <v>12499</v>
      </c>
      <c r="MSN1" s="80" t="s">
        <v>12500</v>
      </c>
      <c r="MSO1" s="80" t="s">
        <v>12501</v>
      </c>
      <c r="MSP1" s="80" t="s">
        <v>12502</v>
      </c>
      <c r="MSQ1" s="80" t="s">
        <v>12503</v>
      </c>
      <c r="MSR1" s="80" t="s">
        <v>12504</v>
      </c>
      <c r="MSS1" s="80" t="s">
        <v>12505</v>
      </c>
      <c r="MST1" s="80" t="s">
        <v>12506</v>
      </c>
      <c r="MSU1" s="80" t="s">
        <v>12507</v>
      </c>
      <c r="MSV1" s="80" t="s">
        <v>12508</v>
      </c>
      <c r="MSW1" s="80" t="s">
        <v>12509</v>
      </c>
      <c r="MSX1" s="80" t="s">
        <v>12510</v>
      </c>
      <c r="MSY1" s="80" t="s">
        <v>12511</v>
      </c>
      <c r="MSZ1" s="80" t="s">
        <v>12512</v>
      </c>
      <c r="MTA1" s="80" t="s">
        <v>12513</v>
      </c>
      <c r="MTB1" s="80" t="s">
        <v>12514</v>
      </c>
      <c r="MTC1" s="80" t="s">
        <v>12515</v>
      </c>
      <c r="MTD1" s="80" t="s">
        <v>12516</v>
      </c>
      <c r="MTE1" s="80" t="s">
        <v>12517</v>
      </c>
      <c r="MTF1" s="80" t="s">
        <v>12518</v>
      </c>
      <c r="MTG1" s="80" t="s">
        <v>12519</v>
      </c>
      <c r="MTH1" s="80" t="s">
        <v>12520</v>
      </c>
      <c r="MTI1" s="80" t="s">
        <v>12521</v>
      </c>
      <c r="MTJ1" s="80" t="s">
        <v>12522</v>
      </c>
      <c r="MTK1" s="80" t="s">
        <v>12523</v>
      </c>
      <c r="MTL1" s="80" t="s">
        <v>12524</v>
      </c>
      <c r="MTM1" s="80" t="s">
        <v>12525</v>
      </c>
      <c r="MTN1" s="80" t="s">
        <v>12526</v>
      </c>
      <c r="MTO1" s="80" t="s">
        <v>12527</v>
      </c>
      <c r="MTP1" s="80" t="s">
        <v>12528</v>
      </c>
      <c r="MTQ1" s="80" t="s">
        <v>12529</v>
      </c>
      <c r="MTR1" s="80" t="s">
        <v>12530</v>
      </c>
      <c r="MTS1" s="80" t="s">
        <v>12531</v>
      </c>
      <c r="MTT1" s="80" t="s">
        <v>12532</v>
      </c>
      <c r="MTU1" s="80" t="s">
        <v>12533</v>
      </c>
      <c r="MTV1" s="80" t="s">
        <v>12534</v>
      </c>
      <c r="MTW1" s="80" t="s">
        <v>12535</v>
      </c>
      <c r="MTX1" s="80" t="s">
        <v>12536</v>
      </c>
      <c r="MTY1" s="80" t="s">
        <v>12537</v>
      </c>
      <c r="MTZ1" s="80" t="s">
        <v>12538</v>
      </c>
      <c r="MUA1" s="80" t="s">
        <v>12539</v>
      </c>
      <c r="MUB1" s="80" t="s">
        <v>12540</v>
      </c>
      <c r="MUC1" s="80" t="s">
        <v>12541</v>
      </c>
      <c r="MUD1" s="80" t="s">
        <v>12542</v>
      </c>
      <c r="MUE1" s="80" t="s">
        <v>12543</v>
      </c>
      <c r="MUF1" s="80" t="s">
        <v>12544</v>
      </c>
      <c r="MUG1" s="80" t="s">
        <v>12545</v>
      </c>
      <c r="MUH1" s="80" t="s">
        <v>12546</v>
      </c>
      <c r="MUI1" s="80" t="s">
        <v>12547</v>
      </c>
      <c r="MUJ1" s="80" t="s">
        <v>12548</v>
      </c>
      <c r="MUK1" s="80" t="s">
        <v>12549</v>
      </c>
      <c r="MUL1" s="80" t="s">
        <v>12550</v>
      </c>
      <c r="MUM1" s="80" t="s">
        <v>12551</v>
      </c>
      <c r="MUN1" s="80" t="s">
        <v>12552</v>
      </c>
      <c r="MUO1" s="80" t="s">
        <v>12553</v>
      </c>
      <c r="MUP1" s="80" t="s">
        <v>12554</v>
      </c>
      <c r="MUQ1" s="80" t="s">
        <v>12555</v>
      </c>
      <c r="MUR1" s="80" t="s">
        <v>12556</v>
      </c>
      <c r="MUS1" s="80" t="s">
        <v>12557</v>
      </c>
      <c r="MUT1" s="80" t="s">
        <v>12558</v>
      </c>
      <c r="MUU1" s="80" t="s">
        <v>12559</v>
      </c>
      <c r="MUV1" s="80" t="s">
        <v>12560</v>
      </c>
      <c r="MUW1" s="80" t="s">
        <v>12561</v>
      </c>
      <c r="MUX1" s="80" t="s">
        <v>12562</v>
      </c>
      <c r="MUY1" s="80" t="s">
        <v>12563</v>
      </c>
      <c r="MUZ1" s="80" t="s">
        <v>12564</v>
      </c>
      <c r="MVA1" s="80" t="s">
        <v>12565</v>
      </c>
      <c r="MVB1" s="80" t="s">
        <v>12566</v>
      </c>
      <c r="MVC1" s="80" t="s">
        <v>12567</v>
      </c>
      <c r="MVD1" s="80" t="s">
        <v>12568</v>
      </c>
      <c r="MVE1" s="80" t="s">
        <v>12569</v>
      </c>
      <c r="MVF1" s="80" t="s">
        <v>12570</v>
      </c>
      <c r="MVG1" s="80" t="s">
        <v>12571</v>
      </c>
      <c r="MVH1" s="80" t="s">
        <v>12572</v>
      </c>
      <c r="MVI1" s="80" t="s">
        <v>12573</v>
      </c>
      <c r="MVJ1" s="80" t="s">
        <v>12574</v>
      </c>
      <c r="MVK1" s="80" t="s">
        <v>12575</v>
      </c>
      <c r="MVL1" s="80" t="s">
        <v>12576</v>
      </c>
      <c r="MVM1" s="80" t="s">
        <v>12577</v>
      </c>
      <c r="MVN1" s="80" t="s">
        <v>12578</v>
      </c>
      <c r="MVO1" s="80" t="s">
        <v>12579</v>
      </c>
      <c r="MVP1" s="80" t="s">
        <v>12580</v>
      </c>
      <c r="MVQ1" s="80" t="s">
        <v>12581</v>
      </c>
      <c r="MVR1" s="80" t="s">
        <v>12582</v>
      </c>
      <c r="MVS1" s="80" t="s">
        <v>12583</v>
      </c>
      <c r="MVT1" s="80" t="s">
        <v>12584</v>
      </c>
      <c r="MVU1" s="80" t="s">
        <v>12585</v>
      </c>
      <c r="MVV1" s="80" t="s">
        <v>12586</v>
      </c>
      <c r="MVW1" s="80" t="s">
        <v>12587</v>
      </c>
      <c r="MVX1" s="80" t="s">
        <v>12588</v>
      </c>
      <c r="MVY1" s="80" t="s">
        <v>12589</v>
      </c>
      <c r="MVZ1" s="80" t="s">
        <v>12590</v>
      </c>
      <c r="MWA1" s="80" t="s">
        <v>12591</v>
      </c>
      <c r="MWB1" s="80" t="s">
        <v>12592</v>
      </c>
      <c r="MWC1" s="80" t="s">
        <v>12593</v>
      </c>
      <c r="MWD1" s="80" t="s">
        <v>12594</v>
      </c>
      <c r="MWE1" s="80" t="s">
        <v>12595</v>
      </c>
      <c r="MWF1" s="80" t="s">
        <v>12596</v>
      </c>
      <c r="MWG1" s="80" t="s">
        <v>12597</v>
      </c>
      <c r="MWH1" s="80" t="s">
        <v>12598</v>
      </c>
      <c r="MWI1" s="80" t="s">
        <v>12599</v>
      </c>
      <c r="MWJ1" s="80" t="s">
        <v>12600</v>
      </c>
      <c r="MWK1" s="80" t="s">
        <v>12601</v>
      </c>
      <c r="MWL1" s="80" t="s">
        <v>12602</v>
      </c>
      <c r="MWM1" s="80" t="s">
        <v>12603</v>
      </c>
      <c r="MWN1" s="80" t="s">
        <v>12604</v>
      </c>
      <c r="MWO1" s="80" t="s">
        <v>12605</v>
      </c>
      <c r="MWP1" s="80" t="s">
        <v>12606</v>
      </c>
      <c r="MWQ1" s="80" t="s">
        <v>12607</v>
      </c>
      <c r="MWR1" s="80" t="s">
        <v>12608</v>
      </c>
      <c r="MWS1" s="80" t="s">
        <v>12609</v>
      </c>
      <c r="MWT1" s="80" t="s">
        <v>12610</v>
      </c>
      <c r="MWU1" s="80" t="s">
        <v>12611</v>
      </c>
      <c r="MWV1" s="80" t="s">
        <v>12612</v>
      </c>
      <c r="MWW1" s="80" t="s">
        <v>12613</v>
      </c>
      <c r="MWX1" s="80" t="s">
        <v>12614</v>
      </c>
      <c r="MWY1" s="80" t="s">
        <v>12615</v>
      </c>
      <c r="MWZ1" s="80" t="s">
        <v>12616</v>
      </c>
      <c r="MXA1" s="80" t="s">
        <v>12617</v>
      </c>
      <c r="MXB1" s="80" t="s">
        <v>12618</v>
      </c>
      <c r="MXC1" s="80" t="s">
        <v>12619</v>
      </c>
      <c r="MXD1" s="80" t="s">
        <v>12620</v>
      </c>
      <c r="MXE1" s="80" t="s">
        <v>12621</v>
      </c>
      <c r="MXF1" s="80" t="s">
        <v>12622</v>
      </c>
      <c r="MXG1" s="80" t="s">
        <v>12623</v>
      </c>
      <c r="MXH1" s="80" t="s">
        <v>12624</v>
      </c>
      <c r="MXI1" s="80" t="s">
        <v>12625</v>
      </c>
      <c r="MXJ1" s="80" t="s">
        <v>12626</v>
      </c>
      <c r="MXK1" s="80" t="s">
        <v>12627</v>
      </c>
      <c r="MXL1" s="80" t="s">
        <v>12628</v>
      </c>
      <c r="MXM1" s="80" t="s">
        <v>12629</v>
      </c>
      <c r="MXN1" s="80" t="s">
        <v>12630</v>
      </c>
      <c r="MXO1" s="80" t="s">
        <v>12631</v>
      </c>
      <c r="MXP1" s="80" t="s">
        <v>12632</v>
      </c>
      <c r="MXQ1" s="80" t="s">
        <v>12633</v>
      </c>
      <c r="MXR1" s="80" t="s">
        <v>12634</v>
      </c>
      <c r="MXS1" s="80" t="s">
        <v>12635</v>
      </c>
      <c r="MXT1" s="80" t="s">
        <v>12636</v>
      </c>
      <c r="MXU1" s="80" t="s">
        <v>12637</v>
      </c>
      <c r="MXV1" s="80" t="s">
        <v>12638</v>
      </c>
      <c r="MXW1" s="80" t="s">
        <v>12639</v>
      </c>
      <c r="MXX1" s="80" t="s">
        <v>12640</v>
      </c>
      <c r="MXY1" s="80" t="s">
        <v>12641</v>
      </c>
      <c r="MXZ1" s="80" t="s">
        <v>12642</v>
      </c>
      <c r="MYA1" s="80" t="s">
        <v>12643</v>
      </c>
      <c r="MYB1" s="80" t="s">
        <v>12644</v>
      </c>
      <c r="MYC1" s="80" t="s">
        <v>12645</v>
      </c>
      <c r="MYD1" s="80" t="s">
        <v>12646</v>
      </c>
      <c r="MYE1" s="80" t="s">
        <v>12647</v>
      </c>
      <c r="MYF1" s="80" t="s">
        <v>12648</v>
      </c>
      <c r="MYG1" s="80" t="s">
        <v>12649</v>
      </c>
      <c r="MYH1" s="80" t="s">
        <v>12650</v>
      </c>
      <c r="MYI1" s="80" t="s">
        <v>12651</v>
      </c>
      <c r="MYJ1" s="80" t="s">
        <v>12652</v>
      </c>
      <c r="MYK1" s="80" t="s">
        <v>12653</v>
      </c>
      <c r="MYL1" s="80" t="s">
        <v>12654</v>
      </c>
      <c r="MYM1" s="80" t="s">
        <v>12655</v>
      </c>
      <c r="MYN1" s="80" t="s">
        <v>12656</v>
      </c>
      <c r="MYO1" s="80" t="s">
        <v>12657</v>
      </c>
      <c r="MYP1" s="80" t="s">
        <v>12658</v>
      </c>
      <c r="MYQ1" s="80" t="s">
        <v>12659</v>
      </c>
      <c r="MYR1" s="80" t="s">
        <v>12660</v>
      </c>
      <c r="MYS1" s="80" t="s">
        <v>12661</v>
      </c>
      <c r="MYT1" s="80" t="s">
        <v>12662</v>
      </c>
      <c r="MYU1" s="80" t="s">
        <v>12663</v>
      </c>
      <c r="MYV1" s="80" t="s">
        <v>12664</v>
      </c>
      <c r="MYW1" s="80" t="s">
        <v>12665</v>
      </c>
      <c r="MYX1" s="80" t="s">
        <v>12666</v>
      </c>
      <c r="MYY1" s="80" t="s">
        <v>12667</v>
      </c>
      <c r="MYZ1" s="80" t="s">
        <v>12668</v>
      </c>
      <c r="MZA1" s="80" t="s">
        <v>12669</v>
      </c>
      <c r="MZB1" s="80" t="s">
        <v>12670</v>
      </c>
      <c r="MZC1" s="80" t="s">
        <v>12671</v>
      </c>
      <c r="MZD1" s="80" t="s">
        <v>12672</v>
      </c>
      <c r="MZE1" s="80" t="s">
        <v>12673</v>
      </c>
      <c r="MZF1" s="80" t="s">
        <v>12674</v>
      </c>
      <c r="MZG1" s="80" t="s">
        <v>12675</v>
      </c>
      <c r="MZH1" s="80" t="s">
        <v>12676</v>
      </c>
      <c r="MZI1" s="80" t="s">
        <v>12677</v>
      </c>
      <c r="MZJ1" s="80" t="s">
        <v>12678</v>
      </c>
      <c r="MZK1" s="80" t="s">
        <v>12679</v>
      </c>
      <c r="MZL1" s="80" t="s">
        <v>12680</v>
      </c>
      <c r="MZM1" s="80" t="s">
        <v>12681</v>
      </c>
      <c r="MZN1" s="80" t="s">
        <v>12682</v>
      </c>
      <c r="MZO1" s="80" t="s">
        <v>12683</v>
      </c>
      <c r="MZP1" s="80" t="s">
        <v>12684</v>
      </c>
      <c r="MZQ1" s="80" t="s">
        <v>12685</v>
      </c>
      <c r="MZR1" s="80" t="s">
        <v>12686</v>
      </c>
      <c r="MZS1" s="80" t="s">
        <v>12687</v>
      </c>
      <c r="MZT1" s="80" t="s">
        <v>12688</v>
      </c>
      <c r="MZU1" s="80" t="s">
        <v>12689</v>
      </c>
      <c r="MZV1" s="80" t="s">
        <v>12690</v>
      </c>
      <c r="MZW1" s="80" t="s">
        <v>12691</v>
      </c>
      <c r="MZX1" s="80" t="s">
        <v>12692</v>
      </c>
      <c r="MZY1" s="80" t="s">
        <v>12693</v>
      </c>
      <c r="MZZ1" s="80" t="s">
        <v>12694</v>
      </c>
      <c r="NAA1" s="80" t="s">
        <v>12695</v>
      </c>
      <c r="NAB1" s="80" t="s">
        <v>12696</v>
      </c>
      <c r="NAC1" s="80" t="s">
        <v>12697</v>
      </c>
      <c r="NAD1" s="80" t="s">
        <v>12698</v>
      </c>
      <c r="NAE1" s="80" t="s">
        <v>12699</v>
      </c>
      <c r="NAF1" s="80" t="s">
        <v>12700</v>
      </c>
      <c r="NAG1" s="80" t="s">
        <v>12701</v>
      </c>
      <c r="NAH1" s="80" t="s">
        <v>12702</v>
      </c>
      <c r="NAI1" s="80" t="s">
        <v>12703</v>
      </c>
      <c r="NAJ1" s="80" t="s">
        <v>12704</v>
      </c>
      <c r="NAK1" s="80" t="s">
        <v>12705</v>
      </c>
      <c r="NAL1" s="80" t="s">
        <v>12706</v>
      </c>
      <c r="NAM1" s="80" t="s">
        <v>12707</v>
      </c>
      <c r="NAN1" s="80" t="s">
        <v>12708</v>
      </c>
      <c r="NAO1" s="80" t="s">
        <v>12709</v>
      </c>
      <c r="NAP1" s="80" t="s">
        <v>12710</v>
      </c>
      <c r="NAQ1" s="80" t="s">
        <v>12711</v>
      </c>
      <c r="NAR1" s="80" t="s">
        <v>12712</v>
      </c>
      <c r="NAS1" s="80" t="s">
        <v>12713</v>
      </c>
      <c r="NAT1" s="80" t="s">
        <v>12714</v>
      </c>
      <c r="NAU1" s="80" t="s">
        <v>12715</v>
      </c>
      <c r="NAV1" s="80" t="s">
        <v>12716</v>
      </c>
      <c r="NAW1" s="80" t="s">
        <v>12717</v>
      </c>
      <c r="NAX1" s="80" t="s">
        <v>12718</v>
      </c>
      <c r="NAY1" s="80" t="s">
        <v>12719</v>
      </c>
      <c r="NAZ1" s="80" t="s">
        <v>12720</v>
      </c>
      <c r="NBA1" s="80" t="s">
        <v>12721</v>
      </c>
      <c r="NBB1" s="80" t="s">
        <v>12722</v>
      </c>
      <c r="NBC1" s="80" t="s">
        <v>12723</v>
      </c>
      <c r="NBD1" s="80" t="s">
        <v>12724</v>
      </c>
      <c r="NBE1" s="80" t="s">
        <v>12725</v>
      </c>
      <c r="NBF1" s="80" t="s">
        <v>12726</v>
      </c>
      <c r="NBG1" s="80" t="s">
        <v>12727</v>
      </c>
      <c r="NBH1" s="80" t="s">
        <v>12728</v>
      </c>
      <c r="NBI1" s="80" t="s">
        <v>12729</v>
      </c>
      <c r="NBJ1" s="80" t="s">
        <v>12730</v>
      </c>
      <c r="NBK1" s="80" t="s">
        <v>12731</v>
      </c>
      <c r="NBL1" s="80" t="s">
        <v>12732</v>
      </c>
      <c r="NBM1" s="80" t="s">
        <v>12733</v>
      </c>
      <c r="NBN1" s="80" t="s">
        <v>12734</v>
      </c>
      <c r="NBO1" s="80" t="s">
        <v>12735</v>
      </c>
      <c r="NBP1" s="80" t="s">
        <v>12736</v>
      </c>
      <c r="NBQ1" s="80" t="s">
        <v>12737</v>
      </c>
      <c r="NBR1" s="80" t="s">
        <v>12738</v>
      </c>
      <c r="NBS1" s="80" t="s">
        <v>12739</v>
      </c>
      <c r="NBT1" s="80" t="s">
        <v>12740</v>
      </c>
      <c r="NBU1" s="80" t="s">
        <v>12741</v>
      </c>
      <c r="NBV1" s="80" t="s">
        <v>12742</v>
      </c>
      <c r="NBW1" s="80" t="s">
        <v>12743</v>
      </c>
      <c r="NBX1" s="80" t="s">
        <v>12744</v>
      </c>
      <c r="NBY1" s="80" t="s">
        <v>12745</v>
      </c>
      <c r="NBZ1" s="80" t="s">
        <v>12746</v>
      </c>
      <c r="NCA1" s="80" t="s">
        <v>12747</v>
      </c>
      <c r="NCB1" s="80" t="s">
        <v>12748</v>
      </c>
      <c r="NCC1" s="80" t="s">
        <v>12749</v>
      </c>
      <c r="NCD1" s="80" t="s">
        <v>12750</v>
      </c>
      <c r="NCE1" s="80" t="s">
        <v>12751</v>
      </c>
      <c r="NCF1" s="80" t="s">
        <v>12752</v>
      </c>
      <c r="NCG1" s="80" t="s">
        <v>12753</v>
      </c>
      <c r="NCH1" s="80" t="s">
        <v>12754</v>
      </c>
      <c r="NCI1" s="80" t="s">
        <v>12755</v>
      </c>
      <c r="NCJ1" s="80" t="s">
        <v>12756</v>
      </c>
      <c r="NCK1" s="80" t="s">
        <v>12757</v>
      </c>
      <c r="NCL1" s="80" t="s">
        <v>12758</v>
      </c>
      <c r="NCM1" s="80" t="s">
        <v>12759</v>
      </c>
      <c r="NCN1" s="80" t="s">
        <v>12760</v>
      </c>
      <c r="NCO1" s="80" t="s">
        <v>12761</v>
      </c>
      <c r="NCP1" s="80" t="s">
        <v>12762</v>
      </c>
      <c r="NCQ1" s="80" t="s">
        <v>12763</v>
      </c>
      <c r="NCR1" s="80" t="s">
        <v>12764</v>
      </c>
      <c r="NCS1" s="80" t="s">
        <v>12765</v>
      </c>
      <c r="NCT1" s="80" t="s">
        <v>12766</v>
      </c>
      <c r="NCU1" s="80" t="s">
        <v>12767</v>
      </c>
      <c r="NCV1" s="80" t="s">
        <v>12768</v>
      </c>
      <c r="NCW1" s="80" t="s">
        <v>12769</v>
      </c>
      <c r="NCX1" s="80" t="s">
        <v>12770</v>
      </c>
      <c r="NCY1" s="80" t="s">
        <v>12771</v>
      </c>
      <c r="NCZ1" s="80" t="s">
        <v>12772</v>
      </c>
      <c r="NDA1" s="80" t="s">
        <v>12773</v>
      </c>
      <c r="NDB1" s="80" t="s">
        <v>12774</v>
      </c>
      <c r="NDC1" s="80" t="s">
        <v>12775</v>
      </c>
      <c r="NDD1" s="80" t="s">
        <v>12776</v>
      </c>
      <c r="NDE1" s="80" t="s">
        <v>12777</v>
      </c>
      <c r="NDF1" s="80" t="s">
        <v>12778</v>
      </c>
      <c r="NDG1" s="80" t="s">
        <v>12779</v>
      </c>
      <c r="NDH1" s="80" t="s">
        <v>12780</v>
      </c>
      <c r="NDI1" s="80" t="s">
        <v>12781</v>
      </c>
      <c r="NDJ1" s="80" t="s">
        <v>12782</v>
      </c>
      <c r="NDK1" s="80" t="s">
        <v>12783</v>
      </c>
      <c r="NDL1" s="80" t="s">
        <v>12784</v>
      </c>
      <c r="NDM1" s="80" t="s">
        <v>12785</v>
      </c>
      <c r="NDN1" s="80" t="s">
        <v>12786</v>
      </c>
      <c r="NDO1" s="80" t="s">
        <v>12787</v>
      </c>
      <c r="NDP1" s="80" t="s">
        <v>12788</v>
      </c>
      <c r="NDQ1" s="80" t="s">
        <v>12789</v>
      </c>
      <c r="NDR1" s="80" t="s">
        <v>12790</v>
      </c>
      <c r="NDS1" s="80" t="s">
        <v>12791</v>
      </c>
      <c r="NDT1" s="80" t="s">
        <v>12792</v>
      </c>
      <c r="NDU1" s="80" t="s">
        <v>12793</v>
      </c>
      <c r="NDV1" s="80" t="s">
        <v>12794</v>
      </c>
      <c r="NDW1" s="80" t="s">
        <v>12795</v>
      </c>
      <c r="NDX1" s="80" t="s">
        <v>12796</v>
      </c>
      <c r="NDY1" s="80" t="s">
        <v>12797</v>
      </c>
      <c r="NDZ1" s="80" t="s">
        <v>12798</v>
      </c>
      <c r="NEA1" s="80" t="s">
        <v>12799</v>
      </c>
      <c r="NEB1" s="80" t="s">
        <v>12800</v>
      </c>
      <c r="NEC1" s="80" t="s">
        <v>12801</v>
      </c>
      <c r="NED1" s="80" t="s">
        <v>12802</v>
      </c>
      <c r="NEE1" s="80" t="s">
        <v>12803</v>
      </c>
      <c r="NEF1" s="80" t="s">
        <v>12804</v>
      </c>
      <c r="NEG1" s="80" t="s">
        <v>12805</v>
      </c>
      <c r="NEH1" s="80" t="s">
        <v>12806</v>
      </c>
      <c r="NEI1" s="80" t="s">
        <v>12807</v>
      </c>
      <c r="NEJ1" s="80" t="s">
        <v>12808</v>
      </c>
      <c r="NEK1" s="80" t="s">
        <v>12809</v>
      </c>
      <c r="NEL1" s="80" t="s">
        <v>12810</v>
      </c>
      <c r="NEM1" s="80" t="s">
        <v>12811</v>
      </c>
      <c r="NEN1" s="80" t="s">
        <v>12812</v>
      </c>
      <c r="NEO1" s="80" t="s">
        <v>12813</v>
      </c>
      <c r="NEP1" s="80" t="s">
        <v>12814</v>
      </c>
      <c r="NEQ1" s="80" t="s">
        <v>12815</v>
      </c>
      <c r="NER1" s="80" t="s">
        <v>12816</v>
      </c>
      <c r="NES1" s="80" t="s">
        <v>12817</v>
      </c>
      <c r="NET1" s="80" t="s">
        <v>12818</v>
      </c>
      <c r="NEU1" s="80" t="s">
        <v>12819</v>
      </c>
      <c r="NEV1" s="80" t="s">
        <v>12820</v>
      </c>
      <c r="NEW1" s="80" t="s">
        <v>12821</v>
      </c>
      <c r="NEX1" s="80" t="s">
        <v>12822</v>
      </c>
      <c r="NEY1" s="80" t="s">
        <v>12823</v>
      </c>
      <c r="NEZ1" s="80" t="s">
        <v>12824</v>
      </c>
      <c r="NFA1" s="80" t="s">
        <v>12825</v>
      </c>
      <c r="NFB1" s="80" t="s">
        <v>12826</v>
      </c>
      <c r="NFC1" s="80" t="s">
        <v>12827</v>
      </c>
      <c r="NFD1" s="80" t="s">
        <v>12828</v>
      </c>
      <c r="NFE1" s="80" t="s">
        <v>12829</v>
      </c>
      <c r="NFF1" s="80" t="s">
        <v>12830</v>
      </c>
      <c r="NFG1" s="80" t="s">
        <v>12831</v>
      </c>
      <c r="NFH1" s="80" t="s">
        <v>12832</v>
      </c>
      <c r="NFI1" s="80" t="s">
        <v>12833</v>
      </c>
      <c r="NFJ1" s="80" t="s">
        <v>12834</v>
      </c>
      <c r="NFK1" s="80" t="s">
        <v>12835</v>
      </c>
      <c r="NFL1" s="80" t="s">
        <v>12836</v>
      </c>
      <c r="NFM1" s="80" t="s">
        <v>12837</v>
      </c>
      <c r="NFN1" s="80" t="s">
        <v>12838</v>
      </c>
      <c r="NFO1" s="80" t="s">
        <v>12839</v>
      </c>
      <c r="NFP1" s="80" t="s">
        <v>12840</v>
      </c>
      <c r="NFQ1" s="80" t="s">
        <v>12841</v>
      </c>
      <c r="NFR1" s="80" t="s">
        <v>12842</v>
      </c>
      <c r="NFS1" s="80" t="s">
        <v>12843</v>
      </c>
      <c r="NFT1" s="80" t="s">
        <v>12844</v>
      </c>
      <c r="NFU1" s="80" t="s">
        <v>12845</v>
      </c>
      <c r="NFV1" s="80" t="s">
        <v>12846</v>
      </c>
      <c r="NFW1" s="80" t="s">
        <v>12847</v>
      </c>
      <c r="NFX1" s="80" t="s">
        <v>12848</v>
      </c>
      <c r="NFY1" s="80" t="s">
        <v>12849</v>
      </c>
      <c r="NFZ1" s="80" t="s">
        <v>12850</v>
      </c>
      <c r="NGA1" s="80" t="s">
        <v>12851</v>
      </c>
      <c r="NGB1" s="80" t="s">
        <v>12852</v>
      </c>
      <c r="NGC1" s="80" t="s">
        <v>12853</v>
      </c>
      <c r="NGD1" s="80" t="s">
        <v>12854</v>
      </c>
      <c r="NGE1" s="80" t="s">
        <v>12855</v>
      </c>
      <c r="NGF1" s="80" t="s">
        <v>12856</v>
      </c>
      <c r="NGG1" s="80" t="s">
        <v>12857</v>
      </c>
      <c r="NGH1" s="80" t="s">
        <v>12858</v>
      </c>
      <c r="NGI1" s="80" t="s">
        <v>12859</v>
      </c>
      <c r="NGJ1" s="80" t="s">
        <v>12860</v>
      </c>
      <c r="NGK1" s="80" t="s">
        <v>12861</v>
      </c>
      <c r="NGL1" s="80" t="s">
        <v>12862</v>
      </c>
      <c r="NGM1" s="80" t="s">
        <v>12863</v>
      </c>
      <c r="NGN1" s="80" t="s">
        <v>12864</v>
      </c>
      <c r="NGO1" s="80" t="s">
        <v>12865</v>
      </c>
      <c r="NGP1" s="80" t="s">
        <v>12866</v>
      </c>
      <c r="NGQ1" s="80" t="s">
        <v>12867</v>
      </c>
      <c r="NGR1" s="80" t="s">
        <v>12868</v>
      </c>
      <c r="NGS1" s="80" t="s">
        <v>12869</v>
      </c>
      <c r="NGT1" s="80" t="s">
        <v>12870</v>
      </c>
      <c r="NGU1" s="80" t="s">
        <v>12871</v>
      </c>
      <c r="NGV1" s="80" t="s">
        <v>12872</v>
      </c>
      <c r="NGW1" s="80" t="s">
        <v>12873</v>
      </c>
      <c r="NGX1" s="80" t="s">
        <v>12874</v>
      </c>
      <c r="NGY1" s="80" t="s">
        <v>12875</v>
      </c>
      <c r="NGZ1" s="80" t="s">
        <v>12876</v>
      </c>
      <c r="NHA1" s="80" t="s">
        <v>12877</v>
      </c>
      <c r="NHB1" s="80" t="s">
        <v>12878</v>
      </c>
      <c r="NHC1" s="80" t="s">
        <v>12879</v>
      </c>
      <c r="NHD1" s="80" t="s">
        <v>12880</v>
      </c>
      <c r="NHE1" s="80" t="s">
        <v>12881</v>
      </c>
      <c r="NHF1" s="80" t="s">
        <v>12882</v>
      </c>
      <c r="NHG1" s="80" t="s">
        <v>12883</v>
      </c>
      <c r="NHH1" s="80" t="s">
        <v>12884</v>
      </c>
      <c r="NHI1" s="80" t="s">
        <v>12885</v>
      </c>
      <c r="NHJ1" s="80" t="s">
        <v>12886</v>
      </c>
      <c r="NHK1" s="80" t="s">
        <v>12887</v>
      </c>
      <c r="NHL1" s="80" t="s">
        <v>12888</v>
      </c>
      <c r="NHM1" s="80" t="s">
        <v>12889</v>
      </c>
      <c r="NHN1" s="80" t="s">
        <v>12890</v>
      </c>
      <c r="NHO1" s="80" t="s">
        <v>12891</v>
      </c>
      <c r="NHP1" s="80" t="s">
        <v>12892</v>
      </c>
      <c r="NHQ1" s="80" t="s">
        <v>12893</v>
      </c>
      <c r="NHR1" s="80" t="s">
        <v>12894</v>
      </c>
      <c r="NHS1" s="80" t="s">
        <v>12895</v>
      </c>
      <c r="NHT1" s="80" t="s">
        <v>12896</v>
      </c>
      <c r="NHU1" s="80" t="s">
        <v>12897</v>
      </c>
      <c r="NHV1" s="80" t="s">
        <v>12898</v>
      </c>
      <c r="NHW1" s="80" t="s">
        <v>12899</v>
      </c>
      <c r="NHX1" s="80" t="s">
        <v>12900</v>
      </c>
      <c r="NHY1" s="80" t="s">
        <v>12901</v>
      </c>
      <c r="NHZ1" s="80" t="s">
        <v>12902</v>
      </c>
      <c r="NIA1" s="80" t="s">
        <v>12903</v>
      </c>
      <c r="NIB1" s="80" t="s">
        <v>12904</v>
      </c>
      <c r="NIC1" s="80" t="s">
        <v>12905</v>
      </c>
      <c r="NID1" s="80" t="s">
        <v>12906</v>
      </c>
      <c r="NIE1" s="80" t="s">
        <v>12907</v>
      </c>
      <c r="NIF1" s="80" t="s">
        <v>12908</v>
      </c>
      <c r="NIG1" s="80" t="s">
        <v>12909</v>
      </c>
      <c r="NIH1" s="80" t="s">
        <v>12910</v>
      </c>
      <c r="NII1" s="80" t="s">
        <v>12911</v>
      </c>
      <c r="NIJ1" s="80" t="s">
        <v>12912</v>
      </c>
      <c r="NIK1" s="80" t="s">
        <v>12913</v>
      </c>
      <c r="NIL1" s="80" t="s">
        <v>12914</v>
      </c>
      <c r="NIM1" s="80" t="s">
        <v>12915</v>
      </c>
      <c r="NIN1" s="80" t="s">
        <v>12916</v>
      </c>
      <c r="NIO1" s="80" t="s">
        <v>12917</v>
      </c>
      <c r="NIP1" s="80" t="s">
        <v>12918</v>
      </c>
      <c r="NIQ1" s="80" t="s">
        <v>12919</v>
      </c>
      <c r="NIR1" s="80" t="s">
        <v>12920</v>
      </c>
      <c r="NIS1" s="80" t="s">
        <v>12921</v>
      </c>
      <c r="NIT1" s="80" t="s">
        <v>12922</v>
      </c>
      <c r="NIU1" s="80" t="s">
        <v>12923</v>
      </c>
      <c r="NIV1" s="80" t="s">
        <v>12924</v>
      </c>
      <c r="NIW1" s="80" t="s">
        <v>12925</v>
      </c>
      <c r="NIX1" s="80" t="s">
        <v>12926</v>
      </c>
      <c r="NIY1" s="80" t="s">
        <v>12927</v>
      </c>
      <c r="NIZ1" s="80" t="s">
        <v>12928</v>
      </c>
      <c r="NJA1" s="80" t="s">
        <v>12929</v>
      </c>
      <c r="NJB1" s="80" t="s">
        <v>12930</v>
      </c>
      <c r="NJC1" s="80" t="s">
        <v>12931</v>
      </c>
      <c r="NJD1" s="80" t="s">
        <v>12932</v>
      </c>
      <c r="NJE1" s="80" t="s">
        <v>12933</v>
      </c>
      <c r="NJF1" s="80" t="s">
        <v>12934</v>
      </c>
      <c r="NJG1" s="80" t="s">
        <v>12935</v>
      </c>
      <c r="NJH1" s="80" t="s">
        <v>12936</v>
      </c>
      <c r="NJI1" s="80" t="s">
        <v>12937</v>
      </c>
      <c r="NJJ1" s="80" t="s">
        <v>12938</v>
      </c>
      <c r="NJK1" s="80" t="s">
        <v>12939</v>
      </c>
      <c r="NJL1" s="80" t="s">
        <v>12940</v>
      </c>
      <c r="NJM1" s="80" t="s">
        <v>12941</v>
      </c>
      <c r="NJN1" s="80" t="s">
        <v>12942</v>
      </c>
      <c r="NJO1" s="80" t="s">
        <v>12943</v>
      </c>
      <c r="NJP1" s="80" t="s">
        <v>12944</v>
      </c>
      <c r="NJQ1" s="80" t="s">
        <v>12945</v>
      </c>
      <c r="NJR1" s="80" t="s">
        <v>12946</v>
      </c>
      <c r="NJS1" s="80" t="s">
        <v>12947</v>
      </c>
      <c r="NJT1" s="80" t="s">
        <v>12948</v>
      </c>
      <c r="NJU1" s="80" t="s">
        <v>12949</v>
      </c>
      <c r="NJV1" s="80" t="s">
        <v>12950</v>
      </c>
      <c r="NJW1" s="80" t="s">
        <v>12951</v>
      </c>
      <c r="NJX1" s="80" t="s">
        <v>12952</v>
      </c>
      <c r="NJY1" s="80" t="s">
        <v>12953</v>
      </c>
      <c r="NJZ1" s="80" t="s">
        <v>12954</v>
      </c>
      <c r="NKA1" s="80" t="s">
        <v>12955</v>
      </c>
      <c r="NKB1" s="80" t="s">
        <v>12956</v>
      </c>
      <c r="NKC1" s="80" t="s">
        <v>12957</v>
      </c>
      <c r="NKD1" s="80" t="s">
        <v>12958</v>
      </c>
      <c r="NKE1" s="80" t="s">
        <v>12959</v>
      </c>
      <c r="NKF1" s="80" t="s">
        <v>12960</v>
      </c>
      <c r="NKG1" s="80" t="s">
        <v>12961</v>
      </c>
      <c r="NKH1" s="80" t="s">
        <v>12962</v>
      </c>
      <c r="NKI1" s="80" t="s">
        <v>12963</v>
      </c>
      <c r="NKJ1" s="80" t="s">
        <v>12964</v>
      </c>
      <c r="NKK1" s="80" t="s">
        <v>12965</v>
      </c>
      <c r="NKL1" s="80" t="s">
        <v>12966</v>
      </c>
      <c r="NKM1" s="80" t="s">
        <v>12967</v>
      </c>
      <c r="NKN1" s="80" t="s">
        <v>12968</v>
      </c>
      <c r="NKO1" s="80" t="s">
        <v>12969</v>
      </c>
      <c r="NKP1" s="80" t="s">
        <v>12970</v>
      </c>
      <c r="NKQ1" s="80" t="s">
        <v>12971</v>
      </c>
      <c r="NKR1" s="80" t="s">
        <v>12972</v>
      </c>
      <c r="NKS1" s="80" t="s">
        <v>12973</v>
      </c>
      <c r="NKT1" s="80" t="s">
        <v>12974</v>
      </c>
      <c r="NKU1" s="80" t="s">
        <v>12975</v>
      </c>
      <c r="NKV1" s="80" t="s">
        <v>12976</v>
      </c>
      <c r="NKW1" s="80" t="s">
        <v>12977</v>
      </c>
      <c r="NKX1" s="80" t="s">
        <v>12978</v>
      </c>
      <c r="NKY1" s="80" t="s">
        <v>12979</v>
      </c>
      <c r="NKZ1" s="80" t="s">
        <v>12980</v>
      </c>
      <c r="NLA1" s="80" t="s">
        <v>12981</v>
      </c>
      <c r="NLB1" s="80" t="s">
        <v>12982</v>
      </c>
      <c r="NLC1" s="80" t="s">
        <v>12983</v>
      </c>
      <c r="NLD1" s="80" t="s">
        <v>12984</v>
      </c>
      <c r="NLE1" s="80" t="s">
        <v>12985</v>
      </c>
      <c r="NLF1" s="80" t="s">
        <v>12986</v>
      </c>
      <c r="NLG1" s="80" t="s">
        <v>12987</v>
      </c>
      <c r="NLH1" s="80" t="s">
        <v>12988</v>
      </c>
      <c r="NLI1" s="80" t="s">
        <v>12989</v>
      </c>
      <c r="NLJ1" s="80" t="s">
        <v>12990</v>
      </c>
      <c r="NLK1" s="80" t="s">
        <v>12991</v>
      </c>
      <c r="NLL1" s="80" t="s">
        <v>12992</v>
      </c>
      <c r="NLM1" s="80" t="s">
        <v>12993</v>
      </c>
      <c r="NLN1" s="80" t="s">
        <v>12994</v>
      </c>
      <c r="NLO1" s="80" t="s">
        <v>12995</v>
      </c>
      <c r="NLP1" s="80" t="s">
        <v>12996</v>
      </c>
      <c r="NLQ1" s="80" t="s">
        <v>12997</v>
      </c>
      <c r="NLR1" s="80" t="s">
        <v>12998</v>
      </c>
      <c r="NLS1" s="80" t="s">
        <v>12999</v>
      </c>
      <c r="NLT1" s="80" t="s">
        <v>13000</v>
      </c>
      <c r="NLU1" s="80" t="s">
        <v>13001</v>
      </c>
      <c r="NLV1" s="80" t="s">
        <v>13002</v>
      </c>
      <c r="NLW1" s="80" t="s">
        <v>13003</v>
      </c>
      <c r="NLX1" s="80" t="s">
        <v>13004</v>
      </c>
      <c r="NLY1" s="80" t="s">
        <v>13005</v>
      </c>
      <c r="NLZ1" s="80" t="s">
        <v>13006</v>
      </c>
      <c r="NMA1" s="80" t="s">
        <v>13007</v>
      </c>
      <c r="NMB1" s="80" t="s">
        <v>13008</v>
      </c>
      <c r="NMC1" s="80" t="s">
        <v>13009</v>
      </c>
      <c r="NMD1" s="80" t="s">
        <v>13010</v>
      </c>
      <c r="NME1" s="80" t="s">
        <v>13011</v>
      </c>
      <c r="NMF1" s="80" t="s">
        <v>13012</v>
      </c>
      <c r="NMG1" s="80" t="s">
        <v>13013</v>
      </c>
      <c r="NMH1" s="80" t="s">
        <v>13014</v>
      </c>
      <c r="NMI1" s="80" t="s">
        <v>13015</v>
      </c>
      <c r="NMJ1" s="80" t="s">
        <v>13016</v>
      </c>
      <c r="NMK1" s="80" t="s">
        <v>13017</v>
      </c>
      <c r="NML1" s="80" t="s">
        <v>13018</v>
      </c>
      <c r="NMM1" s="80" t="s">
        <v>13019</v>
      </c>
      <c r="NMN1" s="80" t="s">
        <v>13020</v>
      </c>
      <c r="NMO1" s="80" t="s">
        <v>13021</v>
      </c>
      <c r="NMP1" s="80" t="s">
        <v>13022</v>
      </c>
      <c r="NMQ1" s="80" t="s">
        <v>13023</v>
      </c>
      <c r="NMR1" s="80" t="s">
        <v>13024</v>
      </c>
      <c r="NMS1" s="80" t="s">
        <v>13025</v>
      </c>
      <c r="NMT1" s="80" t="s">
        <v>13026</v>
      </c>
      <c r="NMU1" s="80" t="s">
        <v>13027</v>
      </c>
      <c r="NMV1" s="80" t="s">
        <v>13028</v>
      </c>
      <c r="NMW1" s="80" t="s">
        <v>13029</v>
      </c>
      <c r="NMX1" s="80" t="s">
        <v>13030</v>
      </c>
      <c r="NMY1" s="80" t="s">
        <v>13031</v>
      </c>
      <c r="NMZ1" s="80" t="s">
        <v>13032</v>
      </c>
      <c r="NNA1" s="80" t="s">
        <v>13033</v>
      </c>
      <c r="NNB1" s="80" t="s">
        <v>13034</v>
      </c>
      <c r="NNC1" s="80" t="s">
        <v>13035</v>
      </c>
      <c r="NND1" s="80" t="s">
        <v>13036</v>
      </c>
      <c r="NNE1" s="80" t="s">
        <v>13037</v>
      </c>
      <c r="NNF1" s="80" t="s">
        <v>13038</v>
      </c>
      <c r="NNG1" s="80" t="s">
        <v>13039</v>
      </c>
      <c r="NNH1" s="80" t="s">
        <v>13040</v>
      </c>
      <c r="NNI1" s="80" t="s">
        <v>13041</v>
      </c>
      <c r="NNJ1" s="80" t="s">
        <v>13042</v>
      </c>
      <c r="NNK1" s="80" t="s">
        <v>13043</v>
      </c>
      <c r="NNL1" s="80" t="s">
        <v>13044</v>
      </c>
      <c r="NNM1" s="80" t="s">
        <v>13045</v>
      </c>
      <c r="NNN1" s="80" t="s">
        <v>13046</v>
      </c>
      <c r="NNO1" s="80" t="s">
        <v>13047</v>
      </c>
      <c r="NNP1" s="80" t="s">
        <v>13048</v>
      </c>
      <c r="NNQ1" s="80" t="s">
        <v>13049</v>
      </c>
      <c r="NNR1" s="80" t="s">
        <v>13050</v>
      </c>
      <c r="NNS1" s="80" t="s">
        <v>13051</v>
      </c>
      <c r="NNT1" s="80" t="s">
        <v>13052</v>
      </c>
      <c r="NNU1" s="80" t="s">
        <v>13053</v>
      </c>
      <c r="NNV1" s="80" t="s">
        <v>13054</v>
      </c>
      <c r="NNW1" s="80" t="s">
        <v>13055</v>
      </c>
      <c r="NNX1" s="80" t="s">
        <v>13056</v>
      </c>
      <c r="NNY1" s="80" t="s">
        <v>13057</v>
      </c>
      <c r="NNZ1" s="80" t="s">
        <v>13058</v>
      </c>
      <c r="NOA1" s="80" t="s">
        <v>13059</v>
      </c>
      <c r="NOB1" s="80" t="s">
        <v>13060</v>
      </c>
      <c r="NOC1" s="80" t="s">
        <v>13061</v>
      </c>
      <c r="NOD1" s="80" t="s">
        <v>13062</v>
      </c>
      <c r="NOE1" s="80" t="s">
        <v>13063</v>
      </c>
      <c r="NOF1" s="80" t="s">
        <v>13064</v>
      </c>
      <c r="NOG1" s="80" t="s">
        <v>13065</v>
      </c>
      <c r="NOH1" s="80" t="s">
        <v>13066</v>
      </c>
      <c r="NOI1" s="80" t="s">
        <v>13067</v>
      </c>
      <c r="NOJ1" s="80" t="s">
        <v>13068</v>
      </c>
      <c r="NOK1" s="80" t="s">
        <v>13069</v>
      </c>
      <c r="NOL1" s="80" t="s">
        <v>13070</v>
      </c>
      <c r="NOM1" s="80" t="s">
        <v>13071</v>
      </c>
      <c r="NON1" s="80" t="s">
        <v>13072</v>
      </c>
      <c r="NOO1" s="80" t="s">
        <v>13073</v>
      </c>
      <c r="NOP1" s="80" t="s">
        <v>13074</v>
      </c>
      <c r="NOQ1" s="80" t="s">
        <v>13075</v>
      </c>
      <c r="NOR1" s="80" t="s">
        <v>13076</v>
      </c>
      <c r="NOS1" s="80" t="s">
        <v>13077</v>
      </c>
      <c r="NOT1" s="80" t="s">
        <v>13078</v>
      </c>
      <c r="NOU1" s="80" t="s">
        <v>13079</v>
      </c>
      <c r="NOV1" s="80" t="s">
        <v>13080</v>
      </c>
      <c r="NOW1" s="80" t="s">
        <v>13081</v>
      </c>
      <c r="NOX1" s="80" t="s">
        <v>13082</v>
      </c>
      <c r="NOY1" s="80" t="s">
        <v>13083</v>
      </c>
      <c r="NOZ1" s="80" t="s">
        <v>13084</v>
      </c>
      <c r="NPA1" s="80" t="s">
        <v>13085</v>
      </c>
      <c r="NPB1" s="80" t="s">
        <v>13086</v>
      </c>
      <c r="NPC1" s="80" t="s">
        <v>13087</v>
      </c>
      <c r="NPD1" s="80" t="s">
        <v>13088</v>
      </c>
      <c r="NPE1" s="80" t="s">
        <v>13089</v>
      </c>
      <c r="NPF1" s="80" t="s">
        <v>13090</v>
      </c>
      <c r="NPG1" s="80" t="s">
        <v>13091</v>
      </c>
      <c r="NPH1" s="80" t="s">
        <v>13092</v>
      </c>
      <c r="NPI1" s="80" t="s">
        <v>13093</v>
      </c>
      <c r="NPJ1" s="80" t="s">
        <v>13094</v>
      </c>
      <c r="NPK1" s="80" t="s">
        <v>13095</v>
      </c>
      <c r="NPL1" s="80" t="s">
        <v>13096</v>
      </c>
      <c r="NPM1" s="80" t="s">
        <v>13097</v>
      </c>
      <c r="NPN1" s="80" t="s">
        <v>13098</v>
      </c>
      <c r="NPO1" s="80" t="s">
        <v>13099</v>
      </c>
      <c r="NPP1" s="80" t="s">
        <v>13100</v>
      </c>
      <c r="NPQ1" s="80" t="s">
        <v>13101</v>
      </c>
      <c r="NPR1" s="80" t="s">
        <v>13102</v>
      </c>
      <c r="NPS1" s="80" t="s">
        <v>13103</v>
      </c>
      <c r="NPT1" s="80" t="s">
        <v>13104</v>
      </c>
      <c r="NPU1" s="80" t="s">
        <v>13105</v>
      </c>
      <c r="NPV1" s="80" t="s">
        <v>13106</v>
      </c>
      <c r="NPW1" s="80" t="s">
        <v>13107</v>
      </c>
      <c r="NPX1" s="80" t="s">
        <v>13108</v>
      </c>
      <c r="NPY1" s="80" t="s">
        <v>13109</v>
      </c>
      <c r="NPZ1" s="80" t="s">
        <v>13110</v>
      </c>
      <c r="NQA1" s="80" t="s">
        <v>13111</v>
      </c>
      <c r="NQB1" s="80" t="s">
        <v>13112</v>
      </c>
      <c r="NQC1" s="80" t="s">
        <v>13113</v>
      </c>
      <c r="NQD1" s="80" t="s">
        <v>13114</v>
      </c>
      <c r="NQE1" s="80" t="s">
        <v>13115</v>
      </c>
      <c r="NQF1" s="80" t="s">
        <v>13116</v>
      </c>
      <c r="NQG1" s="80" t="s">
        <v>13117</v>
      </c>
      <c r="NQH1" s="80" t="s">
        <v>13118</v>
      </c>
      <c r="NQI1" s="80" t="s">
        <v>13119</v>
      </c>
      <c r="NQJ1" s="80" t="s">
        <v>13120</v>
      </c>
      <c r="NQK1" s="80" t="s">
        <v>13121</v>
      </c>
      <c r="NQL1" s="80" t="s">
        <v>13122</v>
      </c>
      <c r="NQM1" s="80" t="s">
        <v>13123</v>
      </c>
      <c r="NQN1" s="80" t="s">
        <v>13124</v>
      </c>
      <c r="NQO1" s="80" t="s">
        <v>13125</v>
      </c>
      <c r="NQP1" s="80" t="s">
        <v>13126</v>
      </c>
      <c r="NQQ1" s="80" t="s">
        <v>13127</v>
      </c>
      <c r="NQR1" s="80" t="s">
        <v>13128</v>
      </c>
      <c r="NQS1" s="80" t="s">
        <v>13129</v>
      </c>
      <c r="NQT1" s="80" t="s">
        <v>13130</v>
      </c>
      <c r="NQU1" s="80" t="s">
        <v>13131</v>
      </c>
      <c r="NQV1" s="80" t="s">
        <v>13132</v>
      </c>
      <c r="NQW1" s="80" t="s">
        <v>13133</v>
      </c>
      <c r="NQX1" s="80" t="s">
        <v>13134</v>
      </c>
      <c r="NQY1" s="80" t="s">
        <v>13135</v>
      </c>
      <c r="NQZ1" s="80" t="s">
        <v>13136</v>
      </c>
      <c r="NRA1" s="80" t="s">
        <v>13137</v>
      </c>
      <c r="NRB1" s="80" t="s">
        <v>13138</v>
      </c>
      <c r="NRC1" s="80" t="s">
        <v>13139</v>
      </c>
      <c r="NRD1" s="80" t="s">
        <v>13140</v>
      </c>
      <c r="NRE1" s="80" t="s">
        <v>13141</v>
      </c>
      <c r="NRF1" s="80" t="s">
        <v>13142</v>
      </c>
      <c r="NRG1" s="80" t="s">
        <v>13143</v>
      </c>
      <c r="NRH1" s="80" t="s">
        <v>13144</v>
      </c>
      <c r="NRI1" s="80" t="s">
        <v>13145</v>
      </c>
      <c r="NRJ1" s="80" t="s">
        <v>13146</v>
      </c>
      <c r="NRK1" s="80" t="s">
        <v>13147</v>
      </c>
      <c r="NRL1" s="80" t="s">
        <v>13148</v>
      </c>
      <c r="NRM1" s="80" t="s">
        <v>13149</v>
      </c>
      <c r="NRN1" s="80" t="s">
        <v>13150</v>
      </c>
      <c r="NRO1" s="80" t="s">
        <v>13151</v>
      </c>
      <c r="NRP1" s="80" t="s">
        <v>13152</v>
      </c>
      <c r="NRQ1" s="80" t="s">
        <v>13153</v>
      </c>
      <c r="NRR1" s="80" t="s">
        <v>13154</v>
      </c>
      <c r="NRS1" s="80" t="s">
        <v>13155</v>
      </c>
      <c r="NRT1" s="80" t="s">
        <v>13156</v>
      </c>
      <c r="NRU1" s="80" t="s">
        <v>13157</v>
      </c>
      <c r="NRV1" s="80" t="s">
        <v>13158</v>
      </c>
      <c r="NRW1" s="80" t="s">
        <v>13159</v>
      </c>
      <c r="NRX1" s="80" t="s">
        <v>13160</v>
      </c>
      <c r="NRY1" s="80" t="s">
        <v>13161</v>
      </c>
      <c r="NRZ1" s="80" t="s">
        <v>13162</v>
      </c>
      <c r="NSA1" s="80" t="s">
        <v>13163</v>
      </c>
      <c r="NSB1" s="80" t="s">
        <v>13164</v>
      </c>
      <c r="NSC1" s="80" t="s">
        <v>13165</v>
      </c>
      <c r="NSD1" s="80" t="s">
        <v>13166</v>
      </c>
      <c r="NSE1" s="80" t="s">
        <v>13167</v>
      </c>
      <c r="NSF1" s="80" t="s">
        <v>13168</v>
      </c>
      <c r="NSG1" s="80" t="s">
        <v>13169</v>
      </c>
      <c r="NSH1" s="80" t="s">
        <v>13170</v>
      </c>
      <c r="NSI1" s="80" t="s">
        <v>13171</v>
      </c>
      <c r="NSJ1" s="80" t="s">
        <v>13172</v>
      </c>
      <c r="NSK1" s="80" t="s">
        <v>13173</v>
      </c>
      <c r="NSL1" s="80" t="s">
        <v>13174</v>
      </c>
      <c r="NSM1" s="80" t="s">
        <v>13175</v>
      </c>
      <c r="NSN1" s="80" t="s">
        <v>13176</v>
      </c>
      <c r="NSO1" s="80" t="s">
        <v>13177</v>
      </c>
      <c r="NSP1" s="80" t="s">
        <v>13178</v>
      </c>
      <c r="NSQ1" s="80" t="s">
        <v>13179</v>
      </c>
      <c r="NSR1" s="80" t="s">
        <v>13180</v>
      </c>
      <c r="NSS1" s="80" t="s">
        <v>13181</v>
      </c>
      <c r="NST1" s="80" t="s">
        <v>13182</v>
      </c>
      <c r="NSU1" s="80" t="s">
        <v>13183</v>
      </c>
      <c r="NSV1" s="80" t="s">
        <v>13184</v>
      </c>
      <c r="NSW1" s="80" t="s">
        <v>13185</v>
      </c>
      <c r="NSX1" s="80" t="s">
        <v>13186</v>
      </c>
      <c r="NSY1" s="80" t="s">
        <v>13187</v>
      </c>
      <c r="NSZ1" s="80" t="s">
        <v>13188</v>
      </c>
      <c r="NTA1" s="80" t="s">
        <v>13189</v>
      </c>
      <c r="NTB1" s="80" t="s">
        <v>13190</v>
      </c>
      <c r="NTC1" s="80" t="s">
        <v>13191</v>
      </c>
      <c r="NTD1" s="80" t="s">
        <v>13192</v>
      </c>
      <c r="NTE1" s="80" t="s">
        <v>13193</v>
      </c>
      <c r="NTF1" s="80" t="s">
        <v>13194</v>
      </c>
      <c r="NTG1" s="80" t="s">
        <v>13195</v>
      </c>
      <c r="NTH1" s="80" t="s">
        <v>13196</v>
      </c>
      <c r="NTI1" s="80" t="s">
        <v>13197</v>
      </c>
      <c r="NTJ1" s="80" t="s">
        <v>13198</v>
      </c>
      <c r="NTK1" s="80" t="s">
        <v>13199</v>
      </c>
      <c r="NTL1" s="80" t="s">
        <v>13200</v>
      </c>
      <c r="NTM1" s="80" t="s">
        <v>13201</v>
      </c>
      <c r="NTN1" s="80" t="s">
        <v>13202</v>
      </c>
      <c r="NTO1" s="80" t="s">
        <v>13203</v>
      </c>
      <c r="NTP1" s="80" t="s">
        <v>13204</v>
      </c>
      <c r="NTQ1" s="80" t="s">
        <v>13205</v>
      </c>
      <c r="NTR1" s="80" t="s">
        <v>13206</v>
      </c>
      <c r="NTS1" s="80" t="s">
        <v>13207</v>
      </c>
      <c r="NTT1" s="80" t="s">
        <v>13208</v>
      </c>
      <c r="NTU1" s="80" t="s">
        <v>13209</v>
      </c>
      <c r="NTV1" s="80" t="s">
        <v>13210</v>
      </c>
      <c r="NTW1" s="80" t="s">
        <v>13211</v>
      </c>
      <c r="NTX1" s="80" t="s">
        <v>13212</v>
      </c>
      <c r="NTY1" s="80" t="s">
        <v>13213</v>
      </c>
      <c r="NTZ1" s="80" t="s">
        <v>13214</v>
      </c>
      <c r="NUA1" s="80" t="s">
        <v>13215</v>
      </c>
      <c r="NUB1" s="80" t="s">
        <v>13216</v>
      </c>
      <c r="NUC1" s="80" t="s">
        <v>13217</v>
      </c>
      <c r="NUD1" s="80" t="s">
        <v>13218</v>
      </c>
      <c r="NUE1" s="80" t="s">
        <v>13219</v>
      </c>
      <c r="NUF1" s="80" t="s">
        <v>13220</v>
      </c>
      <c r="NUG1" s="80" t="s">
        <v>13221</v>
      </c>
      <c r="NUH1" s="80" t="s">
        <v>13222</v>
      </c>
      <c r="NUI1" s="80" t="s">
        <v>13223</v>
      </c>
      <c r="NUJ1" s="80" t="s">
        <v>13224</v>
      </c>
      <c r="NUK1" s="80" t="s">
        <v>13225</v>
      </c>
      <c r="NUL1" s="80" t="s">
        <v>13226</v>
      </c>
      <c r="NUM1" s="80" t="s">
        <v>13227</v>
      </c>
      <c r="NUN1" s="80" t="s">
        <v>13228</v>
      </c>
      <c r="NUO1" s="80" t="s">
        <v>13229</v>
      </c>
      <c r="NUP1" s="80" t="s">
        <v>13230</v>
      </c>
      <c r="NUQ1" s="80" t="s">
        <v>13231</v>
      </c>
      <c r="NUR1" s="80" t="s">
        <v>13232</v>
      </c>
      <c r="NUS1" s="80" t="s">
        <v>13233</v>
      </c>
      <c r="NUT1" s="80" t="s">
        <v>13234</v>
      </c>
      <c r="NUU1" s="80" t="s">
        <v>13235</v>
      </c>
      <c r="NUV1" s="80" t="s">
        <v>13236</v>
      </c>
      <c r="NUW1" s="80" t="s">
        <v>13237</v>
      </c>
      <c r="NUX1" s="80" t="s">
        <v>13238</v>
      </c>
      <c r="NUY1" s="80" t="s">
        <v>13239</v>
      </c>
      <c r="NUZ1" s="80" t="s">
        <v>13240</v>
      </c>
      <c r="NVA1" s="80" t="s">
        <v>13241</v>
      </c>
      <c r="NVB1" s="80" t="s">
        <v>13242</v>
      </c>
      <c r="NVC1" s="80" t="s">
        <v>13243</v>
      </c>
      <c r="NVD1" s="80" t="s">
        <v>13244</v>
      </c>
      <c r="NVE1" s="80" t="s">
        <v>13245</v>
      </c>
      <c r="NVF1" s="80" t="s">
        <v>13246</v>
      </c>
      <c r="NVG1" s="80" t="s">
        <v>13247</v>
      </c>
      <c r="NVH1" s="80" t="s">
        <v>13248</v>
      </c>
      <c r="NVI1" s="80" t="s">
        <v>13249</v>
      </c>
      <c r="NVJ1" s="80" t="s">
        <v>13250</v>
      </c>
      <c r="NVK1" s="80" t="s">
        <v>13251</v>
      </c>
      <c r="NVL1" s="80" t="s">
        <v>13252</v>
      </c>
      <c r="NVM1" s="80" t="s">
        <v>13253</v>
      </c>
      <c r="NVN1" s="80" t="s">
        <v>13254</v>
      </c>
      <c r="NVO1" s="80" t="s">
        <v>13255</v>
      </c>
      <c r="NVP1" s="80" t="s">
        <v>13256</v>
      </c>
      <c r="NVQ1" s="80" t="s">
        <v>13257</v>
      </c>
      <c r="NVR1" s="80" t="s">
        <v>13258</v>
      </c>
      <c r="NVS1" s="80" t="s">
        <v>13259</v>
      </c>
      <c r="NVT1" s="80" t="s">
        <v>13260</v>
      </c>
      <c r="NVU1" s="80" t="s">
        <v>13261</v>
      </c>
      <c r="NVV1" s="80" t="s">
        <v>13262</v>
      </c>
      <c r="NVW1" s="80" t="s">
        <v>13263</v>
      </c>
      <c r="NVX1" s="80" t="s">
        <v>13264</v>
      </c>
      <c r="NVY1" s="80" t="s">
        <v>13265</v>
      </c>
      <c r="NVZ1" s="80" t="s">
        <v>13266</v>
      </c>
      <c r="NWA1" s="80" t="s">
        <v>13267</v>
      </c>
      <c r="NWB1" s="80" t="s">
        <v>13268</v>
      </c>
      <c r="NWC1" s="80" t="s">
        <v>13269</v>
      </c>
      <c r="NWD1" s="80" t="s">
        <v>13270</v>
      </c>
      <c r="NWE1" s="80" t="s">
        <v>13271</v>
      </c>
      <c r="NWF1" s="80" t="s">
        <v>13272</v>
      </c>
      <c r="NWG1" s="80" t="s">
        <v>13273</v>
      </c>
      <c r="NWH1" s="80" t="s">
        <v>13274</v>
      </c>
      <c r="NWI1" s="80" t="s">
        <v>13275</v>
      </c>
      <c r="NWJ1" s="80" t="s">
        <v>13276</v>
      </c>
      <c r="NWK1" s="80" t="s">
        <v>13277</v>
      </c>
      <c r="NWL1" s="80" t="s">
        <v>13278</v>
      </c>
      <c r="NWM1" s="80" t="s">
        <v>13279</v>
      </c>
      <c r="NWN1" s="80" t="s">
        <v>13280</v>
      </c>
      <c r="NWO1" s="80" t="s">
        <v>13281</v>
      </c>
      <c r="NWP1" s="80" t="s">
        <v>13282</v>
      </c>
      <c r="NWQ1" s="80" t="s">
        <v>13283</v>
      </c>
      <c r="NWR1" s="80" t="s">
        <v>13284</v>
      </c>
      <c r="NWS1" s="80" t="s">
        <v>13285</v>
      </c>
      <c r="NWT1" s="80" t="s">
        <v>13286</v>
      </c>
      <c r="NWU1" s="80" t="s">
        <v>13287</v>
      </c>
      <c r="NWV1" s="80" t="s">
        <v>13288</v>
      </c>
      <c r="NWW1" s="80" t="s">
        <v>13289</v>
      </c>
      <c r="NWX1" s="80" t="s">
        <v>13290</v>
      </c>
      <c r="NWY1" s="80" t="s">
        <v>13291</v>
      </c>
      <c r="NWZ1" s="80" t="s">
        <v>13292</v>
      </c>
      <c r="NXA1" s="80" t="s">
        <v>13293</v>
      </c>
      <c r="NXB1" s="80" t="s">
        <v>13294</v>
      </c>
      <c r="NXC1" s="80" t="s">
        <v>13295</v>
      </c>
      <c r="NXD1" s="80" t="s">
        <v>13296</v>
      </c>
      <c r="NXE1" s="80" t="s">
        <v>13297</v>
      </c>
      <c r="NXF1" s="80" t="s">
        <v>13298</v>
      </c>
      <c r="NXG1" s="80" t="s">
        <v>13299</v>
      </c>
      <c r="NXH1" s="80" t="s">
        <v>13300</v>
      </c>
      <c r="NXI1" s="80" t="s">
        <v>13301</v>
      </c>
      <c r="NXJ1" s="80" t="s">
        <v>13302</v>
      </c>
      <c r="NXK1" s="80" t="s">
        <v>13303</v>
      </c>
      <c r="NXL1" s="80" t="s">
        <v>13304</v>
      </c>
      <c r="NXM1" s="80" t="s">
        <v>13305</v>
      </c>
      <c r="NXN1" s="80" t="s">
        <v>13306</v>
      </c>
      <c r="NXO1" s="80" t="s">
        <v>13307</v>
      </c>
      <c r="NXP1" s="80" t="s">
        <v>13308</v>
      </c>
      <c r="NXQ1" s="80" t="s">
        <v>13309</v>
      </c>
      <c r="NXR1" s="80" t="s">
        <v>13310</v>
      </c>
      <c r="NXS1" s="80" t="s">
        <v>13311</v>
      </c>
      <c r="NXT1" s="80" t="s">
        <v>13312</v>
      </c>
      <c r="NXU1" s="80" t="s">
        <v>13313</v>
      </c>
      <c r="NXV1" s="80" t="s">
        <v>13314</v>
      </c>
      <c r="NXW1" s="80" t="s">
        <v>13315</v>
      </c>
      <c r="NXX1" s="80" t="s">
        <v>13316</v>
      </c>
      <c r="NXY1" s="80" t="s">
        <v>13317</v>
      </c>
      <c r="NXZ1" s="80" t="s">
        <v>13318</v>
      </c>
      <c r="NYA1" s="80" t="s">
        <v>13319</v>
      </c>
      <c r="NYB1" s="80" t="s">
        <v>13320</v>
      </c>
      <c r="NYC1" s="80" t="s">
        <v>13321</v>
      </c>
      <c r="NYD1" s="80" t="s">
        <v>13322</v>
      </c>
      <c r="NYE1" s="80" t="s">
        <v>13323</v>
      </c>
      <c r="NYF1" s="80" t="s">
        <v>13324</v>
      </c>
      <c r="NYG1" s="80" t="s">
        <v>13325</v>
      </c>
      <c r="NYH1" s="80" t="s">
        <v>13326</v>
      </c>
      <c r="NYI1" s="80" t="s">
        <v>13327</v>
      </c>
      <c r="NYJ1" s="80" t="s">
        <v>13328</v>
      </c>
      <c r="NYK1" s="80" t="s">
        <v>13329</v>
      </c>
      <c r="NYL1" s="80" t="s">
        <v>13330</v>
      </c>
      <c r="NYM1" s="80" t="s">
        <v>13331</v>
      </c>
      <c r="NYN1" s="80" t="s">
        <v>13332</v>
      </c>
      <c r="NYO1" s="80" t="s">
        <v>13333</v>
      </c>
      <c r="NYP1" s="80" t="s">
        <v>13334</v>
      </c>
      <c r="NYQ1" s="80" t="s">
        <v>13335</v>
      </c>
      <c r="NYR1" s="80" t="s">
        <v>13336</v>
      </c>
      <c r="NYS1" s="80" t="s">
        <v>13337</v>
      </c>
      <c r="NYT1" s="80" t="s">
        <v>13338</v>
      </c>
      <c r="NYU1" s="80" t="s">
        <v>13339</v>
      </c>
      <c r="NYV1" s="80" t="s">
        <v>13340</v>
      </c>
      <c r="NYW1" s="80" t="s">
        <v>13341</v>
      </c>
      <c r="NYX1" s="80" t="s">
        <v>13342</v>
      </c>
      <c r="NYY1" s="80" t="s">
        <v>13343</v>
      </c>
      <c r="NYZ1" s="80" t="s">
        <v>13344</v>
      </c>
      <c r="NZA1" s="80" t="s">
        <v>13345</v>
      </c>
      <c r="NZB1" s="80" t="s">
        <v>13346</v>
      </c>
      <c r="NZC1" s="80" t="s">
        <v>13347</v>
      </c>
      <c r="NZD1" s="80" t="s">
        <v>13348</v>
      </c>
      <c r="NZE1" s="80" t="s">
        <v>13349</v>
      </c>
      <c r="NZF1" s="80" t="s">
        <v>13350</v>
      </c>
      <c r="NZG1" s="80" t="s">
        <v>13351</v>
      </c>
      <c r="NZH1" s="80" t="s">
        <v>13352</v>
      </c>
      <c r="NZI1" s="80" t="s">
        <v>13353</v>
      </c>
      <c r="NZJ1" s="80" t="s">
        <v>13354</v>
      </c>
      <c r="NZK1" s="80" t="s">
        <v>13355</v>
      </c>
      <c r="NZL1" s="80" t="s">
        <v>13356</v>
      </c>
      <c r="NZM1" s="80" t="s">
        <v>13357</v>
      </c>
      <c r="NZN1" s="80" t="s">
        <v>13358</v>
      </c>
      <c r="NZO1" s="80" t="s">
        <v>13359</v>
      </c>
      <c r="NZP1" s="80" t="s">
        <v>13360</v>
      </c>
      <c r="NZQ1" s="80" t="s">
        <v>13361</v>
      </c>
      <c r="NZR1" s="80" t="s">
        <v>13362</v>
      </c>
      <c r="NZS1" s="80" t="s">
        <v>13363</v>
      </c>
      <c r="NZT1" s="80" t="s">
        <v>13364</v>
      </c>
      <c r="NZU1" s="80" t="s">
        <v>13365</v>
      </c>
      <c r="NZV1" s="80" t="s">
        <v>13366</v>
      </c>
      <c r="NZW1" s="80" t="s">
        <v>13367</v>
      </c>
      <c r="NZX1" s="80" t="s">
        <v>13368</v>
      </c>
      <c r="NZY1" s="80" t="s">
        <v>13369</v>
      </c>
      <c r="NZZ1" s="80" t="s">
        <v>13370</v>
      </c>
      <c r="OAA1" s="80" t="s">
        <v>13371</v>
      </c>
      <c r="OAB1" s="80" t="s">
        <v>13372</v>
      </c>
      <c r="OAC1" s="80" t="s">
        <v>13373</v>
      </c>
      <c r="OAD1" s="80" t="s">
        <v>13374</v>
      </c>
      <c r="OAE1" s="80" t="s">
        <v>13375</v>
      </c>
      <c r="OAF1" s="80" t="s">
        <v>13376</v>
      </c>
      <c r="OAG1" s="80" t="s">
        <v>13377</v>
      </c>
      <c r="OAH1" s="80" t="s">
        <v>13378</v>
      </c>
      <c r="OAI1" s="80" t="s">
        <v>13379</v>
      </c>
      <c r="OAJ1" s="80" t="s">
        <v>13380</v>
      </c>
      <c r="OAK1" s="80" t="s">
        <v>13381</v>
      </c>
      <c r="OAL1" s="80" t="s">
        <v>13382</v>
      </c>
      <c r="OAM1" s="80" t="s">
        <v>13383</v>
      </c>
      <c r="OAN1" s="80" t="s">
        <v>13384</v>
      </c>
      <c r="OAO1" s="80" t="s">
        <v>13385</v>
      </c>
      <c r="OAP1" s="80" t="s">
        <v>13386</v>
      </c>
      <c r="OAQ1" s="80" t="s">
        <v>13387</v>
      </c>
      <c r="OAR1" s="80" t="s">
        <v>13388</v>
      </c>
      <c r="OAS1" s="80" t="s">
        <v>13389</v>
      </c>
      <c r="OAT1" s="80" t="s">
        <v>13390</v>
      </c>
      <c r="OAU1" s="80" t="s">
        <v>13391</v>
      </c>
      <c r="OAV1" s="80" t="s">
        <v>13392</v>
      </c>
      <c r="OAW1" s="80" t="s">
        <v>13393</v>
      </c>
      <c r="OAX1" s="80" t="s">
        <v>13394</v>
      </c>
      <c r="OAY1" s="80" t="s">
        <v>13395</v>
      </c>
      <c r="OAZ1" s="80" t="s">
        <v>13396</v>
      </c>
      <c r="OBA1" s="80" t="s">
        <v>13397</v>
      </c>
      <c r="OBB1" s="80" t="s">
        <v>13398</v>
      </c>
      <c r="OBC1" s="80" t="s">
        <v>13399</v>
      </c>
      <c r="OBD1" s="80" t="s">
        <v>13400</v>
      </c>
      <c r="OBE1" s="80" t="s">
        <v>13401</v>
      </c>
      <c r="OBF1" s="80" t="s">
        <v>13402</v>
      </c>
      <c r="OBG1" s="80" t="s">
        <v>13403</v>
      </c>
      <c r="OBH1" s="80" t="s">
        <v>13404</v>
      </c>
      <c r="OBI1" s="80" t="s">
        <v>13405</v>
      </c>
      <c r="OBJ1" s="80" t="s">
        <v>13406</v>
      </c>
      <c r="OBK1" s="80" t="s">
        <v>13407</v>
      </c>
      <c r="OBL1" s="80" t="s">
        <v>13408</v>
      </c>
      <c r="OBM1" s="80" t="s">
        <v>13409</v>
      </c>
      <c r="OBN1" s="80" t="s">
        <v>13410</v>
      </c>
      <c r="OBO1" s="80" t="s">
        <v>13411</v>
      </c>
      <c r="OBP1" s="80" t="s">
        <v>13412</v>
      </c>
      <c r="OBQ1" s="80" t="s">
        <v>13413</v>
      </c>
      <c r="OBR1" s="80" t="s">
        <v>13414</v>
      </c>
      <c r="OBS1" s="80" t="s">
        <v>13415</v>
      </c>
      <c r="OBT1" s="80" t="s">
        <v>13416</v>
      </c>
      <c r="OBU1" s="80" t="s">
        <v>13417</v>
      </c>
      <c r="OBV1" s="80" t="s">
        <v>13418</v>
      </c>
      <c r="OBW1" s="80" t="s">
        <v>13419</v>
      </c>
      <c r="OBX1" s="80" t="s">
        <v>13420</v>
      </c>
      <c r="OBY1" s="80" t="s">
        <v>13421</v>
      </c>
      <c r="OBZ1" s="80" t="s">
        <v>13422</v>
      </c>
      <c r="OCA1" s="80" t="s">
        <v>13423</v>
      </c>
      <c r="OCB1" s="80" t="s">
        <v>13424</v>
      </c>
      <c r="OCC1" s="80" t="s">
        <v>13425</v>
      </c>
      <c r="OCD1" s="80" t="s">
        <v>13426</v>
      </c>
      <c r="OCE1" s="80" t="s">
        <v>13427</v>
      </c>
      <c r="OCF1" s="80" t="s">
        <v>13428</v>
      </c>
      <c r="OCG1" s="80" t="s">
        <v>13429</v>
      </c>
      <c r="OCH1" s="80" t="s">
        <v>13430</v>
      </c>
      <c r="OCI1" s="80" t="s">
        <v>13431</v>
      </c>
      <c r="OCJ1" s="80" t="s">
        <v>13432</v>
      </c>
      <c r="OCK1" s="80" t="s">
        <v>13433</v>
      </c>
      <c r="OCL1" s="80" t="s">
        <v>13434</v>
      </c>
      <c r="OCM1" s="80" t="s">
        <v>13435</v>
      </c>
      <c r="OCN1" s="80" t="s">
        <v>13436</v>
      </c>
      <c r="OCO1" s="80" t="s">
        <v>13437</v>
      </c>
      <c r="OCP1" s="80" t="s">
        <v>13438</v>
      </c>
      <c r="OCQ1" s="80" t="s">
        <v>13439</v>
      </c>
      <c r="OCR1" s="80" t="s">
        <v>13440</v>
      </c>
      <c r="OCS1" s="80" t="s">
        <v>13441</v>
      </c>
      <c r="OCT1" s="80" t="s">
        <v>13442</v>
      </c>
      <c r="OCU1" s="80" t="s">
        <v>13443</v>
      </c>
      <c r="OCV1" s="80" t="s">
        <v>13444</v>
      </c>
      <c r="OCW1" s="80" t="s">
        <v>13445</v>
      </c>
      <c r="OCX1" s="80" t="s">
        <v>13446</v>
      </c>
      <c r="OCY1" s="80" t="s">
        <v>13447</v>
      </c>
      <c r="OCZ1" s="80" t="s">
        <v>13448</v>
      </c>
      <c r="ODA1" s="80" t="s">
        <v>13449</v>
      </c>
      <c r="ODB1" s="80" t="s">
        <v>13450</v>
      </c>
      <c r="ODC1" s="80" t="s">
        <v>13451</v>
      </c>
      <c r="ODD1" s="80" t="s">
        <v>13452</v>
      </c>
      <c r="ODE1" s="80" t="s">
        <v>13453</v>
      </c>
      <c r="ODF1" s="80" t="s">
        <v>13454</v>
      </c>
      <c r="ODG1" s="80" t="s">
        <v>13455</v>
      </c>
      <c r="ODH1" s="80" t="s">
        <v>13456</v>
      </c>
      <c r="ODI1" s="80" t="s">
        <v>13457</v>
      </c>
      <c r="ODJ1" s="80" t="s">
        <v>13458</v>
      </c>
      <c r="ODK1" s="80" t="s">
        <v>13459</v>
      </c>
      <c r="ODL1" s="80" t="s">
        <v>13460</v>
      </c>
      <c r="ODM1" s="80" t="s">
        <v>13461</v>
      </c>
      <c r="ODN1" s="80" t="s">
        <v>13462</v>
      </c>
      <c r="ODO1" s="80" t="s">
        <v>13463</v>
      </c>
      <c r="ODP1" s="80" t="s">
        <v>13464</v>
      </c>
      <c r="ODQ1" s="80" t="s">
        <v>13465</v>
      </c>
      <c r="ODR1" s="80" t="s">
        <v>13466</v>
      </c>
      <c r="ODS1" s="80" t="s">
        <v>13467</v>
      </c>
      <c r="ODT1" s="80" t="s">
        <v>13468</v>
      </c>
      <c r="ODU1" s="80" t="s">
        <v>13469</v>
      </c>
      <c r="ODV1" s="80" t="s">
        <v>13470</v>
      </c>
      <c r="ODW1" s="80" t="s">
        <v>13471</v>
      </c>
      <c r="ODX1" s="80" t="s">
        <v>13472</v>
      </c>
      <c r="ODY1" s="80" t="s">
        <v>13473</v>
      </c>
      <c r="ODZ1" s="80" t="s">
        <v>13474</v>
      </c>
      <c r="OEA1" s="80" t="s">
        <v>13475</v>
      </c>
      <c r="OEB1" s="80" t="s">
        <v>13476</v>
      </c>
      <c r="OEC1" s="80" t="s">
        <v>13477</v>
      </c>
      <c r="OED1" s="80" t="s">
        <v>13478</v>
      </c>
      <c r="OEE1" s="80" t="s">
        <v>13479</v>
      </c>
      <c r="OEF1" s="80" t="s">
        <v>13480</v>
      </c>
      <c r="OEG1" s="80" t="s">
        <v>13481</v>
      </c>
      <c r="OEH1" s="80" t="s">
        <v>13482</v>
      </c>
      <c r="OEI1" s="80" t="s">
        <v>13483</v>
      </c>
      <c r="OEJ1" s="80" t="s">
        <v>13484</v>
      </c>
      <c r="OEK1" s="80" t="s">
        <v>13485</v>
      </c>
      <c r="OEL1" s="80" t="s">
        <v>13486</v>
      </c>
      <c r="OEM1" s="80" t="s">
        <v>13487</v>
      </c>
      <c r="OEN1" s="80" t="s">
        <v>13488</v>
      </c>
      <c r="OEO1" s="80" t="s">
        <v>13489</v>
      </c>
      <c r="OEP1" s="80" t="s">
        <v>13490</v>
      </c>
      <c r="OEQ1" s="80" t="s">
        <v>13491</v>
      </c>
      <c r="OER1" s="80" t="s">
        <v>13492</v>
      </c>
      <c r="OES1" s="80" t="s">
        <v>13493</v>
      </c>
      <c r="OET1" s="80" t="s">
        <v>13494</v>
      </c>
      <c r="OEU1" s="80" t="s">
        <v>13495</v>
      </c>
      <c r="OEV1" s="80" t="s">
        <v>13496</v>
      </c>
      <c r="OEW1" s="80" t="s">
        <v>13497</v>
      </c>
      <c r="OEX1" s="80" t="s">
        <v>13498</v>
      </c>
      <c r="OEY1" s="80" t="s">
        <v>13499</v>
      </c>
      <c r="OEZ1" s="80" t="s">
        <v>13500</v>
      </c>
      <c r="OFA1" s="80" t="s">
        <v>13501</v>
      </c>
      <c r="OFB1" s="80" t="s">
        <v>13502</v>
      </c>
      <c r="OFC1" s="80" t="s">
        <v>13503</v>
      </c>
      <c r="OFD1" s="80" t="s">
        <v>13504</v>
      </c>
      <c r="OFE1" s="80" t="s">
        <v>13505</v>
      </c>
      <c r="OFF1" s="80" t="s">
        <v>13506</v>
      </c>
      <c r="OFG1" s="80" t="s">
        <v>13507</v>
      </c>
      <c r="OFH1" s="80" t="s">
        <v>13508</v>
      </c>
      <c r="OFI1" s="80" t="s">
        <v>13509</v>
      </c>
      <c r="OFJ1" s="80" t="s">
        <v>13510</v>
      </c>
      <c r="OFK1" s="80" t="s">
        <v>13511</v>
      </c>
      <c r="OFL1" s="80" t="s">
        <v>13512</v>
      </c>
      <c r="OFM1" s="80" t="s">
        <v>13513</v>
      </c>
      <c r="OFN1" s="80" t="s">
        <v>13514</v>
      </c>
      <c r="OFO1" s="80" t="s">
        <v>13515</v>
      </c>
      <c r="OFP1" s="80" t="s">
        <v>13516</v>
      </c>
      <c r="OFQ1" s="80" t="s">
        <v>13517</v>
      </c>
      <c r="OFR1" s="80" t="s">
        <v>13518</v>
      </c>
      <c r="OFS1" s="80" t="s">
        <v>13519</v>
      </c>
      <c r="OFT1" s="80" t="s">
        <v>13520</v>
      </c>
      <c r="OFU1" s="80" t="s">
        <v>13521</v>
      </c>
      <c r="OFV1" s="80" t="s">
        <v>13522</v>
      </c>
      <c r="OFW1" s="80" t="s">
        <v>13523</v>
      </c>
      <c r="OFX1" s="80" t="s">
        <v>13524</v>
      </c>
      <c r="OFY1" s="80" t="s">
        <v>13525</v>
      </c>
      <c r="OFZ1" s="80" t="s">
        <v>13526</v>
      </c>
      <c r="OGA1" s="80" t="s">
        <v>13527</v>
      </c>
      <c r="OGB1" s="80" t="s">
        <v>13528</v>
      </c>
      <c r="OGC1" s="80" t="s">
        <v>13529</v>
      </c>
      <c r="OGD1" s="80" t="s">
        <v>13530</v>
      </c>
      <c r="OGE1" s="80" t="s">
        <v>13531</v>
      </c>
      <c r="OGF1" s="80" t="s">
        <v>13532</v>
      </c>
      <c r="OGG1" s="80" t="s">
        <v>13533</v>
      </c>
      <c r="OGH1" s="80" t="s">
        <v>13534</v>
      </c>
      <c r="OGI1" s="80" t="s">
        <v>13535</v>
      </c>
      <c r="OGJ1" s="80" t="s">
        <v>13536</v>
      </c>
      <c r="OGK1" s="80" t="s">
        <v>13537</v>
      </c>
      <c r="OGL1" s="80" t="s">
        <v>13538</v>
      </c>
      <c r="OGM1" s="80" t="s">
        <v>13539</v>
      </c>
      <c r="OGN1" s="80" t="s">
        <v>13540</v>
      </c>
      <c r="OGO1" s="80" t="s">
        <v>13541</v>
      </c>
      <c r="OGP1" s="80" t="s">
        <v>13542</v>
      </c>
      <c r="OGQ1" s="80" t="s">
        <v>13543</v>
      </c>
      <c r="OGR1" s="80" t="s">
        <v>13544</v>
      </c>
      <c r="OGS1" s="80" t="s">
        <v>13545</v>
      </c>
      <c r="OGT1" s="80" t="s">
        <v>13546</v>
      </c>
      <c r="OGU1" s="80" t="s">
        <v>13547</v>
      </c>
      <c r="OGV1" s="80" t="s">
        <v>13548</v>
      </c>
      <c r="OGW1" s="80" t="s">
        <v>13549</v>
      </c>
      <c r="OGX1" s="80" t="s">
        <v>13550</v>
      </c>
      <c r="OGY1" s="80" t="s">
        <v>13551</v>
      </c>
      <c r="OGZ1" s="80" t="s">
        <v>13552</v>
      </c>
      <c r="OHA1" s="80" t="s">
        <v>13553</v>
      </c>
      <c r="OHB1" s="80" t="s">
        <v>13554</v>
      </c>
      <c r="OHC1" s="80" t="s">
        <v>13555</v>
      </c>
      <c r="OHD1" s="80" t="s">
        <v>13556</v>
      </c>
      <c r="OHE1" s="80" t="s">
        <v>13557</v>
      </c>
      <c r="OHF1" s="80" t="s">
        <v>13558</v>
      </c>
      <c r="OHG1" s="80" t="s">
        <v>13559</v>
      </c>
      <c r="OHH1" s="80" t="s">
        <v>13560</v>
      </c>
      <c r="OHI1" s="80" t="s">
        <v>13561</v>
      </c>
      <c r="OHJ1" s="80" t="s">
        <v>13562</v>
      </c>
      <c r="OHK1" s="80" t="s">
        <v>13563</v>
      </c>
      <c r="OHL1" s="80" t="s">
        <v>13564</v>
      </c>
      <c r="OHM1" s="80" t="s">
        <v>13565</v>
      </c>
      <c r="OHN1" s="80" t="s">
        <v>13566</v>
      </c>
      <c r="OHO1" s="80" t="s">
        <v>13567</v>
      </c>
      <c r="OHP1" s="80" t="s">
        <v>13568</v>
      </c>
      <c r="OHQ1" s="80" t="s">
        <v>13569</v>
      </c>
      <c r="OHR1" s="80" t="s">
        <v>13570</v>
      </c>
      <c r="OHS1" s="80" t="s">
        <v>13571</v>
      </c>
      <c r="OHT1" s="80" t="s">
        <v>13572</v>
      </c>
      <c r="OHU1" s="80" t="s">
        <v>13573</v>
      </c>
      <c r="OHV1" s="80" t="s">
        <v>13574</v>
      </c>
      <c r="OHW1" s="80" t="s">
        <v>13575</v>
      </c>
      <c r="OHX1" s="80" t="s">
        <v>13576</v>
      </c>
      <c r="OHY1" s="80" t="s">
        <v>13577</v>
      </c>
      <c r="OHZ1" s="80" t="s">
        <v>13578</v>
      </c>
      <c r="OIA1" s="80" t="s">
        <v>13579</v>
      </c>
      <c r="OIB1" s="80" t="s">
        <v>13580</v>
      </c>
      <c r="OIC1" s="80" t="s">
        <v>13581</v>
      </c>
      <c r="OID1" s="80" t="s">
        <v>13582</v>
      </c>
      <c r="OIE1" s="80" t="s">
        <v>13583</v>
      </c>
      <c r="OIF1" s="80" t="s">
        <v>13584</v>
      </c>
      <c r="OIG1" s="80" t="s">
        <v>13585</v>
      </c>
      <c r="OIH1" s="80" t="s">
        <v>13586</v>
      </c>
      <c r="OII1" s="80" t="s">
        <v>13587</v>
      </c>
      <c r="OIJ1" s="80" t="s">
        <v>13588</v>
      </c>
      <c r="OIK1" s="80" t="s">
        <v>13589</v>
      </c>
      <c r="OIL1" s="80" t="s">
        <v>13590</v>
      </c>
      <c r="OIM1" s="80" t="s">
        <v>13591</v>
      </c>
      <c r="OIN1" s="80" t="s">
        <v>13592</v>
      </c>
      <c r="OIO1" s="80" t="s">
        <v>13593</v>
      </c>
      <c r="OIP1" s="80" t="s">
        <v>13594</v>
      </c>
      <c r="OIQ1" s="80" t="s">
        <v>13595</v>
      </c>
      <c r="OIR1" s="80" t="s">
        <v>13596</v>
      </c>
      <c r="OIS1" s="80" t="s">
        <v>13597</v>
      </c>
      <c r="OIT1" s="80" t="s">
        <v>13598</v>
      </c>
      <c r="OIU1" s="80" t="s">
        <v>13599</v>
      </c>
      <c r="OIV1" s="80" t="s">
        <v>13600</v>
      </c>
      <c r="OIW1" s="80" t="s">
        <v>13601</v>
      </c>
      <c r="OIX1" s="80" t="s">
        <v>13602</v>
      </c>
      <c r="OIY1" s="80" t="s">
        <v>13603</v>
      </c>
      <c r="OIZ1" s="80" t="s">
        <v>13604</v>
      </c>
      <c r="OJA1" s="80" t="s">
        <v>13605</v>
      </c>
      <c r="OJB1" s="80" t="s">
        <v>13606</v>
      </c>
      <c r="OJC1" s="80" t="s">
        <v>13607</v>
      </c>
      <c r="OJD1" s="80" t="s">
        <v>13608</v>
      </c>
      <c r="OJE1" s="80" t="s">
        <v>13609</v>
      </c>
      <c r="OJF1" s="80" t="s">
        <v>13610</v>
      </c>
      <c r="OJG1" s="80" t="s">
        <v>13611</v>
      </c>
      <c r="OJH1" s="80" t="s">
        <v>13612</v>
      </c>
      <c r="OJI1" s="80" t="s">
        <v>13613</v>
      </c>
      <c r="OJJ1" s="80" t="s">
        <v>13614</v>
      </c>
      <c r="OJK1" s="80" t="s">
        <v>13615</v>
      </c>
      <c r="OJL1" s="80" t="s">
        <v>13616</v>
      </c>
      <c r="OJM1" s="80" t="s">
        <v>13617</v>
      </c>
      <c r="OJN1" s="80" t="s">
        <v>13618</v>
      </c>
      <c r="OJO1" s="80" t="s">
        <v>13619</v>
      </c>
      <c r="OJP1" s="80" t="s">
        <v>13620</v>
      </c>
      <c r="OJQ1" s="80" t="s">
        <v>13621</v>
      </c>
      <c r="OJR1" s="80" t="s">
        <v>13622</v>
      </c>
      <c r="OJS1" s="80" t="s">
        <v>13623</v>
      </c>
      <c r="OJT1" s="80" t="s">
        <v>13624</v>
      </c>
      <c r="OJU1" s="80" t="s">
        <v>13625</v>
      </c>
      <c r="OJV1" s="80" t="s">
        <v>13626</v>
      </c>
      <c r="OJW1" s="80" t="s">
        <v>13627</v>
      </c>
      <c r="OJX1" s="80" t="s">
        <v>13628</v>
      </c>
      <c r="OJY1" s="80" t="s">
        <v>13629</v>
      </c>
      <c r="OJZ1" s="80" t="s">
        <v>13630</v>
      </c>
      <c r="OKA1" s="80" t="s">
        <v>13631</v>
      </c>
      <c r="OKB1" s="80" t="s">
        <v>13632</v>
      </c>
      <c r="OKC1" s="80" t="s">
        <v>13633</v>
      </c>
      <c r="OKD1" s="80" t="s">
        <v>13634</v>
      </c>
      <c r="OKE1" s="80" t="s">
        <v>13635</v>
      </c>
      <c r="OKF1" s="80" t="s">
        <v>13636</v>
      </c>
      <c r="OKG1" s="80" t="s">
        <v>13637</v>
      </c>
      <c r="OKH1" s="80" t="s">
        <v>13638</v>
      </c>
      <c r="OKI1" s="80" t="s">
        <v>13639</v>
      </c>
      <c r="OKJ1" s="80" t="s">
        <v>13640</v>
      </c>
      <c r="OKK1" s="80" t="s">
        <v>13641</v>
      </c>
      <c r="OKL1" s="80" t="s">
        <v>13642</v>
      </c>
      <c r="OKM1" s="80" t="s">
        <v>13643</v>
      </c>
      <c r="OKN1" s="80" t="s">
        <v>13644</v>
      </c>
      <c r="OKO1" s="80" t="s">
        <v>13645</v>
      </c>
      <c r="OKP1" s="80" t="s">
        <v>13646</v>
      </c>
      <c r="OKQ1" s="80" t="s">
        <v>13647</v>
      </c>
      <c r="OKR1" s="80" t="s">
        <v>13648</v>
      </c>
      <c r="OKS1" s="80" t="s">
        <v>13649</v>
      </c>
      <c r="OKT1" s="80" t="s">
        <v>13650</v>
      </c>
      <c r="OKU1" s="80" t="s">
        <v>13651</v>
      </c>
      <c r="OKV1" s="80" t="s">
        <v>13652</v>
      </c>
      <c r="OKW1" s="80" t="s">
        <v>13653</v>
      </c>
      <c r="OKX1" s="80" t="s">
        <v>13654</v>
      </c>
      <c r="OKY1" s="80" t="s">
        <v>13655</v>
      </c>
      <c r="OKZ1" s="80" t="s">
        <v>13656</v>
      </c>
      <c r="OLA1" s="80" t="s">
        <v>13657</v>
      </c>
      <c r="OLB1" s="80" t="s">
        <v>13658</v>
      </c>
      <c r="OLC1" s="80" t="s">
        <v>13659</v>
      </c>
      <c r="OLD1" s="80" t="s">
        <v>13660</v>
      </c>
      <c r="OLE1" s="80" t="s">
        <v>13661</v>
      </c>
      <c r="OLF1" s="80" t="s">
        <v>13662</v>
      </c>
      <c r="OLG1" s="80" t="s">
        <v>13663</v>
      </c>
      <c r="OLH1" s="80" t="s">
        <v>13664</v>
      </c>
      <c r="OLI1" s="80" t="s">
        <v>13665</v>
      </c>
      <c r="OLJ1" s="80" t="s">
        <v>13666</v>
      </c>
      <c r="OLK1" s="80" t="s">
        <v>13667</v>
      </c>
      <c r="OLL1" s="80" t="s">
        <v>13668</v>
      </c>
      <c r="OLM1" s="80" t="s">
        <v>13669</v>
      </c>
      <c r="OLN1" s="80" t="s">
        <v>13670</v>
      </c>
      <c r="OLO1" s="80" t="s">
        <v>13671</v>
      </c>
      <c r="OLP1" s="80" t="s">
        <v>13672</v>
      </c>
      <c r="OLQ1" s="80" t="s">
        <v>13673</v>
      </c>
      <c r="OLR1" s="80" t="s">
        <v>13674</v>
      </c>
      <c r="OLS1" s="80" t="s">
        <v>13675</v>
      </c>
      <c r="OLT1" s="80" t="s">
        <v>13676</v>
      </c>
      <c r="OLU1" s="80" t="s">
        <v>13677</v>
      </c>
      <c r="OLV1" s="80" t="s">
        <v>13678</v>
      </c>
      <c r="OLW1" s="80" t="s">
        <v>13679</v>
      </c>
      <c r="OLX1" s="80" t="s">
        <v>13680</v>
      </c>
      <c r="OLY1" s="80" t="s">
        <v>13681</v>
      </c>
      <c r="OLZ1" s="80" t="s">
        <v>13682</v>
      </c>
      <c r="OMA1" s="80" t="s">
        <v>13683</v>
      </c>
      <c r="OMB1" s="80" t="s">
        <v>13684</v>
      </c>
      <c r="OMC1" s="80" t="s">
        <v>13685</v>
      </c>
      <c r="OMD1" s="80" t="s">
        <v>13686</v>
      </c>
      <c r="OME1" s="80" t="s">
        <v>13687</v>
      </c>
      <c r="OMF1" s="80" t="s">
        <v>13688</v>
      </c>
      <c r="OMG1" s="80" t="s">
        <v>13689</v>
      </c>
      <c r="OMH1" s="80" t="s">
        <v>13690</v>
      </c>
      <c r="OMI1" s="80" t="s">
        <v>13691</v>
      </c>
      <c r="OMJ1" s="80" t="s">
        <v>13692</v>
      </c>
      <c r="OMK1" s="80" t="s">
        <v>13693</v>
      </c>
      <c r="OML1" s="80" t="s">
        <v>13694</v>
      </c>
      <c r="OMM1" s="80" t="s">
        <v>13695</v>
      </c>
      <c r="OMN1" s="80" t="s">
        <v>13696</v>
      </c>
      <c r="OMO1" s="80" t="s">
        <v>13697</v>
      </c>
      <c r="OMP1" s="80" t="s">
        <v>13698</v>
      </c>
      <c r="OMQ1" s="80" t="s">
        <v>13699</v>
      </c>
      <c r="OMR1" s="80" t="s">
        <v>13700</v>
      </c>
      <c r="OMS1" s="80" t="s">
        <v>13701</v>
      </c>
      <c r="OMT1" s="80" t="s">
        <v>13702</v>
      </c>
      <c r="OMU1" s="80" t="s">
        <v>13703</v>
      </c>
      <c r="OMV1" s="80" t="s">
        <v>13704</v>
      </c>
      <c r="OMW1" s="80" t="s">
        <v>13705</v>
      </c>
      <c r="OMX1" s="80" t="s">
        <v>13706</v>
      </c>
      <c r="OMY1" s="80" t="s">
        <v>13707</v>
      </c>
      <c r="OMZ1" s="80" t="s">
        <v>13708</v>
      </c>
      <c r="ONA1" s="80" t="s">
        <v>13709</v>
      </c>
      <c r="ONB1" s="80" t="s">
        <v>13710</v>
      </c>
      <c r="ONC1" s="80" t="s">
        <v>13711</v>
      </c>
      <c r="OND1" s="80" t="s">
        <v>13712</v>
      </c>
      <c r="ONE1" s="80" t="s">
        <v>13713</v>
      </c>
      <c r="ONF1" s="80" t="s">
        <v>13714</v>
      </c>
      <c r="ONG1" s="80" t="s">
        <v>13715</v>
      </c>
      <c r="ONH1" s="80" t="s">
        <v>13716</v>
      </c>
      <c r="ONI1" s="80" t="s">
        <v>13717</v>
      </c>
      <c r="ONJ1" s="80" t="s">
        <v>13718</v>
      </c>
      <c r="ONK1" s="80" t="s">
        <v>13719</v>
      </c>
      <c r="ONL1" s="80" t="s">
        <v>13720</v>
      </c>
      <c r="ONM1" s="80" t="s">
        <v>13721</v>
      </c>
      <c r="ONN1" s="80" t="s">
        <v>13722</v>
      </c>
      <c r="ONO1" s="80" t="s">
        <v>13723</v>
      </c>
      <c r="ONP1" s="80" t="s">
        <v>13724</v>
      </c>
      <c r="ONQ1" s="80" t="s">
        <v>13725</v>
      </c>
      <c r="ONR1" s="80" t="s">
        <v>13726</v>
      </c>
      <c r="ONS1" s="80" t="s">
        <v>13727</v>
      </c>
      <c r="ONT1" s="80" t="s">
        <v>13728</v>
      </c>
      <c r="ONU1" s="80" t="s">
        <v>13729</v>
      </c>
      <c r="ONV1" s="80" t="s">
        <v>13730</v>
      </c>
      <c r="ONW1" s="80" t="s">
        <v>13731</v>
      </c>
      <c r="ONX1" s="80" t="s">
        <v>13732</v>
      </c>
      <c r="ONY1" s="80" t="s">
        <v>13733</v>
      </c>
      <c r="ONZ1" s="80" t="s">
        <v>13734</v>
      </c>
      <c r="OOA1" s="80" t="s">
        <v>13735</v>
      </c>
      <c r="OOB1" s="80" t="s">
        <v>13736</v>
      </c>
      <c r="OOC1" s="80" t="s">
        <v>13737</v>
      </c>
      <c r="OOD1" s="80" t="s">
        <v>13738</v>
      </c>
      <c r="OOE1" s="80" t="s">
        <v>13739</v>
      </c>
      <c r="OOF1" s="80" t="s">
        <v>13740</v>
      </c>
      <c r="OOG1" s="80" t="s">
        <v>13741</v>
      </c>
      <c r="OOH1" s="80" t="s">
        <v>13742</v>
      </c>
      <c r="OOI1" s="80" t="s">
        <v>13743</v>
      </c>
      <c r="OOJ1" s="80" t="s">
        <v>13744</v>
      </c>
      <c r="OOK1" s="80" t="s">
        <v>13745</v>
      </c>
      <c r="OOL1" s="80" t="s">
        <v>13746</v>
      </c>
      <c r="OOM1" s="80" t="s">
        <v>13747</v>
      </c>
      <c r="OON1" s="80" t="s">
        <v>13748</v>
      </c>
      <c r="OOO1" s="80" t="s">
        <v>13749</v>
      </c>
      <c r="OOP1" s="80" t="s">
        <v>13750</v>
      </c>
      <c r="OOQ1" s="80" t="s">
        <v>13751</v>
      </c>
      <c r="OOR1" s="80" t="s">
        <v>13752</v>
      </c>
      <c r="OOS1" s="80" t="s">
        <v>13753</v>
      </c>
      <c r="OOT1" s="80" t="s">
        <v>13754</v>
      </c>
      <c r="OOU1" s="80" t="s">
        <v>13755</v>
      </c>
      <c r="OOV1" s="80" t="s">
        <v>13756</v>
      </c>
      <c r="OOW1" s="80" t="s">
        <v>13757</v>
      </c>
      <c r="OOX1" s="80" t="s">
        <v>13758</v>
      </c>
      <c r="OOY1" s="80" t="s">
        <v>13759</v>
      </c>
      <c r="OOZ1" s="80" t="s">
        <v>13760</v>
      </c>
      <c r="OPA1" s="80" t="s">
        <v>13761</v>
      </c>
      <c r="OPB1" s="80" t="s">
        <v>13762</v>
      </c>
      <c r="OPC1" s="80" t="s">
        <v>13763</v>
      </c>
      <c r="OPD1" s="80" t="s">
        <v>13764</v>
      </c>
      <c r="OPE1" s="80" t="s">
        <v>13765</v>
      </c>
      <c r="OPF1" s="80" t="s">
        <v>13766</v>
      </c>
      <c r="OPG1" s="80" t="s">
        <v>13767</v>
      </c>
      <c r="OPH1" s="80" t="s">
        <v>13768</v>
      </c>
      <c r="OPI1" s="80" t="s">
        <v>13769</v>
      </c>
      <c r="OPJ1" s="80" t="s">
        <v>13770</v>
      </c>
      <c r="OPK1" s="80" t="s">
        <v>13771</v>
      </c>
      <c r="OPL1" s="80" t="s">
        <v>13772</v>
      </c>
      <c r="OPM1" s="80" t="s">
        <v>13773</v>
      </c>
      <c r="OPN1" s="80" t="s">
        <v>13774</v>
      </c>
      <c r="OPO1" s="80" t="s">
        <v>13775</v>
      </c>
      <c r="OPP1" s="80" t="s">
        <v>13776</v>
      </c>
      <c r="OPQ1" s="80" t="s">
        <v>13777</v>
      </c>
      <c r="OPR1" s="80" t="s">
        <v>13778</v>
      </c>
      <c r="OPS1" s="80" t="s">
        <v>13779</v>
      </c>
      <c r="OPT1" s="80" t="s">
        <v>13780</v>
      </c>
      <c r="OPU1" s="80" t="s">
        <v>13781</v>
      </c>
      <c r="OPV1" s="80" t="s">
        <v>13782</v>
      </c>
      <c r="OPW1" s="80" t="s">
        <v>13783</v>
      </c>
      <c r="OPX1" s="80" t="s">
        <v>13784</v>
      </c>
      <c r="OPY1" s="80" t="s">
        <v>13785</v>
      </c>
      <c r="OPZ1" s="80" t="s">
        <v>13786</v>
      </c>
      <c r="OQA1" s="80" t="s">
        <v>13787</v>
      </c>
      <c r="OQB1" s="80" t="s">
        <v>13788</v>
      </c>
      <c r="OQC1" s="80" t="s">
        <v>13789</v>
      </c>
      <c r="OQD1" s="80" t="s">
        <v>13790</v>
      </c>
      <c r="OQE1" s="80" t="s">
        <v>13791</v>
      </c>
      <c r="OQF1" s="80" t="s">
        <v>13792</v>
      </c>
      <c r="OQG1" s="80" t="s">
        <v>13793</v>
      </c>
      <c r="OQH1" s="80" t="s">
        <v>13794</v>
      </c>
      <c r="OQI1" s="80" t="s">
        <v>13795</v>
      </c>
      <c r="OQJ1" s="80" t="s">
        <v>13796</v>
      </c>
      <c r="OQK1" s="80" t="s">
        <v>13797</v>
      </c>
      <c r="OQL1" s="80" t="s">
        <v>13798</v>
      </c>
      <c r="OQM1" s="80" t="s">
        <v>13799</v>
      </c>
      <c r="OQN1" s="80" t="s">
        <v>13800</v>
      </c>
      <c r="OQO1" s="80" t="s">
        <v>13801</v>
      </c>
      <c r="OQP1" s="80" t="s">
        <v>13802</v>
      </c>
      <c r="OQQ1" s="80" t="s">
        <v>13803</v>
      </c>
      <c r="OQR1" s="80" t="s">
        <v>13804</v>
      </c>
      <c r="OQS1" s="80" t="s">
        <v>13805</v>
      </c>
      <c r="OQT1" s="80" t="s">
        <v>13806</v>
      </c>
      <c r="OQU1" s="80" t="s">
        <v>13807</v>
      </c>
      <c r="OQV1" s="80" t="s">
        <v>13808</v>
      </c>
      <c r="OQW1" s="80" t="s">
        <v>13809</v>
      </c>
      <c r="OQX1" s="80" t="s">
        <v>13810</v>
      </c>
      <c r="OQY1" s="80" t="s">
        <v>13811</v>
      </c>
      <c r="OQZ1" s="80" t="s">
        <v>13812</v>
      </c>
      <c r="ORA1" s="80" t="s">
        <v>13813</v>
      </c>
      <c r="ORB1" s="80" t="s">
        <v>13814</v>
      </c>
      <c r="ORC1" s="80" t="s">
        <v>13815</v>
      </c>
      <c r="ORD1" s="80" t="s">
        <v>13816</v>
      </c>
      <c r="ORE1" s="80" t="s">
        <v>13817</v>
      </c>
      <c r="ORF1" s="80" t="s">
        <v>13818</v>
      </c>
      <c r="ORG1" s="80" t="s">
        <v>13819</v>
      </c>
      <c r="ORH1" s="80" t="s">
        <v>13820</v>
      </c>
      <c r="ORI1" s="80" t="s">
        <v>13821</v>
      </c>
      <c r="ORJ1" s="80" t="s">
        <v>13822</v>
      </c>
      <c r="ORK1" s="80" t="s">
        <v>13823</v>
      </c>
      <c r="ORL1" s="80" t="s">
        <v>13824</v>
      </c>
      <c r="ORM1" s="80" t="s">
        <v>13825</v>
      </c>
      <c r="ORN1" s="80" t="s">
        <v>13826</v>
      </c>
      <c r="ORO1" s="80" t="s">
        <v>13827</v>
      </c>
      <c r="ORP1" s="80" t="s">
        <v>13828</v>
      </c>
      <c r="ORQ1" s="80" t="s">
        <v>13829</v>
      </c>
      <c r="ORR1" s="80" t="s">
        <v>13830</v>
      </c>
      <c r="ORS1" s="80" t="s">
        <v>13831</v>
      </c>
      <c r="ORT1" s="80" t="s">
        <v>13832</v>
      </c>
      <c r="ORU1" s="80" t="s">
        <v>13833</v>
      </c>
      <c r="ORV1" s="80" t="s">
        <v>13834</v>
      </c>
      <c r="ORW1" s="80" t="s">
        <v>13835</v>
      </c>
      <c r="ORX1" s="80" t="s">
        <v>13836</v>
      </c>
      <c r="ORY1" s="80" t="s">
        <v>13837</v>
      </c>
      <c r="ORZ1" s="80" t="s">
        <v>13838</v>
      </c>
      <c r="OSA1" s="80" t="s">
        <v>13839</v>
      </c>
      <c r="OSB1" s="80" t="s">
        <v>13840</v>
      </c>
      <c r="OSC1" s="80" t="s">
        <v>13841</v>
      </c>
      <c r="OSD1" s="80" t="s">
        <v>13842</v>
      </c>
      <c r="OSE1" s="80" t="s">
        <v>13843</v>
      </c>
      <c r="OSF1" s="80" t="s">
        <v>13844</v>
      </c>
      <c r="OSG1" s="80" t="s">
        <v>13845</v>
      </c>
      <c r="OSH1" s="80" t="s">
        <v>13846</v>
      </c>
      <c r="OSI1" s="80" t="s">
        <v>13847</v>
      </c>
      <c r="OSJ1" s="80" t="s">
        <v>13848</v>
      </c>
      <c r="OSK1" s="80" t="s">
        <v>13849</v>
      </c>
      <c r="OSL1" s="80" t="s">
        <v>13850</v>
      </c>
      <c r="OSM1" s="80" t="s">
        <v>13851</v>
      </c>
      <c r="OSN1" s="80" t="s">
        <v>13852</v>
      </c>
      <c r="OSO1" s="80" t="s">
        <v>13853</v>
      </c>
      <c r="OSP1" s="80" t="s">
        <v>13854</v>
      </c>
      <c r="OSQ1" s="80" t="s">
        <v>13855</v>
      </c>
      <c r="OSR1" s="80" t="s">
        <v>13856</v>
      </c>
      <c r="OSS1" s="80" t="s">
        <v>13857</v>
      </c>
      <c r="OST1" s="80" t="s">
        <v>13858</v>
      </c>
      <c r="OSU1" s="80" t="s">
        <v>13859</v>
      </c>
      <c r="OSV1" s="80" t="s">
        <v>13860</v>
      </c>
      <c r="OSW1" s="80" t="s">
        <v>13861</v>
      </c>
      <c r="OSX1" s="80" t="s">
        <v>13862</v>
      </c>
      <c r="OSY1" s="80" t="s">
        <v>13863</v>
      </c>
      <c r="OSZ1" s="80" t="s">
        <v>13864</v>
      </c>
      <c r="OTA1" s="80" t="s">
        <v>13865</v>
      </c>
      <c r="OTB1" s="80" t="s">
        <v>13866</v>
      </c>
      <c r="OTC1" s="80" t="s">
        <v>13867</v>
      </c>
      <c r="OTD1" s="80" t="s">
        <v>13868</v>
      </c>
      <c r="OTE1" s="80" t="s">
        <v>13869</v>
      </c>
      <c r="OTF1" s="80" t="s">
        <v>13870</v>
      </c>
      <c r="OTG1" s="80" t="s">
        <v>13871</v>
      </c>
      <c r="OTH1" s="80" t="s">
        <v>13872</v>
      </c>
      <c r="OTI1" s="80" t="s">
        <v>13873</v>
      </c>
      <c r="OTJ1" s="80" t="s">
        <v>13874</v>
      </c>
      <c r="OTK1" s="80" t="s">
        <v>13875</v>
      </c>
      <c r="OTL1" s="80" t="s">
        <v>13876</v>
      </c>
      <c r="OTM1" s="80" t="s">
        <v>13877</v>
      </c>
      <c r="OTN1" s="80" t="s">
        <v>13878</v>
      </c>
      <c r="OTO1" s="80" t="s">
        <v>13879</v>
      </c>
      <c r="OTP1" s="80" t="s">
        <v>13880</v>
      </c>
      <c r="OTQ1" s="80" t="s">
        <v>13881</v>
      </c>
      <c r="OTR1" s="80" t="s">
        <v>13882</v>
      </c>
      <c r="OTS1" s="80" t="s">
        <v>13883</v>
      </c>
      <c r="OTT1" s="80" t="s">
        <v>13884</v>
      </c>
      <c r="OTU1" s="80" t="s">
        <v>13885</v>
      </c>
      <c r="OTV1" s="80" t="s">
        <v>13886</v>
      </c>
      <c r="OTW1" s="80" t="s">
        <v>13887</v>
      </c>
      <c r="OTX1" s="80" t="s">
        <v>13888</v>
      </c>
      <c r="OTY1" s="80" t="s">
        <v>13889</v>
      </c>
      <c r="OTZ1" s="80" t="s">
        <v>13890</v>
      </c>
      <c r="OUA1" s="80" t="s">
        <v>13891</v>
      </c>
      <c r="OUB1" s="80" t="s">
        <v>13892</v>
      </c>
      <c r="OUC1" s="80" t="s">
        <v>13893</v>
      </c>
      <c r="OUD1" s="80" t="s">
        <v>13894</v>
      </c>
      <c r="OUE1" s="80" t="s">
        <v>13895</v>
      </c>
      <c r="OUF1" s="80" t="s">
        <v>13896</v>
      </c>
      <c r="OUG1" s="80" t="s">
        <v>13897</v>
      </c>
      <c r="OUH1" s="80" t="s">
        <v>13898</v>
      </c>
      <c r="OUI1" s="80" t="s">
        <v>13899</v>
      </c>
      <c r="OUJ1" s="80" t="s">
        <v>13900</v>
      </c>
      <c r="OUK1" s="80" t="s">
        <v>13901</v>
      </c>
      <c r="OUL1" s="80" t="s">
        <v>13902</v>
      </c>
      <c r="OUM1" s="80" t="s">
        <v>13903</v>
      </c>
      <c r="OUN1" s="80" t="s">
        <v>13904</v>
      </c>
      <c r="OUO1" s="80" t="s">
        <v>13905</v>
      </c>
      <c r="OUP1" s="80" t="s">
        <v>13906</v>
      </c>
      <c r="OUQ1" s="80" t="s">
        <v>13907</v>
      </c>
      <c r="OUR1" s="80" t="s">
        <v>13908</v>
      </c>
      <c r="OUS1" s="80" t="s">
        <v>13909</v>
      </c>
      <c r="OUT1" s="80" t="s">
        <v>13910</v>
      </c>
      <c r="OUU1" s="80" t="s">
        <v>13911</v>
      </c>
      <c r="OUV1" s="80" t="s">
        <v>13912</v>
      </c>
      <c r="OUW1" s="80" t="s">
        <v>13913</v>
      </c>
      <c r="OUX1" s="80" t="s">
        <v>13914</v>
      </c>
      <c r="OUY1" s="80" t="s">
        <v>13915</v>
      </c>
      <c r="OUZ1" s="80" t="s">
        <v>13916</v>
      </c>
      <c r="OVA1" s="80" t="s">
        <v>13917</v>
      </c>
      <c r="OVB1" s="80" t="s">
        <v>13918</v>
      </c>
      <c r="OVC1" s="80" t="s">
        <v>13919</v>
      </c>
      <c r="OVD1" s="80" t="s">
        <v>13920</v>
      </c>
      <c r="OVE1" s="80" t="s">
        <v>13921</v>
      </c>
      <c r="OVF1" s="80" t="s">
        <v>13922</v>
      </c>
      <c r="OVG1" s="80" t="s">
        <v>13923</v>
      </c>
      <c r="OVH1" s="80" t="s">
        <v>13924</v>
      </c>
      <c r="OVI1" s="80" t="s">
        <v>13925</v>
      </c>
      <c r="OVJ1" s="80" t="s">
        <v>13926</v>
      </c>
      <c r="OVK1" s="80" t="s">
        <v>13927</v>
      </c>
      <c r="OVL1" s="80" t="s">
        <v>13928</v>
      </c>
      <c r="OVM1" s="80" t="s">
        <v>13929</v>
      </c>
      <c r="OVN1" s="80" t="s">
        <v>13930</v>
      </c>
      <c r="OVO1" s="80" t="s">
        <v>13931</v>
      </c>
      <c r="OVP1" s="80" t="s">
        <v>13932</v>
      </c>
      <c r="OVQ1" s="80" t="s">
        <v>13933</v>
      </c>
      <c r="OVR1" s="80" t="s">
        <v>13934</v>
      </c>
      <c r="OVS1" s="80" t="s">
        <v>13935</v>
      </c>
      <c r="OVT1" s="80" t="s">
        <v>13936</v>
      </c>
      <c r="OVU1" s="80" t="s">
        <v>13937</v>
      </c>
      <c r="OVV1" s="80" t="s">
        <v>13938</v>
      </c>
      <c r="OVW1" s="80" t="s">
        <v>13939</v>
      </c>
      <c r="OVX1" s="80" t="s">
        <v>13940</v>
      </c>
      <c r="OVY1" s="80" t="s">
        <v>13941</v>
      </c>
      <c r="OVZ1" s="80" t="s">
        <v>13942</v>
      </c>
      <c r="OWA1" s="80" t="s">
        <v>13943</v>
      </c>
      <c r="OWB1" s="80" t="s">
        <v>13944</v>
      </c>
      <c r="OWC1" s="80" t="s">
        <v>13945</v>
      </c>
      <c r="OWD1" s="80" t="s">
        <v>13946</v>
      </c>
      <c r="OWE1" s="80" t="s">
        <v>13947</v>
      </c>
      <c r="OWF1" s="80" t="s">
        <v>13948</v>
      </c>
      <c r="OWG1" s="80" t="s">
        <v>13949</v>
      </c>
      <c r="OWH1" s="80" t="s">
        <v>13950</v>
      </c>
      <c r="OWI1" s="80" t="s">
        <v>13951</v>
      </c>
      <c r="OWJ1" s="80" t="s">
        <v>13952</v>
      </c>
      <c r="OWK1" s="80" t="s">
        <v>13953</v>
      </c>
      <c r="OWL1" s="80" t="s">
        <v>13954</v>
      </c>
      <c r="OWM1" s="80" t="s">
        <v>13955</v>
      </c>
      <c r="OWN1" s="80" t="s">
        <v>13956</v>
      </c>
      <c r="OWO1" s="80" t="s">
        <v>13957</v>
      </c>
      <c r="OWP1" s="80" t="s">
        <v>13958</v>
      </c>
      <c r="OWQ1" s="80" t="s">
        <v>13959</v>
      </c>
      <c r="OWR1" s="80" t="s">
        <v>13960</v>
      </c>
      <c r="OWS1" s="80" t="s">
        <v>13961</v>
      </c>
      <c r="OWT1" s="80" t="s">
        <v>13962</v>
      </c>
      <c r="OWU1" s="80" t="s">
        <v>13963</v>
      </c>
      <c r="OWV1" s="80" t="s">
        <v>13964</v>
      </c>
      <c r="OWW1" s="80" t="s">
        <v>13965</v>
      </c>
      <c r="OWX1" s="80" t="s">
        <v>13966</v>
      </c>
      <c r="OWY1" s="80" t="s">
        <v>13967</v>
      </c>
      <c r="OWZ1" s="80" t="s">
        <v>13968</v>
      </c>
      <c r="OXA1" s="80" t="s">
        <v>13969</v>
      </c>
      <c r="OXB1" s="80" t="s">
        <v>13970</v>
      </c>
      <c r="OXC1" s="80" t="s">
        <v>13971</v>
      </c>
      <c r="OXD1" s="80" t="s">
        <v>13972</v>
      </c>
      <c r="OXE1" s="80" t="s">
        <v>13973</v>
      </c>
      <c r="OXF1" s="80" t="s">
        <v>13974</v>
      </c>
      <c r="OXG1" s="80" t="s">
        <v>13975</v>
      </c>
      <c r="OXH1" s="80" t="s">
        <v>13976</v>
      </c>
      <c r="OXI1" s="80" t="s">
        <v>13977</v>
      </c>
      <c r="OXJ1" s="80" t="s">
        <v>13978</v>
      </c>
      <c r="OXK1" s="80" t="s">
        <v>13979</v>
      </c>
      <c r="OXL1" s="80" t="s">
        <v>13980</v>
      </c>
      <c r="OXM1" s="80" t="s">
        <v>13981</v>
      </c>
      <c r="OXN1" s="80" t="s">
        <v>13982</v>
      </c>
      <c r="OXO1" s="80" t="s">
        <v>13983</v>
      </c>
      <c r="OXP1" s="80" t="s">
        <v>13984</v>
      </c>
      <c r="OXQ1" s="80" t="s">
        <v>13985</v>
      </c>
      <c r="OXR1" s="80" t="s">
        <v>13986</v>
      </c>
      <c r="OXS1" s="80" t="s">
        <v>13987</v>
      </c>
      <c r="OXT1" s="80" t="s">
        <v>13988</v>
      </c>
      <c r="OXU1" s="80" t="s">
        <v>13989</v>
      </c>
      <c r="OXV1" s="80" t="s">
        <v>13990</v>
      </c>
      <c r="OXW1" s="80" t="s">
        <v>13991</v>
      </c>
      <c r="OXX1" s="80" t="s">
        <v>13992</v>
      </c>
      <c r="OXY1" s="80" t="s">
        <v>13993</v>
      </c>
      <c r="OXZ1" s="80" t="s">
        <v>13994</v>
      </c>
      <c r="OYA1" s="80" t="s">
        <v>13995</v>
      </c>
      <c r="OYB1" s="80" t="s">
        <v>13996</v>
      </c>
      <c r="OYC1" s="80" t="s">
        <v>13997</v>
      </c>
      <c r="OYD1" s="80" t="s">
        <v>13998</v>
      </c>
      <c r="OYE1" s="80" t="s">
        <v>13999</v>
      </c>
      <c r="OYF1" s="80" t="s">
        <v>14000</v>
      </c>
      <c r="OYG1" s="80" t="s">
        <v>14001</v>
      </c>
      <c r="OYH1" s="80" t="s">
        <v>14002</v>
      </c>
      <c r="OYI1" s="80" t="s">
        <v>14003</v>
      </c>
      <c r="OYJ1" s="80" t="s">
        <v>14004</v>
      </c>
      <c r="OYK1" s="80" t="s">
        <v>14005</v>
      </c>
      <c r="OYL1" s="80" t="s">
        <v>14006</v>
      </c>
      <c r="OYM1" s="80" t="s">
        <v>14007</v>
      </c>
      <c r="OYN1" s="80" t="s">
        <v>14008</v>
      </c>
      <c r="OYO1" s="80" t="s">
        <v>14009</v>
      </c>
      <c r="OYP1" s="80" t="s">
        <v>14010</v>
      </c>
      <c r="OYQ1" s="80" t="s">
        <v>14011</v>
      </c>
      <c r="OYR1" s="80" t="s">
        <v>14012</v>
      </c>
      <c r="OYS1" s="80" t="s">
        <v>14013</v>
      </c>
      <c r="OYT1" s="80" t="s">
        <v>14014</v>
      </c>
      <c r="OYU1" s="80" t="s">
        <v>14015</v>
      </c>
      <c r="OYV1" s="80" t="s">
        <v>14016</v>
      </c>
      <c r="OYW1" s="80" t="s">
        <v>14017</v>
      </c>
      <c r="OYX1" s="80" t="s">
        <v>14018</v>
      </c>
      <c r="OYY1" s="80" t="s">
        <v>14019</v>
      </c>
      <c r="OYZ1" s="80" t="s">
        <v>14020</v>
      </c>
      <c r="OZA1" s="80" t="s">
        <v>14021</v>
      </c>
      <c r="OZB1" s="80" t="s">
        <v>14022</v>
      </c>
      <c r="OZC1" s="80" t="s">
        <v>14023</v>
      </c>
      <c r="OZD1" s="80" t="s">
        <v>14024</v>
      </c>
      <c r="OZE1" s="80" t="s">
        <v>14025</v>
      </c>
      <c r="OZF1" s="80" t="s">
        <v>14026</v>
      </c>
      <c r="OZG1" s="80" t="s">
        <v>14027</v>
      </c>
      <c r="OZH1" s="80" t="s">
        <v>14028</v>
      </c>
      <c r="OZI1" s="80" t="s">
        <v>14029</v>
      </c>
      <c r="OZJ1" s="80" t="s">
        <v>14030</v>
      </c>
      <c r="OZK1" s="80" t="s">
        <v>14031</v>
      </c>
      <c r="OZL1" s="80" t="s">
        <v>14032</v>
      </c>
      <c r="OZM1" s="80" t="s">
        <v>14033</v>
      </c>
      <c r="OZN1" s="80" t="s">
        <v>14034</v>
      </c>
      <c r="OZO1" s="80" t="s">
        <v>14035</v>
      </c>
      <c r="OZP1" s="80" t="s">
        <v>14036</v>
      </c>
      <c r="OZQ1" s="80" t="s">
        <v>14037</v>
      </c>
      <c r="OZR1" s="80" t="s">
        <v>14038</v>
      </c>
      <c r="OZS1" s="80" t="s">
        <v>14039</v>
      </c>
      <c r="OZT1" s="80" t="s">
        <v>14040</v>
      </c>
      <c r="OZU1" s="80" t="s">
        <v>14041</v>
      </c>
      <c r="OZV1" s="80" t="s">
        <v>14042</v>
      </c>
      <c r="OZW1" s="80" t="s">
        <v>14043</v>
      </c>
      <c r="OZX1" s="80" t="s">
        <v>14044</v>
      </c>
      <c r="OZY1" s="80" t="s">
        <v>14045</v>
      </c>
      <c r="OZZ1" s="80" t="s">
        <v>14046</v>
      </c>
      <c r="PAA1" s="80" t="s">
        <v>14047</v>
      </c>
      <c r="PAB1" s="80" t="s">
        <v>14048</v>
      </c>
      <c r="PAC1" s="80" t="s">
        <v>14049</v>
      </c>
      <c r="PAD1" s="80" t="s">
        <v>14050</v>
      </c>
      <c r="PAE1" s="80" t="s">
        <v>14051</v>
      </c>
      <c r="PAF1" s="80" t="s">
        <v>14052</v>
      </c>
      <c r="PAG1" s="80" t="s">
        <v>14053</v>
      </c>
      <c r="PAH1" s="80" t="s">
        <v>14054</v>
      </c>
      <c r="PAI1" s="80" t="s">
        <v>14055</v>
      </c>
      <c r="PAJ1" s="80" t="s">
        <v>14056</v>
      </c>
      <c r="PAK1" s="80" t="s">
        <v>14057</v>
      </c>
      <c r="PAL1" s="80" t="s">
        <v>14058</v>
      </c>
      <c r="PAM1" s="80" t="s">
        <v>14059</v>
      </c>
      <c r="PAN1" s="80" t="s">
        <v>14060</v>
      </c>
      <c r="PAO1" s="80" t="s">
        <v>14061</v>
      </c>
      <c r="PAP1" s="80" t="s">
        <v>14062</v>
      </c>
      <c r="PAQ1" s="80" t="s">
        <v>14063</v>
      </c>
      <c r="PAR1" s="80" t="s">
        <v>14064</v>
      </c>
      <c r="PAS1" s="80" t="s">
        <v>14065</v>
      </c>
      <c r="PAT1" s="80" t="s">
        <v>14066</v>
      </c>
      <c r="PAU1" s="80" t="s">
        <v>14067</v>
      </c>
      <c r="PAV1" s="80" t="s">
        <v>14068</v>
      </c>
      <c r="PAW1" s="80" t="s">
        <v>14069</v>
      </c>
      <c r="PAX1" s="80" t="s">
        <v>14070</v>
      </c>
    </row>
    <row r="2" spans="1:10866" s="76" customFormat="1" x14ac:dyDescent="0.2">
      <c r="A2" s="86" t="s">
        <v>31</v>
      </c>
      <c r="B2" s="46" t="s">
        <v>32</v>
      </c>
      <c r="C2" t="s">
        <v>32</v>
      </c>
      <c r="D2" t="s">
        <v>15520</v>
      </c>
      <c r="E2" s="47" t="s">
        <v>21</v>
      </c>
      <c r="F2" s="48" t="s">
        <v>15486</v>
      </c>
      <c r="G2" s="46" t="s">
        <v>59</v>
      </c>
      <c r="H2" s="46" t="s">
        <v>63</v>
      </c>
      <c r="I2" s="87">
        <v>43344</v>
      </c>
      <c r="J2" s="88">
        <v>2019</v>
      </c>
      <c r="K2" s="49">
        <f>RBFLibrary[[#This Row],[IBRD/IDA Commit Amt]]+RBFLibrary[[#This Row],[TF Amt]]</f>
        <v>298</v>
      </c>
      <c r="L2" s="49">
        <f>RBFLibrary[[#This Row],[RBF Amt IBRD/IDA]]+RBFLibrary[[#This Row],[RBF Amt TF]]</f>
        <v>74</v>
      </c>
      <c r="M2" s="49">
        <v>100</v>
      </c>
      <c r="N2" s="49">
        <v>74</v>
      </c>
      <c r="O2" s="49">
        <v>198</v>
      </c>
      <c r="P2" s="49">
        <v>0</v>
      </c>
      <c r="Q2" s="89">
        <f>(N2+P2)/(M2+O2)</f>
        <v>0.24832214765100671</v>
      </c>
      <c r="R2" s="46" t="s">
        <v>208</v>
      </c>
      <c r="S2" s="90" t="s">
        <v>2514</v>
      </c>
      <c r="T2" s="46" t="s">
        <v>472</v>
      </c>
      <c r="U2" s="92">
        <v>45261</v>
      </c>
      <c r="V2" s="76" t="str" cm="1">
        <f t="array" ref="V2">GetURL(S2)</f>
        <v>http://documents.worldbank.org/curated/en/835181538364643803/pdf/Afghanistan-Eqra-project-appraisal-document-pad-P159378-09112018.pdf</v>
      </c>
    </row>
    <row r="3" spans="1:10866" x14ac:dyDescent="0.2">
      <c r="A3" s="94" t="s">
        <v>14675</v>
      </c>
      <c r="B3" s="46" t="s">
        <v>32</v>
      </c>
      <c r="C3" t="s">
        <v>32</v>
      </c>
      <c r="D3" t="s">
        <v>15520</v>
      </c>
      <c r="E3" s="47" t="s">
        <v>21</v>
      </c>
      <c r="F3" s="46" t="s">
        <v>33</v>
      </c>
      <c r="G3" s="46" t="s">
        <v>60</v>
      </c>
      <c r="H3" s="46" t="s">
        <v>63</v>
      </c>
      <c r="I3" s="91">
        <v>44256</v>
      </c>
      <c r="J3" s="88">
        <v>2021</v>
      </c>
      <c r="K3" s="49">
        <f>RBFLibrary[[#This Row],[IBRD/IDA Commit Amt]]+RBFLibrary[[#This Row],[TF Amt]]</f>
        <v>50</v>
      </c>
      <c r="L3" s="49">
        <f>RBFLibrary[[#This Row],[RBF Amt IBRD/IDA]]+RBFLibrary[[#This Row],[RBF Amt TF]]</f>
        <v>5.5</v>
      </c>
      <c r="M3" s="49">
        <v>25</v>
      </c>
      <c r="N3" s="49">
        <v>0</v>
      </c>
      <c r="O3" s="49">
        <v>25</v>
      </c>
      <c r="P3" s="49">
        <v>5.5</v>
      </c>
      <c r="Q3" s="89">
        <f>(N3+P3)/(M3+O3)</f>
        <v>0.11</v>
      </c>
      <c r="R3" s="47" t="s">
        <v>15487</v>
      </c>
      <c r="S3" s="218"/>
      <c r="T3" s="222" t="s">
        <v>31</v>
      </c>
      <c r="U3" s="100"/>
      <c r="V3" s="95" t="str" cm="1">
        <f t="array" ref="V3">GetURL(RBFLibrary[[#This Row],[Link to PAD]])</f>
        <v/>
      </c>
    </row>
    <row r="4" spans="1:10866" s="76" customFormat="1" x14ac:dyDescent="0.2">
      <c r="A4" s="86" t="s">
        <v>64</v>
      </c>
      <c r="B4" s="46" t="s">
        <v>65</v>
      </c>
      <c r="C4" t="s">
        <v>65</v>
      </c>
      <c r="D4" t="s">
        <v>15521</v>
      </c>
      <c r="E4" s="47" t="s">
        <v>23</v>
      </c>
      <c r="F4" s="48" t="s">
        <v>66</v>
      </c>
      <c r="G4" s="46" t="s">
        <v>58</v>
      </c>
      <c r="H4" s="46" t="s">
        <v>61</v>
      </c>
      <c r="I4" s="87">
        <v>43617</v>
      </c>
      <c r="J4" s="88">
        <v>2019</v>
      </c>
      <c r="K4" s="49">
        <f>RBFLibrary[[#This Row],[IBRD/IDA Commit Amt]]+RBFLibrary[[#This Row],[TF Amt]]</f>
        <v>341</v>
      </c>
      <c r="L4" s="49">
        <f>RBFLibrary[[#This Row],[RBF Amt IBRD/IDA]]+RBFLibrary[[#This Row],[RBF Amt TF]]</f>
        <v>301</v>
      </c>
      <c r="M4" s="49">
        <v>341</v>
      </c>
      <c r="N4" s="49">
        <v>301</v>
      </c>
      <c r="O4" s="49">
        <v>0</v>
      </c>
      <c r="P4" s="49">
        <v>0</v>
      </c>
      <c r="Q4" s="89">
        <f t="shared" ref="Q4:Q96" si="0">(N4+P4)/(M4+O4)</f>
        <v>0.88269794721407624</v>
      </c>
      <c r="R4" s="46" t="s">
        <v>207</v>
      </c>
      <c r="S4" s="93" t="s">
        <v>2514</v>
      </c>
      <c r="T4" s="46" t="s">
        <v>472</v>
      </c>
      <c r="U4" s="92">
        <v>45078</v>
      </c>
      <c r="V4" s="76" t="str" cm="1">
        <f t="array" ref="V4">GetURL(RBFLibrary[[#This Row],[Link to PAD]])</f>
        <v>http://documents.worldbank.org/curated/en/617851562032870799/pdf/Argentina-Improving-Inclusion-in-Secondary-and-Higher-Education-Project.pdf</v>
      </c>
    </row>
    <row r="5" spans="1:10866" x14ac:dyDescent="0.2">
      <c r="A5" s="94" t="s">
        <v>116</v>
      </c>
      <c r="B5" s="46" t="s">
        <v>140</v>
      </c>
      <c r="C5" t="s">
        <v>140</v>
      </c>
      <c r="D5" t="s">
        <v>15522</v>
      </c>
      <c r="E5" s="47" t="s">
        <v>21</v>
      </c>
      <c r="F5" s="50" t="s">
        <v>141</v>
      </c>
      <c r="G5" s="46" t="s">
        <v>58</v>
      </c>
      <c r="H5" s="46" t="s">
        <v>61</v>
      </c>
      <c r="I5" s="87">
        <v>43070</v>
      </c>
      <c r="J5" s="88">
        <v>2018</v>
      </c>
      <c r="K5" s="49">
        <f>RBFLibrary[[#This Row],[IBRD/IDA Commit Amt]]+RBFLibrary[[#This Row],[TF Amt]]</f>
        <v>530</v>
      </c>
      <c r="L5" s="49">
        <f>RBFLibrary[[#This Row],[RBF Amt IBRD/IDA]]+RBFLibrary[[#This Row],[RBF Amt TF]]</f>
        <v>500</v>
      </c>
      <c r="M5" s="49">
        <v>520</v>
      </c>
      <c r="N5" s="49">
        <v>500</v>
      </c>
      <c r="O5" s="49">
        <v>10</v>
      </c>
      <c r="P5" s="49">
        <v>0</v>
      </c>
      <c r="Q5" s="89">
        <f t="shared" si="0"/>
        <v>0.94339622641509435</v>
      </c>
      <c r="R5" s="47" t="s">
        <v>206</v>
      </c>
      <c r="S5" s="90" t="s">
        <v>2514</v>
      </c>
      <c r="T5" s="46" t="s">
        <v>472</v>
      </c>
      <c r="U5" s="92">
        <v>44896</v>
      </c>
      <c r="V5" s="95" t="str" cm="1">
        <f t="array" ref="V5">GetURL(RBFLibrary[[#This Row],[Link to PAD]])</f>
        <v>http://documents.worldbank.org/curated/en/377151513825229495/pdf/Bangladesh-Transforming-114568-BD-PAD-11292017.pdf</v>
      </c>
    </row>
    <row r="6" spans="1:10866" x14ac:dyDescent="0.2">
      <c r="A6" s="94" t="s">
        <v>117</v>
      </c>
      <c r="B6" s="46" t="s">
        <v>140</v>
      </c>
      <c r="C6" t="s">
        <v>140</v>
      </c>
      <c r="D6" t="s">
        <v>15522</v>
      </c>
      <c r="E6" s="47" t="s">
        <v>21</v>
      </c>
      <c r="F6" s="50" t="s">
        <v>142</v>
      </c>
      <c r="G6" s="46" t="s">
        <v>58</v>
      </c>
      <c r="H6" s="46" t="s">
        <v>62</v>
      </c>
      <c r="I6" s="87">
        <v>43252</v>
      </c>
      <c r="J6" s="88">
        <v>2018</v>
      </c>
      <c r="K6" s="49">
        <f>RBFLibrary[[#This Row],[IBRD/IDA Commit Amt]]+RBFLibrary[[#This Row],[TF Amt]]</f>
        <v>700</v>
      </c>
      <c r="L6" s="49">
        <f>RBFLibrary[[#This Row],[RBF Amt IBRD/IDA]]+RBFLibrary[[#This Row],[RBF Amt TF]]</f>
        <v>700</v>
      </c>
      <c r="M6" s="49">
        <v>700</v>
      </c>
      <c r="N6" s="49">
        <v>700</v>
      </c>
      <c r="O6" s="49">
        <v>0</v>
      </c>
      <c r="P6" s="49">
        <v>0</v>
      </c>
      <c r="Q6" s="89">
        <f t="shared" si="0"/>
        <v>1</v>
      </c>
      <c r="R6" s="46" t="s">
        <v>205</v>
      </c>
      <c r="S6" s="93" t="s">
        <v>2514</v>
      </c>
      <c r="T6" s="46" t="s">
        <v>472</v>
      </c>
      <c r="U6" s="92">
        <v>45078</v>
      </c>
      <c r="V6" s="95" t="str" cm="1">
        <f t="array" ref="V6">GetURL(RBFLibrary[[#This Row],[Link to PAD]])</f>
        <v>http://documents.worldbank.org/curated/en/857071529206219039/Bangladesh-Quality-Learning-for-All-Program-for-Fourth-Primary-Education-Development-Program-Project</v>
      </c>
    </row>
    <row r="7" spans="1:10866" x14ac:dyDescent="0.2">
      <c r="A7" s="94" t="s">
        <v>1939</v>
      </c>
      <c r="B7" s="46" t="s">
        <v>140</v>
      </c>
      <c r="C7" t="s">
        <v>140</v>
      </c>
      <c r="D7" t="s">
        <v>15522</v>
      </c>
      <c r="E7" s="47" t="s">
        <v>21</v>
      </c>
      <c r="F7" s="46" t="s">
        <v>1958</v>
      </c>
      <c r="G7" s="46" t="s">
        <v>59</v>
      </c>
      <c r="H7" s="46" t="s">
        <v>63</v>
      </c>
      <c r="I7" s="96">
        <v>42491</v>
      </c>
      <c r="J7" s="88">
        <v>2016</v>
      </c>
      <c r="K7" s="49">
        <f>RBFLibrary[[#This Row],[IBRD/IDA Commit Amt]]+RBFLibrary[[#This Row],[TF Amt]]</f>
        <v>100</v>
      </c>
      <c r="L7" s="49">
        <f>RBFLibrary[[#This Row],[RBF Amt IBRD/IDA]]+RBFLibrary[[#This Row],[RBF Amt TF]]</f>
        <v>90</v>
      </c>
      <c r="M7" s="97">
        <v>100</v>
      </c>
      <c r="N7" s="97">
        <v>90</v>
      </c>
      <c r="O7" s="49">
        <v>0</v>
      </c>
      <c r="P7" s="49">
        <v>0</v>
      </c>
      <c r="Q7" s="89">
        <f t="shared" si="0"/>
        <v>0.9</v>
      </c>
      <c r="R7" s="47" t="s">
        <v>1959</v>
      </c>
      <c r="S7" s="98" t="s">
        <v>2514</v>
      </c>
      <c r="T7" s="46" t="s">
        <v>472</v>
      </c>
      <c r="U7" s="92">
        <v>45261</v>
      </c>
      <c r="V7" s="95" t="str" cm="1">
        <f t="array" ref="V7">GetURL(RBFLibrary[[#This Row],[Link to PAD]])</f>
        <v>http://documents.worldbank.org/curated/en/694991468185959713/pdf/PAD1511-PAD-P154577-IDA-R2016-0102-1-Box3948887B-OUO-9.pdf</v>
      </c>
    </row>
    <row r="8" spans="1:10866" x14ac:dyDescent="0.2">
      <c r="A8" s="94" t="s">
        <v>2020</v>
      </c>
      <c r="B8" s="46" t="s">
        <v>2033</v>
      </c>
      <c r="C8" t="s">
        <v>2033</v>
      </c>
      <c r="D8" t="s">
        <v>15523</v>
      </c>
      <c r="E8" s="47" t="s">
        <v>19</v>
      </c>
      <c r="F8" s="46" t="s">
        <v>2337</v>
      </c>
      <c r="G8" s="46" t="s">
        <v>59</v>
      </c>
      <c r="H8" s="46" t="s">
        <v>63</v>
      </c>
      <c r="I8" s="91">
        <v>43647</v>
      </c>
      <c r="J8" s="88">
        <v>2020</v>
      </c>
      <c r="K8" s="49">
        <f>RBFLibrary[[#This Row],[IBRD/IDA Commit Amt]]+RBFLibrary[[#This Row],[TF Amt]]</f>
        <v>18.899999999999999</v>
      </c>
      <c r="L8" s="49">
        <f>RBFLibrary[[#This Row],[RBF Amt IBRD/IDA]]+RBFLibrary[[#This Row],[RBF Amt TF]]</f>
        <v>7.82</v>
      </c>
      <c r="M8" s="49">
        <v>0</v>
      </c>
      <c r="N8" s="49">
        <v>0</v>
      </c>
      <c r="O8" s="49">
        <v>18.899999999999999</v>
      </c>
      <c r="P8" s="49">
        <f>SUM('DLIs&amp;DLRs'!K1489:K1494)</f>
        <v>7.82</v>
      </c>
      <c r="Q8" s="89">
        <f>(N8+P8)/(M8+O8)</f>
        <v>0.41375661375661382</v>
      </c>
      <c r="R8" s="47" t="s">
        <v>2034</v>
      </c>
      <c r="S8" s="218" t="s">
        <v>2514</v>
      </c>
      <c r="T8" s="46" t="s">
        <v>472</v>
      </c>
      <c r="U8" s="92">
        <v>45170</v>
      </c>
      <c r="V8" s="95" t="str" cm="1">
        <f t="array" ref="V8">GetURL(RBFLibrary[[#This Row],[Link to PAD]])</f>
        <v>https://projects.worldbank.org/en/projects-operations/project-detail/P167432</v>
      </c>
    </row>
    <row r="9" spans="1:10866" x14ac:dyDescent="0.2">
      <c r="A9" s="94" t="s">
        <v>112</v>
      </c>
      <c r="B9" s="46" t="s">
        <v>143</v>
      </c>
      <c r="C9" t="s">
        <v>143</v>
      </c>
      <c r="D9" t="s">
        <v>15524</v>
      </c>
      <c r="E9" s="47" t="s">
        <v>23</v>
      </c>
      <c r="F9" s="50" t="s">
        <v>165</v>
      </c>
      <c r="G9" s="46" t="s">
        <v>58</v>
      </c>
      <c r="H9" s="46" t="s">
        <v>61</v>
      </c>
      <c r="I9" s="87">
        <v>43070</v>
      </c>
      <c r="J9" s="88">
        <v>2018</v>
      </c>
      <c r="K9" s="49">
        <f>RBFLibrary[[#This Row],[IBRD/IDA Commit Amt]]+RBFLibrary[[#This Row],[TF Amt]]</f>
        <v>250</v>
      </c>
      <c r="L9" s="49">
        <f>RBFLibrary[[#This Row],[RBF Amt IBRD/IDA]]+RBFLibrary[[#This Row],[RBF Amt TF]]</f>
        <v>220.5</v>
      </c>
      <c r="M9" s="49">
        <v>250</v>
      </c>
      <c r="N9" s="49">
        <v>220.5</v>
      </c>
      <c r="O9" s="49">
        <v>0</v>
      </c>
      <c r="P9" s="49">
        <v>0</v>
      </c>
      <c r="Q9" s="89">
        <f t="shared" si="0"/>
        <v>0.88200000000000001</v>
      </c>
      <c r="R9" s="46" t="s">
        <v>191</v>
      </c>
      <c r="S9" s="90" t="s">
        <v>2514</v>
      </c>
      <c r="T9" s="46" t="s">
        <v>472</v>
      </c>
      <c r="U9" s="92">
        <v>45261</v>
      </c>
      <c r="V9" s="95" t="str" cm="1">
        <f t="array" ref="V9">GetURL(RBFLibrary[[#This Row],[Link to PAD]])</f>
        <v>http://documents.worldbank.org/curated/en/276091512067824977/pdf/Brazil-PAD-revised-11292017.pdf</v>
      </c>
    </row>
    <row r="10" spans="1:10866" x14ac:dyDescent="0.2">
      <c r="A10" s="94" t="s">
        <v>2009</v>
      </c>
      <c r="B10" s="46" t="s">
        <v>143</v>
      </c>
      <c r="C10" t="s">
        <v>143</v>
      </c>
      <c r="D10" t="s">
        <v>15524</v>
      </c>
      <c r="E10" s="47" t="s">
        <v>23</v>
      </c>
      <c r="F10" s="46" t="s">
        <v>2384</v>
      </c>
      <c r="G10" s="46" t="s">
        <v>59</v>
      </c>
      <c r="H10" s="46" t="s">
        <v>63</v>
      </c>
      <c r="I10" s="91">
        <v>42339</v>
      </c>
      <c r="J10" s="88">
        <v>2016</v>
      </c>
      <c r="K10" s="49">
        <f>RBFLibrary[[#This Row],[IBRD/IDA Commit Amt]]+RBFLibrary[[#This Row],[TF Amt]]</f>
        <v>120</v>
      </c>
      <c r="L10" s="49">
        <f>RBFLibrary[[#This Row],[RBF Amt IBRD/IDA]]+RBFLibrary[[#This Row],[RBF Amt TF]]</f>
        <v>58.295999999999999</v>
      </c>
      <c r="M10" s="49">
        <v>120</v>
      </c>
      <c r="N10" s="49">
        <v>58.295999999999999</v>
      </c>
      <c r="O10" s="49">
        <v>0</v>
      </c>
      <c r="P10" s="49">
        <v>0</v>
      </c>
      <c r="Q10" s="89">
        <f>(N10+P10)/(M10+O10)</f>
        <v>0.48580000000000001</v>
      </c>
      <c r="R10" s="47" t="s">
        <v>2386</v>
      </c>
      <c r="S10" s="99" t="s">
        <v>2514</v>
      </c>
      <c r="T10" s="46" t="s">
        <v>472</v>
      </c>
      <c r="U10" s="100">
        <v>44166</v>
      </c>
      <c r="V10" s="95" t="str" cm="1">
        <f t="array" ref="V10">GetURL(RBFLibrary[[#This Row],[Link to PAD]])</f>
        <v>http://documents.worldbank.org/curated/en/881911467987872678/pdf/PAD459-PAD-P129342-R2015-0239-1-Box393264B-OUO-9.pdf</v>
      </c>
    </row>
    <row r="11" spans="1:10866" x14ac:dyDescent="0.2">
      <c r="A11" s="94" t="s">
        <v>121</v>
      </c>
      <c r="B11" s="46" t="s">
        <v>144</v>
      </c>
      <c r="C11" t="s">
        <v>144</v>
      </c>
      <c r="D11" t="s">
        <v>15525</v>
      </c>
      <c r="E11" s="47" t="s">
        <v>19</v>
      </c>
      <c r="F11" s="46" t="s">
        <v>166</v>
      </c>
      <c r="G11" s="46" t="s">
        <v>59</v>
      </c>
      <c r="H11" s="46" t="s">
        <v>63</v>
      </c>
      <c r="I11" s="87">
        <v>43282</v>
      </c>
      <c r="J11" s="88">
        <v>2019</v>
      </c>
      <c r="K11" s="49">
        <f>RBFLibrary[[#This Row],[IBRD/IDA Commit Amt]]+RBFLibrary[[#This Row],[TF Amt]]</f>
        <v>70</v>
      </c>
      <c r="L11" s="49">
        <f>RBFLibrary[[#This Row],[RBF Amt IBRD/IDA]]+RBFLibrary[[#This Row],[RBF Amt TF]]</f>
        <v>64</v>
      </c>
      <c r="M11" s="49">
        <v>70</v>
      </c>
      <c r="N11" s="49">
        <v>64</v>
      </c>
      <c r="O11" s="49">
        <v>0</v>
      </c>
      <c r="P11" s="49">
        <v>0</v>
      </c>
      <c r="Q11" s="89">
        <f t="shared" si="0"/>
        <v>0.91428571428571426</v>
      </c>
      <c r="R11" s="46" t="s">
        <v>210</v>
      </c>
      <c r="S11" s="93" t="s">
        <v>2514</v>
      </c>
      <c r="T11" s="46" t="s">
        <v>472</v>
      </c>
      <c r="U11" s="100">
        <v>45170</v>
      </c>
      <c r="V11" s="95" t="str" cm="1">
        <f t="array" ref="V11">GetURL(RBFLibrary[[#This Row],[Link to PAD]])</f>
        <v>http://documents.worldbank.org/curated/en/277421531452640797/pdf/BURKINA-FASO-EDUCATION-PAD-06202018.pdf</v>
      </c>
    </row>
    <row r="12" spans="1:10866" x14ac:dyDescent="0.2">
      <c r="A12" s="94" t="s">
        <v>2017</v>
      </c>
      <c r="B12" s="46" t="s">
        <v>2027</v>
      </c>
      <c r="C12" t="s">
        <v>2027</v>
      </c>
      <c r="D12" t="s">
        <v>15526</v>
      </c>
      <c r="E12" s="47" t="s">
        <v>19</v>
      </c>
      <c r="F12" s="46" t="s">
        <v>2029</v>
      </c>
      <c r="G12" s="46" t="s">
        <v>59</v>
      </c>
      <c r="H12" s="46" t="s">
        <v>63</v>
      </c>
      <c r="I12" s="91">
        <v>43374</v>
      </c>
      <c r="J12" s="88">
        <v>2019</v>
      </c>
      <c r="K12" s="49">
        <f>RBFLibrary[[#This Row],[IBRD/IDA Commit Amt]]+RBFLibrary[[#This Row],[TF Amt]]</f>
        <v>10</v>
      </c>
      <c r="L12" s="49">
        <f>RBFLibrary[[#This Row],[RBF Amt IBRD/IDA]]+RBFLibrary[[#This Row],[RBF Amt TF]]</f>
        <v>6.4</v>
      </c>
      <c r="M12" s="49">
        <v>10</v>
      </c>
      <c r="N12" s="49">
        <v>6.4</v>
      </c>
      <c r="O12" s="49">
        <v>0</v>
      </c>
      <c r="P12" s="49">
        <v>0</v>
      </c>
      <c r="Q12" s="89">
        <f>(N12+P12)/(M12+O12)</f>
        <v>0.64</v>
      </c>
      <c r="R12" s="47" t="s">
        <v>2028</v>
      </c>
      <c r="S12" s="93" t="s">
        <v>2514</v>
      </c>
      <c r="T12" s="46" t="s">
        <v>472</v>
      </c>
      <c r="U12" s="100">
        <v>44927</v>
      </c>
      <c r="V12" s="95" t="str" cm="1">
        <f t="array" ref="V12">GetURL(RBFLibrary[[#This Row],[Link to PAD]])</f>
        <v>https://hubs.worldbank.org/docs/imagebank/Pages/docProfile.aspx?nodeid=30588516</v>
      </c>
    </row>
    <row r="13" spans="1:10866" x14ac:dyDescent="0.2">
      <c r="A13" s="94" t="s">
        <v>647</v>
      </c>
      <c r="B13" s="46" t="s">
        <v>917</v>
      </c>
      <c r="C13" t="s">
        <v>917</v>
      </c>
      <c r="D13" t="s">
        <v>15527</v>
      </c>
      <c r="E13" s="47" t="s">
        <v>22</v>
      </c>
      <c r="F13" s="46" t="s">
        <v>918</v>
      </c>
      <c r="G13" s="46" t="s">
        <v>59</v>
      </c>
      <c r="H13" s="46" t="s">
        <v>63</v>
      </c>
      <c r="I13" s="87">
        <v>42826</v>
      </c>
      <c r="J13" s="88">
        <v>2017</v>
      </c>
      <c r="K13" s="49">
        <f>RBFLibrary[[#This Row],[IBRD/IDA Commit Amt]]+RBFLibrary[[#This Row],[TF Amt]]</f>
        <v>40</v>
      </c>
      <c r="L13" s="49">
        <f>RBFLibrary[[#This Row],[RBF Amt IBRD/IDA]]+RBFLibrary[[#This Row],[RBF Amt TF]]</f>
        <v>22.75</v>
      </c>
      <c r="M13" s="49">
        <v>40</v>
      </c>
      <c r="N13" s="49">
        <v>22.75</v>
      </c>
      <c r="O13" s="49">
        <v>0</v>
      </c>
      <c r="P13" s="49">
        <v>0</v>
      </c>
      <c r="Q13" s="89">
        <f t="shared" si="0"/>
        <v>0.56874999999999998</v>
      </c>
      <c r="R13" s="47" t="s">
        <v>1844</v>
      </c>
      <c r="S13" s="93" t="s">
        <v>2514</v>
      </c>
      <c r="T13" s="46" t="s">
        <v>472</v>
      </c>
      <c r="U13" s="100">
        <v>44743</v>
      </c>
      <c r="V13" s="95" t="str" cm="1">
        <f t="array" ref="V13">GetURL(RBFLibrary[[#This Row],[Link to PAD]])</f>
        <v>http://documents.worldbank.org/curated/en/589431492394419103/pdf/Cambodia-Secondary-Education-PAD-03282017.pdf</v>
      </c>
    </row>
    <row r="14" spans="1:10866" x14ac:dyDescent="0.2">
      <c r="A14" s="94" t="s">
        <v>2011</v>
      </c>
      <c r="B14" s="46" t="s">
        <v>2473</v>
      </c>
      <c r="C14" t="s">
        <v>2473</v>
      </c>
      <c r="D14" t="s">
        <v>15528</v>
      </c>
      <c r="E14" s="47" t="s">
        <v>19</v>
      </c>
      <c r="F14" s="46" t="s">
        <v>2474</v>
      </c>
      <c r="G14" s="46" t="s">
        <v>59</v>
      </c>
      <c r="H14" s="46" t="s">
        <v>63</v>
      </c>
      <c r="I14" s="91">
        <v>43221</v>
      </c>
      <c r="J14" s="88">
        <v>2018</v>
      </c>
      <c r="K14" s="49">
        <f>RBFLibrary[[#This Row],[IBRD/IDA Commit Amt]]+RBFLibrary[[#This Row],[TF Amt]]</f>
        <v>130</v>
      </c>
      <c r="L14" s="49">
        <f>RBFLibrary[[#This Row],[RBF Amt IBRD/IDA]]+RBFLibrary[[#This Row],[RBF Amt TF]]</f>
        <v>95</v>
      </c>
      <c r="M14" s="49">
        <v>130</v>
      </c>
      <c r="N14" s="49">
        <v>95</v>
      </c>
      <c r="O14" s="49">
        <v>0</v>
      </c>
      <c r="P14" s="49">
        <v>0</v>
      </c>
      <c r="Q14" s="89">
        <f t="shared" si="0"/>
        <v>0.73076923076923073</v>
      </c>
      <c r="R14" s="47" t="s">
        <v>2475</v>
      </c>
      <c r="S14" s="98" t="s">
        <v>2514</v>
      </c>
      <c r="T14" s="46" t="s">
        <v>472</v>
      </c>
      <c r="U14" s="92">
        <v>45261</v>
      </c>
      <c r="V14" s="95" t="str" cm="1">
        <f t="array" ref="V14">GetURL(RBFLibrary[[#This Row],[Link to PAD]])</f>
        <v>http://documents.worldbank.org/curated/en/991921525399281987/Cameroon-Education-Reform-Support-Project</v>
      </c>
    </row>
    <row r="15" spans="1:10866" x14ac:dyDescent="0.2">
      <c r="A15" s="94" t="s">
        <v>14639</v>
      </c>
      <c r="B15" s="46" t="s">
        <v>2473</v>
      </c>
      <c r="C15" t="s">
        <v>2473</v>
      </c>
      <c r="D15" t="s">
        <v>15528</v>
      </c>
      <c r="E15" s="47" t="s">
        <v>19</v>
      </c>
      <c r="F15" s="46" t="s">
        <v>15363</v>
      </c>
      <c r="G15" s="46" t="s">
        <v>60</v>
      </c>
      <c r="H15" s="46" t="s">
        <v>63</v>
      </c>
      <c r="I15" s="91">
        <v>44136</v>
      </c>
      <c r="J15" s="88">
        <v>2021</v>
      </c>
      <c r="K15" s="49">
        <f>RBFLibrary[[#This Row],[IBRD/IDA Commit Amt]]+RBFLibrary[[#This Row],[TF Amt]]</f>
        <v>97.45</v>
      </c>
      <c r="L15" s="49">
        <f>RBFLibrary[[#This Row],[RBF Amt IBRD/IDA]]+RBFLibrary[[#This Row],[RBF Amt TF]]</f>
        <v>18</v>
      </c>
      <c r="M15" s="49">
        <v>45</v>
      </c>
      <c r="N15" s="49">
        <v>0</v>
      </c>
      <c r="O15" s="49">
        <v>52.45</v>
      </c>
      <c r="P15" s="49">
        <v>18</v>
      </c>
      <c r="Q15" s="89">
        <f>(N15+P15)/(M15+O15)</f>
        <v>0.18471010774756286</v>
      </c>
      <c r="R15" s="47" t="s">
        <v>2475</v>
      </c>
      <c r="S15" s="218" t="s">
        <v>15502</v>
      </c>
      <c r="T15" s="222" t="s">
        <v>2011</v>
      </c>
      <c r="U15" s="100">
        <v>46357</v>
      </c>
      <c r="V15" s="95" t="str" cm="1">
        <f t="array" ref="V15">GetURL(RBFLibrary[[#This Row],[Link to PAD]])</f>
        <v>https://www.worldbank.org/en/news/loans-credits/2020/11/24/cameroon-education-reform-support-project-additional-financing</v>
      </c>
    </row>
    <row r="16" spans="1:10866" x14ac:dyDescent="0.2">
      <c r="A16" s="94" t="s">
        <v>14653</v>
      </c>
      <c r="B16" s="46" t="s">
        <v>2473</v>
      </c>
      <c r="C16" t="s">
        <v>2473</v>
      </c>
      <c r="D16" t="s">
        <v>15528</v>
      </c>
      <c r="E16" s="47" t="s">
        <v>19</v>
      </c>
      <c r="F16" s="46" t="s">
        <v>15478</v>
      </c>
      <c r="G16" s="46" t="s">
        <v>60</v>
      </c>
      <c r="H16" s="46" t="s">
        <v>63</v>
      </c>
      <c r="I16" s="91">
        <v>44013</v>
      </c>
      <c r="J16" s="88">
        <v>2021</v>
      </c>
      <c r="K16" s="49">
        <f>RBFLibrary[[#This Row],[IBRD/IDA Commit Amt]]+RBFLibrary[[#This Row],[TF Amt]]</f>
        <v>125</v>
      </c>
      <c r="L16" s="49">
        <f>RBFLibrary[[#This Row],[RBF Amt IBRD/IDA]]+RBFLibrary[[#This Row],[RBF Amt TF]]</f>
        <v>113.5</v>
      </c>
      <c r="M16" s="49">
        <v>125</v>
      </c>
      <c r="N16" s="49">
        <v>113.5</v>
      </c>
      <c r="O16" s="49">
        <v>0</v>
      </c>
      <c r="P16" s="49">
        <v>0</v>
      </c>
      <c r="Q16" s="89">
        <f>(N16+P16)/(M16+O16)</f>
        <v>0.90800000000000003</v>
      </c>
      <c r="R16" s="47" t="s">
        <v>15477</v>
      </c>
      <c r="S16" s="218" t="s">
        <v>2514</v>
      </c>
      <c r="T16" s="46" t="s">
        <v>472</v>
      </c>
      <c r="U16" s="100">
        <v>45992</v>
      </c>
      <c r="V16" s="95" t="str" cm="1">
        <f t="array" ref="V16">GetURL(RBFLibrary[[#This Row],[Link to PAD]])</f>
        <v>https://documents.worldbank.org/en/publication/documents-reports/documentdetail/913591595210515945/cameroon-secondary-education-and-skills-development-project</v>
      </c>
    </row>
    <row r="17" spans="1:22" x14ac:dyDescent="0.2">
      <c r="A17" s="94" t="s">
        <v>113</v>
      </c>
      <c r="B17" s="46" t="s">
        <v>145</v>
      </c>
      <c r="C17" t="s">
        <v>145</v>
      </c>
      <c r="D17" t="s">
        <v>15529</v>
      </c>
      <c r="E17" s="47" t="s">
        <v>23</v>
      </c>
      <c r="F17" s="50" t="s">
        <v>167</v>
      </c>
      <c r="G17" s="46" t="s">
        <v>59</v>
      </c>
      <c r="H17" s="46" t="s">
        <v>63</v>
      </c>
      <c r="I17" s="87">
        <v>43009</v>
      </c>
      <c r="J17" s="88">
        <v>2018</v>
      </c>
      <c r="K17" s="49">
        <f>RBFLibrary[[#This Row],[IBRD/IDA Commit Amt]]+RBFLibrary[[#This Row],[TF Amt]]</f>
        <v>50.13</v>
      </c>
      <c r="L17" s="49">
        <f>RBFLibrary[[#This Row],[RBF Amt IBRD/IDA]]+RBFLibrary[[#This Row],[RBF Amt TF]]</f>
        <v>50.001370000000001</v>
      </c>
      <c r="M17" s="49">
        <v>50.13</v>
      </c>
      <c r="N17" s="49">
        <v>50.001370000000001</v>
      </c>
      <c r="O17" s="49">
        <v>0</v>
      </c>
      <c r="P17" s="49">
        <v>0</v>
      </c>
      <c r="Q17" s="89">
        <f t="shared" si="0"/>
        <v>0.99743407141432272</v>
      </c>
      <c r="R17" s="46" t="s">
        <v>192</v>
      </c>
      <c r="S17" s="90" t="s">
        <v>2514</v>
      </c>
      <c r="T17" s="46" t="s">
        <v>472</v>
      </c>
      <c r="U17" s="100">
        <v>44896</v>
      </c>
      <c r="V17" s="95" t="str" cm="1">
        <f t="array" ref="V17">GetURL(RBFLibrary[[#This Row],[Link to PAD]])</f>
        <v>http://documents.worldbank.org/curated/en/146121508724024129/pdf/Chile-PAD-10022017.pdf</v>
      </c>
    </row>
    <row r="18" spans="1:22" x14ac:dyDescent="0.2">
      <c r="A18" s="94" t="s">
        <v>14107</v>
      </c>
      <c r="B18" s="46" t="s">
        <v>14106</v>
      </c>
      <c r="C18" s="46" t="s">
        <v>15507</v>
      </c>
      <c r="D18" s="46" t="s">
        <v>15508</v>
      </c>
      <c r="E18" s="47" t="s">
        <v>19</v>
      </c>
      <c r="F18" s="50" t="s">
        <v>14108</v>
      </c>
      <c r="G18" s="46" t="s">
        <v>60</v>
      </c>
      <c r="H18" s="46" t="s">
        <v>63</v>
      </c>
      <c r="I18" s="87">
        <v>43983</v>
      </c>
      <c r="J18" s="88">
        <v>2020</v>
      </c>
      <c r="K18" s="49">
        <f>RBFLibrary[[#This Row],[IBRD/IDA Commit Amt]]+RBFLibrary[[#This Row],[TF Amt]]</f>
        <v>800</v>
      </c>
      <c r="L18" s="49">
        <f>RBFLibrary[[#This Row],[RBF Amt IBRD/IDA]]+RBFLibrary[[#This Row],[RBF Amt TF]]</f>
        <v>700</v>
      </c>
      <c r="M18" s="49">
        <v>800</v>
      </c>
      <c r="N18" s="49">
        <v>700</v>
      </c>
      <c r="O18" s="49">
        <v>0</v>
      </c>
      <c r="P18" s="49">
        <v>0</v>
      </c>
      <c r="Q18" s="89">
        <f>(N18+P18)/(M18+O18)</f>
        <v>0.875</v>
      </c>
      <c r="R18" s="47" t="s">
        <v>14171</v>
      </c>
      <c r="S18" s="90" t="s">
        <v>2514</v>
      </c>
      <c r="T18" s="46" t="s">
        <v>472</v>
      </c>
      <c r="U18" s="100">
        <v>45627</v>
      </c>
      <c r="V18" s="95" t="str" cm="1">
        <f t="array" ref="V18">GetURL(RBFLibrary[[#This Row],[Link to PAD]])</f>
        <v>http://documents1.worldbank.org/curated/en/950891592618926682/pdf/Democratic-Republic-of-the-Congo-Emergency-Equity-and-System-Strengthening-in-Education-Project.pdf</v>
      </c>
    </row>
    <row r="19" spans="1:22" x14ac:dyDescent="0.2">
      <c r="A19" s="94" t="s">
        <v>14092</v>
      </c>
      <c r="B19" s="46" t="s">
        <v>14090</v>
      </c>
      <c r="C19" t="s">
        <v>14090</v>
      </c>
      <c r="D19" t="s">
        <v>15530</v>
      </c>
      <c r="E19" s="47" t="s">
        <v>19</v>
      </c>
      <c r="F19" s="50" t="s">
        <v>14109</v>
      </c>
      <c r="G19" s="46" t="s">
        <v>59</v>
      </c>
      <c r="H19" s="46" t="s">
        <v>63</v>
      </c>
      <c r="I19" s="87">
        <v>43252</v>
      </c>
      <c r="J19" s="88">
        <v>2018</v>
      </c>
      <c r="K19" s="49">
        <f>RBFLibrary[[#This Row],[IBRD/IDA Commit Amt]]+RBFLibrary[[#This Row],[TF Amt]]</f>
        <v>23.35</v>
      </c>
      <c r="L19" s="49">
        <f>RBFLibrary[[#This Row],[RBF Amt IBRD/IDA]]+RBFLibrary[[#This Row],[RBF Amt TF]]</f>
        <v>7.23</v>
      </c>
      <c r="M19" s="49">
        <v>0</v>
      </c>
      <c r="N19" s="49">
        <v>0</v>
      </c>
      <c r="O19" s="49">
        <v>23.35</v>
      </c>
      <c r="P19" s="49">
        <v>7.23</v>
      </c>
      <c r="Q19" s="89">
        <f>(N19+P19)/(M19+O19)</f>
        <v>0.30963597430406853</v>
      </c>
      <c r="R19" s="46" t="s">
        <v>14224</v>
      </c>
      <c r="S19" s="234" t="s">
        <v>2514</v>
      </c>
      <c r="T19" s="76" t="s">
        <v>472</v>
      </c>
      <c r="U19" s="100">
        <v>45261</v>
      </c>
      <c r="V19" s="95" t="str" cm="1">
        <f t="array" ref="V19">GetURL(RBFLibrary[[#This Row],[Link to PAD]])</f>
        <v>https://projects.worldbank.org/en/projects-operations/project-detail/P163218</v>
      </c>
    </row>
    <row r="20" spans="1:22" ht="17" thickBot="1" x14ac:dyDescent="0.25">
      <c r="A20" s="94" t="s">
        <v>14089</v>
      </c>
      <c r="B20" s="46" t="s">
        <v>14090</v>
      </c>
      <c r="C20" t="s">
        <v>14090</v>
      </c>
      <c r="D20" t="s">
        <v>15530</v>
      </c>
      <c r="E20" s="47" t="s">
        <v>19</v>
      </c>
      <c r="F20" s="50" t="s">
        <v>14091</v>
      </c>
      <c r="G20" s="46" t="s">
        <v>60</v>
      </c>
      <c r="H20" s="46" t="s">
        <v>63</v>
      </c>
      <c r="I20" s="87">
        <v>43983</v>
      </c>
      <c r="J20" s="88">
        <v>2020</v>
      </c>
      <c r="K20" s="49">
        <f>RBFLibrary[[#This Row],[IBRD/IDA Commit Amt]]+RBFLibrary[[#This Row],[TF Amt]]</f>
        <v>27.35</v>
      </c>
      <c r="L20" s="49">
        <f>RBFLibrary[[#This Row],[RBF Amt IBRD/IDA]]+RBFLibrary[[#This Row],[RBF Amt TF]]</f>
        <v>8.4</v>
      </c>
      <c r="M20" s="49">
        <v>0</v>
      </c>
      <c r="N20" s="49">
        <v>0</v>
      </c>
      <c r="O20" s="49">
        <v>27.35</v>
      </c>
      <c r="P20" s="49">
        <v>8.4</v>
      </c>
      <c r="Q20" s="89">
        <f>(N20+P20)/(M20+O20)</f>
        <v>0.30712979890310788</v>
      </c>
      <c r="R20" s="46" t="s">
        <v>14093</v>
      </c>
      <c r="S20" s="90" t="s">
        <v>2514</v>
      </c>
      <c r="T20" s="101" t="s">
        <v>14092</v>
      </c>
      <c r="U20" s="100">
        <v>45261</v>
      </c>
      <c r="V20" s="95" t="str" cm="1">
        <f t="array" ref="V20">GetURL(RBFLibrary[[#This Row],[Link to PAD]])</f>
        <v>https://hubs.worldbank.org/docs/imagebank/Pages/docProfile.aspx?nodeid=32203463</v>
      </c>
    </row>
    <row r="21" spans="1:22" x14ac:dyDescent="0.2">
      <c r="A21" s="94" t="s">
        <v>126</v>
      </c>
      <c r="B21" s="46" t="s">
        <v>146</v>
      </c>
      <c r="C21" t="s">
        <v>146</v>
      </c>
      <c r="D21" t="s">
        <v>15531</v>
      </c>
      <c r="E21" s="47" t="s">
        <v>24</v>
      </c>
      <c r="F21" s="50" t="s">
        <v>168</v>
      </c>
      <c r="G21" s="46" t="s">
        <v>59</v>
      </c>
      <c r="H21" s="46" t="s">
        <v>63</v>
      </c>
      <c r="I21" s="87">
        <v>43709</v>
      </c>
      <c r="J21" s="88">
        <v>2020</v>
      </c>
      <c r="K21" s="49">
        <f>RBFLibrary[[#This Row],[IBRD/IDA Commit Amt]]+RBFLibrary[[#This Row],[TF Amt]]</f>
        <v>24.25</v>
      </c>
      <c r="L21" s="49">
        <f>RBFLibrary[[#This Row],[RBF Amt IBRD/IDA]]+RBFLibrary[[#This Row],[RBF Amt TF]]</f>
        <v>18</v>
      </c>
      <c r="M21" s="49">
        <v>15</v>
      </c>
      <c r="N21" s="49">
        <v>18</v>
      </c>
      <c r="O21" s="49">
        <v>9.25</v>
      </c>
      <c r="P21" s="49">
        <v>0</v>
      </c>
      <c r="Q21" s="89">
        <f t="shared" si="0"/>
        <v>0.74226804123711343</v>
      </c>
      <c r="R21" s="46" t="s">
        <v>209</v>
      </c>
      <c r="S21" s="218" t="s">
        <v>2514</v>
      </c>
      <c r="T21" s="46" t="s">
        <v>472</v>
      </c>
      <c r="U21" s="100">
        <v>45323</v>
      </c>
      <c r="V21" s="95" t="str" cm="1">
        <f t="array" ref="V21">GetURL(RBFLibrary[[#This Row],[Link to PAD]])</f>
        <v>https://projects.worldbank.org/en/projects-operations/project-detail/P169479</v>
      </c>
    </row>
    <row r="22" spans="1:22" x14ac:dyDescent="0.2">
      <c r="A22" s="94" t="s">
        <v>124</v>
      </c>
      <c r="B22" s="46" t="s">
        <v>147</v>
      </c>
      <c r="C22" t="s">
        <v>147</v>
      </c>
      <c r="D22" t="s">
        <v>15532</v>
      </c>
      <c r="E22" s="47" t="s">
        <v>23</v>
      </c>
      <c r="F22" s="46" t="s">
        <v>169</v>
      </c>
      <c r="G22" s="46" t="s">
        <v>59</v>
      </c>
      <c r="H22" s="46" t="s">
        <v>63</v>
      </c>
      <c r="I22" s="87">
        <v>43405</v>
      </c>
      <c r="J22" s="88">
        <v>2019</v>
      </c>
      <c r="K22" s="49">
        <f>RBFLibrary[[#This Row],[IBRD/IDA Commit Amt]]+RBFLibrary[[#This Row],[TF Amt]]</f>
        <v>100</v>
      </c>
      <c r="L22" s="49">
        <f>RBFLibrary[[#This Row],[RBF Amt IBRD/IDA]]+RBFLibrary[[#This Row],[RBF Amt TF]]</f>
        <v>99.75</v>
      </c>
      <c r="M22" s="49">
        <v>100</v>
      </c>
      <c r="N22" s="49">
        <v>99.75</v>
      </c>
      <c r="O22" s="49">
        <v>0</v>
      </c>
      <c r="P22" s="49">
        <v>0</v>
      </c>
      <c r="Q22" s="89">
        <f t="shared" si="0"/>
        <v>0.99750000000000005</v>
      </c>
      <c r="R22" s="54" t="s">
        <v>211</v>
      </c>
      <c r="S22" s="218" t="s">
        <v>2514</v>
      </c>
      <c r="T22" s="46" t="s">
        <v>600</v>
      </c>
      <c r="U22" s="100">
        <v>44805</v>
      </c>
      <c r="V22" s="95" t="str" cm="1">
        <f t="array" ref="V22">GetURL(RBFLibrary[[#This Row],[Link to PAD]])</f>
        <v>https://projects.worldbank.org/en/projects-operations/project-detail/P167815</v>
      </c>
    </row>
    <row r="23" spans="1:22" x14ac:dyDescent="0.2">
      <c r="A23" s="94" t="s">
        <v>600</v>
      </c>
      <c r="B23" s="46" t="s">
        <v>147</v>
      </c>
      <c r="C23" t="s">
        <v>147</v>
      </c>
      <c r="D23" t="s">
        <v>15532</v>
      </c>
      <c r="E23" s="47" t="s">
        <v>23</v>
      </c>
      <c r="F23" s="46" t="s">
        <v>2401</v>
      </c>
      <c r="G23" s="46" t="s">
        <v>59</v>
      </c>
      <c r="H23" s="46" t="s">
        <v>63</v>
      </c>
      <c r="I23" s="91">
        <v>42248</v>
      </c>
      <c r="J23" s="88">
        <v>2016</v>
      </c>
      <c r="K23" s="49">
        <f>RBFLibrary[[#This Row],[IBRD/IDA Commit Amt]]+RBFLibrary[[#This Row],[TF Amt]]</f>
        <v>50</v>
      </c>
      <c r="L23" s="49">
        <f>RBFLibrary[[#This Row],[RBF Amt IBRD/IDA]]+RBFLibrary[[#This Row],[RBF Amt TF]]</f>
        <v>49.875</v>
      </c>
      <c r="M23" s="49">
        <v>50</v>
      </c>
      <c r="N23" s="49">
        <v>49.875</v>
      </c>
      <c r="O23" s="49">
        <v>0</v>
      </c>
      <c r="P23" s="49">
        <v>0</v>
      </c>
      <c r="Q23" s="89">
        <f>(N23+P23)/(M23+O23)</f>
        <v>0.99750000000000005</v>
      </c>
      <c r="R23" s="47" t="s">
        <v>2402</v>
      </c>
      <c r="S23" s="93" t="s">
        <v>2514</v>
      </c>
      <c r="T23" s="46" t="s">
        <v>472</v>
      </c>
      <c r="U23" s="100">
        <v>44805</v>
      </c>
      <c r="V23" s="95" t="str" cm="1">
        <f t="array" ref="V23">GetURL(RBFLibrary[[#This Row],[Link to PAD]])</f>
        <v>http://documents.worldbank.org/curated/en/858741468189574332/pdf/PAD850-PAD-P146831-R2015-0187-1-Box393201B-OUO-9.pdf</v>
      </c>
    </row>
    <row r="24" spans="1:22" x14ac:dyDescent="0.2">
      <c r="A24" s="237" t="s">
        <v>122</v>
      </c>
      <c r="B24" s="235" t="s">
        <v>148</v>
      </c>
      <c r="C24" s="9" t="s">
        <v>148</v>
      </c>
      <c r="D24" s="9"/>
      <c r="E24" s="47" t="s">
        <v>19</v>
      </c>
      <c r="F24" s="48" t="s">
        <v>171</v>
      </c>
      <c r="G24" s="46" t="s">
        <v>59</v>
      </c>
      <c r="H24" s="46" t="s">
        <v>63</v>
      </c>
      <c r="I24" s="87">
        <v>43374</v>
      </c>
      <c r="J24" s="88">
        <v>2019</v>
      </c>
      <c r="K24" s="49">
        <f>RBFLibrary[[#This Row],[IBRD/IDA Commit Amt]]+RBFLibrary[[#This Row],[TF Amt]]</f>
        <v>293</v>
      </c>
      <c r="L24" s="49">
        <f>RBFLibrary[[#This Row],[RBF Amt IBRD/IDA]]+RBFLibrary[[#This Row],[RBF Amt TF]]</f>
        <v>284.99998699999998</v>
      </c>
      <c r="M24" s="49">
        <v>293</v>
      </c>
      <c r="N24" s="49">
        <v>284.99998699999998</v>
      </c>
      <c r="O24" s="49">
        <v>0</v>
      </c>
      <c r="P24" s="49">
        <v>0</v>
      </c>
      <c r="Q24" s="89">
        <f t="shared" si="0"/>
        <v>0.97269620136518764</v>
      </c>
      <c r="R24" s="47" t="s">
        <v>213</v>
      </c>
      <c r="S24" s="93" t="s">
        <v>2514</v>
      </c>
      <c r="T24" s="46" t="s">
        <v>472</v>
      </c>
      <c r="U24" s="100">
        <v>45627</v>
      </c>
      <c r="V24" s="95" t="str" cm="1">
        <f t="array" ref="V24">GetURL(RBFLibrary[[#This Row],[Link to PAD]])</f>
        <v>http://documents.worldbank.org/curated/en/102081541210498221/Ethiopia-Kenya-Tanzania-and-Inter-University-Council-for-East-Africa-East-Africa-Skills-for-Transformation-and-Regional-Integration-Project</v>
      </c>
    </row>
    <row r="25" spans="1:22" x14ac:dyDescent="0.2">
      <c r="A25" s="237" t="s">
        <v>1940</v>
      </c>
      <c r="B25" s="235" t="s">
        <v>148</v>
      </c>
      <c r="C25" s="9" t="s">
        <v>148</v>
      </c>
      <c r="D25" s="9"/>
      <c r="E25" s="47" t="s">
        <v>19</v>
      </c>
      <c r="F25" s="46" t="s">
        <v>1960</v>
      </c>
      <c r="G25" s="46" t="s">
        <v>59</v>
      </c>
      <c r="H25" s="46" t="s">
        <v>63</v>
      </c>
      <c r="I25" s="96">
        <v>42491</v>
      </c>
      <c r="J25" s="88">
        <v>2016</v>
      </c>
      <c r="K25" s="49">
        <f>RBFLibrary[[#This Row],[IBRD/IDA Commit Amt]]+RBFLibrary[[#This Row],[TF Amt]]</f>
        <v>148</v>
      </c>
      <c r="L25" s="49">
        <f>RBFLibrary[[#This Row],[RBF Amt IBRD/IDA]]+RBFLibrary[[#This Row],[RBF Amt TF]]</f>
        <v>140</v>
      </c>
      <c r="M25" s="97">
        <v>148</v>
      </c>
      <c r="N25" s="97">
        <v>140</v>
      </c>
      <c r="O25" s="49">
        <v>0</v>
      </c>
      <c r="P25" s="49">
        <v>0</v>
      </c>
      <c r="Q25" s="89">
        <f t="shared" si="0"/>
        <v>0.94594594594594594</v>
      </c>
      <c r="R25" s="47" t="s">
        <v>1961</v>
      </c>
      <c r="S25" s="218" t="s">
        <v>2514</v>
      </c>
      <c r="T25" s="46" t="s">
        <v>472</v>
      </c>
      <c r="U25" s="100">
        <v>44896</v>
      </c>
      <c r="V25" s="95" t="str" cm="1">
        <f t="array" ref="V25">GetURL(RBFLibrary[[#This Row],[Link to PAD]])</f>
        <v>https://projects.worldbank.org/en/projects-operations/project-detail/P151847</v>
      </c>
    </row>
    <row r="26" spans="1:22" x14ac:dyDescent="0.2">
      <c r="A26" s="94" t="s">
        <v>114</v>
      </c>
      <c r="B26" s="46" t="s">
        <v>149</v>
      </c>
      <c r="C26" t="s">
        <v>15509</v>
      </c>
      <c r="D26" t="s">
        <v>15510</v>
      </c>
      <c r="E26" s="47" t="s">
        <v>24</v>
      </c>
      <c r="F26" s="50" t="s">
        <v>172</v>
      </c>
      <c r="G26" s="46" t="s">
        <v>59</v>
      </c>
      <c r="H26" s="46" t="s">
        <v>63</v>
      </c>
      <c r="I26" s="87">
        <v>43191</v>
      </c>
      <c r="J26" s="88">
        <v>2018</v>
      </c>
      <c r="K26" s="49">
        <f>RBFLibrary[[#This Row],[IBRD/IDA Commit Amt]]+RBFLibrary[[#This Row],[TF Amt]]</f>
        <v>500</v>
      </c>
      <c r="L26" s="49">
        <f>RBFLibrary[[#This Row],[RBF Amt IBRD/IDA]]+RBFLibrary[[#This Row],[RBF Amt TF]]</f>
        <v>480</v>
      </c>
      <c r="M26" s="49">
        <v>500</v>
      </c>
      <c r="N26" s="49">
        <v>480</v>
      </c>
      <c r="O26" s="49">
        <v>0</v>
      </c>
      <c r="P26" s="49">
        <v>0</v>
      </c>
      <c r="Q26" s="89">
        <f t="shared" si="0"/>
        <v>0.96</v>
      </c>
      <c r="R26" s="47" t="s">
        <v>193</v>
      </c>
      <c r="S26" s="93" t="s">
        <v>2514</v>
      </c>
      <c r="T26" s="46" t="s">
        <v>472</v>
      </c>
      <c r="U26" s="100">
        <v>45170</v>
      </c>
      <c r="V26" s="95" t="str" cm="1">
        <f t="array" ref="V26">GetURL(RBFLibrary[[#This Row],[Link to PAD]])</f>
        <v>http://documents.worldbank.org/curated/en/346091522415590465/pdf/PAD-03272018.pdf</v>
      </c>
    </row>
    <row r="27" spans="1:22" x14ac:dyDescent="0.2">
      <c r="A27" s="94" t="s">
        <v>106</v>
      </c>
      <c r="B27" s="46" t="s">
        <v>150</v>
      </c>
      <c r="C27" t="s">
        <v>150</v>
      </c>
      <c r="D27" t="s">
        <v>15533</v>
      </c>
      <c r="E27" s="47" t="s">
        <v>19</v>
      </c>
      <c r="F27" s="50" t="s">
        <v>173</v>
      </c>
      <c r="G27" s="46" t="s">
        <v>58</v>
      </c>
      <c r="H27" s="46" t="s">
        <v>61</v>
      </c>
      <c r="I27" s="87">
        <v>43070</v>
      </c>
      <c r="J27" s="88">
        <v>2018</v>
      </c>
      <c r="K27" s="49">
        <f>RBFLibrary[[#This Row],[IBRD/IDA Commit Amt]]+RBFLibrary[[#This Row],[TF Amt]]</f>
        <v>300</v>
      </c>
      <c r="L27" s="49">
        <f>RBFLibrary[[#This Row],[RBF Amt IBRD/IDA]]+RBFLibrary[[#This Row],[RBF Amt TF]]</f>
        <v>290</v>
      </c>
      <c r="M27" s="49">
        <v>300</v>
      </c>
      <c r="N27" s="49">
        <v>290</v>
      </c>
      <c r="O27" s="49">
        <v>0</v>
      </c>
      <c r="P27" s="49">
        <v>0</v>
      </c>
      <c r="Q27" s="89">
        <f t="shared" si="0"/>
        <v>0.96666666666666667</v>
      </c>
      <c r="R27" s="46" t="s">
        <v>214</v>
      </c>
      <c r="S27" s="93" t="s">
        <v>2514</v>
      </c>
      <c r="T27" s="46" t="s">
        <v>472</v>
      </c>
      <c r="U27" s="100">
        <v>44743</v>
      </c>
      <c r="V27" s="95" t="str" cm="1">
        <f t="array" ref="V27">GetURL(RBFLibrary[[#This Row],[Link to PAD]])</f>
        <v>http://documents.worldbank.org/curated/en/128401513911659858/pdf/ETHIOPIA-EDUC-PAD-11302017.pdf</v>
      </c>
    </row>
    <row r="28" spans="1:22" x14ac:dyDescent="0.2">
      <c r="A28" s="94" t="s">
        <v>2019</v>
      </c>
      <c r="B28" s="46" t="s">
        <v>150</v>
      </c>
      <c r="C28" t="s">
        <v>150</v>
      </c>
      <c r="D28" t="s">
        <v>15533</v>
      </c>
      <c r="E28" s="47" t="s">
        <v>19</v>
      </c>
      <c r="F28" s="46" t="s">
        <v>2030</v>
      </c>
      <c r="G28" s="46" t="s">
        <v>59</v>
      </c>
      <c r="H28" s="46" t="s">
        <v>63</v>
      </c>
      <c r="I28" s="91">
        <v>42887</v>
      </c>
      <c r="J28" s="88">
        <v>2017</v>
      </c>
      <c r="K28" s="49">
        <f>RBFLibrary[[#This Row],[IBRD/IDA Commit Amt]]+RBFLibrary[[#This Row],[TF Amt]]</f>
        <v>30</v>
      </c>
      <c r="L28" s="49">
        <f>RBFLibrary[[#This Row],[RBF Amt IBRD/IDA]]+RBFLibrary[[#This Row],[RBF Amt TF]]</f>
        <v>30</v>
      </c>
      <c r="M28" s="49">
        <v>0</v>
      </c>
      <c r="N28" s="49">
        <v>0</v>
      </c>
      <c r="O28" s="49">
        <v>30</v>
      </c>
      <c r="P28" s="49">
        <f>SUM('DLIs&amp;DLRs'!K1474,'DLIs&amp;DLRs'!K1477,'DLIs&amp;DLRs'!K1480,'DLIs&amp;DLRs'!K1483,'DLIs&amp;DLRs'!K1486)</f>
        <v>30</v>
      </c>
      <c r="Q28" s="89">
        <f>(N28+P28)/(M28+O28)</f>
        <v>1</v>
      </c>
      <c r="R28" s="47" t="s">
        <v>2031</v>
      </c>
      <c r="S28" s="93" t="s">
        <v>2514</v>
      </c>
      <c r="T28" s="46" t="s">
        <v>472</v>
      </c>
      <c r="U28" s="100">
        <v>43617</v>
      </c>
      <c r="V28" s="95" t="str" cm="1">
        <f t="array" ref="V28">GetURL(RBFLibrary[[#This Row],[Link to PAD]])</f>
        <v>http://documents.worldbank.org/curated/en/121281501573513677/Ethiopia-Education-Results-Based-Financing-Project</v>
      </c>
    </row>
    <row r="29" spans="1:22" x14ac:dyDescent="0.2">
      <c r="A29" s="94" t="s">
        <v>139</v>
      </c>
      <c r="B29" s="46" t="s">
        <v>151</v>
      </c>
      <c r="C29" t="s">
        <v>151</v>
      </c>
      <c r="D29" t="s">
        <v>15534</v>
      </c>
      <c r="E29" s="47" t="s">
        <v>19</v>
      </c>
      <c r="F29" s="46" t="s">
        <v>174</v>
      </c>
      <c r="G29" s="46" t="s">
        <v>59</v>
      </c>
      <c r="H29" s="46" t="s">
        <v>63</v>
      </c>
      <c r="I29" s="87">
        <v>42887</v>
      </c>
      <c r="J29" s="88">
        <v>2017</v>
      </c>
      <c r="K29" s="49">
        <f>RBFLibrary[[#This Row],[IBRD/IDA Commit Amt]]+RBFLibrary[[#This Row],[TF Amt]]</f>
        <v>40</v>
      </c>
      <c r="L29" s="49">
        <f>RBFLibrary[[#This Row],[RBF Amt IBRD/IDA]]+RBFLibrary[[#This Row],[RBF Amt TF]]</f>
        <v>37.049999999999997</v>
      </c>
      <c r="M29" s="49">
        <v>40</v>
      </c>
      <c r="N29" s="49">
        <v>37.049999999999997</v>
      </c>
      <c r="O29" s="49">
        <v>0</v>
      </c>
      <c r="P29" s="49">
        <v>0</v>
      </c>
      <c r="Q29" s="89">
        <f t="shared" si="0"/>
        <v>0.92624999999999991</v>
      </c>
      <c r="R29" s="47" t="s">
        <v>194</v>
      </c>
      <c r="S29" s="93" t="s">
        <v>2514</v>
      </c>
      <c r="T29" s="47" t="s">
        <v>648</v>
      </c>
      <c r="U29" s="100">
        <v>44501</v>
      </c>
      <c r="V29" s="95" t="str" cm="1">
        <f t="array" ref="V29">GetURL(RBFLibrary[[#This Row],[Link to PAD]])</f>
        <v>http://documents.worldbank.org/curated/en/997201498874510564/pdf/Ghana-Education-PAD-06092017.pdf</v>
      </c>
    </row>
    <row r="30" spans="1:22" x14ac:dyDescent="0.2">
      <c r="A30" s="94" t="s">
        <v>127</v>
      </c>
      <c r="B30" s="46" t="s">
        <v>151</v>
      </c>
      <c r="C30" t="s">
        <v>151</v>
      </c>
      <c r="D30" t="s">
        <v>15534</v>
      </c>
      <c r="E30" s="47" t="s">
        <v>19</v>
      </c>
      <c r="F30" s="48" t="s">
        <v>175</v>
      </c>
      <c r="G30" s="46" t="s">
        <v>59</v>
      </c>
      <c r="H30" s="46" t="s">
        <v>63</v>
      </c>
      <c r="I30" s="87">
        <v>43739</v>
      </c>
      <c r="J30" s="88">
        <v>2020</v>
      </c>
      <c r="K30" s="49">
        <f>RBFLibrary[[#This Row],[IBRD/IDA Commit Amt]]+RBFLibrary[[#This Row],[TF Amt]]</f>
        <v>173.9</v>
      </c>
      <c r="L30" s="49">
        <f>RBFLibrary[[#This Row],[RBF Amt IBRD/IDA]]+RBFLibrary[[#This Row],[RBF Amt TF]]</f>
        <v>160</v>
      </c>
      <c r="M30" s="49">
        <v>150</v>
      </c>
      <c r="N30" s="49">
        <v>142</v>
      </c>
      <c r="O30" s="49">
        <v>23.9</v>
      </c>
      <c r="P30" s="49">
        <v>18</v>
      </c>
      <c r="Q30" s="89">
        <f t="shared" si="0"/>
        <v>0.92006900517538814</v>
      </c>
      <c r="R30" s="47" t="s">
        <v>1531</v>
      </c>
      <c r="S30" s="93" t="s">
        <v>2514</v>
      </c>
      <c r="T30" s="46" t="s">
        <v>472</v>
      </c>
      <c r="U30" s="100">
        <v>45627</v>
      </c>
      <c r="V30" s="95" t="str" cm="1">
        <f t="array" ref="V30">GetURL(RBFLibrary[[#This Row],[Link to PAD]])</f>
        <v>http://documents.worldbank.org/curated/en/415871570586470453/pdf/Ghana-Ghana-Accountability-for-Learning-Outcomes-Project.pdf</v>
      </c>
    </row>
    <row r="31" spans="1:22" ht="17" thickBot="1" x14ac:dyDescent="0.25">
      <c r="A31" s="94" t="s">
        <v>15067</v>
      </c>
      <c r="B31" s="46" t="s">
        <v>151</v>
      </c>
      <c r="C31" t="s">
        <v>151</v>
      </c>
      <c r="D31" t="s">
        <v>15534</v>
      </c>
      <c r="E31" s="47" t="s">
        <v>19</v>
      </c>
      <c r="F31" s="46" t="s">
        <v>15484</v>
      </c>
      <c r="G31" s="46" t="s">
        <v>60</v>
      </c>
      <c r="H31" s="46" t="s">
        <v>63</v>
      </c>
      <c r="I31" s="91">
        <v>44013</v>
      </c>
      <c r="J31" s="88">
        <v>2021</v>
      </c>
      <c r="K31" s="49">
        <f>RBFLibrary[[#This Row],[IBRD/IDA Commit Amt]]+RBFLibrary[[#This Row],[TF Amt]]</f>
        <v>40.299999999999997</v>
      </c>
      <c r="L31" s="49">
        <f>RBFLibrary[[#This Row],[RBF Amt IBRD/IDA]]+RBFLibrary[[#This Row],[RBF Amt TF]]</f>
        <v>39.799999999999997</v>
      </c>
      <c r="M31" s="49">
        <v>0</v>
      </c>
      <c r="N31" s="49">
        <v>0</v>
      </c>
      <c r="O31" s="49">
        <v>40.299999999999997</v>
      </c>
      <c r="P31" s="49">
        <v>39.799999999999997</v>
      </c>
      <c r="Q31" s="89">
        <f>(N31+P31)/(M31+O31)</f>
        <v>0.98759305210918114</v>
      </c>
      <c r="R31" s="47" t="s">
        <v>15485</v>
      </c>
      <c r="S31" s="218" t="s">
        <v>15502</v>
      </c>
      <c r="T31" s="223" t="s">
        <v>127</v>
      </c>
      <c r="U31" s="100"/>
      <c r="V31" s="95" t="str" cm="1">
        <f t="array" ref="V31">GetURL(RBFLibrary[[#This Row],[Link to PAD]])</f>
        <v>https://projects.worldbank.org/en/projects-operations/project-detail/P173282</v>
      </c>
    </row>
    <row r="32" spans="1:22" x14ac:dyDescent="0.2">
      <c r="A32" s="94" t="s">
        <v>129</v>
      </c>
      <c r="B32" s="46" t="s">
        <v>152</v>
      </c>
      <c r="C32" t="s">
        <v>15504</v>
      </c>
      <c r="D32" t="s">
        <v>15511</v>
      </c>
      <c r="E32" s="47" t="s">
        <v>19</v>
      </c>
      <c r="F32" s="48" t="s">
        <v>176</v>
      </c>
      <c r="G32" s="46" t="s">
        <v>59</v>
      </c>
      <c r="H32" s="46" t="s">
        <v>63</v>
      </c>
      <c r="I32" s="87">
        <v>43647</v>
      </c>
      <c r="J32" s="88">
        <v>2020</v>
      </c>
      <c r="K32" s="49">
        <f>RBFLibrary[[#This Row],[IBRD/IDA Commit Amt]]+RBFLibrary[[#This Row],[TF Amt]]</f>
        <v>50</v>
      </c>
      <c r="L32" s="49">
        <f>RBFLibrary[[#This Row],[RBF Amt IBRD/IDA]]+RBFLibrary[[#This Row],[RBF Amt TF]]</f>
        <v>12.5</v>
      </c>
      <c r="M32" s="49">
        <v>50</v>
      </c>
      <c r="N32" s="49">
        <v>12.5</v>
      </c>
      <c r="O32" s="49">
        <v>0</v>
      </c>
      <c r="P32" s="49">
        <v>0</v>
      </c>
      <c r="Q32" s="89">
        <f t="shared" si="0"/>
        <v>0.25</v>
      </c>
      <c r="R32" s="46" t="s">
        <v>215</v>
      </c>
      <c r="S32" s="93" t="s">
        <v>2514</v>
      </c>
      <c r="T32" s="46" t="s">
        <v>472</v>
      </c>
      <c r="U32" s="100">
        <v>45444</v>
      </c>
      <c r="V32" s="95" t="str" cm="1">
        <f t="array" ref="V32">GetURL(RBFLibrary[[#This Row],[Link to PAD]])</f>
        <v>http://documents.worldbank.org/curated/en/490581562983276735/pdf/Guinea-Project-for-Results-in-Early-Childhood-and-Basic-Education.pdf</v>
      </c>
    </row>
    <row r="33" spans="1:22" x14ac:dyDescent="0.2">
      <c r="A33" s="94" t="s">
        <v>14081</v>
      </c>
      <c r="B33" s="46" t="s">
        <v>14083</v>
      </c>
      <c r="C33" t="s">
        <v>14083</v>
      </c>
      <c r="D33" t="s">
        <v>15535</v>
      </c>
      <c r="E33" s="47" t="s">
        <v>23</v>
      </c>
      <c r="F33" s="48" t="s">
        <v>14082</v>
      </c>
      <c r="G33" s="46" t="s">
        <v>59</v>
      </c>
      <c r="H33" s="46" t="s">
        <v>63</v>
      </c>
      <c r="I33" s="87">
        <v>43891</v>
      </c>
      <c r="J33" s="88">
        <v>2020</v>
      </c>
      <c r="K33" s="49">
        <f>RBFLibrary[[#This Row],[IBRD/IDA Commit Amt]]+RBFLibrary[[#This Row],[TF Amt]]</f>
        <v>39.5</v>
      </c>
      <c r="L33" s="49">
        <f>RBFLibrary[[#This Row],[RBF Amt IBRD/IDA]]+RBFLibrary[[#This Row],[RBF Amt TF]]</f>
        <v>5.9649999999999999</v>
      </c>
      <c r="M33" s="49">
        <v>30</v>
      </c>
      <c r="N33" s="49">
        <v>2.9649999999999999</v>
      </c>
      <c r="O33" s="49">
        <v>9.5</v>
      </c>
      <c r="P33" s="49">
        <v>3</v>
      </c>
      <c r="Q33" s="89">
        <f>(N33+P33)/(M33+O33)</f>
        <v>0.1510126582278481</v>
      </c>
      <c r="R33" s="46" t="s">
        <v>14084</v>
      </c>
      <c r="S33" s="93" t="s">
        <v>2514</v>
      </c>
      <c r="T33" s="46" t="s">
        <v>472</v>
      </c>
      <c r="U33" s="100">
        <v>45839</v>
      </c>
      <c r="V33" s="95" t="str" cm="1">
        <f t="array" ref="V33">GetURL(RBFLibrary[[#This Row],[Link to PAD]])</f>
        <v>https://documents.worldbank.org/en/publication/documents-reports/documentdetail/485591584928855267/honduras-early-childhood-education-improvement-project</v>
      </c>
    </row>
    <row r="34" spans="1:22" x14ac:dyDescent="0.2">
      <c r="A34" s="94" t="s">
        <v>2013</v>
      </c>
      <c r="B34" s="54" t="s">
        <v>153</v>
      </c>
      <c r="C34" t="s">
        <v>153</v>
      </c>
      <c r="D34" t="s">
        <v>15536</v>
      </c>
      <c r="E34" s="54" t="s">
        <v>21</v>
      </c>
      <c r="F34" s="51" t="s">
        <v>2519</v>
      </c>
      <c r="G34" s="54" t="s">
        <v>59</v>
      </c>
      <c r="H34" s="54" t="s">
        <v>63</v>
      </c>
      <c r="I34" s="102">
        <v>43270</v>
      </c>
      <c r="J34" s="103">
        <v>2018</v>
      </c>
      <c r="K34" s="52">
        <f>RBFLibrary[[#This Row],[IBRD/IDA Commit Amt]]+RBFLibrary[[#This Row],[TF Amt]]</f>
        <v>74</v>
      </c>
      <c r="L34" s="52">
        <f>RBFLibrary[[#This Row],[RBF Amt IBRD/IDA]]+RBFLibrary[[#This Row],[RBF Amt TF]]</f>
        <v>66</v>
      </c>
      <c r="M34" s="52">
        <v>74</v>
      </c>
      <c r="N34" s="52">
        <v>66</v>
      </c>
      <c r="O34" s="49">
        <v>0</v>
      </c>
      <c r="P34" s="49">
        <v>0</v>
      </c>
      <c r="Q34" s="89">
        <f t="shared" si="0"/>
        <v>0.89189189189189189</v>
      </c>
      <c r="R34" s="46" t="s">
        <v>2520</v>
      </c>
      <c r="S34" s="93" t="s">
        <v>2514</v>
      </c>
      <c r="T34" s="46" t="s">
        <v>472</v>
      </c>
      <c r="U34" s="100">
        <v>45078</v>
      </c>
      <c r="V34" s="95" t="str" cm="1">
        <f t="array" ref="V34">GetURL(RBFLibrary[[#This Row],[Link to PAD]])</f>
        <v>http://documents.worldbank.org/curated/en/627891529638305087/India-Uttarakhand-Workforce-Development-Project</v>
      </c>
    </row>
    <row r="35" spans="1:22" x14ac:dyDescent="0.2">
      <c r="A35" s="94" t="s">
        <v>131</v>
      </c>
      <c r="B35" s="46" t="s">
        <v>153</v>
      </c>
      <c r="C35" t="s">
        <v>153</v>
      </c>
      <c r="D35" t="s">
        <v>15536</v>
      </c>
      <c r="E35" s="47" t="s">
        <v>21</v>
      </c>
      <c r="F35" s="46" t="s">
        <v>177</v>
      </c>
      <c r="G35" s="46" t="s">
        <v>58</v>
      </c>
      <c r="H35" s="46" t="s">
        <v>61</v>
      </c>
      <c r="I35" s="87">
        <v>42887</v>
      </c>
      <c r="J35" s="88">
        <v>2017</v>
      </c>
      <c r="K35" s="49">
        <f>RBFLibrary[[#This Row],[IBRD/IDA Commit Amt]]+RBFLibrary[[#This Row],[TF Amt]]</f>
        <v>250</v>
      </c>
      <c r="L35" s="49">
        <f>RBFLibrary[[#This Row],[RBF Amt IBRD/IDA]]+RBFLibrary[[#This Row],[RBF Amt TF]]</f>
        <v>236.4200134985</v>
      </c>
      <c r="M35" s="49">
        <v>250</v>
      </c>
      <c r="N35" s="49">
        <v>236.4200134985</v>
      </c>
      <c r="O35" s="49">
        <v>0</v>
      </c>
      <c r="P35" s="49">
        <v>0</v>
      </c>
      <c r="Q35" s="89">
        <f t="shared" si="0"/>
        <v>0.94568005399400001</v>
      </c>
      <c r="R35" s="47" t="s">
        <v>195</v>
      </c>
      <c r="S35" s="93" t="s">
        <v>2514</v>
      </c>
      <c r="T35" s="46" t="s">
        <v>472</v>
      </c>
      <c r="U35" s="100">
        <v>44986</v>
      </c>
      <c r="V35" s="95" t="str" cm="1">
        <f t="array" ref="V35">GetURL(RBFLibrary[[#This Row],[Link to PAD]])</f>
        <v>http://documents.worldbank.org/curated/en/979401503494345541/pdf/INDIA-SKILL-PAD-06062017.pdf</v>
      </c>
    </row>
    <row r="36" spans="1:22" x14ac:dyDescent="0.2">
      <c r="A36" s="94" t="s">
        <v>118</v>
      </c>
      <c r="B36" s="46" t="s">
        <v>153</v>
      </c>
      <c r="C36" t="s">
        <v>153</v>
      </c>
      <c r="D36" t="s">
        <v>15536</v>
      </c>
      <c r="E36" s="47" t="s">
        <v>21</v>
      </c>
      <c r="F36" s="50" t="s">
        <v>178</v>
      </c>
      <c r="G36" s="46" t="s">
        <v>58</v>
      </c>
      <c r="H36" s="46" t="s">
        <v>61</v>
      </c>
      <c r="I36" s="87">
        <v>42948</v>
      </c>
      <c r="J36" s="88">
        <v>2018</v>
      </c>
      <c r="K36" s="49">
        <f>RBFLibrary[[#This Row],[IBRD/IDA Commit Amt]]+RBFLibrary[[#This Row],[TF Amt]]</f>
        <v>119</v>
      </c>
      <c r="L36" s="49">
        <f>RBFLibrary[[#This Row],[RBF Amt IBRD/IDA]]+RBFLibrary[[#This Row],[RBF Amt TF]]</f>
        <v>114</v>
      </c>
      <c r="M36" s="49">
        <v>119</v>
      </c>
      <c r="N36" s="49">
        <v>114</v>
      </c>
      <c r="O36" s="49">
        <v>0</v>
      </c>
      <c r="P36" s="49">
        <v>0</v>
      </c>
      <c r="Q36" s="89">
        <f t="shared" si="0"/>
        <v>0.95798319327731096</v>
      </c>
      <c r="R36" s="47" t="s">
        <v>196</v>
      </c>
      <c r="S36" s="93" t="s">
        <v>2514</v>
      </c>
      <c r="T36" s="46" t="s">
        <v>472</v>
      </c>
      <c r="U36" s="100">
        <v>44866</v>
      </c>
      <c r="V36" s="95" t="str" cm="1">
        <f t="array" ref="V36">GetURL(RBFLibrary[[#This Row],[Link to PAD]])</f>
        <v>http://documents.worldbank.org/curated/en/533631504404081297/pdf/India-Education-PAD-08142017.pdf</v>
      </c>
    </row>
    <row r="37" spans="1:22" x14ac:dyDescent="0.2">
      <c r="A37" s="94" t="s">
        <v>649</v>
      </c>
      <c r="B37" s="46" t="s">
        <v>153</v>
      </c>
      <c r="C37" t="s">
        <v>153</v>
      </c>
      <c r="D37" t="s">
        <v>15536</v>
      </c>
      <c r="E37" s="47" t="s">
        <v>21</v>
      </c>
      <c r="F37" s="46" t="s">
        <v>919</v>
      </c>
      <c r="G37" s="46" t="s">
        <v>58</v>
      </c>
      <c r="H37" s="46" t="s">
        <v>61</v>
      </c>
      <c r="I37" s="87">
        <v>42767</v>
      </c>
      <c r="J37" s="88">
        <v>2017</v>
      </c>
      <c r="K37" s="49">
        <f>RBFLibrary[[#This Row],[IBRD/IDA Commit Amt]]+RBFLibrary[[#This Row],[TF Amt]]</f>
        <v>125</v>
      </c>
      <c r="L37" s="49">
        <f>RBFLibrary[[#This Row],[RBF Amt IBRD/IDA]]+RBFLibrary[[#This Row],[RBF Amt TF]]</f>
        <v>120</v>
      </c>
      <c r="M37" s="49">
        <v>125</v>
      </c>
      <c r="N37" s="49">
        <v>120</v>
      </c>
      <c r="O37" s="49">
        <v>0</v>
      </c>
      <c r="P37" s="49">
        <v>0</v>
      </c>
      <c r="Q37" s="89">
        <f t="shared" si="0"/>
        <v>0.96</v>
      </c>
      <c r="R37" s="47" t="s">
        <v>1843</v>
      </c>
      <c r="S37" s="93" t="s">
        <v>2514</v>
      </c>
      <c r="T37" s="46" t="s">
        <v>472</v>
      </c>
      <c r="U37" s="100">
        <v>44866</v>
      </c>
      <c r="V37" s="95" t="str" cm="1">
        <f t="array" ref="V37">GetURL(RBFLibrary[[#This Row],[Link to PAD]])</f>
        <v>http://documents.worldbank.org/curated/en/849071488682856000/pdf/India-Skill-Strengthening-PAD-02102017.pdf</v>
      </c>
    </row>
    <row r="38" spans="1:22" x14ac:dyDescent="0.2">
      <c r="A38" s="94" t="s">
        <v>1941</v>
      </c>
      <c r="B38" s="46" t="s">
        <v>153</v>
      </c>
      <c r="C38" t="s">
        <v>153</v>
      </c>
      <c r="D38" t="s">
        <v>15536</v>
      </c>
      <c r="E38" s="47" t="s">
        <v>21</v>
      </c>
      <c r="F38" s="46" t="s">
        <v>1962</v>
      </c>
      <c r="G38" s="46" t="s">
        <v>59</v>
      </c>
      <c r="H38" s="46" t="s">
        <v>63</v>
      </c>
      <c r="I38" s="96">
        <v>42522</v>
      </c>
      <c r="J38" s="88">
        <v>2016</v>
      </c>
      <c r="K38" s="49">
        <f>RBFLibrary[[#This Row],[IBRD/IDA Commit Amt]]+RBFLibrary[[#This Row],[TF Amt]]</f>
        <v>201.5</v>
      </c>
      <c r="L38" s="49">
        <f>RBFLibrary[[#This Row],[RBF Amt IBRD/IDA]]+RBFLibrary[[#This Row],[RBF Amt TF]]</f>
        <v>159</v>
      </c>
      <c r="M38" s="97">
        <v>201.5</v>
      </c>
      <c r="N38" s="97">
        <v>159</v>
      </c>
      <c r="O38" s="49">
        <v>0</v>
      </c>
      <c r="P38" s="49">
        <v>0</v>
      </c>
      <c r="Q38" s="89">
        <f t="shared" si="0"/>
        <v>0.78908188585607941</v>
      </c>
      <c r="R38" s="47" t="s">
        <v>1963</v>
      </c>
      <c r="S38" s="93" t="s">
        <v>2514</v>
      </c>
      <c r="T38" s="46" t="s">
        <v>472</v>
      </c>
      <c r="U38" s="100">
        <v>44075</v>
      </c>
      <c r="V38" s="95" t="str" cm="1">
        <f t="array" ref="V38">GetURL(RBFLibrary[[#This Row],[Link to PAD]])</f>
        <v>http://documents.worldbank.org/curated/en/655081467046615175/pdf/PAD1651-PADP154523-OUO-9-IDA-R2016-0149-1.pdf</v>
      </c>
    </row>
    <row r="39" spans="1:22" x14ac:dyDescent="0.2">
      <c r="A39" s="94" t="s">
        <v>2010</v>
      </c>
      <c r="B39" s="46" t="s">
        <v>153</v>
      </c>
      <c r="C39" t="s">
        <v>153</v>
      </c>
      <c r="D39" t="s">
        <v>15536</v>
      </c>
      <c r="E39" s="47" t="s">
        <v>21</v>
      </c>
      <c r="F39" s="46" t="s">
        <v>2439</v>
      </c>
      <c r="G39" s="46" t="s">
        <v>59</v>
      </c>
      <c r="H39" s="46" t="s">
        <v>63</v>
      </c>
      <c r="I39" s="91">
        <v>42278</v>
      </c>
      <c r="J39" s="88">
        <v>2016</v>
      </c>
      <c r="K39" s="49">
        <f>RBFLibrary[[#This Row],[IBRD/IDA Commit Amt]]+RBFLibrary[[#This Row],[TF Amt]]</f>
        <v>50</v>
      </c>
      <c r="L39" s="49">
        <f>RBFLibrary[[#This Row],[RBF Amt IBRD/IDA]]+RBFLibrary[[#This Row],[RBF Amt TF]]</f>
        <v>40.5</v>
      </c>
      <c r="M39" s="49">
        <v>50</v>
      </c>
      <c r="N39" s="49">
        <v>40.5</v>
      </c>
      <c r="O39" s="49">
        <v>0</v>
      </c>
      <c r="P39" s="49">
        <v>0</v>
      </c>
      <c r="Q39" s="89">
        <f t="shared" si="0"/>
        <v>0.81</v>
      </c>
      <c r="R39" s="47" t="s">
        <v>2440</v>
      </c>
      <c r="S39" s="93" t="s">
        <v>2514</v>
      </c>
      <c r="T39" s="46" t="s">
        <v>472</v>
      </c>
      <c r="U39" s="100">
        <v>44348</v>
      </c>
      <c r="V39" s="95" t="str" cm="1">
        <f t="array" ref="V39">GetURL(RBFLibrary[[#This Row],[Link to PAD]])</f>
        <v>http://documents.worldbank.org/curated/en/633761468188664540/pdf/PAD1612-PAD-P156363-IDA-R2015-0261-1-Box393219B-OUO-9.pdf</v>
      </c>
    </row>
    <row r="40" spans="1:22" x14ac:dyDescent="0.2">
      <c r="A40" s="94" t="s">
        <v>132</v>
      </c>
      <c r="B40" s="46" t="s">
        <v>153</v>
      </c>
      <c r="C40" t="s">
        <v>153</v>
      </c>
      <c r="D40" t="s">
        <v>15536</v>
      </c>
      <c r="E40" s="47" t="s">
        <v>21</v>
      </c>
      <c r="F40" s="46" t="s">
        <v>14071</v>
      </c>
      <c r="G40" s="46" t="s">
        <v>58</v>
      </c>
      <c r="H40" s="46" t="s">
        <v>61</v>
      </c>
      <c r="I40" s="91">
        <v>44002</v>
      </c>
      <c r="J40" s="88">
        <v>2020</v>
      </c>
      <c r="K40" s="49">
        <f>RBFLibrary[[#This Row],[IBRD/IDA Commit Amt]]+RBFLibrary[[#This Row],[TF Amt]]</f>
        <v>500</v>
      </c>
      <c r="L40" s="49">
        <f>RBFLibrary[[#This Row],[RBF Amt IBRD/IDA]]+RBFLibrary[[#This Row],[RBF Amt TF]]</f>
        <v>475</v>
      </c>
      <c r="M40" s="49">
        <v>500</v>
      </c>
      <c r="N40" s="49">
        <v>475</v>
      </c>
      <c r="O40" s="49">
        <v>0</v>
      </c>
      <c r="P40" s="49">
        <v>0</v>
      </c>
      <c r="Q40" s="89">
        <f>(N40+P40)/(M40+O40)</f>
        <v>0.95</v>
      </c>
      <c r="R40" s="47" t="s">
        <v>14072</v>
      </c>
      <c r="S40" s="93" t="s">
        <v>2514</v>
      </c>
      <c r="T40" s="46" t="s">
        <v>472</v>
      </c>
      <c r="U40" s="100">
        <v>45992</v>
      </c>
      <c r="V40" s="95" t="str" cm="1">
        <f t="array" ref="V40">GetURL(RBFLibrary[[#This Row],[Link to PAD]])</f>
        <v>https://documents.worldbank.org/en/publication/documents-reports/documentdetail/789561593309621894/india-strengthening-teaching-learning-and-results-for-states-operation</v>
      </c>
    </row>
    <row r="41" spans="1:22" x14ac:dyDescent="0.2">
      <c r="A41" s="94" t="s">
        <v>115</v>
      </c>
      <c r="B41" s="46" t="s">
        <v>154</v>
      </c>
      <c r="C41" t="s">
        <v>154</v>
      </c>
      <c r="D41" t="s">
        <v>15537</v>
      </c>
      <c r="E41" s="47" t="s">
        <v>24</v>
      </c>
      <c r="F41" s="50" t="s">
        <v>179</v>
      </c>
      <c r="G41" s="46" t="s">
        <v>58</v>
      </c>
      <c r="H41" s="46" t="s">
        <v>61</v>
      </c>
      <c r="I41" s="87">
        <v>43070</v>
      </c>
      <c r="J41" s="88">
        <v>2018</v>
      </c>
      <c r="K41" s="49">
        <f>RBFLibrary[[#This Row],[IBRD/IDA Commit Amt]]+RBFLibrary[[#This Row],[TF Amt]]</f>
        <v>200</v>
      </c>
      <c r="L41" s="49">
        <f>RBFLibrary[[#This Row],[RBF Amt IBRD/IDA]]+RBFLibrary[[#This Row],[RBF Amt TF]]</f>
        <v>192</v>
      </c>
      <c r="M41" s="49">
        <v>200</v>
      </c>
      <c r="N41" s="49">
        <v>192</v>
      </c>
      <c r="O41" s="49">
        <v>0</v>
      </c>
      <c r="P41" s="49">
        <v>0</v>
      </c>
      <c r="Q41" s="89">
        <f t="shared" si="0"/>
        <v>0.96</v>
      </c>
      <c r="R41" s="104" t="s">
        <v>197</v>
      </c>
      <c r="S41" s="93" t="s">
        <v>2514</v>
      </c>
      <c r="T41" s="46" t="s">
        <v>472</v>
      </c>
      <c r="U41" s="100">
        <v>45047</v>
      </c>
      <c r="V41" s="95" t="str" cm="1">
        <f t="array" ref="V41">GetURL(RBFLibrary[[#This Row],[Link to PAD]])</f>
        <v>http://documents.worldbank.org/curated/en/731311512702123714/pdf/Jordan-Educ-Reform-121282-JO-PAD-11142017.pdf</v>
      </c>
    </row>
    <row r="42" spans="1:22" x14ac:dyDescent="0.2">
      <c r="A42" s="94" t="s">
        <v>107</v>
      </c>
      <c r="B42" s="46" t="s">
        <v>155</v>
      </c>
      <c r="C42" t="s">
        <v>155</v>
      </c>
      <c r="D42" t="s">
        <v>15538</v>
      </c>
      <c r="E42" s="47" t="s">
        <v>19</v>
      </c>
      <c r="F42" s="50" t="s">
        <v>180</v>
      </c>
      <c r="G42" s="46" t="s">
        <v>59</v>
      </c>
      <c r="H42" s="46" t="s">
        <v>63</v>
      </c>
      <c r="I42" s="87">
        <v>42979</v>
      </c>
      <c r="J42" s="88">
        <v>2018</v>
      </c>
      <c r="K42" s="49">
        <f>RBFLibrary[[#This Row],[IBRD/IDA Commit Amt]]+RBFLibrary[[#This Row],[TF Amt]]</f>
        <v>200</v>
      </c>
      <c r="L42" s="49">
        <f>RBFLibrary[[#This Row],[RBF Amt IBRD/IDA]]+RBFLibrary[[#This Row],[RBF Amt TF]]</f>
        <v>85.5</v>
      </c>
      <c r="M42" s="49">
        <v>200</v>
      </c>
      <c r="N42" s="49">
        <v>85.5</v>
      </c>
      <c r="O42" s="49">
        <v>0</v>
      </c>
      <c r="P42" s="49">
        <v>0</v>
      </c>
      <c r="Q42" s="89">
        <f t="shared" si="0"/>
        <v>0.42749999999999999</v>
      </c>
      <c r="R42" s="47" t="s">
        <v>198</v>
      </c>
      <c r="S42" s="93" t="s">
        <v>2514</v>
      </c>
      <c r="T42" s="46" t="s">
        <v>472</v>
      </c>
      <c r="U42" s="100">
        <v>45261</v>
      </c>
      <c r="V42" s="95" t="str" cm="1">
        <f t="array" ref="V42">GetURL(RBFLibrary[[#This Row],[Link to PAD]])</f>
        <v>http://documents.worldbank.org/curated/en/801651505700060126/pdf/Kenya-PAD-08282017.pdf</v>
      </c>
    </row>
    <row r="43" spans="1:22" x14ac:dyDescent="0.2">
      <c r="A43" s="94" t="s">
        <v>15016</v>
      </c>
      <c r="B43" s="46" t="s">
        <v>15397</v>
      </c>
      <c r="C43" t="s">
        <v>15512</v>
      </c>
      <c r="D43" t="s">
        <v>15513</v>
      </c>
      <c r="E43" s="47" t="s">
        <v>22</v>
      </c>
      <c r="F43" s="46" t="s">
        <v>15396</v>
      </c>
      <c r="G43" s="46" t="s">
        <v>60</v>
      </c>
      <c r="H43" s="46" t="s">
        <v>63</v>
      </c>
      <c r="I43" s="91">
        <v>44256</v>
      </c>
      <c r="J43" s="88">
        <v>2021</v>
      </c>
      <c r="K43" s="49">
        <f>RBFLibrary[[#This Row],[IBRD/IDA Commit Amt]]+RBFLibrary[[#This Row],[TF Amt]]</f>
        <v>46.9</v>
      </c>
      <c r="L43" s="49">
        <f>RBFLibrary[[#This Row],[RBF Amt IBRD/IDA]]+RBFLibrary[[#This Row],[RBF Amt TF]]</f>
        <v>5.25</v>
      </c>
      <c r="M43" s="49">
        <v>30</v>
      </c>
      <c r="N43" s="49">
        <v>0</v>
      </c>
      <c r="O43" s="49">
        <v>16.899999999999999</v>
      </c>
      <c r="P43" s="49">
        <v>5.25</v>
      </c>
      <c r="Q43" s="89">
        <f>(N43+P43)/(M43+O43)</f>
        <v>0.11194029850746269</v>
      </c>
      <c r="R43" s="47" t="s">
        <v>15489</v>
      </c>
      <c r="S43" s="218" t="s">
        <v>2514</v>
      </c>
      <c r="T43" s="46" t="s">
        <v>472</v>
      </c>
      <c r="U43" s="100">
        <v>46143</v>
      </c>
      <c r="V43" s="95" t="str" cm="1">
        <f t="array" ref="V43">GetURL(RBFLibrary[[#This Row],[Link to PAD]])</f>
        <v>https://documents.worldbank.org/en/publication/documents-reports/documentdetail/827001616378469121/lao-peoples-democratic-republic-learning-and-equity-acceleration-project</v>
      </c>
    </row>
    <row r="44" spans="1:22" x14ac:dyDescent="0.2">
      <c r="A44" s="94" t="s">
        <v>1942</v>
      </c>
      <c r="B44" s="46" t="s">
        <v>1964</v>
      </c>
      <c r="C44" t="s">
        <v>1964</v>
      </c>
      <c r="D44" t="s">
        <v>15539</v>
      </c>
      <c r="E44" s="47" t="s">
        <v>24</v>
      </c>
      <c r="F44" s="46" t="s">
        <v>1965</v>
      </c>
      <c r="G44" s="46" t="s">
        <v>58</v>
      </c>
      <c r="H44" s="46" t="s">
        <v>62</v>
      </c>
      <c r="I44" s="91">
        <v>42614</v>
      </c>
      <c r="J44" s="88">
        <v>2017</v>
      </c>
      <c r="K44" s="49">
        <f>RBFLibrary[[#This Row],[IBRD/IDA Commit Amt]]+RBFLibrary[[#This Row],[TF Amt]]</f>
        <v>204</v>
      </c>
      <c r="L44" s="49">
        <f>RBFLibrary[[#This Row],[RBF Amt IBRD/IDA]]+RBFLibrary[[#This Row],[RBF Amt TF]]</f>
        <v>204</v>
      </c>
      <c r="M44" s="97">
        <v>100</v>
      </c>
      <c r="N44" s="97">
        <v>100</v>
      </c>
      <c r="O44" s="49">
        <v>104</v>
      </c>
      <c r="P44" s="49">
        <v>104</v>
      </c>
      <c r="Q44" s="89">
        <f t="shared" si="0"/>
        <v>1</v>
      </c>
      <c r="R44" s="47" t="s">
        <v>1966</v>
      </c>
      <c r="S44" s="218" t="s">
        <v>2514</v>
      </c>
      <c r="T44" s="46" t="s">
        <v>472</v>
      </c>
      <c r="U44" s="100">
        <v>44958</v>
      </c>
      <c r="V44" s="95" t="str" cm="1">
        <f t="array" ref="V44">GetURL(RBFLibrary[[#This Row],[Link to PAD]])</f>
        <v>https://documents.worldbank.org/en/publication/documents-reports/documentdetail/980641475200856910/lebanon-support-to-reaching-all-children-with-education-race-2-program-for-results-project</v>
      </c>
    </row>
    <row r="45" spans="1:22" x14ac:dyDescent="0.2">
      <c r="A45" s="94" t="s">
        <v>128</v>
      </c>
      <c r="B45" s="46" t="s">
        <v>156</v>
      </c>
      <c r="C45" t="s">
        <v>15001</v>
      </c>
      <c r="D45" t="s">
        <v>15514</v>
      </c>
      <c r="E45" s="47" t="s">
        <v>19</v>
      </c>
      <c r="F45" s="50" t="s">
        <v>181</v>
      </c>
      <c r="G45" s="46" t="s">
        <v>59</v>
      </c>
      <c r="H45" s="46" t="s">
        <v>63</v>
      </c>
      <c r="I45" s="87">
        <v>43647</v>
      </c>
      <c r="J45" s="88">
        <v>2020</v>
      </c>
      <c r="K45" s="49">
        <f>RBFLibrary[[#This Row],[IBRD/IDA Commit Amt]]+RBFLibrary[[#This Row],[TF Amt]]</f>
        <v>47</v>
      </c>
      <c r="L45" s="49">
        <f>RBFLibrary[[#This Row],[RBF Amt IBRD/IDA]]+RBFLibrary[[#This Row],[RBF Amt TF]]</f>
        <v>24</v>
      </c>
      <c r="M45" s="49">
        <v>47</v>
      </c>
      <c r="N45" s="49">
        <v>24</v>
      </c>
      <c r="O45" s="49">
        <v>0</v>
      </c>
      <c r="P45" s="49">
        <v>0</v>
      </c>
      <c r="Q45" s="89">
        <f>(N45+P45)/(M45+O45)</f>
        <v>0.51063829787234039</v>
      </c>
      <c r="R45" s="47" t="s">
        <v>218</v>
      </c>
      <c r="S45" s="93" t="s">
        <v>2514</v>
      </c>
      <c r="T45" s="46" t="s">
        <v>472</v>
      </c>
      <c r="U45" s="100">
        <v>45231</v>
      </c>
      <c r="V45" s="95" t="str" cm="1">
        <f t="array" ref="V45">GetURL(RBFLibrary[[#This Row],[Link to PAD]])</f>
        <v>http://documents.worldbank.org/curated/en/924071562378509179/pdf/Liberia-Improving-Results-in-Secondary-Education-Project.pdf</v>
      </c>
    </row>
    <row r="46" spans="1:22" x14ac:dyDescent="0.2">
      <c r="A46" s="94" t="s">
        <v>15000</v>
      </c>
      <c r="B46" s="46" t="s">
        <v>156</v>
      </c>
      <c r="C46" t="s">
        <v>15001</v>
      </c>
      <c r="D46" t="s">
        <v>15514</v>
      </c>
      <c r="E46" s="47" t="s">
        <v>19</v>
      </c>
      <c r="F46" s="46" t="s">
        <v>15359</v>
      </c>
      <c r="G46" s="46" t="s">
        <v>60</v>
      </c>
      <c r="H46" s="46" t="s">
        <v>63</v>
      </c>
      <c r="I46" s="91">
        <v>44287</v>
      </c>
      <c r="J46" s="88">
        <v>2021</v>
      </c>
      <c r="K46" s="49">
        <f>RBFLibrary[[#This Row],[IBRD/IDA Commit Amt]]+RBFLibrary[[#This Row],[TF Amt]]</f>
        <v>5.61</v>
      </c>
      <c r="L46" s="49">
        <f>RBFLibrary[[#This Row],[RBF Amt IBRD/IDA]]+RBFLibrary[[#This Row],[RBF Amt TF]]</f>
        <v>1.77</v>
      </c>
      <c r="M46" s="49">
        <v>0</v>
      </c>
      <c r="N46" s="49">
        <v>0</v>
      </c>
      <c r="O46" s="49">
        <v>5.61</v>
      </c>
      <c r="P46" s="49">
        <v>1.77</v>
      </c>
      <c r="Q46" s="89">
        <f>(N46+P46)/(M46+O46)</f>
        <v>0.31550802139037432</v>
      </c>
      <c r="R46" s="47" t="s">
        <v>15482</v>
      </c>
      <c r="S46" s="218" t="s">
        <v>2514</v>
      </c>
      <c r="T46" s="46" t="s">
        <v>472</v>
      </c>
      <c r="U46" s="100">
        <v>45261</v>
      </c>
      <c r="V46" s="95" t="str" cm="1">
        <f t="array" ref="V46">GetURL(RBFLibrary[[#This Row],[Link to PAD]])</f>
        <v>https://documents.worldbank.org/en/publication/documents-reports/documentdetail/578301628583151428/liberia-learning-foundations-project</v>
      </c>
    </row>
    <row r="47" spans="1:22" x14ac:dyDescent="0.2">
      <c r="A47" s="94" t="s">
        <v>108</v>
      </c>
      <c r="B47" s="46" t="s">
        <v>157</v>
      </c>
      <c r="C47" t="s">
        <v>157</v>
      </c>
      <c r="D47" t="s">
        <v>15540</v>
      </c>
      <c r="E47" s="47" t="s">
        <v>19</v>
      </c>
      <c r="F47" s="50" t="s">
        <v>182</v>
      </c>
      <c r="G47" s="46" t="s">
        <v>59</v>
      </c>
      <c r="H47" s="46" t="s">
        <v>63</v>
      </c>
      <c r="I47" s="87">
        <v>43160</v>
      </c>
      <c r="J47" s="88">
        <v>2018</v>
      </c>
      <c r="K47" s="49">
        <f>RBFLibrary[[#This Row],[IBRD/IDA Commit Amt]]+RBFLibrary[[#This Row],[TF Amt]]</f>
        <v>100.7</v>
      </c>
      <c r="L47" s="49">
        <f>RBFLibrary[[#This Row],[RBF Amt IBRD/IDA]]+RBFLibrary[[#This Row],[RBF Amt TF]]</f>
        <v>29.095000000000002</v>
      </c>
      <c r="M47" s="49">
        <v>55</v>
      </c>
      <c r="N47" s="49">
        <v>14.995000000000001</v>
      </c>
      <c r="O47" s="49">
        <v>45.7</v>
      </c>
      <c r="P47" s="49">
        <f>SUM('DLIs&amp;DLRs'!K792:K798)</f>
        <v>14.100000000000001</v>
      </c>
      <c r="Q47" s="89">
        <f t="shared" si="0"/>
        <v>0.28892750744786494</v>
      </c>
      <c r="R47" s="104" t="s">
        <v>199</v>
      </c>
      <c r="S47" s="93" t="s">
        <v>2514</v>
      </c>
      <c r="T47" s="46" t="s">
        <v>472</v>
      </c>
      <c r="U47" s="100">
        <v>44531</v>
      </c>
      <c r="V47" s="95" t="str" cm="1">
        <f t="array" ref="V47">GetURL(RBFLibrary[[#This Row],[Link to PAD]])</f>
        <v>http://documents.worldbank.org/curated/en/517281522548048451/pdf/Madagascar-PAD-P160442-2018-03-12-638pm-03122018.pdf</v>
      </c>
    </row>
    <row r="48" spans="1:22" x14ac:dyDescent="0.2">
      <c r="A48" s="94" t="s">
        <v>14104</v>
      </c>
      <c r="B48" s="46" t="s">
        <v>157</v>
      </c>
      <c r="C48" t="s">
        <v>157</v>
      </c>
      <c r="D48" t="s">
        <v>15540</v>
      </c>
      <c r="E48" s="47" t="s">
        <v>19</v>
      </c>
      <c r="F48" s="50" t="s">
        <v>14105</v>
      </c>
      <c r="G48" s="46" t="s">
        <v>59</v>
      </c>
      <c r="H48" s="46" t="s">
        <v>63</v>
      </c>
      <c r="I48" s="87">
        <v>43983</v>
      </c>
      <c r="J48" s="88">
        <v>2020</v>
      </c>
      <c r="K48" s="49">
        <f>RBFLibrary[[#This Row],[IBRD/IDA Commit Amt]]+RBFLibrary[[#This Row],[TF Amt]]</f>
        <v>47.25</v>
      </c>
      <c r="L48" s="49">
        <f>RBFLibrary[[#This Row],[RBF Amt IBRD/IDA]]+RBFLibrary[[#This Row],[RBF Amt TF]]</f>
        <v>5.88</v>
      </c>
      <c r="M48" s="49">
        <v>0</v>
      </c>
      <c r="N48" s="49">
        <v>0</v>
      </c>
      <c r="O48" s="49">
        <v>47.25</v>
      </c>
      <c r="P48" s="49">
        <v>5.88</v>
      </c>
      <c r="Q48" s="89">
        <f>(N48+P48)/(M48+O48)</f>
        <v>0.12444444444444444</v>
      </c>
      <c r="R48" s="47" t="s">
        <v>199</v>
      </c>
      <c r="S48" s="218" t="s">
        <v>15502</v>
      </c>
      <c r="T48" s="105" t="s">
        <v>108</v>
      </c>
      <c r="U48" s="100"/>
      <c r="V48" s="95" t="str" cm="1">
        <f t="array" ref="V48">GetURL(RBFLibrary[[#This Row],[Link to PAD]])</f>
        <v>https://projects.worldbank.org/en/projects-operations/project-detail/P172051</v>
      </c>
    </row>
    <row r="49" spans="1:22" x14ac:dyDescent="0.2">
      <c r="A49" s="94" t="s">
        <v>123</v>
      </c>
      <c r="B49" s="46" t="s">
        <v>158</v>
      </c>
      <c r="C49" t="s">
        <v>158</v>
      </c>
      <c r="D49" t="s">
        <v>15541</v>
      </c>
      <c r="E49" s="47" t="s">
        <v>19</v>
      </c>
      <c r="F49" s="48" t="s">
        <v>183</v>
      </c>
      <c r="G49" s="46" t="s">
        <v>59</v>
      </c>
      <c r="H49" s="46" t="s">
        <v>63</v>
      </c>
      <c r="I49" s="87">
        <v>43525</v>
      </c>
      <c r="J49" s="88">
        <v>2019</v>
      </c>
      <c r="K49" s="49">
        <f>RBFLibrary[[#This Row],[IBRD/IDA Commit Amt]]+RBFLibrary[[#This Row],[TF Amt]]</f>
        <v>90</v>
      </c>
      <c r="L49" s="49">
        <f>RBFLibrary[[#This Row],[RBF Amt IBRD/IDA]]+RBFLibrary[[#This Row],[RBF Amt TF]]</f>
        <v>79.449999999999989</v>
      </c>
      <c r="M49" s="49">
        <v>90</v>
      </c>
      <c r="N49" s="49">
        <v>79.449999999999989</v>
      </c>
      <c r="O49" s="49">
        <v>0</v>
      </c>
      <c r="P49" s="49">
        <v>0</v>
      </c>
      <c r="Q49" s="89">
        <f t="shared" si="0"/>
        <v>0.88277777777777766</v>
      </c>
      <c r="R49" s="104" t="s">
        <v>222</v>
      </c>
      <c r="S49" s="93" t="s">
        <v>2514</v>
      </c>
      <c r="T49" s="46" t="s">
        <v>472</v>
      </c>
      <c r="U49" s="100">
        <v>45992</v>
      </c>
      <c r="V49" s="95" t="str" cm="1">
        <f t="array" ref="V49">GetURL(RBFLibrary[[#This Row],[Link to PAD]])</f>
        <v>http://documents.worldbank.org/curated/en/681261552788045521/Malawi-Equity-with-Quality-and-Learning-at-Secondary-Project</v>
      </c>
    </row>
    <row r="50" spans="1:22" x14ac:dyDescent="0.2">
      <c r="A50" s="94" t="s">
        <v>2018</v>
      </c>
      <c r="B50" s="46" t="s">
        <v>158</v>
      </c>
      <c r="C50" t="s">
        <v>158</v>
      </c>
      <c r="D50" t="s">
        <v>15541</v>
      </c>
      <c r="E50" s="47" t="s">
        <v>19</v>
      </c>
      <c r="F50" s="46" t="s">
        <v>2026</v>
      </c>
      <c r="G50" s="46" t="s">
        <v>59</v>
      </c>
      <c r="H50" s="46" t="s">
        <v>63</v>
      </c>
      <c r="I50" s="91">
        <v>42583</v>
      </c>
      <c r="J50" s="88">
        <v>2017</v>
      </c>
      <c r="K50" s="49">
        <f>RBFLibrary[[#This Row],[IBRD/IDA Commit Amt]]+RBFLibrary[[#This Row],[TF Amt]]</f>
        <v>44.9</v>
      </c>
      <c r="L50" s="49">
        <f>RBFLibrary[[#This Row],[RBF Amt IBRD/IDA]]+RBFLibrary[[#This Row],[RBF Amt TF]]</f>
        <v>13.47</v>
      </c>
      <c r="M50" s="49">
        <v>0</v>
      </c>
      <c r="N50" s="49">
        <v>0</v>
      </c>
      <c r="O50" s="49">
        <v>44.9</v>
      </c>
      <c r="P50" s="49">
        <f>SUM('DLIs&amp;DLRs'!K1449,'DLIs&amp;DLRs'!K1452,'DLIs&amp;DLRs'!K1455)</f>
        <v>13.47</v>
      </c>
      <c r="Q50" s="89">
        <f>(N50+P50)/(M50+O50)</f>
        <v>0.30000000000000004</v>
      </c>
      <c r="R50" s="47" t="s">
        <v>2032</v>
      </c>
      <c r="S50" s="93" t="s">
        <v>2514</v>
      </c>
      <c r="T50" s="46" t="s">
        <v>472</v>
      </c>
      <c r="U50" s="100">
        <v>44166</v>
      </c>
      <c r="V50" s="95" t="str" cm="1">
        <f t="array" ref="V50">GetURL(RBFLibrary[[#This Row],[Link to PAD]])</f>
        <v>http://documents.worldbank.org/curated/en/479181512713342254/Malawi-Education-Sector-Improvement-Project</v>
      </c>
    </row>
    <row r="51" spans="1:22" ht="17" thickBot="1" x14ac:dyDescent="0.25">
      <c r="A51" s="94" t="s">
        <v>15031</v>
      </c>
      <c r="B51" s="46" t="s">
        <v>158</v>
      </c>
      <c r="C51" t="s">
        <v>158</v>
      </c>
      <c r="D51" t="s">
        <v>15541</v>
      </c>
      <c r="E51" s="47" t="s">
        <v>19</v>
      </c>
      <c r="F51" s="46" t="s">
        <v>15490</v>
      </c>
      <c r="G51" s="46" t="s">
        <v>60</v>
      </c>
      <c r="H51" s="46" t="s">
        <v>63</v>
      </c>
      <c r="I51" s="91">
        <v>44348</v>
      </c>
      <c r="J51" s="88">
        <v>2021</v>
      </c>
      <c r="K51" s="49">
        <f>RBFLibrary[[#This Row],[IBRD/IDA Commit Amt]]+RBFLibrary[[#This Row],[TF Amt]]</f>
        <v>5</v>
      </c>
      <c r="L51" s="49">
        <f>RBFLibrary[[#This Row],[RBF Amt IBRD/IDA]]+RBFLibrary[[#This Row],[RBF Amt TF]]</f>
        <v>0</v>
      </c>
      <c r="M51" s="49">
        <v>5</v>
      </c>
      <c r="N51" s="49"/>
      <c r="O51" s="49"/>
      <c r="P51" s="49"/>
      <c r="Q51" s="89">
        <f>(N51+P51)/(M51+O51)</f>
        <v>0</v>
      </c>
      <c r="R51" s="47" t="s">
        <v>222</v>
      </c>
      <c r="S51" s="218" t="s">
        <v>15502</v>
      </c>
      <c r="T51" s="223" t="s">
        <v>123</v>
      </c>
      <c r="U51" s="100"/>
      <c r="V51" s="95" t="str" cm="1">
        <f t="array" ref="V51">GetURL(RBFLibrary[[#This Row],[Link to PAD]])</f>
        <v>https://projects.worldbank.org/en/projects-operations/project-detail/P164223</v>
      </c>
    </row>
    <row r="52" spans="1:22" x14ac:dyDescent="0.2">
      <c r="A52" s="94" t="s">
        <v>14694</v>
      </c>
      <c r="B52" s="46" t="s">
        <v>14695</v>
      </c>
      <c r="C52" t="s">
        <v>14695</v>
      </c>
      <c r="D52" t="s">
        <v>15542</v>
      </c>
      <c r="E52" s="47" t="s">
        <v>19</v>
      </c>
      <c r="F52" s="46" t="s">
        <v>15470</v>
      </c>
      <c r="G52" s="46" t="s">
        <v>60</v>
      </c>
      <c r="H52" s="46" t="s">
        <v>63</v>
      </c>
      <c r="I52" s="91">
        <v>44228</v>
      </c>
      <c r="J52" s="88">
        <v>2021</v>
      </c>
      <c r="K52" s="49">
        <f>RBFLibrary[[#This Row],[IBRD/IDA Commit Amt]]+RBFLibrary[[#This Row],[TF Amt]]</f>
        <v>140.69999999999999</v>
      </c>
      <c r="L52" s="49">
        <f>RBFLibrary[[#This Row],[RBF Amt IBRD/IDA]]+RBFLibrary[[#This Row],[RBF Amt TF]]</f>
        <v>13.7</v>
      </c>
      <c r="M52" s="49">
        <v>80</v>
      </c>
      <c r="N52" s="49">
        <v>0</v>
      </c>
      <c r="O52" s="49">
        <v>60.7</v>
      </c>
      <c r="P52" s="49">
        <v>13.7</v>
      </c>
      <c r="Q52" s="89">
        <f>(N52+P52)/(M52+O52)</f>
        <v>9.7370291400142153E-2</v>
      </c>
      <c r="R52" s="47" t="s">
        <v>15469</v>
      </c>
      <c r="S52" s="218" t="s">
        <v>2514</v>
      </c>
      <c r="T52" s="46" t="s">
        <v>472</v>
      </c>
      <c r="U52" s="100">
        <v>46539</v>
      </c>
      <c r="V52" s="95" t="str" cm="1">
        <f t="array" ref="V52">GetURL(RBFLibrary[[#This Row],[Link to PAD]])</f>
        <v>https://documents.worldbank.org/en/publication/documents-reports/documentdetail/853911612478680222/mali-improving-education-quality-and-results-for-all-project</v>
      </c>
    </row>
    <row r="53" spans="1:22" x14ac:dyDescent="0.2">
      <c r="A53" s="94" t="s">
        <v>14621</v>
      </c>
      <c r="B53" s="46" t="s">
        <v>14622</v>
      </c>
      <c r="C53" t="s">
        <v>14622</v>
      </c>
      <c r="D53" t="s">
        <v>15543</v>
      </c>
      <c r="E53" s="47" t="s">
        <v>19</v>
      </c>
      <c r="F53" s="46" t="s">
        <v>15088</v>
      </c>
      <c r="G53" s="46" t="s">
        <v>60</v>
      </c>
      <c r="H53" s="46" t="s">
        <v>63</v>
      </c>
      <c r="I53" s="91">
        <v>44133</v>
      </c>
      <c r="J53" s="88">
        <v>2021</v>
      </c>
      <c r="K53" s="49">
        <f>RBFLibrary[[#This Row],[IBRD/IDA Commit Amt]]+RBFLibrary[[#This Row],[TF Amt]]</f>
        <v>52</v>
      </c>
      <c r="L53" s="49">
        <f>RBFLibrary[[#This Row],[RBF Amt IBRD/IDA]]+RBFLibrary[[#This Row],[RBF Amt TF]]</f>
        <v>3.8</v>
      </c>
      <c r="M53" s="49">
        <v>40</v>
      </c>
      <c r="N53" s="49">
        <v>0</v>
      </c>
      <c r="O53" s="49">
        <v>12</v>
      </c>
      <c r="P53" s="49">
        <v>3.8</v>
      </c>
      <c r="Q53" s="89">
        <f>(N53+P53)/(M53+O53)</f>
        <v>7.3076923076923067E-2</v>
      </c>
      <c r="R53" s="47" t="s">
        <v>15089</v>
      </c>
      <c r="S53" s="218" t="s">
        <v>2514</v>
      </c>
      <c r="T53" s="46" t="s">
        <v>472</v>
      </c>
      <c r="U53" s="100">
        <v>45961</v>
      </c>
      <c r="V53" s="95" t="str" cm="1">
        <f t="array" ref="V53">GetURL(RBFLibrary[[#This Row],[Link to PAD]])</f>
        <v>https://documents.worldbank.org/en/publication/documents-reports/documentdetail/751821604286094848/mauritania-second-phase-of-the-basic-education-sector-support-project</v>
      </c>
    </row>
    <row r="54" spans="1:22" x14ac:dyDescent="0.2">
      <c r="A54" s="94" t="s">
        <v>125</v>
      </c>
      <c r="B54" s="46" t="s">
        <v>159</v>
      </c>
      <c r="C54" t="s">
        <v>1355</v>
      </c>
      <c r="D54" t="s">
        <v>15515</v>
      </c>
      <c r="E54" s="47" t="s">
        <v>24</v>
      </c>
      <c r="F54" s="48" t="s">
        <v>184</v>
      </c>
      <c r="G54" s="46" t="s">
        <v>58</v>
      </c>
      <c r="H54" s="46" t="s">
        <v>62</v>
      </c>
      <c r="I54" s="87">
        <v>43617</v>
      </c>
      <c r="J54" s="88">
        <v>2019</v>
      </c>
      <c r="K54" s="49">
        <f>RBFLibrary[[#This Row],[IBRD/IDA Commit Amt]]+RBFLibrary[[#This Row],[TF Amt]]</f>
        <v>500</v>
      </c>
      <c r="L54" s="49">
        <f>RBFLibrary[[#This Row],[RBF Amt IBRD/IDA]]+RBFLibrary[[#This Row],[RBF Amt TF]]</f>
        <v>500</v>
      </c>
      <c r="M54" s="49">
        <v>500</v>
      </c>
      <c r="N54" s="49">
        <v>500</v>
      </c>
      <c r="O54" s="49">
        <v>0</v>
      </c>
      <c r="P54" s="49">
        <v>0</v>
      </c>
      <c r="Q54" s="89">
        <f t="shared" si="0"/>
        <v>1</v>
      </c>
      <c r="R54" s="104" t="s">
        <v>223</v>
      </c>
      <c r="S54" s="93" t="s">
        <v>2514</v>
      </c>
      <c r="T54" s="46" t="s">
        <v>472</v>
      </c>
      <c r="U54" s="100">
        <v>45536</v>
      </c>
      <c r="V54" s="95" t="str" cm="1">
        <f t="array" ref="V54">GetURL(RBFLibrary[[#This Row],[Link to PAD]])</f>
        <v>http://documents.worldbank.org/curated/en/908441561140203130/Morocco-Education-Support-Program-Project</v>
      </c>
    </row>
    <row r="55" spans="1:22" x14ac:dyDescent="0.2">
      <c r="A55" s="94" t="s">
        <v>14749</v>
      </c>
      <c r="B55" s="46" t="s">
        <v>14750</v>
      </c>
      <c r="C55" t="s">
        <v>14750</v>
      </c>
      <c r="D55" t="s">
        <v>15544</v>
      </c>
      <c r="E55" s="47" t="s">
        <v>19</v>
      </c>
      <c r="F55" s="46" t="s">
        <v>15473</v>
      </c>
      <c r="G55" s="46" t="s">
        <v>60</v>
      </c>
      <c r="H55" s="46" t="s">
        <v>63</v>
      </c>
      <c r="I55" s="91">
        <v>44075</v>
      </c>
      <c r="J55" s="88">
        <v>2021</v>
      </c>
      <c r="K55" s="49">
        <f>RBFLibrary[[#This Row],[IBRD/IDA Commit Amt]]+RBFLibrary[[#This Row],[TF Amt]]</f>
        <v>104</v>
      </c>
      <c r="L55" s="49">
        <f>RBFLibrary[[#This Row],[RBF Amt IBRD/IDA]]+RBFLibrary[[#This Row],[RBF Amt TF]]</f>
        <v>5</v>
      </c>
      <c r="M55" s="49">
        <v>104</v>
      </c>
      <c r="N55" s="49">
        <v>5</v>
      </c>
      <c r="O55" s="49">
        <v>0</v>
      </c>
      <c r="P55" s="49">
        <v>0</v>
      </c>
      <c r="Q55" s="89">
        <f>(N55+P55)/(M55+O55)</f>
        <v>4.807692307692308E-2</v>
      </c>
      <c r="R55" s="47" t="s">
        <v>15472</v>
      </c>
      <c r="S55" s="218" t="s">
        <v>2514</v>
      </c>
      <c r="T55" s="46" t="s">
        <v>472</v>
      </c>
      <c r="U55" s="100">
        <v>45992</v>
      </c>
      <c r="V55" s="95" t="str" cm="1">
        <f t="array" ref="V55">GetURL(RBFLibrary[[#This Row],[Link to PAD]])</f>
        <v>https://documents.worldbank.org/en/publication/documents-reports/documentdetail/598881597718972515/mozambique-improvement-of-skills-development-project</v>
      </c>
    </row>
    <row r="56" spans="1:22" x14ac:dyDescent="0.2">
      <c r="A56" s="94" t="s">
        <v>14774</v>
      </c>
      <c r="B56" s="46" t="s">
        <v>14750</v>
      </c>
      <c r="C56" t="s">
        <v>14750</v>
      </c>
      <c r="D56" t="s">
        <v>15544</v>
      </c>
      <c r="E56" s="47" t="s">
        <v>19</v>
      </c>
      <c r="F56" s="46" t="s">
        <v>15480</v>
      </c>
      <c r="G56" s="46" t="s">
        <v>60</v>
      </c>
      <c r="H56" s="46" t="s">
        <v>63</v>
      </c>
      <c r="I56" s="91">
        <v>44256</v>
      </c>
      <c r="J56" s="88">
        <v>2021</v>
      </c>
      <c r="K56" s="49">
        <f>RBFLibrary[[#This Row],[IBRD/IDA Commit Amt]]+RBFLibrary[[#This Row],[TF Amt]]</f>
        <v>299</v>
      </c>
      <c r="L56" s="49">
        <f>RBFLibrary[[#This Row],[RBF Amt IBRD/IDA]]+RBFLibrary[[#This Row],[RBF Amt TF]]</f>
        <v>42</v>
      </c>
      <c r="M56" s="49">
        <v>160</v>
      </c>
      <c r="N56" s="49">
        <v>0</v>
      </c>
      <c r="O56" s="49">
        <v>139</v>
      </c>
      <c r="P56" s="49">
        <v>42</v>
      </c>
      <c r="Q56" s="89">
        <f>(N56+P56)/(M56+O56)</f>
        <v>0.14046822742474915</v>
      </c>
      <c r="R56" s="47" t="s">
        <v>15481</v>
      </c>
      <c r="S56" s="218" t="s">
        <v>2514</v>
      </c>
      <c r="T56" s="46" t="s">
        <v>472</v>
      </c>
      <c r="U56" s="100">
        <v>45992</v>
      </c>
      <c r="V56" s="95" t="str" cm="1">
        <f t="array" ref="V56">GetURL(RBFLibrary[[#This Row],[Link to PAD]])</f>
        <v>https://documents.worldbank.org/en/publication/documents-reports/documentdetail/238711617069817754/mozambique-improving-learning-and-empowering-girls-in-mozambique-project</v>
      </c>
    </row>
    <row r="57" spans="1:22" x14ac:dyDescent="0.2">
      <c r="A57" s="94" t="s">
        <v>14073</v>
      </c>
      <c r="B57" s="46" t="s">
        <v>14074</v>
      </c>
      <c r="C57" t="s">
        <v>14074</v>
      </c>
      <c r="D57" t="s">
        <v>15545</v>
      </c>
      <c r="E57" s="47" t="s">
        <v>22</v>
      </c>
      <c r="F57" s="48" t="s">
        <v>14075</v>
      </c>
      <c r="G57" s="46" t="s">
        <v>59</v>
      </c>
      <c r="H57" s="46" t="s">
        <v>63</v>
      </c>
      <c r="I57" s="87">
        <v>43891</v>
      </c>
      <c r="J57" s="88">
        <v>2020</v>
      </c>
      <c r="K57" s="49">
        <f>RBFLibrary[[#This Row],[IBRD/IDA Commit Amt]]+RBFLibrary[[#This Row],[TF Amt]]</f>
        <v>180</v>
      </c>
      <c r="L57" s="49">
        <f>RBFLibrary[[#This Row],[RBF Amt IBRD/IDA]]+RBFLibrary[[#This Row],[RBF Amt TF]]</f>
        <v>148</v>
      </c>
      <c r="M57" s="49">
        <v>100</v>
      </c>
      <c r="N57" s="49">
        <v>100</v>
      </c>
      <c r="O57" s="49">
        <v>80</v>
      </c>
      <c r="P57" s="49">
        <v>48</v>
      </c>
      <c r="Q57" s="89">
        <f>(N57+P57)/(M57+O57)</f>
        <v>0.82222222222222219</v>
      </c>
      <c r="R57" s="47" t="s">
        <v>14076</v>
      </c>
      <c r="S57" s="93" t="s">
        <v>2514</v>
      </c>
      <c r="T57" s="46" t="s">
        <v>472</v>
      </c>
      <c r="U57" s="100">
        <v>45170</v>
      </c>
      <c r="V57" s="95" t="str" cm="1">
        <f t="array" ref="V57">GetURL(RBFLibrary[[#This Row],[Link to PAD]])</f>
        <v>https://documents.worldbank.org/en/publication/documents-reports/documentdetail/242701583550119111/myanmar-inclusive-access-and-quality-education-project</v>
      </c>
    </row>
    <row r="58" spans="1:22" x14ac:dyDescent="0.2">
      <c r="A58" s="94" t="s">
        <v>119</v>
      </c>
      <c r="B58" s="46" t="s">
        <v>160</v>
      </c>
      <c r="C58" t="s">
        <v>160</v>
      </c>
      <c r="D58" t="s">
        <v>15546</v>
      </c>
      <c r="E58" s="47" t="s">
        <v>21</v>
      </c>
      <c r="F58" s="50" t="s">
        <v>185</v>
      </c>
      <c r="G58" s="46" t="s">
        <v>59</v>
      </c>
      <c r="H58" s="46" t="s">
        <v>63</v>
      </c>
      <c r="I58" s="87">
        <v>42979</v>
      </c>
      <c r="J58" s="88">
        <v>2018</v>
      </c>
      <c r="K58" s="49">
        <f>RBFLibrary[[#This Row],[IBRD/IDA Commit Amt]]+RBFLibrary[[#This Row],[TF Amt]]</f>
        <v>60</v>
      </c>
      <c r="L58" s="49">
        <f>RBFLibrary[[#This Row],[RBF Amt IBRD/IDA]]+RBFLibrary[[#This Row],[RBF Amt TF]]</f>
        <v>54</v>
      </c>
      <c r="M58" s="49">
        <v>60</v>
      </c>
      <c r="N58" s="49">
        <v>54</v>
      </c>
      <c r="O58" s="49">
        <v>0</v>
      </c>
      <c r="P58" s="49">
        <v>0</v>
      </c>
      <c r="Q58" s="89">
        <f>(N58+P58)/(M58+O58)</f>
        <v>0.9</v>
      </c>
      <c r="R58" s="104" t="s">
        <v>200</v>
      </c>
      <c r="S58" s="93" t="s">
        <v>2514</v>
      </c>
      <c r="T58" s="46" t="s">
        <v>472</v>
      </c>
      <c r="U58" s="100">
        <v>44743</v>
      </c>
      <c r="V58" s="95" t="str" cm="1">
        <f t="array" ref="V58">GetURL(RBFLibrary[[#This Row],[Link to PAD]])</f>
        <v>http://documents.worldbank.org/curated/en/387251506909647717/pdf/NEPAL-EVENT-PAD-09122017.pdf</v>
      </c>
    </row>
    <row r="59" spans="1:22" ht="17" thickBot="1" x14ac:dyDescent="0.25">
      <c r="A59" s="94" t="s">
        <v>133</v>
      </c>
      <c r="B59" s="46" t="s">
        <v>160</v>
      </c>
      <c r="C59" t="s">
        <v>160</v>
      </c>
      <c r="D59" t="s">
        <v>15546</v>
      </c>
      <c r="E59" s="47" t="s">
        <v>21</v>
      </c>
      <c r="F59" s="46" t="s">
        <v>186</v>
      </c>
      <c r="G59" s="46" t="s">
        <v>58</v>
      </c>
      <c r="H59" s="46" t="s">
        <v>62</v>
      </c>
      <c r="I59" s="87">
        <v>43678</v>
      </c>
      <c r="J59" s="88">
        <v>2020</v>
      </c>
      <c r="K59" s="49">
        <f>RBFLibrary[[#This Row],[IBRD/IDA Commit Amt]]+RBFLibrary[[#This Row],[TF Amt]]</f>
        <v>23.957999999999998</v>
      </c>
      <c r="L59" s="49">
        <f>RBFLibrary[[#This Row],[RBF Amt IBRD/IDA]]+RBFLibrary[[#This Row],[RBF Amt TF]]</f>
        <v>23.957999999999998</v>
      </c>
      <c r="M59" s="97">
        <v>0</v>
      </c>
      <c r="N59" s="49">
        <v>0</v>
      </c>
      <c r="O59" s="49">
        <v>23.957999999999998</v>
      </c>
      <c r="P59" s="49">
        <f>SUM('DLIs&amp;DLRs'!K928,'DLIs&amp;DLRs'!K934,'DLIs&amp;DLRs'!K937)</f>
        <v>23.957999999999998</v>
      </c>
      <c r="Q59" s="89">
        <f t="shared" si="0"/>
        <v>1</v>
      </c>
      <c r="R59" s="104" t="s">
        <v>249</v>
      </c>
      <c r="S59" s="218" t="s">
        <v>15502</v>
      </c>
      <c r="T59" s="101" t="s">
        <v>650</v>
      </c>
      <c r="U59" s="100">
        <v>44378</v>
      </c>
      <c r="V59" s="95" t="str" cm="1">
        <f t="array" ref="V59">GetURL(RBFLibrary[[#This Row],[Link to PAD]])</f>
        <v>https://projects.worldbank.org/en/projects-operations/project-detail/P167047</v>
      </c>
    </row>
    <row r="60" spans="1:22" x14ac:dyDescent="0.2">
      <c r="A60" s="94" t="s">
        <v>650</v>
      </c>
      <c r="B60" s="46" t="s">
        <v>160</v>
      </c>
      <c r="C60" t="s">
        <v>160</v>
      </c>
      <c r="D60" t="s">
        <v>15546</v>
      </c>
      <c r="E60" s="47" t="s">
        <v>21</v>
      </c>
      <c r="F60" s="46" t="s">
        <v>909</v>
      </c>
      <c r="G60" s="46" t="s">
        <v>58</v>
      </c>
      <c r="H60" s="46" t="s">
        <v>61</v>
      </c>
      <c r="I60" s="91">
        <v>42795</v>
      </c>
      <c r="J60" s="88">
        <v>2017</v>
      </c>
      <c r="K60" s="49">
        <f>RBFLibrary[[#This Row],[IBRD/IDA Commit Amt]]+RBFLibrary[[#This Row],[TF Amt]]</f>
        <v>185</v>
      </c>
      <c r="L60" s="49">
        <f>RBFLibrary[[#This Row],[RBF Amt IBRD/IDA]]+RBFLibrary[[#This Row],[RBF Amt TF]]</f>
        <v>185</v>
      </c>
      <c r="M60" s="49">
        <v>185</v>
      </c>
      <c r="N60" s="49">
        <v>185</v>
      </c>
      <c r="O60" s="49">
        <v>0</v>
      </c>
      <c r="P60" s="49">
        <v>0</v>
      </c>
      <c r="Q60" s="89">
        <f t="shared" si="0"/>
        <v>1</v>
      </c>
      <c r="R60" s="104" t="s">
        <v>910</v>
      </c>
      <c r="S60" s="93" t="s">
        <v>2514</v>
      </c>
      <c r="T60" s="46" t="s">
        <v>472</v>
      </c>
      <c r="U60" s="100">
        <v>44378</v>
      </c>
      <c r="V60" s="95" t="str" cm="1">
        <f t="array" ref="V60">GetURL(RBFLibrary[[#This Row],[Link to PAD]])</f>
        <v>http://documents.worldbank.org/curated/en/531061491233526126/pdf/NEPAL-PAD-03072017.pdf</v>
      </c>
    </row>
    <row r="61" spans="1:22" x14ac:dyDescent="0.2">
      <c r="A61" s="94" t="s">
        <v>651</v>
      </c>
      <c r="B61" s="46" t="s">
        <v>911</v>
      </c>
      <c r="C61" t="s">
        <v>911</v>
      </c>
      <c r="D61" t="s">
        <v>15547</v>
      </c>
      <c r="E61" s="47" t="s">
        <v>23</v>
      </c>
      <c r="F61" s="46" t="s">
        <v>912</v>
      </c>
      <c r="G61" s="46" t="s">
        <v>59</v>
      </c>
      <c r="H61" s="46" t="s">
        <v>63</v>
      </c>
      <c r="I61" s="87">
        <v>42838</v>
      </c>
      <c r="J61" s="88">
        <v>2017</v>
      </c>
      <c r="K61" s="49">
        <f>RBFLibrary[[#This Row],[IBRD/IDA Commit Amt]]+RBFLibrary[[#This Row],[TF Amt]]</f>
        <v>55</v>
      </c>
      <c r="L61" s="49">
        <f>RBFLibrary[[#This Row],[RBF Amt IBRD/IDA]]+RBFLibrary[[#This Row],[RBF Amt TF]]</f>
        <v>7</v>
      </c>
      <c r="M61" s="49">
        <v>55</v>
      </c>
      <c r="N61" s="49">
        <v>7</v>
      </c>
      <c r="O61" s="49">
        <v>0</v>
      </c>
      <c r="P61" s="49">
        <v>0</v>
      </c>
      <c r="Q61" s="89">
        <f t="shared" si="0"/>
        <v>0.12727272727272726</v>
      </c>
      <c r="R61" s="47" t="s">
        <v>1532</v>
      </c>
      <c r="S61" s="93" t="s">
        <v>2514</v>
      </c>
      <c r="T61" s="46" t="s">
        <v>472</v>
      </c>
      <c r="U61" s="100">
        <v>44652</v>
      </c>
      <c r="V61" s="95" t="str" cm="1">
        <f t="array" ref="V61">GetURL(RBFLibrary[[#This Row],[Link to PAD]])</f>
        <v>http://documents.worldbank.org/curated/en/225281492308020968/pdf/Nicaragua-PAD-P161029-PAD2208-03272017.pdf</v>
      </c>
    </row>
    <row r="62" spans="1:22" x14ac:dyDescent="0.2">
      <c r="A62" s="94" t="s">
        <v>14710</v>
      </c>
      <c r="B62" s="46" t="s">
        <v>911</v>
      </c>
      <c r="C62" t="s">
        <v>911</v>
      </c>
      <c r="D62" t="s">
        <v>15547</v>
      </c>
      <c r="E62" s="47" t="s">
        <v>23</v>
      </c>
      <c r="F62" s="46" t="s">
        <v>15475</v>
      </c>
      <c r="G62" s="46" t="s">
        <v>59</v>
      </c>
      <c r="H62" s="46" t="s">
        <v>63</v>
      </c>
      <c r="I62" s="91">
        <v>44287</v>
      </c>
      <c r="J62" s="88">
        <v>2021</v>
      </c>
      <c r="K62" s="49">
        <f>RBFLibrary[[#This Row],[IBRD/IDA Commit Amt]]+RBFLibrary[[#This Row],[TF Amt]]</f>
        <v>7.18</v>
      </c>
      <c r="L62" s="49">
        <f>RBFLibrary[[#This Row],[RBF Amt IBRD/IDA]]+RBFLibrary[[#This Row],[RBF Amt TF]]</f>
        <v>0</v>
      </c>
      <c r="M62" s="49">
        <v>0</v>
      </c>
      <c r="N62" s="49">
        <v>0</v>
      </c>
      <c r="O62" s="49">
        <v>7.18</v>
      </c>
      <c r="P62" s="49">
        <v>0</v>
      </c>
      <c r="Q62" s="89">
        <f>(N62+P62)/(M62+O62)</f>
        <v>0</v>
      </c>
      <c r="R62" s="47" t="s">
        <v>1532</v>
      </c>
      <c r="S62" s="218" t="s">
        <v>15476</v>
      </c>
      <c r="T62" s="46" t="s">
        <v>651</v>
      </c>
      <c r="U62" s="100">
        <v>44896</v>
      </c>
      <c r="V62" s="95" t="str" cm="1">
        <f t="array" ref="V62">GetURL(RBFLibrary[[#This Row],[Link to PAD]])</f>
        <v>https://documents.worldbank.org/en/publication/documents-reports/documentdetail/233481618602594625/official-documents-grant-agreement-for-additional-financing-grant-no-tf0b5528</v>
      </c>
    </row>
    <row r="63" spans="1:22" x14ac:dyDescent="0.2">
      <c r="A63" s="94" t="s">
        <v>652</v>
      </c>
      <c r="B63" s="46" t="s">
        <v>913</v>
      </c>
      <c r="C63" t="s">
        <v>913</v>
      </c>
      <c r="D63" t="s">
        <v>15548</v>
      </c>
      <c r="E63" s="47" t="s">
        <v>19</v>
      </c>
      <c r="F63" s="46" t="s">
        <v>1528</v>
      </c>
      <c r="G63" s="46" t="s">
        <v>58</v>
      </c>
      <c r="H63" s="46" t="s">
        <v>61</v>
      </c>
      <c r="I63" s="87">
        <v>42906</v>
      </c>
      <c r="J63" s="88">
        <v>2017</v>
      </c>
      <c r="K63" s="49">
        <f>RBFLibrary[[#This Row],[IBRD/IDA Commit Amt]]+RBFLibrary[[#This Row],[TF Amt]]</f>
        <v>611</v>
      </c>
      <c r="L63" s="49">
        <f>RBFLibrary[[#This Row],[RBF Amt IBRD/IDA]]+RBFLibrary[[#This Row],[RBF Amt TF]]</f>
        <v>578.20000000000005</v>
      </c>
      <c r="M63" s="49">
        <v>611</v>
      </c>
      <c r="N63" s="49">
        <v>578.20000000000005</v>
      </c>
      <c r="O63" s="49">
        <v>0</v>
      </c>
      <c r="P63" s="49">
        <v>0</v>
      </c>
      <c r="Q63" s="89">
        <f t="shared" si="0"/>
        <v>0.94631751227495919</v>
      </c>
      <c r="R63" s="47" t="s">
        <v>1533</v>
      </c>
      <c r="S63" s="93" t="s">
        <v>2514</v>
      </c>
      <c r="T63" s="46" t="s">
        <v>472</v>
      </c>
      <c r="U63" s="100">
        <v>44835</v>
      </c>
      <c r="V63" s="95" t="str" cm="1">
        <f t="array" ref="V63">GetURL(RBFLibrary[[#This Row],[Link to PAD]])</f>
        <v>http://documents.worldbank.org/curated/en/839251498183393835/pdf/BESDA-PAD-May-30-2017-06012017.pdf</v>
      </c>
    </row>
    <row r="64" spans="1:22" x14ac:dyDescent="0.2">
      <c r="A64" s="94" t="s">
        <v>2016</v>
      </c>
      <c r="B64" s="46" t="s">
        <v>1967</v>
      </c>
      <c r="C64" t="s">
        <v>1967</v>
      </c>
      <c r="D64" t="s">
        <v>15549</v>
      </c>
      <c r="E64" s="47" t="s">
        <v>21</v>
      </c>
      <c r="F64" s="53" t="s">
        <v>2527</v>
      </c>
      <c r="G64" s="46" t="s">
        <v>59</v>
      </c>
      <c r="H64" s="46" t="s">
        <v>63</v>
      </c>
      <c r="I64" s="87">
        <v>43616</v>
      </c>
      <c r="J64" s="88">
        <v>2019</v>
      </c>
      <c r="K64" s="49">
        <f>RBFLibrary[[#This Row],[IBRD/IDA Commit Amt]]+RBFLibrary[[#This Row],[TF Amt]]</f>
        <v>400</v>
      </c>
      <c r="L64" s="49">
        <f>RBFLibrary[[#This Row],[RBF Amt IBRD/IDA]]+RBFLibrary[[#This Row],[RBF Amt TF]]</f>
        <v>322.99950000000001</v>
      </c>
      <c r="M64" s="49">
        <v>400</v>
      </c>
      <c r="N64" s="49">
        <v>322.99950000000001</v>
      </c>
      <c r="O64" s="49">
        <v>0</v>
      </c>
      <c r="P64" s="49">
        <v>0</v>
      </c>
      <c r="Q64" s="89">
        <f t="shared" si="0"/>
        <v>0.80749875000000004</v>
      </c>
      <c r="R64" s="47" t="s">
        <v>2528</v>
      </c>
      <c r="S64" s="93" t="s">
        <v>2514</v>
      </c>
      <c r="T64" s="46" t="s">
        <v>472</v>
      </c>
      <c r="U64" s="100">
        <v>45444</v>
      </c>
      <c r="V64" s="95" t="str" cm="1">
        <f t="array" ref="V64">GetURL(RBFLibrary[[#This Row],[Link to PAD]])</f>
        <v>http://documents.worldbank.org/curated/en/705151559613734813/Pakistan-Higher-Education-Development-Project</v>
      </c>
    </row>
    <row r="65" spans="1:22" x14ac:dyDescent="0.2">
      <c r="A65" s="94" t="s">
        <v>1944</v>
      </c>
      <c r="B65" s="46" t="s">
        <v>1967</v>
      </c>
      <c r="C65" t="s">
        <v>1967</v>
      </c>
      <c r="D65" t="s">
        <v>15549</v>
      </c>
      <c r="E65" s="47" t="s">
        <v>21</v>
      </c>
      <c r="F65" s="46" t="s">
        <v>1968</v>
      </c>
      <c r="G65" s="46" t="s">
        <v>59</v>
      </c>
      <c r="H65" s="46" t="s">
        <v>63</v>
      </c>
      <c r="I65" s="96">
        <v>42491</v>
      </c>
      <c r="J65" s="88">
        <v>2016</v>
      </c>
      <c r="K65" s="49">
        <f>RBFLibrary[[#This Row],[IBRD/IDA Commit Amt]]+RBFLibrary[[#This Row],[TF Amt]]</f>
        <v>300</v>
      </c>
      <c r="L65" s="49">
        <f>RBFLibrary[[#This Row],[RBF Amt IBRD/IDA]]+RBFLibrary[[#This Row],[RBF Amt TF]]</f>
        <v>289.89</v>
      </c>
      <c r="M65" s="97">
        <v>300</v>
      </c>
      <c r="N65" s="97">
        <v>289.89</v>
      </c>
      <c r="O65" s="49">
        <v>0</v>
      </c>
      <c r="P65" s="49">
        <v>0</v>
      </c>
      <c r="Q65" s="89">
        <f t="shared" si="0"/>
        <v>0.96629999999999994</v>
      </c>
      <c r="R65" s="47" t="s">
        <v>1969</v>
      </c>
      <c r="S65" s="93" t="s">
        <v>2514</v>
      </c>
      <c r="T65" s="46" t="s">
        <v>472</v>
      </c>
      <c r="U65" s="100">
        <v>44531</v>
      </c>
      <c r="V65" s="95" t="str" cm="1">
        <f t="array" ref="V65">GetURL(RBFLibrary[[#This Row],[Link to PAD]])</f>
        <v>http://documents.worldbank.org/curated/en/967701468198234577/pdf/PAD1641-PAD-P154524-R2016-0090-1-Box394887B-OUO-9.pdf</v>
      </c>
    </row>
    <row r="66" spans="1:22" x14ac:dyDescent="0.2">
      <c r="A66" s="94" t="s">
        <v>109</v>
      </c>
      <c r="B66" s="46" t="s">
        <v>161</v>
      </c>
      <c r="C66" t="s">
        <v>161</v>
      </c>
      <c r="D66" t="s">
        <v>15550</v>
      </c>
      <c r="E66" s="47" t="s">
        <v>19</v>
      </c>
      <c r="F66" s="46" t="s">
        <v>187</v>
      </c>
      <c r="G66" s="46" t="s">
        <v>58</v>
      </c>
      <c r="H66" s="46" t="s">
        <v>62</v>
      </c>
      <c r="I66" s="87">
        <v>42887</v>
      </c>
      <c r="J66" s="88">
        <v>2018</v>
      </c>
      <c r="K66" s="49">
        <f>RBFLibrary[[#This Row],[IBRD/IDA Commit Amt]]+RBFLibrary[[#This Row],[TF Amt]]</f>
        <v>120</v>
      </c>
      <c r="L66" s="49">
        <f>RBFLibrary[[#This Row],[RBF Amt IBRD/IDA]]+RBFLibrary[[#This Row],[RBF Amt TF]]</f>
        <v>119.75</v>
      </c>
      <c r="M66" s="49">
        <v>120</v>
      </c>
      <c r="N66" s="49">
        <v>119.75</v>
      </c>
      <c r="O66" s="49">
        <v>0</v>
      </c>
      <c r="P66" s="49">
        <v>0</v>
      </c>
      <c r="Q66" s="89">
        <f t="shared" si="0"/>
        <v>0.99791666666666667</v>
      </c>
      <c r="R66" s="104" t="s">
        <v>201</v>
      </c>
      <c r="S66" s="93" t="s">
        <v>2514</v>
      </c>
      <c r="T66" s="46" t="s">
        <v>472</v>
      </c>
      <c r="U66" s="100">
        <v>44075</v>
      </c>
      <c r="V66" s="95" t="str" cm="1">
        <f t="array" ref="V66">GetURL(RBFLibrary[[#This Row],[Link to PAD]])</f>
        <v>http://documents.worldbank.org/curated/en/960171499479277244/pdf/Rwanda-PAD-06152017.pdf</v>
      </c>
    </row>
    <row r="67" spans="1:22" x14ac:dyDescent="0.2">
      <c r="A67" s="94" t="s">
        <v>110</v>
      </c>
      <c r="B67" s="46" t="s">
        <v>162</v>
      </c>
      <c r="C67" t="s">
        <v>162</v>
      </c>
      <c r="D67" t="s">
        <v>15551</v>
      </c>
      <c r="E67" s="47" t="s">
        <v>19</v>
      </c>
      <c r="F67" s="46" t="s">
        <v>188</v>
      </c>
      <c r="G67" s="46" t="s">
        <v>59</v>
      </c>
      <c r="H67" s="46" t="s">
        <v>63</v>
      </c>
      <c r="I67" s="87">
        <v>43221</v>
      </c>
      <c r="J67" s="88">
        <v>2018</v>
      </c>
      <c r="K67" s="49">
        <f>RBFLibrary[[#This Row],[IBRD/IDA Commit Amt]]+RBFLibrary[[#This Row],[TF Amt]]</f>
        <v>60</v>
      </c>
      <c r="L67" s="49">
        <f>RBFLibrary[[#This Row],[RBF Amt IBRD/IDA]]+RBFLibrary[[#This Row],[RBF Amt TF]]</f>
        <v>31.820000000000004</v>
      </c>
      <c r="M67" s="49">
        <v>60</v>
      </c>
      <c r="N67" s="49">
        <v>31.820000000000004</v>
      </c>
      <c r="O67" s="49">
        <v>0</v>
      </c>
      <c r="P67" s="49">
        <v>0</v>
      </c>
      <c r="Q67" s="89">
        <f t="shared" si="0"/>
        <v>0.53033333333333343</v>
      </c>
      <c r="R67" s="104" t="s">
        <v>202</v>
      </c>
      <c r="S67" s="93" t="s">
        <v>2514</v>
      </c>
      <c r="T67" s="224" t="s">
        <v>2762</v>
      </c>
      <c r="U67" s="100">
        <v>43983</v>
      </c>
      <c r="V67" s="95" t="str" cm="1">
        <f t="array" ref="V67">GetURL(RBFLibrary[[#This Row],[Link to PAD]])</f>
        <v>http://documents.worldbank.org/curated/en/176681527996626963/pdf/SENEGAL-PAD-05112018.pdf</v>
      </c>
    </row>
    <row r="68" spans="1:22" x14ac:dyDescent="0.2">
      <c r="A68" s="94" t="s">
        <v>14722</v>
      </c>
      <c r="B68" s="46" t="s">
        <v>162</v>
      </c>
      <c r="C68" t="s">
        <v>162</v>
      </c>
      <c r="D68" t="s">
        <v>15551</v>
      </c>
      <c r="E68" s="47" t="s">
        <v>19</v>
      </c>
      <c r="F68" s="46" t="s">
        <v>188</v>
      </c>
      <c r="G68" s="46" t="s">
        <v>59</v>
      </c>
      <c r="H68" s="46" t="s">
        <v>63</v>
      </c>
      <c r="I68" s="91">
        <v>44317</v>
      </c>
      <c r="J68" s="88">
        <v>2021</v>
      </c>
      <c r="K68" s="49">
        <f>RBFLibrary[[#This Row],[IBRD/IDA Commit Amt]]+RBFLibrary[[#This Row],[TF Amt]]</f>
        <v>6.9</v>
      </c>
      <c r="L68" s="49">
        <f>RBFLibrary[[#This Row],[RBF Amt IBRD/IDA]]+RBFLibrary[[#This Row],[RBF Amt TF]]</f>
        <v>0</v>
      </c>
      <c r="M68" s="49">
        <v>0</v>
      </c>
      <c r="N68" s="49">
        <v>0</v>
      </c>
      <c r="O68" s="49">
        <v>6.9</v>
      </c>
      <c r="P68" s="49">
        <v>0</v>
      </c>
      <c r="Q68" s="89">
        <f>(N68+P68)/(M68+O68)</f>
        <v>0</v>
      </c>
      <c r="R68" s="47" t="s">
        <v>15488</v>
      </c>
      <c r="S68" s="218" t="s">
        <v>15483</v>
      </c>
      <c r="T68" s="222" t="s">
        <v>2762</v>
      </c>
      <c r="U68" s="100"/>
      <c r="V68" s="95" t="str" cm="1">
        <f t="array" ref="V68">GetURL(RBFLibrary[[#This Row],[Link to PAD]])</f>
        <v>https://imagebank2.worldbank.org/Search/33174204</v>
      </c>
    </row>
    <row r="69" spans="1:22" x14ac:dyDescent="0.2">
      <c r="A69" s="94" t="s">
        <v>653</v>
      </c>
      <c r="B69" s="46" t="s">
        <v>163</v>
      </c>
      <c r="C69" t="s">
        <v>163</v>
      </c>
      <c r="D69" t="s">
        <v>15552</v>
      </c>
      <c r="E69" s="47" t="s">
        <v>21</v>
      </c>
      <c r="F69" s="46" t="s">
        <v>914</v>
      </c>
      <c r="G69" s="46" t="s">
        <v>58</v>
      </c>
      <c r="H69" s="46" t="s">
        <v>62</v>
      </c>
      <c r="I69" s="87">
        <v>42867</v>
      </c>
      <c r="J69" s="88">
        <v>2017</v>
      </c>
      <c r="K69" s="49">
        <f>RBFLibrary[[#This Row],[IBRD/IDA Commit Amt]]+RBFLibrary[[#This Row],[TF Amt]]</f>
        <v>100</v>
      </c>
      <c r="L69" s="49">
        <f>RBFLibrary[[#This Row],[RBF Amt IBRD/IDA]]+RBFLibrary[[#This Row],[RBF Amt TF]]</f>
        <v>93</v>
      </c>
      <c r="M69" s="49">
        <v>100</v>
      </c>
      <c r="N69" s="49">
        <v>93</v>
      </c>
      <c r="O69" s="49">
        <v>0</v>
      </c>
      <c r="P69" s="49">
        <v>0</v>
      </c>
      <c r="Q69" s="89">
        <f t="shared" si="0"/>
        <v>0.93</v>
      </c>
      <c r="R69" s="104" t="s">
        <v>1529</v>
      </c>
      <c r="S69" s="93" t="s">
        <v>2514</v>
      </c>
      <c r="T69" s="46" t="s">
        <v>472</v>
      </c>
      <c r="U69" s="100">
        <v>45078</v>
      </c>
      <c r="V69" s="95" t="str" cm="1">
        <f t="array" ref="V69">GetURL(RBFLibrary[[#This Row],[Link to PAD]])</f>
        <v>http://documents.worldbank.org/curated/en/258231494813658621/pdf/SRI-LANKA-PAD-04252017.pdf</v>
      </c>
    </row>
    <row r="70" spans="1:22" x14ac:dyDescent="0.2">
      <c r="A70" s="94" t="s">
        <v>120</v>
      </c>
      <c r="B70" s="46" t="s">
        <v>163</v>
      </c>
      <c r="C70" t="s">
        <v>163</v>
      </c>
      <c r="D70" t="s">
        <v>15552</v>
      </c>
      <c r="E70" s="47" t="s">
        <v>21</v>
      </c>
      <c r="F70" s="50" t="s">
        <v>189</v>
      </c>
      <c r="G70" s="46" t="s">
        <v>59</v>
      </c>
      <c r="H70" s="46" t="s">
        <v>63</v>
      </c>
      <c r="I70" s="87">
        <v>43191</v>
      </c>
      <c r="J70" s="88">
        <v>2018</v>
      </c>
      <c r="K70" s="49">
        <f>RBFLibrary[[#This Row],[IBRD/IDA Commit Amt]]+RBFLibrary[[#This Row],[TF Amt]]</f>
        <v>100</v>
      </c>
      <c r="L70" s="49">
        <f>RBFLibrary[[#This Row],[RBF Amt IBRD/IDA]]+RBFLibrary[[#This Row],[RBF Amt TF]]</f>
        <v>90</v>
      </c>
      <c r="M70" s="49">
        <v>100</v>
      </c>
      <c r="N70" s="49">
        <v>90</v>
      </c>
      <c r="O70" s="49">
        <v>0</v>
      </c>
      <c r="P70" s="49">
        <v>0</v>
      </c>
      <c r="Q70" s="89">
        <f t="shared" si="0"/>
        <v>0.9</v>
      </c>
      <c r="R70" s="47" t="s">
        <v>203</v>
      </c>
      <c r="S70" s="93" t="s">
        <v>2514</v>
      </c>
      <c r="T70" s="46" t="s">
        <v>472</v>
      </c>
      <c r="U70" s="100">
        <v>45444</v>
      </c>
      <c r="V70" s="95" t="str" cm="1">
        <f t="array" ref="V70">GetURL(RBFLibrary[[#This Row],[Link to PAD]])</f>
        <v>http://documents.worldbank.org/curated/en/480271524967257414/pdf/Sri-Lanka-Gen-Ed-PAD-PAD2570-04092018.pdf</v>
      </c>
    </row>
    <row r="71" spans="1:22" x14ac:dyDescent="0.2">
      <c r="A71" s="94" t="s">
        <v>14094</v>
      </c>
      <c r="B71" s="46" t="s">
        <v>14095</v>
      </c>
      <c r="C71" t="s">
        <v>15516</v>
      </c>
      <c r="D71" t="s">
        <v>15517</v>
      </c>
      <c r="E71" s="47" t="s">
        <v>23</v>
      </c>
      <c r="F71" s="50" t="s">
        <v>14096</v>
      </c>
      <c r="G71" s="46" t="s">
        <v>59</v>
      </c>
      <c r="H71" s="46" t="s">
        <v>63</v>
      </c>
      <c r="I71" s="87">
        <v>43891</v>
      </c>
      <c r="J71" s="88">
        <v>2020</v>
      </c>
      <c r="K71" s="49">
        <f>RBFLibrary[[#This Row],[IBRD/IDA Commit Amt]]+RBFLibrary[[#This Row],[TF Amt]]</f>
        <v>20</v>
      </c>
      <c r="L71" s="49">
        <f>RBFLibrary[[#This Row],[RBF Amt IBRD/IDA]]+RBFLibrary[[#This Row],[RBF Amt TF]]</f>
        <v>15.5</v>
      </c>
      <c r="M71" s="49">
        <v>20</v>
      </c>
      <c r="N71" s="49">
        <v>15.5</v>
      </c>
      <c r="O71" s="49">
        <v>0</v>
      </c>
      <c r="P71" s="49">
        <v>0</v>
      </c>
      <c r="Q71" s="89">
        <f>(N71+P71)/(M71+O71)</f>
        <v>0.77500000000000002</v>
      </c>
      <c r="R71" s="47" t="s">
        <v>14097</v>
      </c>
      <c r="S71" s="93" t="s">
        <v>2514</v>
      </c>
      <c r="T71" s="46" t="s">
        <v>472</v>
      </c>
      <c r="U71" s="100">
        <v>45748</v>
      </c>
      <c r="V71" s="95" t="str" cm="1">
        <f t="array" ref="V71">GetURL(RBFLibrary[[#This Row],[Link to PAD]])</f>
        <v>https://documents.worldbank.org/en/publication/documents-reports/documentdetail/203251584151657541/saint-lucia-human-capital-resilience-project</v>
      </c>
    </row>
    <row r="72" spans="1:22" x14ac:dyDescent="0.2">
      <c r="A72" s="94" t="s">
        <v>14755</v>
      </c>
      <c r="B72" s="46" t="s">
        <v>14763</v>
      </c>
      <c r="C72" t="s">
        <v>14763</v>
      </c>
      <c r="D72" t="s">
        <v>15553</v>
      </c>
      <c r="E72" s="47" t="s">
        <v>19</v>
      </c>
      <c r="F72" s="46" t="s">
        <v>15238</v>
      </c>
      <c r="G72" s="46" t="s">
        <v>60</v>
      </c>
      <c r="H72" s="46" t="s">
        <v>63</v>
      </c>
      <c r="I72" s="91">
        <v>44136</v>
      </c>
      <c r="J72" s="88">
        <v>2021</v>
      </c>
      <c r="K72" s="49">
        <f>RBFLibrary[[#This Row],[IBRD/IDA Commit Amt]]+RBFLibrary[[#This Row],[TF Amt]]</f>
        <v>61.5</v>
      </c>
      <c r="L72" s="49">
        <f>RBFLibrary[[#This Row],[RBF Amt IBRD/IDA]]+RBFLibrary[[#This Row],[RBF Amt TF]]</f>
        <v>18.8</v>
      </c>
      <c r="M72" s="49">
        <v>0</v>
      </c>
      <c r="N72" s="49">
        <v>0</v>
      </c>
      <c r="O72" s="49">
        <v>61.5</v>
      </c>
      <c r="P72" s="49">
        <v>18.8</v>
      </c>
      <c r="Q72" s="89">
        <f>(N72+P72)/(M72+O72)</f>
        <v>0.30569105691056914</v>
      </c>
      <c r="R72" s="47" t="s">
        <v>15474</v>
      </c>
      <c r="S72" s="218" t="s">
        <v>2514</v>
      </c>
      <c r="T72" s="46" t="s">
        <v>472</v>
      </c>
      <c r="U72" s="100">
        <v>45748</v>
      </c>
      <c r="V72" s="95" t="str" cm="1">
        <f t="array" ref="V72">GetURL(RBFLibrary[[#This Row],[Link to PAD]])</f>
        <v>https://documents.worldbank.org/en/publication/documents-reports/documentdetail/460231604339832869/sudan-basic-education-support-project</v>
      </c>
    </row>
    <row r="73" spans="1:22" x14ac:dyDescent="0.2">
      <c r="A73" s="94" t="s">
        <v>14085</v>
      </c>
      <c r="B73" s="46" t="s">
        <v>14086</v>
      </c>
      <c r="C73" t="s">
        <v>14443</v>
      </c>
      <c r="D73" t="s">
        <v>15518</v>
      </c>
      <c r="E73" s="47" t="s">
        <v>20</v>
      </c>
      <c r="F73" s="50" t="s">
        <v>14087</v>
      </c>
      <c r="G73" s="46" t="s">
        <v>59</v>
      </c>
      <c r="H73" s="46" t="s">
        <v>63</v>
      </c>
      <c r="I73" s="87">
        <v>43922</v>
      </c>
      <c r="J73" s="88">
        <v>2020</v>
      </c>
      <c r="K73" s="49">
        <f>RBFLibrary[[#This Row],[IBRD/IDA Commit Amt]]+RBFLibrary[[#This Row],[TF Amt]]</f>
        <v>70</v>
      </c>
      <c r="L73" s="49">
        <f>RBFLibrary[[#This Row],[RBF Amt IBRD/IDA]]+RBFLibrary[[#This Row],[RBF Amt TF]]</f>
        <v>3</v>
      </c>
      <c r="M73" s="49">
        <v>70</v>
      </c>
      <c r="N73" s="49">
        <v>3</v>
      </c>
      <c r="O73" s="49">
        <v>0</v>
      </c>
      <c r="P73" s="49">
        <v>0</v>
      </c>
      <c r="Q73" s="89">
        <f>(N73+P73)/(M73+O73)</f>
        <v>4.2857142857142858E-2</v>
      </c>
      <c r="R73" s="47" t="s">
        <v>14088</v>
      </c>
      <c r="S73" s="93" t="s">
        <v>2514</v>
      </c>
      <c r="T73" s="46" t="s">
        <v>472</v>
      </c>
      <c r="U73" s="100"/>
      <c r="V73" s="95" t="str" cm="1">
        <f t="array" ref="V73">GetURL(RBFLibrary[[#This Row],[Link to PAD]])</f>
        <v>https://documents.worldbank.org/en/publication/documents-reports/documentdetail/159771588557742455/tajikistan-early-childhood-development-to-build-tajikistan-s-human-capital-project</v>
      </c>
    </row>
    <row r="74" spans="1:22" x14ac:dyDescent="0.2">
      <c r="A74" s="94" t="s">
        <v>1945</v>
      </c>
      <c r="B74" s="46" t="s">
        <v>915</v>
      </c>
      <c r="C74" t="s">
        <v>915</v>
      </c>
      <c r="D74" t="s">
        <v>15554</v>
      </c>
      <c r="E74" s="47" t="s">
        <v>19</v>
      </c>
      <c r="F74" s="46" t="s">
        <v>1970</v>
      </c>
      <c r="G74" s="46" t="s">
        <v>58</v>
      </c>
      <c r="H74" s="46" t="s">
        <v>62</v>
      </c>
      <c r="I74" s="91">
        <v>42491</v>
      </c>
      <c r="J74" s="88">
        <v>2016</v>
      </c>
      <c r="K74" s="49">
        <f>RBFLibrary[[#This Row],[IBRD/IDA Commit Amt]]+RBFLibrary[[#This Row],[TF Amt]]</f>
        <v>120</v>
      </c>
      <c r="L74" s="49">
        <f>RBFLibrary[[#This Row],[RBF Amt IBRD/IDA]]+RBFLibrary[[#This Row],[RBF Amt TF]]</f>
        <v>120</v>
      </c>
      <c r="M74" s="97">
        <v>120</v>
      </c>
      <c r="N74" s="97">
        <v>120</v>
      </c>
      <c r="O74" s="49">
        <v>0</v>
      </c>
      <c r="P74" s="49">
        <v>0</v>
      </c>
      <c r="Q74" s="89">
        <f t="shared" si="0"/>
        <v>1</v>
      </c>
      <c r="R74" s="47" t="s">
        <v>1971</v>
      </c>
      <c r="S74" s="93" t="s">
        <v>2514</v>
      </c>
      <c r="T74" s="46" t="s">
        <v>472</v>
      </c>
      <c r="U74" s="100">
        <v>44348</v>
      </c>
      <c r="V74" s="95" t="str" cm="1">
        <f t="array" ref="V74">GetURL(RBFLibrary[[#This Row],[Link to PAD]])</f>
        <v>http://documents.worldbank.org/curated/en/974571467996716191/pdf/104125-PAD-P152810-OUO-9-IDA-R2016-0124-1.pdf</v>
      </c>
    </row>
    <row r="75" spans="1:22" x14ac:dyDescent="0.2">
      <c r="A75" s="94" t="s">
        <v>1946</v>
      </c>
      <c r="B75" s="46" t="s">
        <v>915</v>
      </c>
      <c r="C75" t="s">
        <v>915</v>
      </c>
      <c r="D75" t="s">
        <v>15554</v>
      </c>
      <c r="E75" s="47" t="s">
        <v>19</v>
      </c>
      <c r="F75" s="46" t="s">
        <v>1972</v>
      </c>
      <c r="G75" s="46" t="s">
        <v>59</v>
      </c>
      <c r="H75" s="46" t="s">
        <v>63</v>
      </c>
      <c r="I75" s="96">
        <v>42491</v>
      </c>
      <c r="J75" s="88">
        <v>2016</v>
      </c>
      <c r="K75" s="49">
        <f>RBFLibrary[[#This Row],[IBRD/IDA Commit Amt]]+RBFLibrary[[#This Row],[TF Amt]]</f>
        <v>35</v>
      </c>
      <c r="L75" s="49">
        <f>RBFLibrary[[#This Row],[RBF Amt IBRD/IDA]]+RBFLibrary[[#This Row],[RBF Amt TF]]</f>
        <v>18</v>
      </c>
      <c r="M75" s="97">
        <v>35</v>
      </c>
      <c r="N75" s="97">
        <v>18</v>
      </c>
      <c r="O75" s="49">
        <v>0</v>
      </c>
      <c r="P75" s="49">
        <v>0</v>
      </c>
      <c r="Q75" s="89">
        <f t="shared" si="0"/>
        <v>0.51428571428571423</v>
      </c>
      <c r="R75" s="47" t="s">
        <v>1973</v>
      </c>
      <c r="S75" s="93" t="s">
        <v>2514</v>
      </c>
      <c r="T75" s="46" t="s">
        <v>472</v>
      </c>
      <c r="U75" s="100">
        <v>44378</v>
      </c>
      <c r="V75" s="95" t="str" cm="1">
        <f t="array" ref="V75">GetURL(RBFLibrary[[#This Row],[Link to PAD]])</f>
        <v>http://documents.worldbank.org/curated/en/910911467996684731/pdf/PAD1549-PAD-P153277-OUO-9-IDA-R2016-0115-1.pdf</v>
      </c>
    </row>
    <row r="76" spans="1:22" x14ac:dyDescent="0.2">
      <c r="A76" s="94" t="s">
        <v>654</v>
      </c>
      <c r="B76" s="46" t="s">
        <v>915</v>
      </c>
      <c r="C76" t="s">
        <v>915</v>
      </c>
      <c r="D76" t="s">
        <v>15554</v>
      </c>
      <c r="E76" s="47" t="s">
        <v>19</v>
      </c>
      <c r="F76" s="46" t="s">
        <v>916</v>
      </c>
      <c r="G76" s="46" t="s">
        <v>58</v>
      </c>
      <c r="H76" s="46" t="s">
        <v>62</v>
      </c>
      <c r="I76" s="87">
        <v>42878</v>
      </c>
      <c r="J76" s="88">
        <v>2017</v>
      </c>
      <c r="K76" s="49">
        <f>RBFLibrary[[#This Row],[IBRD/IDA Commit Amt]]+RBFLibrary[[#This Row],[TF Amt]]</f>
        <v>80</v>
      </c>
      <c r="L76" s="49">
        <f>RBFLibrary[[#This Row],[RBF Amt IBRD/IDA]]+RBFLibrary[[#This Row],[RBF Amt TF]]</f>
        <v>80</v>
      </c>
      <c r="M76" s="49">
        <v>80</v>
      </c>
      <c r="N76" s="49">
        <v>80</v>
      </c>
      <c r="O76" s="49">
        <v>0</v>
      </c>
      <c r="P76" s="49">
        <v>0</v>
      </c>
      <c r="Q76" s="89">
        <f t="shared" si="0"/>
        <v>1</v>
      </c>
      <c r="R76" s="47" t="s">
        <v>1530</v>
      </c>
      <c r="S76" s="93" t="s">
        <v>2514</v>
      </c>
      <c r="T76" s="105" t="s">
        <v>2763</v>
      </c>
      <c r="U76" s="100">
        <v>44197</v>
      </c>
      <c r="V76" s="95" t="str" cm="1">
        <f t="array" ref="V76">GetURL(RBFLibrary[[#This Row],[Link to PAD]])</f>
        <v>http://documents.worldbank.org/curated/en/463021495764127498/pdf/Tanzania-AF-PP-05042017.pdf</v>
      </c>
    </row>
    <row r="77" spans="1:22" x14ac:dyDescent="0.2">
      <c r="A77" s="94" t="s">
        <v>14098</v>
      </c>
      <c r="B77" s="46" t="s">
        <v>915</v>
      </c>
      <c r="C77" t="s">
        <v>915</v>
      </c>
      <c r="D77" t="s">
        <v>15554</v>
      </c>
      <c r="E77" s="47" t="s">
        <v>19</v>
      </c>
      <c r="F77" s="46" t="s">
        <v>14099</v>
      </c>
      <c r="G77" s="46" t="s">
        <v>59</v>
      </c>
      <c r="H77" s="46" t="s">
        <v>63</v>
      </c>
      <c r="I77" s="87">
        <v>43891</v>
      </c>
      <c r="J77" s="88">
        <v>2020</v>
      </c>
      <c r="K77" s="49">
        <f>RBFLibrary[[#This Row],[IBRD/IDA Commit Amt]]+RBFLibrary[[#This Row],[TF Amt]]</f>
        <v>500</v>
      </c>
      <c r="L77" s="49">
        <f>RBFLibrary[[#This Row],[RBF Amt IBRD/IDA]]+RBFLibrary[[#This Row],[RBF Amt TF]]</f>
        <v>480</v>
      </c>
      <c r="M77" s="49">
        <v>500</v>
      </c>
      <c r="N77" s="49">
        <v>480</v>
      </c>
      <c r="O77" s="49">
        <v>0</v>
      </c>
      <c r="P77" s="49">
        <v>0</v>
      </c>
      <c r="Q77" s="89">
        <f>(N77+P77)/(M77+O77)</f>
        <v>0.96</v>
      </c>
      <c r="R77" s="47" t="s">
        <v>14100</v>
      </c>
      <c r="S77" s="93" t="s">
        <v>2514</v>
      </c>
      <c r="T77" s="90" t="s">
        <v>472</v>
      </c>
      <c r="U77" s="100">
        <v>46023</v>
      </c>
      <c r="V77" s="95" t="str" cm="1">
        <f t="array" ref="V77">GetURL(RBFLibrary[[#This Row],[Link to PAD]])</f>
        <v>https://documents.worldbank.org/en/publication/documents-reports/documentdetail/299851580138262444/tanzania-secondary-education-quality-improvement-project-sequip</v>
      </c>
    </row>
    <row r="78" spans="1:22" x14ac:dyDescent="0.2">
      <c r="A78" s="94" t="s">
        <v>14077</v>
      </c>
      <c r="B78" s="46" t="s">
        <v>14078</v>
      </c>
      <c r="C78" t="s">
        <v>14078</v>
      </c>
      <c r="D78" t="s">
        <v>15555</v>
      </c>
      <c r="E78" s="47" t="s">
        <v>22</v>
      </c>
      <c r="F78" s="46" t="s">
        <v>14079</v>
      </c>
      <c r="G78" s="46" t="s">
        <v>59</v>
      </c>
      <c r="H78" s="46" t="s">
        <v>63</v>
      </c>
      <c r="I78" s="87">
        <v>43922</v>
      </c>
      <c r="J78" s="88">
        <v>2020</v>
      </c>
      <c r="K78" s="49">
        <f>RBFLibrary[[#This Row],[IBRD/IDA Commit Amt]]+RBFLibrary[[#This Row],[TF Amt]]</f>
        <v>23.55</v>
      </c>
      <c r="L78" s="49">
        <f>RBFLibrary[[#This Row],[RBF Amt IBRD/IDA]]+RBFLibrary[[#This Row],[RBF Amt TF]]</f>
        <v>2.73</v>
      </c>
      <c r="M78" s="49">
        <v>15</v>
      </c>
      <c r="N78" s="49">
        <v>0</v>
      </c>
      <c r="O78" s="49">
        <v>8.5500000000000007</v>
      </c>
      <c r="P78" s="49">
        <v>2.73</v>
      </c>
      <c r="Q78" s="89">
        <f>(N78+P78)/(M78+O78)</f>
        <v>0.11592356687898089</v>
      </c>
      <c r="R78" s="47" t="s">
        <v>14080</v>
      </c>
      <c r="S78" s="218" t="s">
        <v>2514</v>
      </c>
      <c r="T78" s="90" t="s">
        <v>472</v>
      </c>
      <c r="U78" s="100">
        <v>46327</v>
      </c>
      <c r="V78" s="95" t="str" cm="1">
        <f t="array" ref="V78">GetURL(RBFLibrary[[#This Row],[Link to PAD]])</f>
        <v>Timor-Leste - Basic Education Strengthening and Transformation Project</v>
      </c>
    </row>
    <row r="79" spans="1:22" x14ac:dyDescent="0.2">
      <c r="A79" s="94" t="s">
        <v>2012</v>
      </c>
      <c r="B79" s="54" t="s">
        <v>2516</v>
      </c>
      <c r="C79" t="s">
        <v>2516</v>
      </c>
      <c r="D79" t="s">
        <v>15556</v>
      </c>
      <c r="E79" s="54" t="s">
        <v>24</v>
      </c>
      <c r="F79" s="51" t="s">
        <v>2517</v>
      </c>
      <c r="G79" s="54" t="s">
        <v>59</v>
      </c>
      <c r="H79" s="54" t="s">
        <v>63</v>
      </c>
      <c r="I79" s="102">
        <v>43238</v>
      </c>
      <c r="J79" s="103">
        <v>2018</v>
      </c>
      <c r="K79" s="52">
        <f>RBFLibrary[[#This Row],[IBRD/IDA Commit Amt]]+RBFLibrary[[#This Row],[TF Amt]]</f>
        <v>100</v>
      </c>
      <c r="L79" s="52">
        <f>RBFLibrary[[#This Row],[RBF Amt IBRD/IDA]]+RBFLibrary[[#This Row],[RBF Amt TF]]</f>
        <v>30</v>
      </c>
      <c r="M79" s="49">
        <v>100</v>
      </c>
      <c r="N79" s="49">
        <v>30</v>
      </c>
      <c r="O79" s="49">
        <v>0</v>
      </c>
      <c r="P79" s="49">
        <v>0</v>
      </c>
      <c r="Q79" s="89">
        <f t="shared" si="0"/>
        <v>0.3</v>
      </c>
      <c r="R79" s="47" t="s">
        <v>2518</v>
      </c>
      <c r="S79" s="93" t="s">
        <v>2514</v>
      </c>
      <c r="T79" s="46" t="s">
        <v>472</v>
      </c>
      <c r="U79" s="100">
        <v>45261</v>
      </c>
      <c r="V79" s="95" t="str" cm="1">
        <f t="array" ref="V79">GetURL(RBFLibrary[[#This Row],[Link to PAD]])</f>
        <v>http://documents.worldbank.org/curated/en/100221526873433660/Tunisia-Strengthening-Foundations-for-Learning-Project</v>
      </c>
    </row>
    <row r="80" spans="1:22" x14ac:dyDescent="0.2">
      <c r="A80" s="94" t="s">
        <v>14743</v>
      </c>
      <c r="B80" s="46" t="s">
        <v>14744</v>
      </c>
      <c r="C80" t="s">
        <v>14744</v>
      </c>
      <c r="D80" t="s">
        <v>15557</v>
      </c>
      <c r="E80" s="47" t="s">
        <v>19</v>
      </c>
      <c r="F80" s="46" t="s">
        <v>15230</v>
      </c>
      <c r="G80" s="46" t="s">
        <v>60</v>
      </c>
      <c r="H80" s="46" t="s">
        <v>63</v>
      </c>
      <c r="I80" s="91">
        <v>44013</v>
      </c>
      <c r="J80" s="88">
        <v>2021</v>
      </c>
      <c r="K80" s="49">
        <f>RBFLibrary[[#This Row],[IBRD/IDA Commit Amt]]+RBFLibrary[[#This Row],[TF Amt]]</f>
        <v>150</v>
      </c>
      <c r="L80" s="49">
        <f>RBFLibrary[[#This Row],[RBF Amt IBRD/IDA]]+RBFLibrary[[#This Row],[RBF Amt TF]]</f>
        <v>123.6</v>
      </c>
      <c r="M80" s="49">
        <v>150</v>
      </c>
      <c r="N80" s="49">
        <v>123.6</v>
      </c>
      <c r="O80" s="49">
        <v>0</v>
      </c>
      <c r="P80" s="49">
        <v>0</v>
      </c>
      <c r="Q80" s="89">
        <f>(N80+P80)/(M80+O80)</f>
        <v>0.82399999999999995</v>
      </c>
      <c r="R80" s="47" t="s">
        <v>15471</v>
      </c>
      <c r="S80" s="218" t="s">
        <v>2514</v>
      </c>
      <c r="T80" s="46" t="s">
        <v>472</v>
      </c>
      <c r="U80" s="100">
        <v>45992</v>
      </c>
      <c r="V80" s="95" t="str" cm="1">
        <f t="array" ref="V80">GetURL(RBFLibrary[[#This Row],[Link to PAD]])</f>
        <v>https://documents.worldbank.org/en/publication/documents-reports/documentdetail/406361595815248191/uganda-secondary-education-expansion-project</v>
      </c>
    </row>
    <row r="81" spans="1:22" x14ac:dyDescent="0.2">
      <c r="A81" s="94" t="s">
        <v>14764</v>
      </c>
      <c r="B81" s="46" t="s">
        <v>14765</v>
      </c>
      <c r="C81" t="s">
        <v>14765</v>
      </c>
      <c r="D81" t="s">
        <v>15558</v>
      </c>
      <c r="E81" s="47" t="s">
        <v>20</v>
      </c>
      <c r="F81" s="46" t="s">
        <v>15305</v>
      </c>
      <c r="G81" s="46" t="s">
        <v>60</v>
      </c>
      <c r="H81" s="46" t="s">
        <v>63</v>
      </c>
      <c r="I81" s="91">
        <v>44317</v>
      </c>
      <c r="J81" s="88">
        <v>2021</v>
      </c>
      <c r="K81" s="49">
        <f>RBFLibrary[[#This Row],[IBRD/IDA Commit Amt]]+RBFLibrary[[#This Row],[TF Amt]]</f>
        <v>200</v>
      </c>
      <c r="L81" s="49">
        <f>RBFLibrary[[#This Row],[RBF Amt IBRD/IDA]]+RBFLibrary[[#This Row],[RBF Amt TF]]</f>
        <v>75</v>
      </c>
      <c r="M81" s="49">
        <v>200</v>
      </c>
      <c r="N81" s="49">
        <v>75</v>
      </c>
      <c r="O81" s="49">
        <v>0</v>
      </c>
      <c r="P81" s="49">
        <v>0</v>
      </c>
      <c r="Q81" s="89">
        <f>(N81+P81)/(M81+O81)</f>
        <v>0.375</v>
      </c>
      <c r="R81" s="47" t="s">
        <v>15479</v>
      </c>
      <c r="S81" s="218" t="s">
        <v>2514</v>
      </c>
      <c r="T81" s="46" t="s">
        <v>472</v>
      </c>
      <c r="U81" s="100">
        <v>46357</v>
      </c>
      <c r="V81" s="95" t="str" cm="1">
        <f t="array" ref="V81">GetURL(RBFLibrary[[#This Row],[Link to PAD]])</f>
        <v>https://documents.worldbank.org/en/publication/documents-reports/documentdetail/248051620525628945/ukraine-improving-higher-education-for-results-project</v>
      </c>
    </row>
    <row r="82" spans="1:22" x14ac:dyDescent="0.2">
      <c r="A82" s="94" t="s">
        <v>1947</v>
      </c>
      <c r="B82" s="46" t="s">
        <v>1974</v>
      </c>
      <c r="C82" t="s">
        <v>1974</v>
      </c>
      <c r="D82" t="s">
        <v>15559</v>
      </c>
      <c r="E82" s="47" t="s">
        <v>23</v>
      </c>
      <c r="F82" s="46" t="s">
        <v>1975</v>
      </c>
      <c r="G82" s="46" t="s">
        <v>59</v>
      </c>
      <c r="H82" s="46" t="s">
        <v>63</v>
      </c>
      <c r="I82" s="91">
        <v>42675</v>
      </c>
      <c r="J82" s="88">
        <v>2017</v>
      </c>
      <c r="K82" s="49">
        <f>RBFLibrary[[#This Row],[IBRD/IDA Commit Amt]]+RBFLibrary[[#This Row],[TF Amt]]</f>
        <v>40</v>
      </c>
      <c r="L82" s="49">
        <f>RBFLibrary[[#This Row],[RBF Amt IBRD/IDA]]+RBFLibrary[[#This Row],[RBF Amt TF]]</f>
        <v>3</v>
      </c>
      <c r="M82" s="97">
        <v>40</v>
      </c>
      <c r="N82" s="97">
        <v>3</v>
      </c>
      <c r="O82" s="49">
        <v>0</v>
      </c>
      <c r="P82" s="49">
        <v>0</v>
      </c>
      <c r="Q82" s="89">
        <f t="shared" si="0"/>
        <v>7.4999999999999997E-2</v>
      </c>
      <c r="R82" s="47" t="s">
        <v>1976</v>
      </c>
      <c r="S82" s="93" t="s">
        <v>2514</v>
      </c>
      <c r="T82" s="46" t="s">
        <v>472</v>
      </c>
      <c r="U82" s="100">
        <v>44682</v>
      </c>
      <c r="V82" s="95" t="str" cm="1">
        <f t="array" ref="V82">GetURL(RBFLibrary[[#This Row],[Link to PAD]])</f>
        <v>http://documents.worldbank.org/curated/en/828891480949552502/pdf/Uruguay-PAD-11292016.pdf</v>
      </c>
    </row>
    <row r="83" spans="1:22" x14ac:dyDescent="0.2">
      <c r="A83" s="94" t="s">
        <v>2015</v>
      </c>
      <c r="B83" s="46" t="s">
        <v>2524</v>
      </c>
      <c r="C83" t="s">
        <v>2524</v>
      </c>
      <c r="D83" t="s">
        <v>15560</v>
      </c>
      <c r="E83" s="47" t="s">
        <v>20</v>
      </c>
      <c r="F83" s="46" t="s">
        <v>2525</v>
      </c>
      <c r="G83" s="54" t="s">
        <v>59</v>
      </c>
      <c r="H83" s="54" t="s">
        <v>63</v>
      </c>
      <c r="I83" s="102">
        <v>43614</v>
      </c>
      <c r="J83" s="103">
        <v>2019</v>
      </c>
      <c r="K83" s="52">
        <f>RBFLibrary[[#This Row],[IBRD/IDA Commit Amt]]+RBFLibrary[[#This Row],[TF Amt]]</f>
        <v>73.849999999999994</v>
      </c>
      <c r="L83" s="52">
        <f>RBFLibrary[[#This Row],[RBF Amt IBRD/IDA]]+RBFLibrary[[#This Row],[RBF Amt TF]]</f>
        <v>3</v>
      </c>
      <c r="M83" s="97">
        <v>59.5</v>
      </c>
      <c r="N83" s="97">
        <v>0</v>
      </c>
      <c r="O83" s="49">
        <v>14.35</v>
      </c>
      <c r="P83" s="49">
        <v>3</v>
      </c>
      <c r="Q83" s="89">
        <f t="shared" si="0"/>
        <v>4.0622884224779963E-2</v>
      </c>
      <c r="R83" s="47" t="s">
        <v>2526</v>
      </c>
      <c r="S83" s="93" t="s">
        <v>2514</v>
      </c>
      <c r="T83" s="46" t="s">
        <v>472</v>
      </c>
      <c r="U83" s="100">
        <v>45627</v>
      </c>
      <c r="V83" s="95" t="str" cm="1">
        <f t="array" ref="V83">GetURL(RBFLibrary[[#This Row],[Link to PAD]])</f>
        <v>http://documents.worldbank.org/curated/en/472601559440909823/Uzbekistan-Promoting-Early-Childhood-Development-Project</v>
      </c>
    </row>
    <row r="84" spans="1:22" x14ac:dyDescent="0.2">
      <c r="A84" s="94" t="s">
        <v>1948</v>
      </c>
      <c r="B84" s="46" t="s">
        <v>1977</v>
      </c>
      <c r="C84" t="s">
        <v>1977</v>
      </c>
      <c r="D84" t="s">
        <v>15561</v>
      </c>
      <c r="E84" s="47" t="s">
        <v>22</v>
      </c>
      <c r="F84" s="46" t="s">
        <v>1978</v>
      </c>
      <c r="G84" s="46" t="s">
        <v>58</v>
      </c>
      <c r="H84" s="46" t="s">
        <v>62</v>
      </c>
      <c r="I84" s="96">
        <v>42522</v>
      </c>
      <c r="J84" s="88">
        <v>2016</v>
      </c>
      <c r="K84" s="49">
        <f>RBFLibrary[[#This Row],[IBRD/IDA Commit Amt]]+RBFLibrary[[#This Row],[TF Amt]]</f>
        <v>95</v>
      </c>
      <c r="L84" s="49">
        <f>RBFLibrary[[#This Row],[RBF Amt IBRD/IDA]]+RBFLibrary[[#This Row],[RBF Amt TF]]</f>
        <v>95</v>
      </c>
      <c r="M84" s="97">
        <v>95</v>
      </c>
      <c r="N84" s="97">
        <v>95</v>
      </c>
      <c r="O84" s="49">
        <v>0</v>
      </c>
      <c r="P84" s="49">
        <v>0</v>
      </c>
      <c r="Q84" s="89">
        <f t="shared" si="0"/>
        <v>1</v>
      </c>
      <c r="R84" s="47" t="s">
        <v>1979</v>
      </c>
      <c r="S84" s="93" t="s">
        <v>2514</v>
      </c>
      <c r="T84" s="46" t="s">
        <v>472</v>
      </c>
      <c r="U84" s="100">
        <v>44713</v>
      </c>
      <c r="V84" s="95" t="str" cm="1">
        <f t="array" ref="V84">GetURL(RBFLibrary[[#This Row],[Link to PAD]])</f>
        <v>http://documents.worldbank.org/curated/en/777231467305951315/pdf/PAD1138-PAD-P150060-Box396267B-OUO-9-IDA-R2016-0162-1.pdf</v>
      </c>
    </row>
    <row r="85" spans="1:22" x14ac:dyDescent="0.2">
      <c r="A85" s="94" t="s">
        <v>2008</v>
      </c>
      <c r="B85" s="46" t="s">
        <v>2515</v>
      </c>
      <c r="C85" t="s">
        <v>14090</v>
      </c>
      <c r="D85" t="s">
        <v>15530</v>
      </c>
      <c r="E85" s="47" t="s">
        <v>19</v>
      </c>
      <c r="F85" s="46" t="s">
        <v>2354</v>
      </c>
      <c r="G85" s="46" t="s">
        <v>59</v>
      </c>
      <c r="H85" s="46" t="s">
        <v>63</v>
      </c>
      <c r="I85" s="91">
        <v>42248</v>
      </c>
      <c r="J85" s="88">
        <v>2016</v>
      </c>
      <c r="K85" s="49">
        <f>RBFLibrary[[#This Row],[IBRD/IDA Commit Amt]]+RBFLibrary[[#This Row],[TF Amt]]</f>
        <v>15</v>
      </c>
      <c r="L85" s="49">
        <f>RBFLibrary[[#This Row],[RBF Amt IBRD/IDA]]+RBFLibrary[[#This Row],[RBF Amt TF]]</f>
        <v>12.984507999999998</v>
      </c>
      <c r="M85" s="49">
        <v>15</v>
      </c>
      <c r="N85" s="49">
        <v>12.984507999999998</v>
      </c>
      <c r="O85" s="49">
        <v>0</v>
      </c>
      <c r="P85" s="49">
        <v>0</v>
      </c>
      <c r="Q85" s="89">
        <f t="shared" ref="Q85:Q95" si="1">(N85+P85)/(M85+O85)</f>
        <v>0.86563386666666653</v>
      </c>
      <c r="R85" s="47" t="s">
        <v>2385</v>
      </c>
      <c r="S85" s="93" t="s">
        <v>2514</v>
      </c>
      <c r="T85" s="90" t="s">
        <v>2353</v>
      </c>
      <c r="U85" s="100">
        <v>44075</v>
      </c>
      <c r="V85" s="95" t="str" cm="1">
        <f t="array" ref="V85">GetURL(RBFLibrary[[#This Row],[Link to PAD]])</f>
        <v>http://documents.worldbank.org/curated/en/915161467986343856/Western-Africa-Africa-Higher-Education-Centers-of-Excellence-Project-additional-financing</v>
      </c>
    </row>
    <row r="86" spans="1:22" x14ac:dyDescent="0.2">
      <c r="A86" s="94" t="s">
        <v>2014</v>
      </c>
      <c r="B86" s="235" t="s">
        <v>2523</v>
      </c>
      <c r="C86" t="s">
        <v>144</v>
      </c>
      <c r="D86" t="s">
        <v>15525</v>
      </c>
      <c r="E86" s="47" t="s">
        <v>19</v>
      </c>
      <c r="F86" s="46" t="s">
        <v>2521</v>
      </c>
      <c r="G86" s="46" t="s">
        <v>59</v>
      </c>
      <c r="H86" s="46" t="s">
        <v>63</v>
      </c>
      <c r="I86" s="91">
        <v>43525</v>
      </c>
      <c r="J86" s="88">
        <v>2019</v>
      </c>
      <c r="K86" s="49">
        <f>RBFLibrary[[#This Row],[IBRD/IDA Commit Amt]]+RBFLibrary[[#This Row],[TF Amt]]</f>
        <v>143</v>
      </c>
      <c r="L86" s="49">
        <f>RBFLibrary[[#This Row],[RBF Amt IBRD/IDA]]+RBFLibrary[[#This Row],[RBF Amt TF]]</f>
        <v>118.60010000000001</v>
      </c>
      <c r="M86" s="49">
        <v>143</v>
      </c>
      <c r="N86" s="49">
        <v>118.60010000000001</v>
      </c>
      <c r="O86" s="49">
        <v>0</v>
      </c>
      <c r="P86" s="49">
        <v>0</v>
      </c>
      <c r="Q86" s="89">
        <f t="shared" si="1"/>
        <v>0.82937132867132879</v>
      </c>
      <c r="R86" s="47" t="s">
        <v>2522</v>
      </c>
      <c r="S86" s="218" t="s">
        <v>2514</v>
      </c>
      <c r="T86" s="46" t="s">
        <v>472</v>
      </c>
      <c r="U86" s="100">
        <v>45261</v>
      </c>
      <c r="V86" s="95" t="str" cm="1">
        <f t="array" ref="V86">GetURL(RBFLibrary[[#This Row],[Link to PAD]])</f>
        <v>https://documents.worldbank.org/pt/publication/documents-reports/documentdetail/113951553997663855/burkina-faso-djibouti-ghana-guinea-senegal-and-the-association-of-african-universities-first-africa-higher-education-centers-of-excellence-for-development-impact-project</v>
      </c>
    </row>
    <row r="87" spans="1:22" x14ac:dyDescent="0.2">
      <c r="A87" s="94" t="s">
        <v>2014</v>
      </c>
      <c r="B87" s="235" t="s">
        <v>2523</v>
      </c>
      <c r="C87" t="s">
        <v>146</v>
      </c>
      <c r="D87" t="s">
        <v>15531</v>
      </c>
      <c r="E87" s="47" t="s">
        <v>19</v>
      </c>
      <c r="F87" s="46" t="s">
        <v>2521</v>
      </c>
      <c r="G87" s="46" t="s">
        <v>59</v>
      </c>
      <c r="H87" s="46" t="s">
        <v>63</v>
      </c>
      <c r="I87" s="91">
        <v>43525</v>
      </c>
      <c r="J87" s="88">
        <v>2019</v>
      </c>
      <c r="K87" s="49">
        <f>RBFLibrary[[#This Row],[IBRD/IDA Commit Amt]]+RBFLibrary[[#This Row],[TF Amt]]</f>
        <v>143</v>
      </c>
      <c r="L87" s="49">
        <f>RBFLibrary[[#This Row],[RBF Amt IBRD/IDA]]+RBFLibrary[[#This Row],[RBF Amt TF]]</f>
        <v>118.60010000000001</v>
      </c>
      <c r="M87" s="49">
        <v>143</v>
      </c>
      <c r="N87" s="49">
        <v>118.60010000000001</v>
      </c>
      <c r="O87" s="49">
        <v>0</v>
      </c>
      <c r="P87" s="49">
        <v>0</v>
      </c>
      <c r="Q87" s="89">
        <f t="shared" si="1"/>
        <v>0.82937132867132879</v>
      </c>
      <c r="R87" s="47" t="s">
        <v>2522</v>
      </c>
      <c r="S87" s="218" t="s">
        <v>2514</v>
      </c>
      <c r="T87" s="46" t="s">
        <v>472</v>
      </c>
      <c r="U87" s="100">
        <v>45261</v>
      </c>
      <c r="V87" s="95" t="str" cm="1">
        <f t="array" ref="V87">GetURL(RBFLibrary[[#This Row],[Link to PAD]])</f>
        <v>https://documents.worldbank.org/pt/publication/documents-reports/documentdetail/113951553997663855/burkina-faso-djibouti-ghana-guinea-senegal-and-the-association-of-african-universities-first-africa-higher-education-centers-of-excellence-for-development-impact-project</v>
      </c>
    </row>
    <row r="88" spans="1:22" x14ac:dyDescent="0.2">
      <c r="A88" s="94" t="s">
        <v>2014</v>
      </c>
      <c r="B88" s="235" t="s">
        <v>2523</v>
      </c>
      <c r="C88" t="s">
        <v>151</v>
      </c>
      <c r="D88" t="s">
        <v>15534</v>
      </c>
      <c r="E88" s="47" t="s">
        <v>19</v>
      </c>
      <c r="F88" s="46" t="s">
        <v>2521</v>
      </c>
      <c r="G88" s="46" t="s">
        <v>59</v>
      </c>
      <c r="H88" s="46" t="s">
        <v>63</v>
      </c>
      <c r="I88" s="91">
        <v>43525</v>
      </c>
      <c r="J88" s="88">
        <v>2019</v>
      </c>
      <c r="K88" s="49">
        <f>RBFLibrary[[#This Row],[IBRD/IDA Commit Amt]]+RBFLibrary[[#This Row],[TF Amt]]</f>
        <v>143</v>
      </c>
      <c r="L88" s="49">
        <f>RBFLibrary[[#This Row],[RBF Amt IBRD/IDA]]+RBFLibrary[[#This Row],[RBF Amt TF]]</f>
        <v>118.60010000000001</v>
      </c>
      <c r="M88" s="49">
        <v>143</v>
      </c>
      <c r="N88" s="49">
        <v>118.60010000000001</v>
      </c>
      <c r="O88" s="49">
        <v>0</v>
      </c>
      <c r="P88" s="49">
        <v>0</v>
      </c>
      <c r="Q88" s="89">
        <f t="shared" si="1"/>
        <v>0.82937132867132879</v>
      </c>
      <c r="R88" s="47" t="s">
        <v>2522</v>
      </c>
      <c r="S88" s="218" t="s">
        <v>2514</v>
      </c>
      <c r="T88" s="46" t="s">
        <v>472</v>
      </c>
      <c r="U88" s="100">
        <v>45261</v>
      </c>
      <c r="V88" s="95" t="str" cm="1">
        <f t="array" ref="V88">GetURL(RBFLibrary[[#This Row],[Link to PAD]])</f>
        <v>https://documents.worldbank.org/pt/publication/documents-reports/documentdetail/113951553997663855/burkina-faso-djibouti-ghana-guinea-senegal-and-the-association-of-african-universities-first-africa-higher-education-centers-of-excellence-for-development-impact-project</v>
      </c>
    </row>
    <row r="89" spans="1:22" x14ac:dyDescent="0.2">
      <c r="A89" s="94" t="s">
        <v>2014</v>
      </c>
      <c r="B89" s="235" t="s">
        <v>2523</v>
      </c>
      <c r="C89" t="s">
        <v>15504</v>
      </c>
      <c r="D89" t="s">
        <v>15511</v>
      </c>
      <c r="E89" s="47" t="s">
        <v>19</v>
      </c>
      <c r="F89" s="46" t="s">
        <v>2521</v>
      </c>
      <c r="G89" s="46" t="s">
        <v>59</v>
      </c>
      <c r="H89" s="46" t="s">
        <v>63</v>
      </c>
      <c r="I89" s="91">
        <v>43525</v>
      </c>
      <c r="J89" s="88">
        <v>2019</v>
      </c>
      <c r="K89" s="49">
        <f>RBFLibrary[[#This Row],[IBRD/IDA Commit Amt]]+RBFLibrary[[#This Row],[TF Amt]]</f>
        <v>143</v>
      </c>
      <c r="L89" s="49">
        <f>RBFLibrary[[#This Row],[RBF Amt IBRD/IDA]]+RBFLibrary[[#This Row],[RBF Amt TF]]</f>
        <v>118.60010000000001</v>
      </c>
      <c r="M89" s="49">
        <v>143</v>
      </c>
      <c r="N89" s="49">
        <v>118.60010000000001</v>
      </c>
      <c r="O89" s="49">
        <v>0</v>
      </c>
      <c r="P89" s="49">
        <v>0</v>
      </c>
      <c r="Q89" s="89">
        <f t="shared" si="1"/>
        <v>0.82937132867132879</v>
      </c>
      <c r="R89" s="47" t="s">
        <v>2522</v>
      </c>
      <c r="S89" s="218" t="s">
        <v>2514</v>
      </c>
      <c r="T89" s="46" t="s">
        <v>472</v>
      </c>
      <c r="U89" s="100">
        <v>45261</v>
      </c>
      <c r="V89" s="95" t="str" cm="1">
        <f t="array" ref="V89">GetURL(RBFLibrary[[#This Row],[Link to PAD]])</f>
        <v>https://documents.worldbank.org/pt/publication/documents-reports/documentdetail/113951553997663855/burkina-faso-djibouti-ghana-guinea-senegal-and-the-association-of-african-universities-first-africa-higher-education-centers-of-excellence-for-development-impact-project</v>
      </c>
    </row>
    <row r="90" spans="1:22" x14ac:dyDescent="0.2">
      <c r="A90" s="94" t="s">
        <v>2014</v>
      </c>
      <c r="B90" s="235" t="s">
        <v>2523</v>
      </c>
      <c r="C90" t="s">
        <v>162</v>
      </c>
      <c r="D90" t="s">
        <v>15551</v>
      </c>
      <c r="E90" s="47" t="s">
        <v>19</v>
      </c>
      <c r="F90" s="46" t="s">
        <v>2521</v>
      </c>
      <c r="G90" s="46" t="s">
        <v>59</v>
      </c>
      <c r="H90" s="46" t="s">
        <v>63</v>
      </c>
      <c r="I90" s="91">
        <v>43525</v>
      </c>
      <c r="J90" s="88">
        <v>2019</v>
      </c>
      <c r="K90" s="49">
        <f>RBFLibrary[[#This Row],[IBRD/IDA Commit Amt]]+RBFLibrary[[#This Row],[TF Amt]]</f>
        <v>143</v>
      </c>
      <c r="L90" s="49">
        <f>RBFLibrary[[#This Row],[RBF Amt IBRD/IDA]]+RBFLibrary[[#This Row],[RBF Amt TF]]</f>
        <v>118.60010000000001</v>
      </c>
      <c r="M90" s="49">
        <v>143</v>
      </c>
      <c r="N90" s="49">
        <v>118.60010000000001</v>
      </c>
      <c r="O90" s="49">
        <v>0</v>
      </c>
      <c r="P90" s="49">
        <v>0</v>
      </c>
      <c r="Q90" s="89">
        <f t="shared" si="1"/>
        <v>0.82937132867132879</v>
      </c>
      <c r="R90" s="47" t="s">
        <v>2522</v>
      </c>
      <c r="S90" s="218" t="s">
        <v>2514</v>
      </c>
      <c r="T90" s="46" t="s">
        <v>472</v>
      </c>
      <c r="U90" s="100">
        <v>45261</v>
      </c>
      <c r="V90" s="95" t="str" cm="1">
        <f t="array" ref="V90">GetURL(RBFLibrary[[#This Row],[Link to PAD]])</f>
        <v>https://documents.worldbank.org/pt/publication/documents-reports/documentdetail/113951553997663855/burkina-faso-djibouti-ghana-guinea-senegal-and-the-association-of-african-universities-first-africa-higher-education-centers-of-excellence-for-development-impact-project</v>
      </c>
    </row>
    <row r="91" spans="1:22" x14ac:dyDescent="0.2">
      <c r="A91" s="94" t="s">
        <v>130</v>
      </c>
      <c r="B91" s="236" t="s">
        <v>15505</v>
      </c>
      <c r="C91" t="s">
        <v>2033</v>
      </c>
      <c r="D91" t="s">
        <v>15523</v>
      </c>
      <c r="E91" s="47" t="s">
        <v>19</v>
      </c>
      <c r="F91" s="48" t="s">
        <v>170</v>
      </c>
      <c r="G91" s="46" t="s">
        <v>59</v>
      </c>
      <c r="H91" s="46" t="s">
        <v>63</v>
      </c>
      <c r="I91" s="87">
        <v>43770</v>
      </c>
      <c r="J91" s="88">
        <v>2020</v>
      </c>
      <c r="K91" s="49">
        <f>RBFLibrary[[#This Row],[IBRD/IDA Commit Amt]]+RBFLibrary[[#This Row],[TF Amt]]</f>
        <v>131</v>
      </c>
      <c r="L91" s="49">
        <f>RBFLibrary[[#This Row],[RBF Amt IBRD/IDA]]+RBFLibrary[[#This Row],[RBF Amt TF]]</f>
        <v>96.798668000000006</v>
      </c>
      <c r="M91" s="49">
        <v>131</v>
      </c>
      <c r="N91" s="49">
        <v>96.798668000000006</v>
      </c>
      <c r="O91" s="49">
        <v>0</v>
      </c>
      <c r="P91" s="49">
        <v>0</v>
      </c>
      <c r="Q91" s="89">
        <f t="shared" si="1"/>
        <v>0.73892112977099245</v>
      </c>
      <c r="R91" s="47" t="s">
        <v>212</v>
      </c>
      <c r="S91" s="93" t="s">
        <v>2514</v>
      </c>
      <c r="T91" s="46" t="s">
        <v>472</v>
      </c>
      <c r="U91" s="100">
        <v>45444</v>
      </c>
      <c r="V91" s="95" t="str" cm="1">
        <f t="array" ref="V91">GetURL(RBFLibrary[[#This Row],[Link to PAD]])</f>
        <v>http://documents.worldbank.org/curated/en/803471575082860585/pdf/Benin-Niger-Nigeria-The-Gambia-Togo-and-Association-of-African-Universities-Second-Africa-Higher-Education-Centers-of-Excellence-for-Development-Impact-Project.pdf</v>
      </c>
    </row>
    <row r="92" spans="1:22" x14ac:dyDescent="0.2">
      <c r="A92" s="94" t="s">
        <v>130</v>
      </c>
      <c r="B92" s="236" t="s">
        <v>15505</v>
      </c>
      <c r="C92" t="s">
        <v>15506</v>
      </c>
      <c r="D92" t="s">
        <v>15562</v>
      </c>
      <c r="E92" s="47" t="s">
        <v>19</v>
      </c>
      <c r="F92" s="48" t="s">
        <v>170</v>
      </c>
      <c r="G92" s="46" t="s">
        <v>59</v>
      </c>
      <c r="H92" s="46" t="s">
        <v>63</v>
      </c>
      <c r="I92" s="87">
        <v>43770</v>
      </c>
      <c r="J92" s="88">
        <v>2020</v>
      </c>
      <c r="K92" s="49">
        <f>RBFLibrary[[#This Row],[IBRD/IDA Commit Amt]]+RBFLibrary[[#This Row],[TF Amt]]</f>
        <v>131</v>
      </c>
      <c r="L92" s="49">
        <f>RBFLibrary[[#This Row],[RBF Amt IBRD/IDA]]+RBFLibrary[[#This Row],[RBF Amt TF]]</f>
        <v>96.798668000000006</v>
      </c>
      <c r="M92" s="49">
        <v>131</v>
      </c>
      <c r="N92" s="49">
        <v>96.798668000000006</v>
      </c>
      <c r="O92" s="49">
        <v>0</v>
      </c>
      <c r="P92" s="49">
        <v>0</v>
      </c>
      <c r="Q92" s="89">
        <f t="shared" si="1"/>
        <v>0.73892112977099245</v>
      </c>
      <c r="R92" s="47" t="s">
        <v>212</v>
      </c>
      <c r="S92" s="93" t="s">
        <v>2514</v>
      </c>
      <c r="T92" s="46" t="s">
        <v>472</v>
      </c>
      <c r="U92" s="100">
        <v>45444</v>
      </c>
      <c r="V92" s="95" t="str" cm="1">
        <f t="array" ref="V92">GetURL(RBFLibrary[[#This Row],[Link to PAD]])</f>
        <v>http://documents.worldbank.org/curated/en/803471575082860585/pdf/Benin-Niger-Nigeria-The-Gambia-Togo-and-Association-of-African-Universities-Second-Africa-Higher-Education-Centers-of-Excellence-for-Development-Impact-Project.pdf</v>
      </c>
    </row>
    <row r="93" spans="1:22" x14ac:dyDescent="0.2">
      <c r="A93" s="94" t="s">
        <v>130</v>
      </c>
      <c r="B93" s="236" t="s">
        <v>15505</v>
      </c>
      <c r="C93" t="s">
        <v>913</v>
      </c>
      <c r="D93" t="s">
        <v>15548</v>
      </c>
      <c r="E93" s="47" t="s">
        <v>19</v>
      </c>
      <c r="F93" s="48" t="s">
        <v>170</v>
      </c>
      <c r="G93" s="46" t="s">
        <v>59</v>
      </c>
      <c r="H93" s="46" t="s">
        <v>63</v>
      </c>
      <c r="I93" s="87">
        <v>43770</v>
      </c>
      <c r="J93" s="88">
        <v>2020</v>
      </c>
      <c r="K93" s="49">
        <f>RBFLibrary[[#This Row],[IBRD/IDA Commit Amt]]+RBFLibrary[[#This Row],[TF Amt]]</f>
        <v>131</v>
      </c>
      <c r="L93" s="49">
        <f>RBFLibrary[[#This Row],[RBF Amt IBRD/IDA]]+RBFLibrary[[#This Row],[RBF Amt TF]]</f>
        <v>96.798668000000006</v>
      </c>
      <c r="M93" s="49">
        <v>131</v>
      </c>
      <c r="N93" s="49">
        <v>96.798668000000006</v>
      </c>
      <c r="O93" s="49">
        <v>0</v>
      </c>
      <c r="P93" s="49">
        <v>0</v>
      </c>
      <c r="Q93" s="89">
        <f t="shared" si="1"/>
        <v>0.73892112977099245</v>
      </c>
      <c r="R93" s="47" t="s">
        <v>212</v>
      </c>
      <c r="S93" s="93" t="s">
        <v>2514</v>
      </c>
      <c r="T93" s="46" t="s">
        <v>472</v>
      </c>
      <c r="U93" s="100">
        <v>45444</v>
      </c>
      <c r="V93" s="95" t="str" cm="1">
        <f t="array" ref="V93">GetURL(RBFLibrary[[#This Row],[Link to PAD]])</f>
        <v>http://documents.worldbank.org/curated/en/803471575082860585/pdf/Benin-Niger-Nigeria-The-Gambia-Togo-and-Association-of-African-Universities-Second-Africa-Higher-Education-Centers-of-Excellence-for-Development-Impact-Project.pdf</v>
      </c>
    </row>
    <row r="94" spans="1:22" x14ac:dyDescent="0.2">
      <c r="A94" s="94" t="s">
        <v>130</v>
      </c>
      <c r="B94" s="236" t="s">
        <v>15505</v>
      </c>
      <c r="C94" t="s">
        <v>15388</v>
      </c>
      <c r="D94" t="s">
        <v>15519</v>
      </c>
      <c r="E94" s="47" t="s">
        <v>19</v>
      </c>
      <c r="F94" s="48" t="s">
        <v>170</v>
      </c>
      <c r="G94" s="46" t="s">
        <v>59</v>
      </c>
      <c r="H94" s="46" t="s">
        <v>63</v>
      </c>
      <c r="I94" s="87">
        <v>43770</v>
      </c>
      <c r="J94" s="88">
        <v>2020</v>
      </c>
      <c r="K94" s="49">
        <f>RBFLibrary[[#This Row],[IBRD/IDA Commit Amt]]+RBFLibrary[[#This Row],[TF Amt]]</f>
        <v>131</v>
      </c>
      <c r="L94" s="49">
        <f>RBFLibrary[[#This Row],[RBF Amt IBRD/IDA]]+RBFLibrary[[#This Row],[RBF Amt TF]]</f>
        <v>96.798668000000006</v>
      </c>
      <c r="M94" s="49">
        <v>131</v>
      </c>
      <c r="N94" s="49">
        <v>96.798668000000006</v>
      </c>
      <c r="O94" s="49">
        <v>0</v>
      </c>
      <c r="P94" s="49">
        <v>0</v>
      </c>
      <c r="Q94" s="89">
        <f t="shared" si="1"/>
        <v>0.73892112977099245</v>
      </c>
      <c r="R94" s="47" t="s">
        <v>212</v>
      </c>
      <c r="S94" s="93" t="s">
        <v>2514</v>
      </c>
      <c r="T94" s="46" t="s">
        <v>472</v>
      </c>
      <c r="U94" s="100">
        <v>45444</v>
      </c>
      <c r="V94" s="95" t="str" cm="1">
        <f t="array" ref="V94">GetURL(RBFLibrary[[#This Row],[Link to PAD]])</f>
        <v>http://documents.worldbank.org/curated/en/803471575082860585/pdf/Benin-Niger-Nigeria-The-Gambia-Togo-and-Association-of-African-Universities-Second-Africa-Higher-Education-Centers-of-Excellence-for-Development-Impact-Project.pdf</v>
      </c>
    </row>
    <row r="95" spans="1:22" x14ac:dyDescent="0.2">
      <c r="A95" s="94" t="s">
        <v>130</v>
      </c>
      <c r="B95" s="236" t="s">
        <v>15505</v>
      </c>
      <c r="C95" t="s">
        <v>15418</v>
      </c>
      <c r="D95" t="s">
        <v>15563</v>
      </c>
      <c r="E95" s="47" t="s">
        <v>19</v>
      </c>
      <c r="F95" s="48" t="s">
        <v>170</v>
      </c>
      <c r="G95" s="46" t="s">
        <v>59</v>
      </c>
      <c r="H95" s="46" t="s">
        <v>63</v>
      </c>
      <c r="I95" s="87">
        <v>43770</v>
      </c>
      <c r="J95" s="88">
        <v>2020</v>
      </c>
      <c r="K95" s="49">
        <f>RBFLibrary[[#This Row],[IBRD/IDA Commit Amt]]+RBFLibrary[[#This Row],[TF Amt]]</f>
        <v>131</v>
      </c>
      <c r="L95" s="49">
        <f>RBFLibrary[[#This Row],[RBF Amt IBRD/IDA]]+RBFLibrary[[#This Row],[RBF Amt TF]]</f>
        <v>96.798668000000006</v>
      </c>
      <c r="M95" s="49">
        <v>131</v>
      </c>
      <c r="N95" s="49">
        <v>96.798668000000006</v>
      </c>
      <c r="O95" s="49">
        <v>0</v>
      </c>
      <c r="P95" s="49">
        <v>0</v>
      </c>
      <c r="Q95" s="89">
        <f t="shared" si="1"/>
        <v>0.73892112977099245</v>
      </c>
      <c r="R95" s="47" t="s">
        <v>212</v>
      </c>
      <c r="S95" s="93" t="s">
        <v>2514</v>
      </c>
      <c r="T95" s="46" t="s">
        <v>472</v>
      </c>
      <c r="U95" s="100">
        <v>45444</v>
      </c>
      <c r="V95" s="95" t="str" cm="1">
        <f t="array" ref="V95">GetURL(RBFLibrary[[#This Row],[Link to PAD]])</f>
        <v>http://documents.worldbank.org/curated/en/803471575082860585/pdf/Benin-Niger-Nigeria-The-Gambia-Togo-and-Association-of-African-Universities-Second-Africa-Higher-Education-Centers-of-Excellence-for-Development-Impact-Project.pdf</v>
      </c>
    </row>
    <row r="96" spans="1:22" x14ac:dyDescent="0.2">
      <c r="A96" s="106" t="s">
        <v>111</v>
      </c>
      <c r="B96" s="107" t="s">
        <v>164</v>
      </c>
      <c r="C96" t="s">
        <v>164</v>
      </c>
      <c r="D96" t="s">
        <v>15564</v>
      </c>
      <c r="E96" s="108" t="s">
        <v>19</v>
      </c>
      <c r="F96" s="60" t="s">
        <v>190</v>
      </c>
      <c r="G96" s="107" t="s">
        <v>59</v>
      </c>
      <c r="H96" s="107" t="s">
        <v>63</v>
      </c>
      <c r="I96" s="109">
        <v>42948</v>
      </c>
      <c r="J96" s="110">
        <v>2018</v>
      </c>
      <c r="K96" s="111">
        <f>RBFLibrary[[#This Row],[IBRD/IDA Commit Amt]]+RBFLibrary[[#This Row],[TF Amt]]</f>
        <v>60</v>
      </c>
      <c r="L96" s="111">
        <f>RBFLibrary[[#This Row],[RBF Amt IBRD/IDA]]+RBFLibrary[[#This Row],[RBF Amt TF]]</f>
        <v>51</v>
      </c>
      <c r="M96" s="111">
        <v>60</v>
      </c>
      <c r="N96" s="111">
        <v>51</v>
      </c>
      <c r="O96" s="111">
        <v>0</v>
      </c>
      <c r="P96" s="111">
        <v>0</v>
      </c>
      <c r="Q96" s="112">
        <f t="shared" si="0"/>
        <v>0.85</v>
      </c>
      <c r="R96" s="113" t="s">
        <v>204</v>
      </c>
      <c r="S96" s="114" t="s">
        <v>2514</v>
      </c>
      <c r="T96" s="46" t="s">
        <v>472</v>
      </c>
      <c r="U96" s="100">
        <v>44835</v>
      </c>
      <c r="V96" s="95" t="str" cm="1">
        <f t="array" ref="V96">GetURL(RBFLibrary[[#This Row],[Link to PAD]])</f>
        <v>http://documents.worldbank.org/curated/en/900661504231269364/pdf/ZAMBIA-EDUCATION-PAD-08102017.pdf</v>
      </c>
    </row>
    <row r="97" spans="1:22" ht="16" x14ac:dyDescent="0.2">
      <c r="A97" s="106" t="s">
        <v>14101</v>
      </c>
      <c r="B97" s="107" t="s">
        <v>164</v>
      </c>
      <c r="C97" t="s">
        <v>164</v>
      </c>
      <c r="D97" t="s">
        <v>15564</v>
      </c>
      <c r="E97" s="108" t="s">
        <v>19</v>
      </c>
      <c r="F97" s="107" t="s">
        <v>14103</v>
      </c>
      <c r="G97" s="107" t="s">
        <v>59</v>
      </c>
      <c r="H97" s="107" t="s">
        <v>63</v>
      </c>
      <c r="I97" s="115">
        <v>43952</v>
      </c>
      <c r="J97" s="110">
        <v>2020</v>
      </c>
      <c r="K97" s="116">
        <f>RBFLibrary[[#This Row],[IBRD/IDA Commit Amt]]+RBFLibrary[[#This Row],[TF Amt]]</f>
        <v>120</v>
      </c>
      <c r="L97" s="116">
        <f>RBFLibrary[[#This Row],[RBF Amt IBRD/IDA]]+RBFLibrary[[#This Row],[RBF Amt TF]]</f>
        <v>55</v>
      </c>
      <c r="M97" s="116">
        <v>120</v>
      </c>
      <c r="N97" s="116">
        <v>55</v>
      </c>
      <c r="O97" s="111">
        <v>0</v>
      </c>
      <c r="P97" s="111">
        <v>0</v>
      </c>
      <c r="Q97" s="112">
        <f>(N97+P97)/(M97+O97)</f>
        <v>0.45833333333333331</v>
      </c>
      <c r="R97" s="108" t="s">
        <v>14102</v>
      </c>
      <c r="S97" s="114" t="s">
        <v>2514</v>
      </c>
      <c r="T97" s="117" t="s">
        <v>111</v>
      </c>
      <c r="U97" s="100">
        <v>44835</v>
      </c>
      <c r="V97" s="95" t="str" cm="1">
        <f t="array" ref="V97">GetURL(RBFLibrary[[#This Row],[Link to PAD]])</f>
        <v>https://documents.worldbank.org/en/publication/documents-reports/documentdetail/613441588692336203/zambia-education-enhancement-project-additional-financing</v>
      </c>
    </row>
    <row r="98" spans="1:22" x14ac:dyDescent="0.2">
      <c r="A98" s="118"/>
    </row>
    <row r="99" spans="1:22" x14ac:dyDescent="0.2">
      <c r="A99" s="118"/>
    </row>
    <row r="100" spans="1:22" x14ac:dyDescent="0.2">
      <c r="A100" s="118"/>
    </row>
    <row r="101" spans="1:22" x14ac:dyDescent="0.2">
      <c r="A101" s="118"/>
    </row>
    <row r="102" spans="1:22" x14ac:dyDescent="0.2">
      <c r="A102" s="120"/>
    </row>
    <row r="103" spans="1:22" x14ac:dyDescent="0.2">
      <c r="A103" s="120"/>
    </row>
    <row r="108" spans="1:22" x14ac:dyDescent="0.2">
      <c r="J108" s="116"/>
      <c r="K108" s="116"/>
      <c r="L108" s="116"/>
      <c r="M108" s="121"/>
      <c r="N108" s="95"/>
      <c r="O108" s="95"/>
      <c r="P108" s="95"/>
      <c r="Q108" s="95"/>
    </row>
  </sheetData>
  <sheetProtection sort="0" autoFilter="0" pivotTables="0"/>
  <phoneticPr fontId="8" type="noConversion"/>
  <conditionalFormatting sqref="A3">
    <cfRule type="duplicateValues" dxfId="398" priority="8"/>
  </conditionalFormatting>
  <conditionalFormatting sqref="A4">
    <cfRule type="duplicateValues" dxfId="397" priority="104"/>
    <cfRule type="duplicateValues" dxfId="396" priority="103"/>
    <cfRule type="duplicateValues" dxfId="395" priority="102"/>
  </conditionalFormatting>
  <conditionalFormatting sqref="A6">
    <cfRule type="duplicateValues" dxfId="394" priority="100"/>
  </conditionalFormatting>
  <conditionalFormatting sqref="A7">
    <cfRule type="duplicateValues" dxfId="393" priority="69"/>
  </conditionalFormatting>
  <conditionalFormatting sqref="A8">
    <cfRule type="duplicateValues" dxfId="392" priority="58"/>
    <cfRule type="duplicateValues" dxfId="391" priority="59"/>
  </conditionalFormatting>
  <conditionalFormatting sqref="A13">
    <cfRule type="duplicateValues" dxfId="390" priority="71"/>
  </conditionalFormatting>
  <conditionalFormatting sqref="A15">
    <cfRule type="duplicateValues" dxfId="389" priority="12"/>
  </conditionalFormatting>
  <conditionalFormatting sqref="A16">
    <cfRule type="duplicateValues" dxfId="388" priority="20"/>
  </conditionalFormatting>
  <conditionalFormatting sqref="A21">
    <cfRule type="duplicateValues" dxfId="387" priority="92"/>
  </conditionalFormatting>
  <conditionalFormatting sqref="A25">
    <cfRule type="duplicateValues" dxfId="386" priority="68"/>
    <cfRule type="duplicateValues" dxfId="385" priority="65"/>
    <cfRule type="duplicateValues" dxfId="384" priority="67"/>
    <cfRule type="duplicateValues" dxfId="383" priority="66"/>
  </conditionalFormatting>
  <conditionalFormatting sqref="A28">
    <cfRule type="duplicateValues" dxfId="382" priority="60"/>
    <cfRule type="duplicateValues" dxfId="381" priority="61"/>
  </conditionalFormatting>
  <conditionalFormatting sqref="A31">
    <cfRule type="duplicateValues" dxfId="380" priority="10"/>
  </conditionalFormatting>
  <conditionalFormatting sqref="A43">
    <cfRule type="duplicateValues" dxfId="379" priority="4"/>
  </conditionalFormatting>
  <conditionalFormatting sqref="A46">
    <cfRule type="duplicateValues" dxfId="378" priority="14"/>
  </conditionalFormatting>
  <conditionalFormatting sqref="A50 A12">
    <cfRule type="duplicateValues" dxfId="377" priority="207"/>
  </conditionalFormatting>
  <conditionalFormatting sqref="A51">
    <cfRule type="duplicateValues" dxfId="376" priority="2"/>
  </conditionalFormatting>
  <conditionalFormatting sqref="A52">
    <cfRule type="duplicateValues" dxfId="375" priority="32"/>
  </conditionalFormatting>
  <conditionalFormatting sqref="A53">
    <cfRule type="duplicateValues" dxfId="374" priority="34"/>
  </conditionalFormatting>
  <conditionalFormatting sqref="A55">
    <cfRule type="duplicateValues" dxfId="373" priority="28"/>
  </conditionalFormatting>
  <conditionalFormatting sqref="A56">
    <cfRule type="duplicateValues" dxfId="372" priority="16"/>
  </conditionalFormatting>
  <conditionalFormatting sqref="A59">
    <cfRule type="duplicateValues" dxfId="371" priority="76"/>
    <cfRule type="duplicateValues" dxfId="370" priority="75"/>
    <cfRule type="duplicateValues" dxfId="369" priority="77"/>
  </conditionalFormatting>
  <conditionalFormatting sqref="A62">
    <cfRule type="duplicateValues" dxfId="368" priority="22"/>
  </conditionalFormatting>
  <conditionalFormatting sqref="A68">
    <cfRule type="duplicateValues" dxfId="367" priority="6"/>
  </conditionalFormatting>
  <conditionalFormatting sqref="A72">
    <cfRule type="duplicateValues" dxfId="366" priority="26"/>
  </conditionalFormatting>
  <conditionalFormatting sqref="A80">
    <cfRule type="duplicateValues" dxfId="365" priority="30"/>
  </conditionalFormatting>
  <conditionalFormatting sqref="A81">
    <cfRule type="duplicateValues" dxfId="364" priority="18"/>
  </conditionalFormatting>
  <conditionalFormatting sqref="A98:A101">
    <cfRule type="duplicateValues" dxfId="363" priority="57"/>
  </conditionalFormatting>
  <conditionalFormatting sqref="U3">
    <cfRule type="duplicateValues" dxfId="362" priority="7"/>
  </conditionalFormatting>
  <conditionalFormatting sqref="U4">
    <cfRule type="duplicateValues" dxfId="361" priority="53"/>
    <cfRule type="duplicateValues" dxfId="360" priority="55"/>
    <cfRule type="duplicateValues" dxfId="359" priority="54"/>
  </conditionalFormatting>
  <conditionalFormatting sqref="U6">
    <cfRule type="duplicateValues" dxfId="358" priority="52"/>
  </conditionalFormatting>
  <conditionalFormatting sqref="U8">
    <cfRule type="duplicateValues" dxfId="357" priority="38"/>
    <cfRule type="duplicateValues" dxfId="356" priority="39"/>
  </conditionalFormatting>
  <conditionalFormatting sqref="U13">
    <cfRule type="duplicateValues" dxfId="355" priority="47"/>
  </conditionalFormatting>
  <conditionalFormatting sqref="U15">
    <cfRule type="duplicateValues" dxfId="354" priority="11"/>
  </conditionalFormatting>
  <conditionalFormatting sqref="U16">
    <cfRule type="duplicateValues" dxfId="353" priority="19"/>
  </conditionalFormatting>
  <conditionalFormatting sqref="U28">
    <cfRule type="duplicateValues" dxfId="352" priority="41"/>
    <cfRule type="duplicateValues" dxfId="351" priority="40"/>
  </conditionalFormatting>
  <conditionalFormatting sqref="U31">
    <cfRule type="duplicateValues" dxfId="350" priority="9"/>
  </conditionalFormatting>
  <conditionalFormatting sqref="U43">
    <cfRule type="duplicateValues" dxfId="349" priority="3"/>
  </conditionalFormatting>
  <conditionalFormatting sqref="U46">
    <cfRule type="duplicateValues" dxfId="348" priority="13"/>
  </conditionalFormatting>
  <conditionalFormatting sqref="U50 U12">
    <cfRule type="duplicateValues" dxfId="347" priority="56"/>
  </conditionalFormatting>
  <conditionalFormatting sqref="U51">
    <cfRule type="duplicateValues" dxfId="346" priority="1"/>
  </conditionalFormatting>
  <conditionalFormatting sqref="U52">
    <cfRule type="duplicateValues" dxfId="345" priority="31"/>
  </conditionalFormatting>
  <conditionalFormatting sqref="U53">
    <cfRule type="duplicateValues" dxfId="344" priority="33"/>
  </conditionalFormatting>
  <conditionalFormatting sqref="U55">
    <cfRule type="duplicateValues" dxfId="343" priority="27"/>
  </conditionalFormatting>
  <conditionalFormatting sqref="U56">
    <cfRule type="duplicateValues" dxfId="342" priority="15"/>
  </conditionalFormatting>
  <conditionalFormatting sqref="U59">
    <cfRule type="duplicateValues" dxfId="341" priority="50"/>
    <cfRule type="duplicateValues" dxfId="340" priority="48"/>
    <cfRule type="duplicateValues" dxfId="339" priority="49"/>
  </conditionalFormatting>
  <conditionalFormatting sqref="U60">
    <cfRule type="duplicateValues" dxfId="338" priority="37"/>
    <cfRule type="duplicateValues" dxfId="337" priority="35"/>
    <cfRule type="duplicateValues" dxfId="336" priority="36"/>
  </conditionalFormatting>
  <conditionalFormatting sqref="U62">
    <cfRule type="duplicateValues" dxfId="335" priority="21"/>
  </conditionalFormatting>
  <conditionalFormatting sqref="U68">
    <cfRule type="duplicateValues" dxfId="334" priority="5"/>
  </conditionalFormatting>
  <conditionalFormatting sqref="U72">
    <cfRule type="duplicateValues" dxfId="333" priority="25"/>
  </conditionalFormatting>
  <conditionalFormatting sqref="U80">
    <cfRule type="duplicateValues" dxfId="332" priority="29"/>
  </conditionalFormatting>
  <conditionalFormatting sqref="U81">
    <cfRule type="duplicateValues" dxfId="331" priority="17"/>
  </conditionalFormatting>
  <hyperlinks>
    <hyperlink ref="S22" r:id="rId1" xr:uid="{8EC85C53-3AEE-45EF-8C13-17272BA0EC09}"/>
    <hyperlink ref="S24" r:id="rId2" xr:uid="{815ED525-25DA-4518-8062-C38DE276F2D6}"/>
    <hyperlink ref="S91" r:id="rId3" xr:uid="{13A60716-873A-4DA9-971E-E9CB2A3DC9EA}"/>
    <hyperlink ref="S30" r:id="rId4" xr:uid="{D6519CCA-7A2F-47DE-9DC8-EE40EC86A0E4}"/>
    <hyperlink ref="S32" r:id="rId5" xr:uid="{F93317AC-2CB0-4F0C-A10C-D12F12E50072}"/>
    <hyperlink ref="S45" r:id="rId6" xr:uid="{CF38FCFC-6DB1-4864-8057-2B23EE60B2AD}"/>
    <hyperlink ref="S49" r:id="rId7" xr:uid="{2989698F-ABFA-4DFE-987E-652208D619E2}"/>
    <hyperlink ref="S54" r:id="rId8" xr:uid="{CFE8A4EA-7321-4E1A-83C0-B2C51EE44DAE}"/>
    <hyperlink ref="S59" r:id="rId9" xr:uid="{847854DD-07FA-4ED6-B606-4E0D25699EC2}"/>
    <hyperlink ref="S67" r:id="rId10" xr:uid="{FD88ED5D-D4D7-4DE3-83AE-1A87E92FC661}"/>
    <hyperlink ref="T22" r:id="rId11" display="http://operationsportal.worldbank.org/secure/P146831/home" xr:uid="{C9697906-0314-42D5-A8EC-C7477EE0F88C}"/>
    <hyperlink ref="S50" r:id="rId12" xr:uid="{3571F948-A157-4B09-94A7-0DD8AC51AD55}"/>
    <hyperlink ref="S28" r:id="rId13" xr:uid="{A82F0E5E-044F-4879-AABC-73659B8A2065}"/>
    <hyperlink ref="S8" r:id="rId14" xr:uid="{13478938-7524-44EE-BABC-B9FA40DA9C4D}"/>
    <hyperlink ref="T85" r:id="rId15" xr:uid="{1B2C93A4-5E84-44D5-8D75-ED5E53366814}"/>
    <hyperlink ref="S85" r:id="rId16" xr:uid="{8BFA8555-97B8-414D-A56E-5D23917D2817}"/>
    <hyperlink ref="S14" r:id="rId17" xr:uid="{4B638C5D-2780-4372-ADDB-C7A39520C2C8}"/>
    <hyperlink ref="S2" r:id="rId18" xr:uid="{3CD9AC2A-5772-4EDC-864B-4FF31137EC22}"/>
    <hyperlink ref="S4" r:id="rId19" xr:uid="{C0538731-681C-4800-9FFF-1C8789062ADB}"/>
    <hyperlink ref="S5" r:id="rId20" xr:uid="{FB4014CC-DBAB-4D23-8C2B-893D4E3467D5}"/>
    <hyperlink ref="S34" r:id="rId21" xr:uid="{8FA546A6-8BBF-4937-87BC-D8F1A78E763B}"/>
    <hyperlink ref="S86" r:id="rId22" xr:uid="{CE20D966-0FE7-4FE3-87D1-1BED4EF688CF}"/>
    <hyperlink ref="S83" r:id="rId23" xr:uid="{2BB65689-A4CC-441D-A24C-126A6A63CDF0}"/>
    <hyperlink ref="S82" r:id="rId24" xr:uid="{078C5359-D621-42B7-BEA0-ED64C9883965}"/>
    <hyperlink ref="S79" r:id="rId25" xr:uid="{1B94EE47-7CFE-45F8-B9D7-D7BEC8A6F317}"/>
    <hyperlink ref="S6" r:id="rId26" xr:uid="{8345964D-277D-4C2D-B6B0-E1A7722AADEE}"/>
    <hyperlink ref="S7" r:id="rId27" xr:uid="{B1EE56A0-BC22-4FD3-8C1B-CB6BDA175954}"/>
    <hyperlink ref="S9" r:id="rId28" xr:uid="{3A7EF300-4530-454A-B517-3C592687C527}"/>
    <hyperlink ref="S10" r:id="rId29" xr:uid="{40FCD7FC-E078-4F00-A4A7-0F1E9C1227C2}"/>
    <hyperlink ref="S11" r:id="rId30" xr:uid="{E574F089-E50B-4448-951B-898C5470AD7A}"/>
    <hyperlink ref="S13" r:id="rId31" xr:uid="{F8E64C55-A597-417D-9BAE-A3E635593191}"/>
    <hyperlink ref="S17" r:id="rId32" xr:uid="{8431431D-5A67-42B6-B67F-C627BEEDB7A8}"/>
    <hyperlink ref="S21" r:id="rId33" xr:uid="{E9EFB495-5F64-4103-B1FB-935AB0A8D296}"/>
    <hyperlink ref="S23" r:id="rId34" xr:uid="{A2F7C34E-E146-48C3-95F1-C00E3223546C}"/>
    <hyperlink ref="S25" r:id="rId35" xr:uid="{66179613-0B32-465F-9A32-3C7879ECD0DE}"/>
    <hyperlink ref="S26" r:id="rId36" xr:uid="{ED7466F7-2960-43F2-9EB4-961A4CBE0B36}"/>
    <hyperlink ref="S27" r:id="rId37" xr:uid="{8489821A-FCB0-4DE9-8CA9-4EB9B32D2FC0}"/>
    <hyperlink ref="S29" r:id="rId38" xr:uid="{6E44D9D3-CCCC-4CFE-A562-4E63E5812BB2}"/>
    <hyperlink ref="S96" r:id="rId39" xr:uid="{4629E71E-6B66-4933-AB3F-EB4FD81C6D11}"/>
    <hyperlink ref="S84" r:id="rId40" xr:uid="{9EACFA78-A3F3-45FA-8397-D8DB76C4E32C}"/>
    <hyperlink ref="S76" r:id="rId41" xr:uid="{7F0B51E5-EDE8-4F3A-9214-A677E4E8C717}"/>
    <hyperlink ref="S75" r:id="rId42" xr:uid="{EB0D6920-5B9F-4AFA-9ACA-E27F09D69BFC}"/>
    <hyperlink ref="S64" r:id="rId43" xr:uid="{C3A6207F-1867-43F8-89E6-8BEA1CF783C4}"/>
    <hyperlink ref="S35" r:id="rId44" xr:uid="{5AD880B5-2CA8-4772-803C-9B4DF099AA61}"/>
    <hyperlink ref="S36" r:id="rId45" xr:uid="{4B0E76FB-A2C7-45CA-BF18-4C1A3F7E0339}"/>
    <hyperlink ref="S37" r:id="rId46" xr:uid="{7210DC65-7F5B-45F9-95EB-E6D84A4CD2BB}"/>
    <hyperlink ref="S38" r:id="rId47" xr:uid="{CE9C8278-6F42-4E7E-B056-4F8CE5FE83F1}"/>
    <hyperlink ref="S39" r:id="rId48" xr:uid="{7F39EFC9-E6B2-4F94-92C8-53895501F703}"/>
    <hyperlink ref="S41" r:id="rId49" xr:uid="{AF403ED8-AB15-474E-8832-3992974A7023}"/>
    <hyperlink ref="S42" r:id="rId50" xr:uid="{23D87D98-088D-49E9-A605-04F1EA7312A3}"/>
    <hyperlink ref="S44" r:id="rId51" xr:uid="{500B9011-D8A5-4E00-B49C-F2F9593131C5}"/>
    <hyperlink ref="S47" r:id="rId52" xr:uid="{F5627F2E-B90C-42EB-8ADF-BD443E4D7657}"/>
    <hyperlink ref="S58" r:id="rId53" xr:uid="{344F8D6D-E4DD-4628-A3A9-10FBBB58772C}"/>
    <hyperlink ref="T59" r:id="rId54" display="http://operationsportal.worldbank.org/secure/P160748/home" xr:uid="{0B76BC44-4B81-4066-A731-DE8C451B9D85}"/>
    <hyperlink ref="S60" r:id="rId55" xr:uid="{EC741A2B-3590-4E0D-B88D-8A2E0CDFFB23}"/>
    <hyperlink ref="S61" r:id="rId56" xr:uid="{6312435B-5DEF-4D82-A1AD-1F42497B6DFD}"/>
    <hyperlink ref="S63" r:id="rId57" xr:uid="{78BA3CAE-3C08-4850-AD1B-526FC258A62C}"/>
    <hyperlink ref="S65" r:id="rId58" xr:uid="{367B9C3F-C73B-4892-9178-F7F4BA02A28C}"/>
    <hyperlink ref="S66" r:id="rId59" xr:uid="{39FD3379-D0DC-4764-953A-647489F2EF37}"/>
    <hyperlink ref="T67" r:id="rId60" display="http://operationsportal.worldbank.org/secure/P133333/home" xr:uid="{2847D754-5268-4E1D-A089-913FB38B391B}"/>
    <hyperlink ref="S69" r:id="rId61" xr:uid="{DBD8951A-47EC-4E4A-B26A-E5BC358BE8D6}"/>
    <hyperlink ref="S70" r:id="rId62" xr:uid="{7CB613B5-35B0-40BF-A059-B5B2030E9367}"/>
    <hyperlink ref="S74" r:id="rId63" xr:uid="{971120E3-3034-433B-AC8E-4B08C419AB32}"/>
    <hyperlink ref="T76" r:id="rId64" display="http://operationsportal.worldbank.org/secure/P147486/home" xr:uid="{C1EA7606-8BCB-4423-9C8C-89DE9EB9E3E0}"/>
    <hyperlink ref="S40" r:id="rId65" xr:uid="{7CDEF51F-340D-4D9C-9EC3-EC7C241A6FE2}"/>
    <hyperlink ref="S57" r:id="rId66" xr:uid="{73045A00-DD5E-415B-B4EC-46851CBC19C0}"/>
    <hyperlink ref="S33" r:id="rId67" xr:uid="{CE7CAE0A-C843-445C-B1CF-D261BBAC6FFC}"/>
    <hyperlink ref="T20" r:id="rId68" display="http://operationsportal.worldbank.org/secure/P163218/home" xr:uid="{A2C94DFE-FD1C-46DD-89A4-6A4F7D43EDD7}"/>
    <hyperlink ref="S71" r:id="rId69" xr:uid="{509CC3CF-4D8B-4094-BE9A-B8A2D9A1F254}"/>
    <hyperlink ref="S77" r:id="rId70" xr:uid="{30D206A6-E12C-400A-89AF-F32F9BE97815}"/>
    <hyperlink ref="T97" r:id="rId71" display="http://operationsportal.worldbank.org/secure/P158570/home" xr:uid="{F6A6A9CE-5457-4FC7-8CEA-EAAE1F7261C6}"/>
    <hyperlink ref="S97" r:id="rId72" xr:uid="{DDBD85D0-F692-403A-AE21-218C7D08D929}"/>
    <hyperlink ref="T48" r:id="rId73" display="http://operationsportal.worldbank.org/secure/P160442/home" xr:uid="{33A849B0-E7C0-4EEC-940C-5F394E6CD21C}"/>
    <hyperlink ref="S18" r:id="rId74" xr:uid="{86006D1B-0A51-4857-B8F3-6FE58882550C}"/>
    <hyperlink ref="S19" r:id="rId75" xr:uid="{F16D6EFD-47B2-401B-A374-17FD294D5ED1}"/>
    <hyperlink ref="S20" r:id="rId76" xr:uid="{D73FEA5C-D6D9-4D51-B203-49B2FBF7BEEB}"/>
    <hyperlink ref="S48" r:id="rId77" display="PAD" xr:uid="{46AEFC4C-0F38-4B2D-B150-DF5B2CFE13CE}"/>
    <hyperlink ref="S73" r:id="rId78" xr:uid="{46A0B055-F7CD-4B30-8995-7E91D5F3C428}"/>
    <hyperlink ref="S78" r:id="rId79" xr:uid="{BC29B99F-D0D5-448B-A695-0727AAB2844A}"/>
    <hyperlink ref="S53" r:id="rId80" xr:uid="{0CD1E560-F52E-4631-8F9D-4AF93995AB87}"/>
    <hyperlink ref="S52" r:id="rId81" xr:uid="{8224B90A-6F39-4F7E-81B4-85FCA053536D}"/>
    <hyperlink ref="S80" r:id="rId82" xr:uid="{6A306979-FB88-4329-A38B-AC4C08B1F7D9}"/>
    <hyperlink ref="S55" r:id="rId83" xr:uid="{654342DA-CFD3-4A61-A575-B5963949277F}"/>
    <hyperlink ref="S72" r:id="rId84" xr:uid="{5E09D0F9-0DDC-4427-B216-0F6E7B12AABD}"/>
    <hyperlink ref="T62" r:id="rId85" display="https://operationsportal.worldbank.org/secure/P161029/home" xr:uid="{871C5887-C18A-4DE0-81DC-FB7E1F0D3EC2}"/>
    <hyperlink ref="S62" r:id="rId86" xr:uid="{1725F098-C0EF-459E-A4A8-4B01217DF11B}"/>
    <hyperlink ref="S16" r:id="rId87" xr:uid="{DF2CBAC4-16D2-4217-B8CE-48932FFB2114}"/>
    <hyperlink ref="S81" r:id="rId88" xr:uid="{759D38F9-2D84-455F-A742-B38E73827290}"/>
    <hyperlink ref="S56" r:id="rId89" xr:uid="{8BA91609-C6B1-48E9-960E-A5BD7F7CEBEE}"/>
    <hyperlink ref="S46" r:id="rId90" xr:uid="{467CD63F-AB69-40F9-A304-CDCCFC405857}"/>
    <hyperlink ref="T15" r:id="rId91" display="https://operationsportal.worldbank.org/secure/P160926/home" xr:uid="{2778D2EA-F456-4533-AE06-5EE2F3FB0E05}"/>
    <hyperlink ref="S15" r:id="rId92" display="Project Paper" xr:uid="{622B26AD-348E-48CD-B3CB-0234E62C8189}"/>
    <hyperlink ref="T31" r:id="rId93" display="https://operationsportal.worldbank.org/secure/P165557/home" xr:uid="{F80E866F-27C4-4C6D-9B16-63F5F19C3F0A}"/>
    <hyperlink ref="S31" r:id="rId94" display="Project Paper" xr:uid="{477E173D-6DF4-461B-A87B-2FA426455C98}"/>
    <hyperlink ref="T3" r:id="rId95" display="https://operationsportal.worldbank.org/secure/P159378/home" xr:uid="{788A26CB-CF5F-41B4-A2CF-FBF34FF4E439}"/>
    <hyperlink ref="T68" r:id="rId96" display="https://operationsportal.worldbank.org/secure/P133333/home" xr:uid="{324C4A0E-A0FC-4F53-86D2-8FCBB60ADCE2}"/>
    <hyperlink ref="S43" r:id="rId97" xr:uid="{15027DFC-3765-4597-B3E7-D63051A789F3}"/>
    <hyperlink ref="T51" r:id="rId98" display="https://operationsportal.worldbank.org/secure/P164223/home" xr:uid="{D14CD2EC-D634-4CAB-9D9F-5C9EDD6A924F}"/>
    <hyperlink ref="S68" r:id="rId99" xr:uid="{9C683178-57BC-4FED-B62D-0FCE3AACFD7A}"/>
    <hyperlink ref="S12" r:id="rId100" xr:uid="{10D989C7-99B5-4E57-8676-2BEF29EC274E}"/>
    <hyperlink ref="S51" r:id="rId101" xr:uid="{89B3F3FD-34CF-4A97-AAC5-9B3DDCE83DF9}"/>
    <hyperlink ref="S87" r:id="rId102" xr:uid="{CA73C38D-FCBB-4202-88D3-E4C9CC194328}"/>
    <hyperlink ref="S88" r:id="rId103" xr:uid="{0F00303E-C5EE-41F7-ADB8-A5D620772695}"/>
    <hyperlink ref="S89" r:id="rId104" xr:uid="{EBF08635-30AC-4006-B192-EA66A6AA27F5}"/>
    <hyperlink ref="S90" r:id="rId105" xr:uid="{0D28DE09-0401-4752-8E57-D60510AD6A2E}"/>
    <hyperlink ref="S92" r:id="rId106" xr:uid="{6580BD68-B30A-4A0D-AF72-5835D32D5201}"/>
    <hyperlink ref="S93" r:id="rId107" xr:uid="{4631D5AB-1A99-45AE-925B-79CC67462F9D}"/>
    <hyperlink ref="S94" r:id="rId108" xr:uid="{1227F18F-59DA-4B0E-BBEB-1F6782A1EE25}"/>
    <hyperlink ref="S95" r:id="rId109" xr:uid="{315934A5-7686-4CE4-AFAB-E6F3287BE901}"/>
  </hyperlinks>
  <pageMargins left="0.7" right="0.7" top="0.75" bottom="0.75" header="0.3" footer="0.3"/>
  <pageSetup orientation="portrait" r:id="rId110"/>
  <ignoredErrors>
    <ignoredError sqref="P8 P47" formulaRange="1"/>
  </ignoredErrors>
  <tableParts count="1">
    <tablePart r:id="rId111"/>
  </tableParts>
  <extLst>
    <ext xmlns:x14="http://schemas.microsoft.com/office/spreadsheetml/2009/9/main" uri="{CCE6A557-97BC-4b89-ADB6-D9C93CAAB3DF}">
      <x14:dataValidations xmlns:xm="http://schemas.microsoft.com/office/excel/2006/main" count="3">
        <x14:dataValidation type="list" allowBlank="1" showInputMessage="1" showErrorMessage="1" xr:uid="{DB2D7068-680A-4F75-BA7E-6AD0A33E9A6F}">
          <x14:formula1>
            <xm:f>Dropdown!$B$2:$B$4</xm:f>
          </x14:formula1>
          <xm:sqref>G60 G25 G44 G74:G75 G108 G113 G57 G12 G28 G7:G8 G14:G16 G102:G104 G38:G40 G10 G23 G64:G65 G50:G51 G34 G79 G82:G95</xm:sqref>
        </x14:dataValidation>
        <x14:dataValidation type="list" allowBlank="1" showInputMessage="1" showErrorMessage="1" xr:uid="{3618FF12-01A5-4EA5-9339-2D12ABAAA9A6}">
          <x14:formula1>
            <xm:f>Dropdown!$C$2:$C$4</xm:f>
          </x14:formula1>
          <xm:sqref>H54:H60 H70:H75 G7:H8 G25:H25 G38:H40 G44:H44 G74:H75 G65:H65 H64 H2:H51 H79 H66:H68 H82:H96</xm:sqref>
        </x14:dataValidation>
        <x14:dataValidation type="list" allowBlank="1" showInputMessage="1" showErrorMessage="1" xr:uid="{FE7E7B97-331C-48A8-A489-5C4CE44E2025}">
          <x14:formula1>
            <xm:f>Dropdown!$B$2:$B$5</xm:f>
          </x14:formula1>
          <xm:sqref>G2:G33 G35:G41 G85:G95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69838-43D1-4810-A65A-D42F173FED99}">
  <sheetPr published="0" codeName="Sheet16"/>
  <dimension ref="A1"/>
  <sheetViews>
    <sheetView workbookViewId="0"/>
  </sheetViews>
  <sheetFormatPr baseColWidth="10" defaultColWidth="8.83203125" defaultRowHeight="15" x14ac:dyDescent="0.2"/>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8A33-C701-4B13-8800-91EFE797A013}">
  <sheetPr published="0" codeName="Sheet8"/>
  <dimension ref="A1:M84"/>
  <sheetViews>
    <sheetView topLeftCell="A16" zoomScaleNormal="100" workbookViewId="0">
      <selection activeCell="M22" sqref="M22"/>
    </sheetView>
  </sheetViews>
  <sheetFormatPr baseColWidth="10" defaultColWidth="8.83203125" defaultRowHeight="15" x14ac:dyDescent="0.2"/>
  <cols>
    <col min="1" max="1" width="11.6640625" style="95" customWidth="1"/>
    <col min="2" max="2" width="12.6640625" style="119" customWidth="1"/>
    <col min="3" max="3" width="23.5" style="116" bestFit="1" customWidth="1"/>
    <col min="4" max="4" width="19.5" style="116" bestFit="1" customWidth="1"/>
    <col min="5" max="5" width="9.6640625" style="116" bestFit="1" customWidth="1"/>
    <col min="6" max="6" width="13.5" style="116" bestFit="1" customWidth="1"/>
    <col min="8" max="8" width="19.5" customWidth="1"/>
    <col min="12" max="12" width="13.1640625" bestFit="1" customWidth="1"/>
    <col min="13" max="13" width="27.83203125" bestFit="1" customWidth="1"/>
    <col min="14" max="14" width="24" bestFit="1" customWidth="1"/>
    <col min="15" max="30" width="5.5" bestFit="1" customWidth="1"/>
    <col min="31" max="52" width="6.5" bestFit="1" customWidth="1"/>
    <col min="53" max="53" width="11.33203125" bestFit="1" customWidth="1"/>
  </cols>
  <sheetData>
    <row r="1" spans="1:13" x14ac:dyDescent="0.2">
      <c r="A1" s="79" t="s">
        <v>7</v>
      </c>
      <c r="B1" s="80" t="s">
        <v>104</v>
      </c>
      <c r="C1" s="83" t="s">
        <v>14</v>
      </c>
      <c r="D1" s="83" t="s">
        <v>980</v>
      </c>
      <c r="E1" s="83" t="s">
        <v>979</v>
      </c>
      <c r="F1" s="171" t="s">
        <v>981</v>
      </c>
      <c r="G1" s="83" t="s">
        <v>14619</v>
      </c>
    </row>
    <row r="2" spans="1:13" x14ac:dyDescent="0.2">
      <c r="A2" s="86" t="s">
        <v>31</v>
      </c>
      <c r="B2" s="88">
        <v>2019</v>
      </c>
      <c r="C2" s="49">
        <v>100</v>
      </c>
      <c r="D2" s="49">
        <v>74</v>
      </c>
      <c r="E2" s="49">
        <v>198</v>
      </c>
      <c r="F2" s="172">
        <v>0</v>
      </c>
    </row>
    <row r="3" spans="1:13" x14ac:dyDescent="0.2">
      <c r="A3" s="86" t="s">
        <v>64</v>
      </c>
      <c r="B3" s="88">
        <v>2019</v>
      </c>
      <c r="C3" s="49">
        <v>341</v>
      </c>
      <c r="D3" s="49">
        <v>301</v>
      </c>
      <c r="E3" s="49">
        <v>0</v>
      </c>
      <c r="F3" s="172">
        <v>0</v>
      </c>
    </row>
    <row r="4" spans="1:13" x14ac:dyDescent="0.2">
      <c r="A4" s="94" t="s">
        <v>116</v>
      </c>
      <c r="B4" s="88">
        <v>2018</v>
      </c>
      <c r="C4" s="49">
        <v>520</v>
      </c>
      <c r="D4" s="49">
        <v>500</v>
      </c>
      <c r="E4" s="49">
        <v>10</v>
      </c>
      <c r="F4" s="172">
        <v>0</v>
      </c>
    </row>
    <row r="5" spans="1:13" x14ac:dyDescent="0.2">
      <c r="A5" s="94" t="s">
        <v>117</v>
      </c>
      <c r="B5" s="88">
        <v>2018</v>
      </c>
      <c r="C5" s="49">
        <v>700</v>
      </c>
      <c r="D5" s="49">
        <v>700</v>
      </c>
      <c r="E5" s="49">
        <v>0</v>
      </c>
      <c r="F5" s="172">
        <v>0</v>
      </c>
    </row>
    <row r="6" spans="1:13" x14ac:dyDescent="0.2">
      <c r="A6" s="94" t="s">
        <v>1939</v>
      </c>
      <c r="B6" s="88">
        <v>2016</v>
      </c>
      <c r="C6" s="97">
        <v>100</v>
      </c>
      <c r="D6" s="97">
        <v>90</v>
      </c>
      <c r="E6" s="49">
        <v>0</v>
      </c>
      <c r="F6" s="172">
        <v>0</v>
      </c>
      <c r="G6">
        <v>2016</v>
      </c>
    </row>
    <row r="7" spans="1:13" x14ac:dyDescent="0.2">
      <c r="A7" s="94" t="s">
        <v>2020</v>
      </c>
      <c r="B7" s="88">
        <v>2020</v>
      </c>
      <c r="C7" s="49">
        <v>0</v>
      </c>
      <c r="D7" s="49">
        <v>0</v>
      </c>
      <c r="E7" s="49">
        <v>18.899999999999999</v>
      </c>
      <c r="F7" s="172">
        <f>SUM('DLIs&amp;DLRs'!E1489:E1494)</f>
        <v>0</v>
      </c>
    </row>
    <row r="8" spans="1:13" x14ac:dyDescent="0.2">
      <c r="A8" s="94" t="s">
        <v>112</v>
      </c>
      <c r="B8" s="88">
        <v>2018</v>
      </c>
      <c r="C8" s="49">
        <v>250</v>
      </c>
      <c r="D8" s="49">
        <v>220.5</v>
      </c>
      <c r="E8" s="49">
        <v>0</v>
      </c>
      <c r="F8" s="172">
        <v>0</v>
      </c>
    </row>
    <row r="9" spans="1:13" x14ac:dyDescent="0.2">
      <c r="A9" s="94" t="s">
        <v>2009</v>
      </c>
      <c r="B9" s="88">
        <v>2016</v>
      </c>
      <c r="C9" s="49">
        <v>120</v>
      </c>
      <c r="D9" s="49">
        <v>58.295999999999999</v>
      </c>
      <c r="E9" s="49">
        <v>0</v>
      </c>
      <c r="F9" s="172">
        <v>0</v>
      </c>
      <c r="H9" s="10"/>
      <c r="L9" s="59" t="s">
        <v>2800</v>
      </c>
      <c r="M9" t="s">
        <v>14618</v>
      </c>
    </row>
    <row r="10" spans="1:13" x14ac:dyDescent="0.2">
      <c r="A10" s="94" t="s">
        <v>121</v>
      </c>
      <c r="B10" s="88">
        <v>2019</v>
      </c>
      <c r="C10" s="49">
        <v>70</v>
      </c>
      <c r="D10" s="49">
        <v>64</v>
      </c>
      <c r="E10" s="49">
        <v>0</v>
      </c>
      <c r="F10" s="172">
        <v>0</v>
      </c>
      <c r="L10" s="6">
        <v>2016</v>
      </c>
      <c r="M10">
        <v>1234.5</v>
      </c>
    </row>
    <row r="11" spans="1:13" x14ac:dyDescent="0.2">
      <c r="A11" s="94" t="s">
        <v>2017</v>
      </c>
      <c r="B11" s="88">
        <v>2019</v>
      </c>
      <c r="C11" s="49">
        <v>10</v>
      </c>
      <c r="D11" s="49">
        <v>6.4</v>
      </c>
      <c r="E11" s="49">
        <v>0</v>
      </c>
      <c r="F11" s="172">
        <v>0</v>
      </c>
      <c r="L11" s="6">
        <v>2017</v>
      </c>
      <c r="M11">
        <v>1626</v>
      </c>
    </row>
    <row r="12" spans="1:13" x14ac:dyDescent="0.2">
      <c r="A12" s="94" t="s">
        <v>647</v>
      </c>
      <c r="B12" s="88">
        <v>2017</v>
      </c>
      <c r="C12" s="49">
        <v>40</v>
      </c>
      <c r="D12" s="49">
        <v>22.75</v>
      </c>
      <c r="E12" s="49">
        <v>0</v>
      </c>
      <c r="F12" s="172">
        <v>0</v>
      </c>
      <c r="L12" s="6">
        <v>2018</v>
      </c>
      <c r="M12">
        <v>3598.13</v>
      </c>
    </row>
    <row r="13" spans="1:13" x14ac:dyDescent="0.2">
      <c r="A13" s="94" t="s">
        <v>2011</v>
      </c>
      <c r="B13" s="88">
        <v>2018</v>
      </c>
      <c r="C13" s="49">
        <v>130</v>
      </c>
      <c r="D13" s="49">
        <v>95</v>
      </c>
      <c r="E13" s="49">
        <v>0</v>
      </c>
      <c r="F13" s="172">
        <v>0</v>
      </c>
      <c r="L13" s="6">
        <v>2019</v>
      </c>
      <c r="M13">
        <v>2106.5</v>
      </c>
    </row>
    <row r="14" spans="1:13" x14ac:dyDescent="0.2">
      <c r="A14" s="94" t="s">
        <v>113</v>
      </c>
      <c r="B14" s="88">
        <v>2018</v>
      </c>
      <c r="C14" s="49">
        <v>50.13</v>
      </c>
      <c r="D14" s="49">
        <v>50.001370000000001</v>
      </c>
      <c r="E14" s="49">
        <v>0</v>
      </c>
      <c r="F14" s="172">
        <v>0</v>
      </c>
      <c r="L14" s="6">
        <v>2020</v>
      </c>
      <c r="M14">
        <v>2548</v>
      </c>
    </row>
    <row r="15" spans="1:13" x14ac:dyDescent="0.2">
      <c r="A15" s="94" t="s">
        <v>14107</v>
      </c>
      <c r="B15" s="88">
        <v>2020</v>
      </c>
      <c r="C15" s="49">
        <v>800</v>
      </c>
      <c r="D15" s="49">
        <v>700</v>
      </c>
      <c r="E15" s="49">
        <v>0</v>
      </c>
      <c r="F15" s="172">
        <v>0</v>
      </c>
      <c r="L15" s="6" t="s">
        <v>2799</v>
      </c>
      <c r="M15">
        <v>11113.130000000001</v>
      </c>
    </row>
    <row r="16" spans="1:13" x14ac:dyDescent="0.2">
      <c r="A16" s="94" t="s">
        <v>14092</v>
      </c>
      <c r="B16" s="88">
        <v>2018</v>
      </c>
      <c r="C16" s="49">
        <v>0</v>
      </c>
      <c r="D16" s="49">
        <v>0</v>
      </c>
      <c r="E16" s="49">
        <v>23.35</v>
      </c>
      <c r="F16" s="172">
        <v>7.23</v>
      </c>
    </row>
    <row r="17" spans="1:6" x14ac:dyDescent="0.2">
      <c r="A17" s="94" t="s">
        <v>14089</v>
      </c>
      <c r="B17" s="88">
        <v>2020</v>
      </c>
      <c r="C17" s="49">
        <v>0</v>
      </c>
      <c r="D17" s="49">
        <v>0</v>
      </c>
      <c r="E17" s="49">
        <v>27.35</v>
      </c>
      <c r="F17" s="172">
        <v>8.4</v>
      </c>
    </row>
    <row r="18" spans="1:6" x14ac:dyDescent="0.2">
      <c r="A18" s="94" t="s">
        <v>126</v>
      </c>
      <c r="B18" s="88">
        <v>2020</v>
      </c>
      <c r="C18" s="49">
        <v>15</v>
      </c>
      <c r="D18" s="49">
        <v>18</v>
      </c>
      <c r="E18" s="49">
        <v>9.25</v>
      </c>
      <c r="F18" s="172">
        <v>0</v>
      </c>
    </row>
    <row r="19" spans="1:6" x14ac:dyDescent="0.2">
      <c r="A19" s="94" t="s">
        <v>124</v>
      </c>
      <c r="B19" s="88">
        <v>2019</v>
      </c>
      <c r="C19" s="49">
        <v>100</v>
      </c>
      <c r="D19" s="49">
        <v>99.75</v>
      </c>
      <c r="E19" s="49">
        <v>0</v>
      </c>
      <c r="F19" s="172">
        <v>0</v>
      </c>
    </row>
    <row r="20" spans="1:6" x14ac:dyDescent="0.2">
      <c r="A20" s="94" t="s">
        <v>600</v>
      </c>
      <c r="B20" s="88">
        <v>2016</v>
      </c>
      <c r="C20" s="49">
        <v>50</v>
      </c>
      <c r="D20" s="49">
        <v>49.875</v>
      </c>
      <c r="E20" s="49">
        <v>0</v>
      </c>
      <c r="F20" s="172">
        <v>0</v>
      </c>
    </row>
    <row r="21" spans="1:6" x14ac:dyDescent="0.2">
      <c r="A21" s="94" t="s">
        <v>122</v>
      </c>
      <c r="B21" s="88">
        <v>2019</v>
      </c>
      <c r="C21" s="49">
        <v>293</v>
      </c>
      <c r="D21" s="49">
        <v>284.99998699999998</v>
      </c>
      <c r="E21" s="49">
        <v>0</v>
      </c>
      <c r="F21" s="172">
        <v>0</v>
      </c>
    </row>
    <row r="22" spans="1:6" x14ac:dyDescent="0.2">
      <c r="A22" s="94" t="s">
        <v>1940</v>
      </c>
      <c r="B22" s="88">
        <v>2016</v>
      </c>
      <c r="C22" s="97">
        <v>148</v>
      </c>
      <c r="D22" s="97">
        <v>140</v>
      </c>
      <c r="E22" s="49">
        <v>0</v>
      </c>
      <c r="F22" s="172">
        <v>0</v>
      </c>
    </row>
    <row r="23" spans="1:6" x14ac:dyDescent="0.2">
      <c r="A23" s="94" t="s">
        <v>114</v>
      </c>
      <c r="B23" s="88">
        <v>2018</v>
      </c>
      <c r="C23" s="49">
        <v>500</v>
      </c>
      <c r="D23" s="49">
        <v>480</v>
      </c>
      <c r="E23" s="49">
        <v>0</v>
      </c>
      <c r="F23" s="172">
        <v>0</v>
      </c>
    </row>
    <row r="24" spans="1:6" x14ac:dyDescent="0.2">
      <c r="A24" s="94" t="s">
        <v>106</v>
      </c>
      <c r="B24" s="88">
        <v>2018</v>
      </c>
      <c r="C24" s="49">
        <v>300</v>
      </c>
      <c r="D24" s="49">
        <v>290</v>
      </c>
      <c r="E24" s="49">
        <v>0</v>
      </c>
      <c r="F24" s="172">
        <v>0</v>
      </c>
    </row>
    <row r="25" spans="1:6" x14ac:dyDescent="0.2">
      <c r="A25" s="94" t="s">
        <v>2019</v>
      </c>
      <c r="B25" s="88">
        <v>2017</v>
      </c>
      <c r="C25" s="49">
        <v>0</v>
      </c>
      <c r="D25" s="49">
        <v>0</v>
      </c>
      <c r="E25" s="49">
        <v>30</v>
      </c>
      <c r="F25" s="172">
        <f>SUM('DLIs&amp;DLRs'!E1474,'DLIs&amp;DLRs'!E1477,'DLIs&amp;DLRs'!E1480,'DLIs&amp;DLRs'!E1483,'DLIs&amp;DLRs'!E1486)</f>
        <v>0</v>
      </c>
    </row>
    <row r="26" spans="1:6" x14ac:dyDescent="0.2">
      <c r="A26" s="94" t="s">
        <v>139</v>
      </c>
      <c r="B26" s="88">
        <v>2017</v>
      </c>
      <c r="C26" s="49">
        <v>40</v>
      </c>
      <c r="D26" s="49">
        <v>37.049999999999997</v>
      </c>
      <c r="E26" s="49">
        <v>0</v>
      </c>
      <c r="F26" s="172">
        <v>0</v>
      </c>
    </row>
    <row r="27" spans="1:6" x14ac:dyDescent="0.2">
      <c r="A27" s="94" t="s">
        <v>127</v>
      </c>
      <c r="B27" s="88">
        <v>2020</v>
      </c>
      <c r="C27" s="49">
        <v>150</v>
      </c>
      <c r="D27" s="49">
        <v>142</v>
      </c>
      <c r="E27" s="49">
        <v>23.9</v>
      </c>
      <c r="F27" s="172">
        <v>18</v>
      </c>
    </row>
    <row r="28" spans="1:6" x14ac:dyDescent="0.2">
      <c r="A28" s="94" t="s">
        <v>129</v>
      </c>
      <c r="B28" s="88">
        <v>2020</v>
      </c>
      <c r="C28" s="49">
        <v>50</v>
      </c>
      <c r="D28" s="49">
        <v>12.5</v>
      </c>
      <c r="E28" s="49">
        <v>0</v>
      </c>
      <c r="F28" s="172">
        <v>0</v>
      </c>
    </row>
    <row r="29" spans="1:6" x14ac:dyDescent="0.2">
      <c r="A29" s="94" t="s">
        <v>14081</v>
      </c>
      <c r="B29" s="88">
        <v>2020</v>
      </c>
      <c r="C29" s="49">
        <v>30</v>
      </c>
      <c r="D29" s="49">
        <v>2.9649999999999999</v>
      </c>
      <c r="E29" s="49">
        <v>9.5</v>
      </c>
      <c r="F29" s="172">
        <v>3</v>
      </c>
    </row>
    <row r="30" spans="1:6" x14ac:dyDescent="0.2">
      <c r="A30" s="94" t="s">
        <v>2013</v>
      </c>
      <c r="B30" s="103">
        <v>2018</v>
      </c>
      <c r="C30" s="52">
        <v>74</v>
      </c>
      <c r="D30" s="52">
        <v>66</v>
      </c>
      <c r="E30" s="49">
        <v>0</v>
      </c>
      <c r="F30" s="172">
        <v>0</v>
      </c>
    </row>
    <row r="31" spans="1:6" x14ac:dyDescent="0.2">
      <c r="A31" s="94" t="s">
        <v>131</v>
      </c>
      <c r="B31" s="88">
        <v>2017</v>
      </c>
      <c r="C31" s="49">
        <v>250</v>
      </c>
      <c r="D31" s="49">
        <v>236.4200134985</v>
      </c>
      <c r="E31" s="49">
        <v>0</v>
      </c>
      <c r="F31" s="172">
        <v>0</v>
      </c>
    </row>
    <row r="32" spans="1:6" x14ac:dyDescent="0.2">
      <c r="A32" s="94" t="s">
        <v>118</v>
      </c>
      <c r="B32" s="88">
        <v>2018</v>
      </c>
      <c r="C32" s="49">
        <v>119</v>
      </c>
      <c r="D32" s="49">
        <v>114</v>
      </c>
      <c r="E32" s="49">
        <v>0</v>
      </c>
      <c r="F32" s="172">
        <v>0</v>
      </c>
    </row>
    <row r="33" spans="1:6" x14ac:dyDescent="0.2">
      <c r="A33" s="94" t="s">
        <v>649</v>
      </c>
      <c r="B33" s="88">
        <v>2017</v>
      </c>
      <c r="C33" s="49">
        <v>125</v>
      </c>
      <c r="D33" s="49">
        <v>120</v>
      </c>
      <c r="E33" s="49">
        <v>0</v>
      </c>
      <c r="F33" s="172">
        <v>0</v>
      </c>
    </row>
    <row r="34" spans="1:6" x14ac:dyDescent="0.2">
      <c r="A34" s="94" t="s">
        <v>1941</v>
      </c>
      <c r="B34" s="88">
        <v>2016</v>
      </c>
      <c r="C34" s="97">
        <v>201.5</v>
      </c>
      <c r="D34" s="97">
        <v>159</v>
      </c>
      <c r="E34" s="49">
        <v>0</v>
      </c>
      <c r="F34" s="172">
        <v>0</v>
      </c>
    </row>
    <row r="35" spans="1:6" x14ac:dyDescent="0.2">
      <c r="A35" s="94" t="s">
        <v>2010</v>
      </c>
      <c r="B35" s="88">
        <v>2016</v>
      </c>
      <c r="C35" s="49">
        <v>50</v>
      </c>
      <c r="D35" s="49">
        <v>40.5</v>
      </c>
      <c r="E35" s="49">
        <v>0</v>
      </c>
      <c r="F35" s="172">
        <v>0</v>
      </c>
    </row>
    <row r="36" spans="1:6" x14ac:dyDescent="0.2">
      <c r="A36" s="94" t="s">
        <v>132</v>
      </c>
      <c r="B36" s="88">
        <v>2020</v>
      </c>
      <c r="C36" s="49">
        <v>500</v>
      </c>
      <c r="D36" s="49">
        <v>475</v>
      </c>
      <c r="E36" s="49">
        <v>0</v>
      </c>
      <c r="F36" s="172">
        <v>0</v>
      </c>
    </row>
    <row r="37" spans="1:6" x14ac:dyDescent="0.2">
      <c r="A37" s="94" t="s">
        <v>115</v>
      </c>
      <c r="B37" s="88">
        <v>2018</v>
      </c>
      <c r="C37" s="49">
        <v>200</v>
      </c>
      <c r="D37" s="49">
        <v>192</v>
      </c>
      <c r="E37" s="49">
        <v>0</v>
      </c>
      <c r="F37" s="172">
        <v>0</v>
      </c>
    </row>
    <row r="38" spans="1:6" x14ac:dyDescent="0.2">
      <c r="A38" s="94" t="s">
        <v>107</v>
      </c>
      <c r="B38" s="88">
        <v>2018</v>
      </c>
      <c r="C38" s="49">
        <v>200</v>
      </c>
      <c r="D38" s="49">
        <v>85.5</v>
      </c>
      <c r="E38" s="49">
        <v>0</v>
      </c>
      <c r="F38" s="172">
        <v>0</v>
      </c>
    </row>
    <row r="39" spans="1:6" x14ac:dyDescent="0.2">
      <c r="A39" s="94" t="s">
        <v>1942</v>
      </c>
      <c r="B39" s="88">
        <v>2017</v>
      </c>
      <c r="C39" s="97">
        <v>100</v>
      </c>
      <c r="D39" s="97">
        <v>100</v>
      </c>
      <c r="E39" s="49">
        <v>104</v>
      </c>
      <c r="F39" s="172">
        <v>104</v>
      </c>
    </row>
    <row r="40" spans="1:6" x14ac:dyDescent="0.2">
      <c r="A40" s="94" t="s">
        <v>128</v>
      </c>
      <c r="B40" s="88">
        <v>2020</v>
      </c>
      <c r="C40" s="49">
        <v>47</v>
      </c>
      <c r="D40" s="49">
        <v>24</v>
      </c>
      <c r="E40" s="49">
        <v>0</v>
      </c>
      <c r="F40" s="172">
        <v>0</v>
      </c>
    </row>
    <row r="41" spans="1:6" x14ac:dyDescent="0.2">
      <c r="A41" s="94" t="s">
        <v>108</v>
      </c>
      <c r="B41" s="88">
        <v>2018</v>
      </c>
      <c r="C41" s="49">
        <v>55</v>
      </c>
      <c r="D41" s="49">
        <v>14.995000000000001</v>
      </c>
      <c r="E41" s="49">
        <v>45.7</v>
      </c>
      <c r="F41" s="172">
        <f>SUM('DLIs&amp;DLRs'!E792:E798)</f>
        <v>0</v>
      </c>
    </row>
    <row r="42" spans="1:6" x14ac:dyDescent="0.2">
      <c r="A42" s="94" t="s">
        <v>14104</v>
      </c>
      <c r="B42" s="88">
        <v>2020</v>
      </c>
      <c r="C42" s="49">
        <v>0</v>
      </c>
      <c r="D42" s="49">
        <v>0</v>
      </c>
      <c r="E42" s="49">
        <v>47.25</v>
      </c>
      <c r="F42" s="172">
        <v>5.88</v>
      </c>
    </row>
    <row r="43" spans="1:6" x14ac:dyDescent="0.2">
      <c r="A43" s="94" t="s">
        <v>123</v>
      </c>
      <c r="B43" s="88">
        <v>2019</v>
      </c>
      <c r="C43" s="49">
        <v>90</v>
      </c>
      <c r="D43" s="49">
        <v>79.449999999999989</v>
      </c>
      <c r="E43" s="49">
        <v>0</v>
      </c>
      <c r="F43" s="172">
        <v>0</v>
      </c>
    </row>
    <row r="44" spans="1:6" x14ac:dyDescent="0.2">
      <c r="A44" s="94" t="s">
        <v>2018</v>
      </c>
      <c r="B44" s="88">
        <v>2017</v>
      </c>
      <c r="C44" s="49">
        <v>0</v>
      </c>
      <c r="D44" s="49">
        <v>0</v>
      </c>
      <c r="E44" s="49">
        <v>44.9</v>
      </c>
      <c r="F44" s="172">
        <f>SUM('DLIs&amp;DLRs'!E1449,'DLIs&amp;DLRs'!E1452,'DLIs&amp;DLRs'!E1455)</f>
        <v>0</v>
      </c>
    </row>
    <row r="45" spans="1:6" x14ac:dyDescent="0.2">
      <c r="A45" s="94" t="s">
        <v>125</v>
      </c>
      <c r="B45" s="88">
        <v>2019</v>
      </c>
      <c r="C45" s="49">
        <v>500</v>
      </c>
      <c r="D45" s="49">
        <v>500</v>
      </c>
      <c r="E45" s="49">
        <v>0</v>
      </c>
      <c r="F45" s="172">
        <v>0</v>
      </c>
    </row>
    <row r="46" spans="1:6" x14ac:dyDescent="0.2">
      <c r="A46" s="94" t="s">
        <v>14073</v>
      </c>
      <c r="B46" s="88">
        <v>2020</v>
      </c>
      <c r="C46" s="49">
        <v>100</v>
      </c>
      <c r="D46" s="49">
        <v>100</v>
      </c>
      <c r="E46" s="49">
        <v>80</v>
      </c>
      <c r="F46" s="172">
        <v>48</v>
      </c>
    </row>
    <row r="47" spans="1:6" x14ac:dyDescent="0.2">
      <c r="A47" s="94" t="s">
        <v>119</v>
      </c>
      <c r="B47" s="88">
        <v>2018</v>
      </c>
      <c r="C47" s="49">
        <v>60</v>
      </c>
      <c r="D47" s="49">
        <v>54</v>
      </c>
      <c r="E47" s="49">
        <v>0</v>
      </c>
      <c r="F47" s="172">
        <v>0</v>
      </c>
    </row>
    <row r="48" spans="1:6" x14ac:dyDescent="0.2">
      <c r="A48" s="94" t="s">
        <v>133</v>
      </c>
      <c r="B48" s="88">
        <v>2020</v>
      </c>
      <c r="C48" s="97">
        <v>0</v>
      </c>
      <c r="D48" s="49">
        <v>0</v>
      </c>
      <c r="E48" s="49">
        <v>23.957999999999998</v>
      </c>
      <c r="F48" s="172">
        <f>SUM('DLIs&amp;DLRs'!E928,'DLIs&amp;DLRs'!E934,'DLIs&amp;DLRs'!E937)</f>
        <v>0</v>
      </c>
    </row>
    <row r="49" spans="1:6" x14ac:dyDescent="0.2">
      <c r="A49" s="94" t="s">
        <v>650</v>
      </c>
      <c r="B49" s="88">
        <v>2017</v>
      </c>
      <c r="C49" s="49">
        <v>185</v>
      </c>
      <c r="D49" s="49">
        <v>185</v>
      </c>
      <c r="E49" s="49">
        <v>0</v>
      </c>
      <c r="F49" s="172">
        <v>0</v>
      </c>
    </row>
    <row r="50" spans="1:6" x14ac:dyDescent="0.2">
      <c r="A50" s="94" t="s">
        <v>651</v>
      </c>
      <c r="B50" s="88">
        <v>2017</v>
      </c>
      <c r="C50" s="49">
        <v>55</v>
      </c>
      <c r="D50" s="49">
        <v>7</v>
      </c>
      <c r="E50" s="49">
        <v>0</v>
      </c>
      <c r="F50" s="172">
        <v>0</v>
      </c>
    </row>
    <row r="51" spans="1:6" x14ac:dyDescent="0.2">
      <c r="A51" s="94" t="s">
        <v>652</v>
      </c>
      <c r="B51" s="88">
        <v>2017</v>
      </c>
      <c r="C51" s="49">
        <v>611</v>
      </c>
      <c r="D51" s="49">
        <v>578.20000000000005</v>
      </c>
      <c r="E51" s="49">
        <v>0</v>
      </c>
      <c r="F51" s="172">
        <v>0</v>
      </c>
    </row>
    <row r="52" spans="1:6" x14ac:dyDescent="0.2">
      <c r="A52" s="94" t="s">
        <v>2016</v>
      </c>
      <c r="B52" s="88">
        <v>2019</v>
      </c>
      <c r="C52" s="49">
        <v>400</v>
      </c>
      <c r="D52" s="49">
        <v>322.99950000000001</v>
      </c>
      <c r="E52" s="49">
        <v>0</v>
      </c>
      <c r="F52" s="172">
        <v>0</v>
      </c>
    </row>
    <row r="53" spans="1:6" x14ac:dyDescent="0.2">
      <c r="A53" s="94" t="s">
        <v>1944</v>
      </c>
      <c r="B53" s="88">
        <v>2016</v>
      </c>
      <c r="C53" s="97">
        <v>300</v>
      </c>
      <c r="D53" s="97">
        <v>289.89</v>
      </c>
      <c r="E53" s="49">
        <v>0</v>
      </c>
      <c r="F53" s="172">
        <v>0</v>
      </c>
    </row>
    <row r="54" spans="1:6" x14ac:dyDescent="0.2">
      <c r="A54" s="94" t="s">
        <v>109</v>
      </c>
      <c r="B54" s="88">
        <v>2018</v>
      </c>
      <c r="C54" s="49">
        <v>120</v>
      </c>
      <c r="D54" s="49">
        <v>119.75</v>
      </c>
      <c r="E54" s="49">
        <v>0</v>
      </c>
      <c r="F54" s="172">
        <v>0</v>
      </c>
    </row>
    <row r="55" spans="1:6" x14ac:dyDescent="0.2">
      <c r="A55" s="94" t="s">
        <v>110</v>
      </c>
      <c r="B55" s="88">
        <v>2018</v>
      </c>
      <c r="C55" s="49">
        <v>60</v>
      </c>
      <c r="D55" s="49">
        <v>31.820000000000004</v>
      </c>
      <c r="E55" s="49">
        <v>0</v>
      </c>
      <c r="F55" s="172">
        <v>0</v>
      </c>
    </row>
    <row r="56" spans="1:6" x14ac:dyDescent="0.2">
      <c r="A56" s="94" t="s">
        <v>653</v>
      </c>
      <c r="B56" s="88">
        <v>2017</v>
      </c>
      <c r="C56" s="49">
        <v>100</v>
      </c>
      <c r="D56" s="49">
        <v>93</v>
      </c>
      <c r="E56" s="49">
        <v>0</v>
      </c>
      <c r="F56" s="172">
        <v>0</v>
      </c>
    </row>
    <row r="57" spans="1:6" x14ac:dyDescent="0.2">
      <c r="A57" s="94" t="s">
        <v>120</v>
      </c>
      <c r="B57" s="88">
        <v>2018</v>
      </c>
      <c r="C57" s="49">
        <v>100</v>
      </c>
      <c r="D57" s="49">
        <v>90</v>
      </c>
      <c r="E57" s="49">
        <v>0</v>
      </c>
      <c r="F57" s="172">
        <v>0</v>
      </c>
    </row>
    <row r="58" spans="1:6" x14ac:dyDescent="0.2">
      <c r="A58" s="94" t="s">
        <v>14094</v>
      </c>
      <c r="B58" s="88">
        <v>2020</v>
      </c>
      <c r="C58" s="49">
        <v>20</v>
      </c>
      <c r="D58" s="49">
        <v>15.5</v>
      </c>
      <c r="E58" s="49">
        <v>0</v>
      </c>
      <c r="F58" s="172">
        <v>0</v>
      </c>
    </row>
    <row r="59" spans="1:6" x14ac:dyDescent="0.2">
      <c r="A59" s="94" t="s">
        <v>14085</v>
      </c>
      <c r="B59" s="88">
        <v>2020</v>
      </c>
      <c r="C59" s="49">
        <v>70</v>
      </c>
      <c r="D59" s="49">
        <v>3</v>
      </c>
      <c r="E59" s="49">
        <v>0</v>
      </c>
      <c r="F59" s="172">
        <v>0</v>
      </c>
    </row>
    <row r="60" spans="1:6" x14ac:dyDescent="0.2">
      <c r="A60" s="94" t="s">
        <v>1945</v>
      </c>
      <c r="B60" s="88">
        <v>2016</v>
      </c>
      <c r="C60" s="97">
        <v>120</v>
      </c>
      <c r="D60" s="97">
        <v>120</v>
      </c>
      <c r="E60" s="49">
        <v>0</v>
      </c>
      <c r="F60" s="172">
        <v>0</v>
      </c>
    </row>
    <row r="61" spans="1:6" x14ac:dyDescent="0.2">
      <c r="A61" s="94" t="s">
        <v>1946</v>
      </c>
      <c r="B61" s="88">
        <v>2016</v>
      </c>
      <c r="C61" s="97">
        <v>35</v>
      </c>
      <c r="D61" s="97">
        <v>18</v>
      </c>
      <c r="E61" s="49">
        <v>0</v>
      </c>
      <c r="F61" s="172">
        <v>0</v>
      </c>
    </row>
    <row r="62" spans="1:6" x14ac:dyDescent="0.2">
      <c r="A62" s="94" t="s">
        <v>654</v>
      </c>
      <c r="B62" s="88">
        <v>2017</v>
      </c>
      <c r="C62" s="49">
        <v>80</v>
      </c>
      <c r="D62" s="49">
        <v>80</v>
      </c>
      <c r="E62" s="49">
        <v>0</v>
      </c>
      <c r="F62" s="172">
        <v>0</v>
      </c>
    </row>
    <row r="63" spans="1:6" x14ac:dyDescent="0.2">
      <c r="A63" s="94" t="s">
        <v>14098</v>
      </c>
      <c r="B63" s="88">
        <v>2020</v>
      </c>
      <c r="C63" s="49">
        <v>500</v>
      </c>
      <c r="D63" s="49">
        <v>480</v>
      </c>
      <c r="E63" s="49">
        <v>0</v>
      </c>
      <c r="F63" s="172">
        <v>0</v>
      </c>
    </row>
    <row r="64" spans="1:6" x14ac:dyDescent="0.2">
      <c r="A64" s="94" t="s">
        <v>14077</v>
      </c>
      <c r="B64" s="88">
        <v>2020</v>
      </c>
      <c r="C64" s="49">
        <v>15</v>
      </c>
      <c r="D64" s="49">
        <v>0</v>
      </c>
      <c r="E64" s="49">
        <v>8.5500000000000007</v>
      </c>
      <c r="F64" s="172">
        <v>2.73</v>
      </c>
    </row>
    <row r="65" spans="1:6" x14ac:dyDescent="0.2">
      <c r="A65" s="94" t="s">
        <v>2012</v>
      </c>
      <c r="B65" s="103">
        <v>2018</v>
      </c>
      <c r="C65" s="49">
        <v>100</v>
      </c>
      <c r="D65" s="49">
        <v>30</v>
      </c>
      <c r="E65" s="49">
        <v>0</v>
      </c>
      <c r="F65" s="172">
        <v>0</v>
      </c>
    </row>
    <row r="66" spans="1:6" x14ac:dyDescent="0.2">
      <c r="A66" s="94" t="s">
        <v>1947</v>
      </c>
      <c r="B66" s="88">
        <v>2017</v>
      </c>
      <c r="C66" s="97">
        <v>40</v>
      </c>
      <c r="D66" s="97">
        <v>3</v>
      </c>
      <c r="E66" s="49">
        <v>0</v>
      </c>
      <c r="F66" s="172">
        <v>0</v>
      </c>
    </row>
    <row r="67" spans="1:6" x14ac:dyDescent="0.2">
      <c r="A67" s="94" t="s">
        <v>2015</v>
      </c>
      <c r="B67" s="103">
        <v>2019</v>
      </c>
      <c r="C67" s="97">
        <v>59.5</v>
      </c>
      <c r="D67" s="97">
        <v>0</v>
      </c>
      <c r="E67" s="49">
        <v>14.35</v>
      </c>
      <c r="F67" s="172">
        <v>3</v>
      </c>
    </row>
    <row r="68" spans="1:6" x14ac:dyDescent="0.2">
      <c r="A68" s="94" t="s">
        <v>1948</v>
      </c>
      <c r="B68" s="88">
        <v>2016</v>
      </c>
      <c r="C68" s="97">
        <v>95</v>
      </c>
      <c r="D68" s="97">
        <v>95</v>
      </c>
      <c r="E68" s="49">
        <v>0</v>
      </c>
      <c r="F68" s="172">
        <v>0</v>
      </c>
    </row>
    <row r="69" spans="1:6" x14ac:dyDescent="0.2">
      <c r="A69" s="94" t="s">
        <v>2008</v>
      </c>
      <c r="B69" s="88">
        <v>2016</v>
      </c>
      <c r="C69" s="49">
        <v>15</v>
      </c>
      <c r="D69" s="49">
        <v>12.984507999999998</v>
      </c>
      <c r="E69" s="49">
        <v>0</v>
      </c>
      <c r="F69" s="172">
        <v>0</v>
      </c>
    </row>
    <row r="70" spans="1:6" x14ac:dyDescent="0.2">
      <c r="A70" s="94" t="s">
        <v>2014</v>
      </c>
      <c r="B70" s="88">
        <v>2019</v>
      </c>
      <c r="C70" s="49">
        <v>143</v>
      </c>
      <c r="D70" s="49">
        <v>118.60010000000001</v>
      </c>
      <c r="E70" s="49">
        <v>0</v>
      </c>
      <c r="F70" s="172">
        <v>0</v>
      </c>
    </row>
    <row r="71" spans="1:6" x14ac:dyDescent="0.2">
      <c r="A71" s="94" t="s">
        <v>130</v>
      </c>
      <c r="B71" s="88">
        <v>2020</v>
      </c>
      <c r="C71" s="49">
        <v>131</v>
      </c>
      <c r="D71" s="49">
        <v>96.798668000000006</v>
      </c>
      <c r="E71" s="49">
        <v>0</v>
      </c>
      <c r="F71" s="172">
        <v>0</v>
      </c>
    </row>
    <row r="72" spans="1:6" x14ac:dyDescent="0.2">
      <c r="A72" s="106" t="s">
        <v>111</v>
      </c>
      <c r="B72" s="110">
        <v>2018</v>
      </c>
      <c r="C72" s="111">
        <v>60</v>
      </c>
      <c r="D72" s="111">
        <v>51</v>
      </c>
      <c r="E72" s="111">
        <v>0</v>
      </c>
      <c r="F72" s="173">
        <v>0</v>
      </c>
    </row>
    <row r="73" spans="1:6" x14ac:dyDescent="0.2">
      <c r="A73" s="106" t="s">
        <v>14101</v>
      </c>
      <c r="B73" s="110">
        <v>2020</v>
      </c>
      <c r="C73" s="116">
        <v>120</v>
      </c>
      <c r="D73" s="116">
        <v>55</v>
      </c>
      <c r="E73" s="111">
        <v>0</v>
      </c>
      <c r="F73" s="173">
        <v>0</v>
      </c>
    </row>
    <row r="74" spans="1:6" x14ac:dyDescent="0.2">
      <c r="A74" s="118"/>
    </row>
    <row r="75" spans="1:6" x14ac:dyDescent="0.2">
      <c r="A75" s="118"/>
    </row>
    <row r="76" spans="1:6" x14ac:dyDescent="0.2">
      <c r="A76" s="118"/>
    </row>
    <row r="77" spans="1:6" x14ac:dyDescent="0.2">
      <c r="A77" s="118"/>
    </row>
    <row r="78" spans="1:6" x14ac:dyDescent="0.2">
      <c r="A78" s="120"/>
    </row>
    <row r="79" spans="1:6" x14ac:dyDescent="0.2">
      <c r="A79" s="120"/>
    </row>
    <row r="84" spans="2:6" x14ac:dyDescent="0.2">
      <c r="B84" s="116"/>
      <c r="C84" s="121"/>
      <c r="D84" s="95"/>
      <c r="E84" s="95"/>
      <c r="F84" s="95"/>
    </row>
  </sheetData>
  <conditionalFormatting sqref="A3">
    <cfRule type="duplicateValues" dxfId="330" priority="97"/>
    <cfRule type="duplicateValues" dxfId="329" priority="99"/>
    <cfRule type="duplicateValues" dxfId="328" priority="98"/>
  </conditionalFormatting>
  <conditionalFormatting sqref="A5">
    <cfRule type="duplicateValues" dxfId="327" priority="96"/>
  </conditionalFormatting>
  <conditionalFormatting sqref="A6">
    <cfRule type="duplicateValues" dxfId="326" priority="90"/>
  </conditionalFormatting>
  <conditionalFormatting sqref="A7">
    <cfRule type="duplicateValues" dxfId="325" priority="83"/>
    <cfRule type="duplicateValues" dxfId="324" priority="82"/>
  </conditionalFormatting>
  <conditionalFormatting sqref="A12">
    <cfRule type="duplicateValues" dxfId="323" priority="91"/>
  </conditionalFormatting>
  <conditionalFormatting sqref="A18">
    <cfRule type="duplicateValues" dxfId="322" priority="95"/>
  </conditionalFormatting>
  <conditionalFormatting sqref="A22">
    <cfRule type="duplicateValues" dxfId="321" priority="89"/>
    <cfRule type="duplicateValues" dxfId="320" priority="87"/>
    <cfRule type="duplicateValues" dxfId="319" priority="86"/>
    <cfRule type="duplicateValues" dxfId="318" priority="88"/>
  </conditionalFormatting>
  <conditionalFormatting sqref="A25">
    <cfRule type="duplicateValues" dxfId="317" priority="85"/>
    <cfRule type="duplicateValues" dxfId="316" priority="84"/>
  </conditionalFormatting>
  <conditionalFormatting sqref="A44 A11">
    <cfRule type="duplicateValues" dxfId="315" priority="100"/>
  </conditionalFormatting>
  <conditionalFormatting sqref="A48">
    <cfRule type="duplicateValues" dxfId="314" priority="93"/>
    <cfRule type="duplicateValues" dxfId="313" priority="92"/>
    <cfRule type="duplicateValues" dxfId="312" priority="94"/>
  </conditionalFormatting>
  <conditionalFormatting sqref="A74:A77">
    <cfRule type="duplicateValues" dxfId="311" priority="81"/>
  </conditionalFormatting>
  <pageMargins left="0.7" right="0.7" top="0.75" bottom="0.75" header="0.3" footer="0.3"/>
  <pageSetup orientation="portrait" verticalDpi="0"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E2F60-64C4-495D-B0A1-5C797A061192}">
  <sheetPr codeName="Sheet3">
    <outlinePr summaryBelow="0"/>
  </sheetPr>
  <dimension ref="A1:R2380"/>
  <sheetViews>
    <sheetView tabSelected="1" topLeftCell="H1" zoomScaleNormal="100" workbookViewId="0">
      <pane ySplit="1" topLeftCell="A2" activePane="bottomLeft" state="frozen"/>
      <selection pane="bottomLeft" activeCell="M3" sqref="M3"/>
    </sheetView>
  </sheetViews>
  <sheetFormatPr baseColWidth="10" defaultColWidth="8.6640625" defaultRowHeight="15" outlineLevelRow="1" x14ac:dyDescent="0.2"/>
  <cols>
    <col min="1" max="1" width="11.33203125" style="76" customWidth="1"/>
    <col min="2" max="2" width="89.83203125" style="95" bestFit="1" customWidth="1"/>
    <col min="3" max="3" width="11.5" style="44" bestFit="1" customWidth="1"/>
    <col min="4" max="4" width="22.5" style="76" bestFit="1" customWidth="1"/>
    <col min="5" max="5" width="30.5" style="95" bestFit="1" customWidth="1"/>
    <col min="6" max="6" width="35.5" style="95" customWidth="1"/>
    <col min="7" max="7" width="31.6640625" style="95" customWidth="1"/>
    <col min="8" max="8" width="20.6640625" style="95" bestFit="1" customWidth="1"/>
    <col min="9" max="9" width="76.1640625" style="45" customWidth="1"/>
    <col min="10" max="10" width="10.5" style="95" bestFit="1" customWidth="1"/>
    <col min="11" max="11" width="21.5" style="121" bestFit="1" customWidth="1"/>
    <col min="12" max="12" width="20.1640625" style="121" bestFit="1" customWidth="1"/>
    <col min="13" max="13" width="25.5" style="95" bestFit="1" customWidth="1"/>
    <col min="14" max="14" width="12.83203125" style="95" bestFit="1" customWidth="1"/>
    <col min="15" max="15" width="21.5" style="170" customWidth="1"/>
    <col min="16" max="16" width="25.1640625" style="76" bestFit="1" customWidth="1"/>
    <col min="17" max="17" width="81.6640625" style="95" customWidth="1"/>
    <col min="18" max="18" width="13" style="76" customWidth="1"/>
    <col min="19" max="16384" width="8.6640625" style="95"/>
  </cols>
  <sheetData>
    <row r="1" spans="1:18" ht="14" customHeight="1" x14ac:dyDescent="0.2">
      <c r="A1" s="122" t="s">
        <v>7</v>
      </c>
      <c r="B1" s="80" t="s">
        <v>15503</v>
      </c>
      <c r="C1" s="122" t="s">
        <v>1</v>
      </c>
      <c r="D1" s="122" t="s">
        <v>2</v>
      </c>
      <c r="E1" s="122" t="s">
        <v>3</v>
      </c>
      <c r="F1" s="122" t="s">
        <v>8</v>
      </c>
      <c r="G1" s="122" t="s">
        <v>2809</v>
      </c>
      <c r="H1" s="122" t="s">
        <v>4</v>
      </c>
      <c r="I1" s="124" t="s">
        <v>9</v>
      </c>
      <c r="J1" s="125" t="s">
        <v>3498</v>
      </c>
      <c r="K1" s="126" t="s">
        <v>908</v>
      </c>
      <c r="L1" s="126" t="s">
        <v>3497</v>
      </c>
      <c r="M1" s="122" t="s">
        <v>5</v>
      </c>
      <c r="N1" s="123" t="s">
        <v>6</v>
      </c>
      <c r="O1" s="127" t="s">
        <v>269</v>
      </c>
      <c r="P1" s="122" t="s">
        <v>10</v>
      </c>
      <c r="Q1" s="122" t="s">
        <v>79</v>
      </c>
      <c r="R1" s="125" t="s">
        <v>2276</v>
      </c>
    </row>
    <row r="2" spans="1:18" s="78" customFormat="1" x14ac:dyDescent="0.2">
      <c r="A2" s="128" t="s">
        <v>31</v>
      </c>
      <c r="B2" s="55" t="s">
        <v>32</v>
      </c>
      <c r="C2" s="42" t="s">
        <v>21</v>
      </c>
      <c r="D2" s="77" t="s">
        <v>59</v>
      </c>
      <c r="E2" s="78" t="s">
        <v>102</v>
      </c>
      <c r="F2" s="78" t="s">
        <v>2810</v>
      </c>
      <c r="G2" s="78" t="s">
        <v>2817</v>
      </c>
      <c r="H2" s="78" t="s">
        <v>78</v>
      </c>
      <c r="I2" s="129" t="s">
        <v>83</v>
      </c>
      <c r="J2" s="130" t="str">
        <f>LEFT(DLILibrary[[#This Row],[DLI]], 3)</f>
        <v>DLI</v>
      </c>
      <c r="K2" s="131">
        <f>SUM(K3,K4)</f>
        <v>15</v>
      </c>
      <c r="L2" s="132">
        <f>IF(DLILibrary[[#This Row],[DLI/DLR]]="DLI",IF(J3="DLR",0,DLILibrary[[#This Row],[Value of DLI (in mln)]]),DLILibrary[[#This Row],[Value of DLI (in mln)]])</f>
        <v>0</v>
      </c>
      <c r="M2" s="239">
        <f>IF(DLILibrary[[#This Row],[DLI/DLR]]="DLI",DLILibrary[[#This Row],[Value of DLI (in mln)]]/(VLOOKUP(DLILibrary[[#This Row],[Project ID]],'RBF Projects'!A:U,12,FALSE)),0)</f>
        <v>0.20270270270270271</v>
      </c>
      <c r="N2" s="78" t="s">
        <v>62</v>
      </c>
      <c r="O2" s="133" t="s">
        <v>1910</v>
      </c>
      <c r="P2" s="77" t="s">
        <v>28</v>
      </c>
      <c r="Q2" s="78" t="s">
        <v>995</v>
      </c>
      <c r="R2" s="77" t="s">
        <v>62</v>
      </c>
    </row>
    <row r="3" spans="1:18" outlineLevel="1" x14ac:dyDescent="0.2">
      <c r="A3" s="134" t="s">
        <v>31</v>
      </c>
      <c r="B3" s="56" t="s">
        <v>32</v>
      </c>
      <c r="C3" s="43" t="s">
        <v>21</v>
      </c>
      <c r="D3" s="76" t="s">
        <v>59</v>
      </c>
      <c r="E3" s="95" t="s">
        <v>102</v>
      </c>
      <c r="F3" s="95" t="s">
        <v>2810</v>
      </c>
      <c r="G3" s="95" t="s">
        <v>2817</v>
      </c>
      <c r="H3" s="95" t="s">
        <v>78</v>
      </c>
      <c r="I3" s="45" t="s">
        <v>3001</v>
      </c>
      <c r="J3" s="95" t="str">
        <f>LEFT(DLILibrary[[#This Row],[DLI]], 3)</f>
        <v>DLR</v>
      </c>
      <c r="K3" s="121">
        <v>7.5</v>
      </c>
      <c r="L3" s="121">
        <f>IF(DLILibrary[[#This Row],[DLI/DLR]]="DLI",IF(J4="DLR",0,DLILibrary[[#This Row],[Value of DLI (in mln)]]),DLILibrary[[#This Row],[Value of DLI (in mln)]])</f>
        <v>7.5</v>
      </c>
      <c r="M3" s="239">
        <f>IF(DLILibrary[[#This Row],[DLI/DLR]]="DLI",DLILibrary[[#This Row],[Value of DLI (in mln)]]/(VLOOKUP(DLILibrary[[#This Row],[Project ID]],'RBF Projects'!A:U,12,FALSE)),0)</f>
        <v>0</v>
      </c>
      <c r="N3" s="95" t="s">
        <v>62</v>
      </c>
      <c r="O3" s="45" t="s">
        <v>1910</v>
      </c>
      <c r="P3" s="76" t="s">
        <v>28</v>
      </c>
      <c r="Q3" s="95" t="s">
        <v>3002</v>
      </c>
      <c r="R3" s="76" t="s">
        <v>62</v>
      </c>
    </row>
    <row r="4" spans="1:18" outlineLevel="1" x14ac:dyDescent="0.2">
      <c r="A4" s="134" t="s">
        <v>31</v>
      </c>
      <c r="B4" s="56" t="s">
        <v>32</v>
      </c>
      <c r="C4" s="43" t="s">
        <v>21</v>
      </c>
      <c r="D4" s="76" t="s">
        <v>59</v>
      </c>
      <c r="E4" s="95" t="s">
        <v>102</v>
      </c>
      <c r="F4" s="95" t="s">
        <v>2810</v>
      </c>
      <c r="G4" s="95" t="s">
        <v>2817</v>
      </c>
      <c r="H4" s="95" t="s">
        <v>78</v>
      </c>
      <c r="I4" s="45" t="s">
        <v>3003</v>
      </c>
      <c r="J4" s="95" t="str">
        <f>LEFT(DLILibrary[[#This Row],[DLI]], 3)</f>
        <v>DLR</v>
      </c>
      <c r="K4" s="121">
        <v>7.5</v>
      </c>
      <c r="L4" s="121">
        <f>IF(DLILibrary[[#This Row],[DLI/DLR]]="DLI",IF(J5="DLR",0,DLILibrary[[#This Row],[Value of DLI (in mln)]]),DLILibrary[[#This Row],[Value of DLI (in mln)]])</f>
        <v>7.5</v>
      </c>
      <c r="M4" s="239">
        <f>IF(DLILibrary[[#This Row],[DLI/DLR]]="DLI",DLILibrary[[#This Row],[Value of DLI (in mln)]]/(VLOOKUP(DLILibrary[[#This Row],[Project ID]],'RBF Projects'!A:U,12,FALSE)),0)</f>
        <v>0</v>
      </c>
      <c r="N4" s="95" t="s">
        <v>62</v>
      </c>
      <c r="O4" s="45" t="s">
        <v>1910</v>
      </c>
      <c r="P4" s="76" t="s">
        <v>28</v>
      </c>
      <c r="Q4" s="95" t="s">
        <v>1913</v>
      </c>
      <c r="R4" s="76" t="s">
        <v>62</v>
      </c>
    </row>
    <row r="5" spans="1:18" x14ac:dyDescent="0.2">
      <c r="A5" s="134" t="s">
        <v>31</v>
      </c>
      <c r="B5" s="56" t="s">
        <v>32</v>
      </c>
      <c r="C5" s="43" t="s">
        <v>21</v>
      </c>
      <c r="D5" s="76" t="s">
        <v>59</v>
      </c>
      <c r="E5" s="95" t="s">
        <v>102</v>
      </c>
      <c r="F5" s="95" t="s">
        <v>3234</v>
      </c>
      <c r="G5" s="95" t="s">
        <v>2865</v>
      </c>
      <c r="H5" s="95" t="s">
        <v>74</v>
      </c>
      <c r="I5" s="135" t="s">
        <v>82</v>
      </c>
      <c r="J5" s="136" t="str">
        <f>LEFT(DLILibrary[[#This Row],[DLI]], 3)</f>
        <v>DLI</v>
      </c>
      <c r="K5" s="137">
        <f>SUM(K6:K9)</f>
        <v>20</v>
      </c>
      <c r="L5" s="137">
        <f>IF(DLILibrary[[#This Row],[DLI/DLR]]="DLI",IF(J6="DLR",0,DLILibrary[[#This Row],[Value of DLI (in mln)]]),DLILibrary[[#This Row],[Value of DLI (in mln)]])</f>
        <v>0</v>
      </c>
      <c r="M5" s="239">
        <f>IF(DLILibrary[[#This Row],[DLI/DLR]]="DLI",DLILibrary[[#This Row],[Value of DLI (in mln)]]/(VLOOKUP(DLILibrary[[#This Row],[Project ID]],'RBF Projects'!A:U,12,FALSE)),0)</f>
        <v>0.27027027027027029</v>
      </c>
      <c r="N5" s="95" t="s">
        <v>61</v>
      </c>
      <c r="O5" s="138" t="s">
        <v>597</v>
      </c>
      <c r="P5" s="76" t="s">
        <v>28</v>
      </c>
      <c r="Q5" s="95" t="s">
        <v>995</v>
      </c>
      <c r="R5" s="76" t="s">
        <v>62</v>
      </c>
    </row>
    <row r="6" spans="1:18" outlineLevel="1" x14ac:dyDescent="0.2">
      <c r="A6" s="134" t="s">
        <v>31</v>
      </c>
      <c r="B6" s="56" t="s">
        <v>32</v>
      </c>
      <c r="C6" s="43" t="s">
        <v>21</v>
      </c>
      <c r="D6" s="76" t="s">
        <v>59</v>
      </c>
      <c r="E6" s="95" t="s">
        <v>102</v>
      </c>
      <c r="F6" s="95" t="s">
        <v>3234</v>
      </c>
      <c r="G6" s="95" t="s">
        <v>2865</v>
      </c>
      <c r="H6" s="95" t="s">
        <v>74</v>
      </c>
      <c r="I6" s="45" t="s">
        <v>80</v>
      </c>
      <c r="J6" s="95" t="str">
        <f>LEFT(DLILibrary[[#This Row],[DLI]], 3)</f>
        <v>DLR</v>
      </c>
      <c r="K6" s="121">
        <v>10</v>
      </c>
      <c r="L6" s="121">
        <f>IF(DLILibrary[[#This Row],[DLI/DLR]]="DLI",IF(J7="DLR",0,DLILibrary[[#This Row],[Value of DLI (in mln)]]),DLILibrary[[#This Row],[Value of DLI (in mln)]])</f>
        <v>10</v>
      </c>
      <c r="M6" s="239">
        <f>IF(DLILibrary[[#This Row],[DLI/DLR]]="DLI",DLILibrary[[#This Row],[Value of DLI (in mln)]]/(VLOOKUP(DLILibrary[[#This Row],[Project ID]],'RBF Projects'!A:U,12,FALSE)),0)</f>
        <v>0</v>
      </c>
      <c r="N6" s="95" t="s">
        <v>61</v>
      </c>
      <c r="O6" s="45" t="s">
        <v>1911</v>
      </c>
      <c r="P6" s="76" t="s">
        <v>28</v>
      </c>
      <c r="Q6" s="95" t="s">
        <v>1914</v>
      </c>
      <c r="R6" s="76" t="s">
        <v>62</v>
      </c>
    </row>
    <row r="7" spans="1:18" outlineLevel="1" x14ac:dyDescent="0.2">
      <c r="A7" s="134" t="s">
        <v>31</v>
      </c>
      <c r="B7" s="56" t="s">
        <v>32</v>
      </c>
      <c r="C7" s="43" t="s">
        <v>21</v>
      </c>
      <c r="D7" s="76" t="s">
        <v>59</v>
      </c>
      <c r="E7" s="95" t="s">
        <v>102</v>
      </c>
      <c r="F7" s="95" t="s">
        <v>3234</v>
      </c>
      <c r="G7" s="95" t="s">
        <v>2865</v>
      </c>
      <c r="H7" s="95" t="s">
        <v>74</v>
      </c>
      <c r="I7" s="45" t="s">
        <v>2876</v>
      </c>
      <c r="J7" s="95" t="str">
        <f>LEFT(DLILibrary[[#This Row],[DLI]], 3)</f>
        <v>DLR</v>
      </c>
      <c r="K7" s="121">
        <v>4</v>
      </c>
      <c r="L7" s="121">
        <f>IF(DLILibrary[[#This Row],[DLI/DLR]]="DLI",IF(J8="DLR",0,DLILibrary[[#This Row],[Value of DLI (in mln)]]),DLILibrary[[#This Row],[Value of DLI (in mln)]])</f>
        <v>4</v>
      </c>
      <c r="M7" s="239">
        <f>IF(DLILibrary[[#This Row],[DLI/DLR]]="DLI",DLILibrary[[#This Row],[Value of DLI (in mln)]]/(VLOOKUP(DLILibrary[[#This Row],[Project ID]],'RBF Projects'!A:U,12,FALSE)),0)</f>
        <v>0</v>
      </c>
      <c r="N7" s="95" t="s">
        <v>61</v>
      </c>
      <c r="O7" s="45" t="s">
        <v>1912</v>
      </c>
      <c r="P7" s="76" t="s">
        <v>28</v>
      </c>
      <c r="Q7" s="95" t="s">
        <v>2877</v>
      </c>
      <c r="R7" s="76" t="s">
        <v>62</v>
      </c>
    </row>
    <row r="8" spans="1:18" outlineLevel="1" x14ac:dyDescent="0.2">
      <c r="A8" s="134" t="s">
        <v>31</v>
      </c>
      <c r="B8" s="56" t="s">
        <v>32</v>
      </c>
      <c r="C8" s="43" t="s">
        <v>21</v>
      </c>
      <c r="D8" s="76" t="s">
        <v>59</v>
      </c>
      <c r="E8" s="95" t="s">
        <v>102</v>
      </c>
      <c r="F8" s="95" t="s">
        <v>3234</v>
      </c>
      <c r="G8" s="95" t="s">
        <v>2865</v>
      </c>
      <c r="H8" s="95" t="s">
        <v>74</v>
      </c>
      <c r="I8" s="45" t="s">
        <v>2878</v>
      </c>
      <c r="J8" s="95" t="str">
        <f>LEFT(DLILibrary[[#This Row],[DLI]], 3)</f>
        <v>DLR</v>
      </c>
      <c r="K8" s="121">
        <v>3</v>
      </c>
      <c r="L8" s="121">
        <f>IF(DLILibrary[[#This Row],[DLI/DLR]]="DLI",IF(J9="DLR",0,DLILibrary[[#This Row],[Value of DLI (in mln)]]),DLILibrary[[#This Row],[Value of DLI (in mln)]])</f>
        <v>3</v>
      </c>
      <c r="M8" s="239">
        <f>IF(DLILibrary[[#This Row],[DLI/DLR]]="DLI",DLILibrary[[#This Row],[Value of DLI (in mln)]]/(VLOOKUP(DLILibrary[[#This Row],[Project ID]],'RBF Projects'!A:U,12,FALSE)),0)</f>
        <v>0</v>
      </c>
      <c r="N8" s="95" t="s">
        <v>61</v>
      </c>
      <c r="O8" s="45" t="s">
        <v>1912</v>
      </c>
      <c r="P8" s="76" t="s">
        <v>28</v>
      </c>
      <c r="Q8" s="95" t="s">
        <v>2879</v>
      </c>
      <c r="R8" s="76" t="s">
        <v>62</v>
      </c>
    </row>
    <row r="9" spans="1:18" outlineLevel="1" x14ac:dyDescent="0.2">
      <c r="A9" s="134" t="s">
        <v>31</v>
      </c>
      <c r="B9" s="56" t="s">
        <v>32</v>
      </c>
      <c r="C9" s="43" t="s">
        <v>21</v>
      </c>
      <c r="D9" s="76" t="s">
        <v>59</v>
      </c>
      <c r="E9" s="95" t="s">
        <v>102</v>
      </c>
      <c r="F9" s="95" t="s">
        <v>3234</v>
      </c>
      <c r="G9" s="95" t="s">
        <v>2865</v>
      </c>
      <c r="H9" s="95" t="s">
        <v>74</v>
      </c>
      <c r="I9" s="45" t="s">
        <v>2880</v>
      </c>
      <c r="J9" s="95" t="str">
        <f>LEFT(DLILibrary[[#This Row],[DLI]], 3)</f>
        <v>DLR</v>
      </c>
      <c r="K9" s="121">
        <v>3</v>
      </c>
      <c r="L9" s="121">
        <f>IF(DLILibrary[[#This Row],[DLI/DLR]]="DLI",IF(J10="DLR",0,DLILibrary[[#This Row],[Value of DLI (in mln)]]),DLILibrary[[#This Row],[Value of DLI (in mln)]])</f>
        <v>3</v>
      </c>
      <c r="M9" s="239">
        <f>IF(DLILibrary[[#This Row],[DLI/DLR]]="DLI",DLILibrary[[#This Row],[Value of DLI (in mln)]]/(VLOOKUP(DLILibrary[[#This Row],[Project ID]],'RBF Projects'!A:U,12,FALSE)),0)</f>
        <v>0</v>
      </c>
      <c r="N9" s="95" t="s">
        <v>61</v>
      </c>
      <c r="O9" s="45" t="s">
        <v>1912</v>
      </c>
      <c r="P9" s="76" t="s">
        <v>28</v>
      </c>
      <c r="Q9" s="95" t="s">
        <v>2881</v>
      </c>
      <c r="R9" s="76" t="s">
        <v>62</v>
      </c>
    </row>
    <row r="10" spans="1:18" x14ac:dyDescent="0.2">
      <c r="A10" s="134" t="s">
        <v>31</v>
      </c>
      <c r="B10" s="56" t="s">
        <v>32</v>
      </c>
      <c r="C10" s="43" t="s">
        <v>21</v>
      </c>
      <c r="D10" s="76" t="s">
        <v>59</v>
      </c>
      <c r="E10" s="95" t="s">
        <v>102</v>
      </c>
      <c r="F10" s="95" t="s">
        <v>3238</v>
      </c>
      <c r="G10" s="95" t="s">
        <v>1524</v>
      </c>
      <c r="H10" s="95" t="s">
        <v>75</v>
      </c>
      <c r="I10" s="135" t="s">
        <v>81</v>
      </c>
      <c r="J10" s="136" t="str">
        <f>LEFT(DLILibrary[[#This Row],[DLI]], 3)</f>
        <v>DLI</v>
      </c>
      <c r="K10" s="137">
        <f>SUM(K11:K15)</f>
        <v>14</v>
      </c>
      <c r="L10" s="137">
        <f>IF(DLILibrary[[#This Row],[DLI/DLR]]="DLI",IF(J11="DLR",0,DLILibrary[[#This Row],[Value of DLI (in mln)]]),DLILibrary[[#This Row],[Value of DLI (in mln)]])</f>
        <v>0</v>
      </c>
      <c r="M10" s="239">
        <f>IF(DLILibrary[[#This Row],[DLI/DLR]]="DLI",DLILibrary[[#This Row],[Value of DLI (in mln)]]/(VLOOKUP(DLILibrary[[#This Row],[Project ID]],'RBF Projects'!A:U,12,FALSE)),0)</f>
        <v>0.1891891891891892</v>
      </c>
      <c r="N10" s="95" t="s">
        <v>61</v>
      </c>
      <c r="O10" s="45" t="s">
        <v>1909</v>
      </c>
      <c r="P10" s="76" t="s">
        <v>28</v>
      </c>
      <c r="Q10" s="95" t="s">
        <v>995</v>
      </c>
      <c r="R10" s="76" t="s">
        <v>62</v>
      </c>
    </row>
    <row r="11" spans="1:18" outlineLevel="1" x14ac:dyDescent="0.2">
      <c r="A11" s="134" t="s">
        <v>31</v>
      </c>
      <c r="B11" s="56" t="s">
        <v>32</v>
      </c>
      <c r="C11" s="43" t="s">
        <v>21</v>
      </c>
      <c r="D11" s="76" t="s">
        <v>59</v>
      </c>
      <c r="E11" s="95" t="s">
        <v>102</v>
      </c>
      <c r="F11" s="95" t="s">
        <v>3238</v>
      </c>
      <c r="G11" s="95" t="s">
        <v>1524</v>
      </c>
      <c r="H11" s="95" t="s">
        <v>75</v>
      </c>
      <c r="I11" s="45" t="s">
        <v>84</v>
      </c>
      <c r="J11" s="95" t="str">
        <f>LEFT(DLILibrary[[#This Row],[DLI]], 3)</f>
        <v>DLR</v>
      </c>
      <c r="K11" s="121">
        <v>3</v>
      </c>
      <c r="L11" s="121">
        <f>IF(DLILibrary[[#This Row],[DLI/DLR]]="DLI",IF(J12="DLR",0,DLILibrary[[#This Row],[Value of DLI (in mln)]]),DLILibrary[[#This Row],[Value of DLI (in mln)]])</f>
        <v>3</v>
      </c>
      <c r="M11" s="239">
        <f>IF(DLILibrary[[#This Row],[DLI/DLR]]="DLI",DLILibrary[[#This Row],[Value of DLI (in mln)]]/(VLOOKUP(DLILibrary[[#This Row],[Project ID]],'RBF Projects'!A:U,12,FALSE)),0)</f>
        <v>0</v>
      </c>
      <c r="N11" s="95" t="s">
        <v>61</v>
      </c>
      <c r="O11" s="45" t="s">
        <v>1909</v>
      </c>
      <c r="P11" s="76" t="s">
        <v>28</v>
      </c>
      <c r="Q11" s="95" t="s">
        <v>1915</v>
      </c>
      <c r="R11" s="76" t="s">
        <v>62</v>
      </c>
    </row>
    <row r="12" spans="1:18" outlineLevel="1" x14ac:dyDescent="0.2">
      <c r="A12" s="134" t="s">
        <v>31</v>
      </c>
      <c r="B12" s="56" t="s">
        <v>32</v>
      </c>
      <c r="C12" s="43" t="s">
        <v>21</v>
      </c>
      <c r="D12" s="76" t="s">
        <v>59</v>
      </c>
      <c r="E12" s="95" t="s">
        <v>102</v>
      </c>
      <c r="F12" s="95" t="s">
        <v>3238</v>
      </c>
      <c r="G12" s="95" t="s">
        <v>1524</v>
      </c>
      <c r="H12" s="95" t="s">
        <v>75</v>
      </c>
      <c r="I12" s="45" t="s">
        <v>3239</v>
      </c>
      <c r="J12" s="95" t="str">
        <f>LEFT(DLILibrary[[#This Row],[DLI]], 3)</f>
        <v>DLR</v>
      </c>
      <c r="K12" s="121">
        <v>3</v>
      </c>
      <c r="L12" s="121">
        <f>IF(DLILibrary[[#This Row],[DLI/DLR]]="DLI",IF(J13="DLR",0,DLILibrary[[#This Row],[Value of DLI (in mln)]]),DLILibrary[[#This Row],[Value of DLI (in mln)]])</f>
        <v>3</v>
      </c>
      <c r="M12" s="239">
        <f>IF(DLILibrary[[#This Row],[DLI/DLR]]="DLI",DLILibrary[[#This Row],[Value of DLI (in mln)]]/(VLOOKUP(DLILibrary[[#This Row],[Project ID]],'RBF Projects'!A:U,12,FALSE)),0)</f>
        <v>0</v>
      </c>
      <c r="N12" s="95" t="s">
        <v>61</v>
      </c>
      <c r="O12" s="45" t="s">
        <v>1909</v>
      </c>
      <c r="P12" s="76" t="s">
        <v>28</v>
      </c>
      <c r="Q12" s="95" t="s">
        <v>1916</v>
      </c>
      <c r="R12" s="76" t="s">
        <v>62</v>
      </c>
    </row>
    <row r="13" spans="1:18" outlineLevel="1" x14ac:dyDescent="0.2">
      <c r="A13" s="134" t="s">
        <v>31</v>
      </c>
      <c r="B13" s="56" t="s">
        <v>32</v>
      </c>
      <c r="C13" s="43" t="s">
        <v>21</v>
      </c>
      <c r="D13" s="76" t="s">
        <v>59</v>
      </c>
      <c r="E13" s="95" t="s">
        <v>102</v>
      </c>
      <c r="F13" s="95" t="s">
        <v>3238</v>
      </c>
      <c r="G13" s="95" t="s">
        <v>1524</v>
      </c>
      <c r="H13" s="95" t="s">
        <v>75</v>
      </c>
      <c r="I13" s="45" t="s">
        <v>85</v>
      </c>
      <c r="J13" s="95" t="str">
        <f>LEFT(DLILibrary[[#This Row],[DLI]], 3)</f>
        <v>DLR</v>
      </c>
      <c r="K13" s="121">
        <v>4</v>
      </c>
      <c r="L13" s="121">
        <f>IF(DLILibrary[[#This Row],[DLI/DLR]]="DLI",IF(J14="DLR",0,DLILibrary[[#This Row],[Value of DLI (in mln)]]),DLILibrary[[#This Row],[Value of DLI (in mln)]])</f>
        <v>4</v>
      </c>
      <c r="M13" s="239">
        <f>IF(DLILibrary[[#This Row],[DLI/DLR]]="DLI",DLILibrary[[#This Row],[Value of DLI (in mln)]]/(VLOOKUP(DLILibrary[[#This Row],[Project ID]],'RBF Projects'!A:U,12,FALSE)),0)</f>
        <v>0</v>
      </c>
      <c r="N13" s="95" t="s">
        <v>61</v>
      </c>
      <c r="O13" s="45" t="s">
        <v>1909</v>
      </c>
      <c r="P13" s="76" t="s">
        <v>28</v>
      </c>
      <c r="Q13" s="76" t="s">
        <v>1917</v>
      </c>
      <c r="R13" s="76" t="s">
        <v>62</v>
      </c>
    </row>
    <row r="14" spans="1:18" outlineLevel="1" x14ac:dyDescent="0.2">
      <c r="A14" s="134" t="s">
        <v>31</v>
      </c>
      <c r="B14" s="56" t="s">
        <v>32</v>
      </c>
      <c r="C14" s="43" t="s">
        <v>21</v>
      </c>
      <c r="D14" s="76" t="s">
        <v>59</v>
      </c>
      <c r="E14" s="95" t="s">
        <v>102</v>
      </c>
      <c r="F14" s="95" t="s">
        <v>3238</v>
      </c>
      <c r="G14" s="95" t="s">
        <v>1524</v>
      </c>
      <c r="H14" s="95" t="s">
        <v>75</v>
      </c>
      <c r="I14" s="45" t="s">
        <v>86</v>
      </c>
      <c r="J14" s="95" t="str">
        <f>LEFT(DLILibrary[[#This Row],[DLI]], 3)</f>
        <v>DLR</v>
      </c>
      <c r="K14" s="121">
        <v>2</v>
      </c>
      <c r="L14" s="121">
        <f>IF(DLILibrary[[#This Row],[DLI/DLR]]="DLI",IF(J15="DLR",0,DLILibrary[[#This Row],[Value of DLI (in mln)]]),DLILibrary[[#This Row],[Value of DLI (in mln)]])</f>
        <v>2</v>
      </c>
      <c r="M14" s="239">
        <f>IF(DLILibrary[[#This Row],[DLI/DLR]]="DLI",DLILibrary[[#This Row],[Value of DLI (in mln)]]/(VLOOKUP(DLILibrary[[#This Row],[Project ID]],'RBF Projects'!A:U,12,FALSE)),0)</f>
        <v>0</v>
      </c>
      <c r="N14" s="95" t="s">
        <v>61</v>
      </c>
      <c r="O14" s="45" t="s">
        <v>1909</v>
      </c>
      <c r="P14" s="76" t="s">
        <v>28</v>
      </c>
      <c r="Q14" s="95" t="s">
        <v>1918</v>
      </c>
      <c r="R14" s="76" t="s">
        <v>62</v>
      </c>
    </row>
    <row r="15" spans="1:18" outlineLevel="1" x14ac:dyDescent="0.2">
      <c r="A15" s="134" t="s">
        <v>31</v>
      </c>
      <c r="B15" s="56" t="s">
        <v>32</v>
      </c>
      <c r="C15" s="43" t="s">
        <v>21</v>
      </c>
      <c r="D15" s="76" t="s">
        <v>59</v>
      </c>
      <c r="E15" s="95" t="s">
        <v>102</v>
      </c>
      <c r="F15" s="95" t="s">
        <v>3238</v>
      </c>
      <c r="G15" s="95" t="s">
        <v>1524</v>
      </c>
      <c r="H15" s="95" t="s">
        <v>75</v>
      </c>
      <c r="I15" s="45" t="s">
        <v>87</v>
      </c>
      <c r="J15" s="95" t="str">
        <f>LEFT(DLILibrary[[#This Row],[DLI]], 3)</f>
        <v>DLR</v>
      </c>
      <c r="K15" s="121">
        <v>2</v>
      </c>
      <c r="L15" s="121">
        <f>IF(DLILibrary[[#This Row],[DLI/DLR]]="DLI",IF(J16="DLR",0,DLILibrary[[#This Row],[Value of DLI (in mln)]]),DLILibrary[[#This Row],[Value of DLI (in mln)]])</f>
        <v>2</v>
      </c>
      <c r="M15" s="239">
        <f>IF(DLILibrary[[#This Row],[DLI/DLR]]="DLI",DLILibrary[[#This Row],[Value of DLI (in mln)]]/(VLOOKUP(DLILibrary[[#This Row],[Project ID]],'RBF Projects'!A:U,12,FALSE)),0)</f>
        <v>0</v>
      </c>
      <c r="N15" s="95" t="s">
        <v>61</v>
      </c>
      <c r="O15" s="45" t="s">
        <v>1909</v>
      </c>
      <c r="P15" s="76" t="s">
        <v>28</v>
      </c>
      <c r="Q15" s="95" t="s">
        <v>1919</v>
      </c>
      <c r="R15" s="76" t="s">
        <v>62</v>
      </c>
    </row>
    <row r="16" spans="1:18" x14ac:dyDescent="0.2">
      <c r="A16" s="134" t="s">
        <v>31</v>
      </c>
      <c r="B16" s="56" t="s">
        <v>32</v>
      </c>
      <c r="C16" s="43" t="s">
        <v>21</v>
      </c>
      <c r="D16" s="76" t="s">
        <v>59</v>
      </c>
      <c r="E16" s="95" t="s">
        <v>102</v>
      </c>
      <c r="F16" s="95" t="s">
        <v>2810</v>
      </c>
      <c r="G16" s="95" t="s">
        <v>2815</v>
      </c>
      <c r="H16" s="95" t="s">
        <v>78</v>
      </c>
      <c r="I16" s="135" t="s">
        <v>3004</v>
      </c>
      <c r="J16" s="136" t="str">
        <f>LEFT(DLILibrary[[#This Row],[DLI]], 3)</f>
        <v>DLI</v>
      </c>
      <c r="K16" s="137">
        <f>SUM(K17:K18)</f>
        <v>10</v>
      </c>
      <c r="L16" s="137">
        <f>IF(DLILibrary[[#This Row],[DLI/DLR]]="DLI",IF(J17="DLR",0,DLILibrary[[#This Row],[Value of DLI (in mln)]]),DLILibrary[[#This Row],[Value of DLI (in mln)]])</f>
        <v>0</v>
      </c>
      <c r="M16" s="239">
        <f>IF(DLILibrary[[#This Row],[DLI/DLR]]="DLI",DLILibrary[[#This Row],[Value of DLI (in mln)]]/(VLOOKUP(DLILibrary[[#This Row],[Project ID]],'RBF Projects'!A:U,12,FALSE)),0)</f>
        <v>0.13513513513513514</v>
      </c>
      <c r="N16" s="95" t="s">
        <v>62</v>
      </c>
      <c r="O16" s="45" t="s">
        <v>1909</v>
      </c>
      <c r="P16" s="76" t="s">
        <v>28</v>
      </c>
      <c r="Q16" s="95" t="s">
        <v>995</v>
      </c>
      <c r="R16" s="76" t="s">
        <v>62</v>
      </c>
    </row>
    <row r="17" spans="1:18" outlineLevel="1" x14ac:dyDescent="0.2">
      <c r="A17" s="134" t="s">
        <v>31</v>
      </c>
      <c r="B17" s="56" t="s">
        <v>32</v>
      </c>
      <c r="C17" s="43" t="s">
        <v>21</v>
      </c>
      <c r="D17" s="76" t="s">
        <v>59</v>
      </c>
      <c r="E17" s="95" t="s">
        <v>102</v>
      </c>
      <c r="F17" s="95" t="s">
        <v>2810</v>
      </c>
      <c r="G17" s="95" t="s">
        <v>2815</v>
      </c>
      <c r="H17" s="95" t="s">
        <v>78</v>
      </c>
      <c r="I17" s="45" t="s">
        <v>3468</v>
      </c>
      <c r="J17" s="95" t="str">
        <f>LEFT(DLILibrary[[#This Row],[DLI]], 3)</f>
        <v>DLR</v>
      </c>
      <c r="K17" s="121">
        <v>5</v>
      </c>
      <c r="L17" s="121">
        <f>IF(DLILibrary[[#This Row],[DLI/DLR]]="DLI",IF(J18="DLR",0,DLILibrary[[#This Row],[Value of DLI (in mln)]]),DLILibrary[[#This Row],[Value of DLI (in mln)]])</f>
        <v>5</v>
      </c>
      <c r="M17" s="239">
        <f>IF(DLILibrary[[#This Row],[DLI/DLR]]="DLI",DLILibrary[[#This Row],[Value of DLI (in mln)]]/(VLOOKUP(DLILibrary[[#This Row],[Project ID]],'RBF Projects'!A:U,12,FALSE)),0)</f>
        <v>0</v>
      </c>
      <c r="N17" s="95" t="s">
        <v>62</v>
      </c>
      <c r="O17" s="45" t="s">
        <v>1909</v>
      </c>
      <c r="P17" s="76" t="s">
        <v>28</v>
      </c>
      <c r="Q17" s="95" t="s">
        <v>3005</v>
      </c>
      <c r="R17" s="76" t="s">
        <v>62</v>
      </c>
    </row>
    <row r="18" spans="1:18" outlineLevel="1" x14ac:dyDescent="0.2">
      <c r="A18" s="134" t="s">
        <v>31</v>
      </c>
      <c r="B18" s="56" t="s">
        <v>32</v>
      </c>
      <c r="C18" s="43" t="s">
        <v>21</v>
      </c>
      <c r="D18" s="76" t="s">
        <v>59</v>
      </c>
      <c r="E18" s="95" t="s">
        <v>102</v>
      </c>
      <c r="F18" s="95" t="s">
        <v>2810</v>
      </c>
      <c r="G18" s="95" t="s">
        <v>2815</v>
      </c>
      <c r="H18" s="95" t="s">
        <v>78</v>
      </c>
      <c r="I18" s="45" t="s">
        <v>3006</v>
      </c>
      <c r="J18" s="95" t="str">
        <f>LEFT(DLILibrary[[#This Row],[DLI]], 3)</f>
        <v>DLR</v>
      </c>
      <c r="K18" s="121">
        <v>5</v>
      </c>
      <c r="L18" s="121">
        <f>IF(DLILibrary[[#This Row],[DLI/DLR]]="DLI",IF(J19="DLR",0,DLILibrary[[#This Row],[Value of DLI (in mln)]]),DLILibrary[[#This Row],[Value of DLI (in mln)]])</f>
        <v>5</v>
      </c>
      <c r="M18" s="239">
        <f>IF(DLILibrary[[#This Row],[DLI/DLR]]="DLI",DLILibrary[[#This Row],[Value of DLI (in mln)]]/(VLOOKUP(DLILibrary[[#This Row],[Project ID]],'RBF Projects'!A:U,12,FALSE)),0)</f>
        <v>0</v>
      </c>
      <c r="N18" s="95" t="s">
        <v>62</v>
      </c>
      <c r="O18" s="45" t="s">
        <v>1909</v>
      </c>
      <c r="P18" s="76" t="s">
        <v>28</v>
      </c>
      <c r="Q18" s="95" t="s">
        <v>3007</v>
      </c>
      <c r="R18" s="76" t="s">
        <v>62</v>
      </c>
    </row>
    <row r="19" spans="1:18" x14ac:dyDescent="0.2">
      <c r="A19" s="134" t="s">
        <v>31</v>
      </c>
      <c r="B19" s="56" t="s">
        <v>32</v>
      </c>
      <c r="C19" s="43" t="s">
        <v>21</v>
      </c>
      <c r="D19" s="76" t="s">
        <v>59</v>
      </c>
      <c r="E19" s="95" t="s">
        <v>102</v>
      </c>
      <c r="F19" s="95" t="s">
        <v>3238</v>
      </c>
      <c r="G19" s="95" t="s">
        <v>2868</v>
      </c>
      <c r="H19" s="95" t="s">
        <v>74</v>
      </c>
      <c r="I19" s="135" t="s">
        <v>88</v>
      </c>
      <c r="J19" s="136" t="str">
        <f>LEFT(DLILibrary[[#This Row],[DLI]], 3)</f>
        <v>DLI</v>
      </c>
      <c r="K19" s="137">
        <f>SUM(K20:K22)</f>
        <v>5</v>
      </c>
      <c r="L19" s="137">
        <f>IF(DLILibrary[[#This Row],[DLI/DLR]]="DLI",IF(J20="DLR",0,DLILibrary[[#This Row],[Value of DLI (in mln)]]),DLILibrary[[#This Row],[Value of DLI (in mln)]])</f>
        <v>0</v>
      </c>
      <c r="M19" s="239">
        <f>IF(DLILibrary[[#This Row],[DLI/DLR]]="DLI",DLILibrary[[#This Row],[Value of DLI (in mln)]]/(VLOOKUP(DLILibrary[[#This Row],[Project ID]],'RBF Projects'!A:U,12,FALSE)),0)</f>
        <v>6.7567567567567571E-2</v>
      </c>
      <c r="N19" s="95" t="s">
        <v>62</v>
      </c>
      <c r="O19" s="45" t="s">
        <v>1909</v>
      </c>
      <c r="P19" s="76" t="s">
        <v>28</v>
      </c>
      <c r="Q19" s="95" t="s">
        <v>995</v>
      </c>
      <c r="R19" s="76" t="s">
        <v>62</v>
      </c>
    </row>
    <row r="20" spans="1:18" outlineLevel="1" x14ac:dyDescent="0.2">
      <c r="A20" s="134" t="s">
        <v>31</v>
      </c>
      <c r="B20" s="56" t="s">
        <v>32</v>
      </c>
      <c r="C20" s="43" t="s">
        <v>21</v>
      </c>
      <c r="D20" s="76" t="s">
        <v>59</v>
      </c>
      <c r="E20" s="95" t="s">
        <v>102</v>
      </c>
      <c r="F20" s="95" t="s">
        <v>3238</v>
      </c>
      <c r="G20" s="95" t="s">
        <v>2868</v>
      </c>
      <c r="H20" s="95" t="s">
        <v>74</v>
      </c>
      <c r="I20" s="45" t="s">
        <v>89</v>
      </c>
      <c r="J20" s="95" t="str">
        <f>LEFT(DLILibrary[[#This Row],[DLI]], 3)</f>
        <v>DLR</v>
      </c>
      <c r="K20" s="121">
        <v>2</v>
      </c>
      <c r="L20" s="121">
        <f>IF(DLILibrary[[#This Row],[DLI/DLR]]="DLI",IF(J21="DLR",0,DLILibrary[[#This Row],[Value of DLI (in mln)]]),DLILibrary[[#This Row],[Value of DLI (in mln)]])</f>
        <v>2</v>
      </c>
      <c r="M20" s="239">
        <f>IF(DLILibrary[[#This Row],[DLI/DLR]]="DLI",DLILibrary[[#This Row],[Value of DLI (in mln)]]/(VLOOKUP(DLILibrary[[#This Row],[Project ID]],'RBF Projects'!A:U,12,FALSE)),0)</f>
        <v>0</v>
      </c>
      <c r="N20" s="95" t="s">
        <v>62</v>
      </c>
      <c r="O20" s="45" t="s">
        <v>1909</v>
      </c>
      <c r="P20" s="76" t="s">
        <v>28</v>
      </c>
      <c r="Q20" s="95" t="s">
        <v>3008</v>
      </c>
      <c r="R20" s="76" t="s">
        <v>62</v>
      </c>
    </row>
    <row r="21" spans="1:18" outlineLevel="1" x14ac:dyDescent="0.2">
      <c r="A21" s="134" t="s">
        <v>31</v>
      </c>
      <c r="B21" s="56" t="s">
        <v>32</v>
      </c>
      <c r="C21" s="43" t="s">
        <v>21</v>
      </c>
      <c r="D21" s="76" t="s">
        <v>59</v>
      </c>
      <c r="E21" s="95" t="s">
        <v>102</v>
      </c>
      <c r="F21" s="95" t="s">
        <v>3238</v>
      </c>
      <c r="G21" s="95" t="s">
        <v>2868</v>
      </c>
      <c r="H21" s="95" t="s">
        <v>74</v>
      </c>
      <c r="I21" s="45" t="s">
        <v>90</v>
      </c>
      <c r="J21" s="95" t="str">
        <f>LEFT(DLILibrary[[#This Row],[DLI]], 3)</f>
        <v>DLR</v>
      </c>
      <c r="K21" s="121">
        <v>2</v>
      </c>
      <c r="L21" s="121">
        <f>IF(DLILibrary[[#This Row],[DLI/DLR]]="DLI",IF(J22="DLR",0,DLILibrary[[#This Row],[Value of DLI (in mln)]]),DLILibrary[[#This Row],[Value of DLI (in mln)]])</f>
        <v>2</v>
      </c>
      <c r="M21" s="239">
        <f>IF(DLILibrary[[#This Row],[DLI/DLR]]="DLI",DLILibrary[[#This Row],[Value of DLI (in mln)]]/(VLOOKUP(DLILibrary[[#This Row],[Project ID]],'RBF Projects'!A:U,12,FALSE)),0)</f>
        <v>0</v>
      </c>
      <c r="N21" s="95" t="s">
        <v>62</v>
      </c>
      <c r="O21" s="45" t="s">
        <v>1909</v>
      </c>
      <c r="P21" s="76" t="s">
        <v>28</v>
      </c>
      <c r="Q21" s="95" t="s">
        <v>3009</v>
      </c>
      <c r="R21" s="76" t="s">
        <v>62</v>
      </c>
    </row>
    <row r="22" spans="1:18" outlineLevel="1" x14ac:dyDescent="0.2">
      <c r="A22" s="134" t="s">
        <v>31</v>
      </c>
      <c r="B22" s="56" t="s">
        <v>32</v>
      </c>
      <c r="C22" s="43" t="s">
        <v>21</v>
      </c>
      <c r="D22" s="76" t="s">
        <v>59</v>
      </c>
      <c r="E22" s="95" t="s">
        <v>102</v>
      </c>
      <c r="F22" s="95" t="s">
        <v>3238</v>
      </c>
      <c r="G22" s="95" t="s">
        <v>2868</v>
      </c>
      <c r="H22" s="95" t="s">
        <v>74</v>
      </c>
      <c r="I22" s="45" t="s">
        <v>91</v>
      </c>
      <c r="J22" s="95" t="str">
        <f>LEFT(DLILibrary[[#This Row],[DLI]], 3)</f>
        <v>DLR</v>
      </c>
      <c r="K22" s="121">
        <v>1</v>
      </c>
      <c r="L22" s="121">
        <f>IF(DLILibrary[[#This Row],[DLI/DLR]]="DLI",IF(J23="DLR",0,DLILibrary[[#This Row],[Value of DLI (in mln)]]),DLILibrary[[#This Row],[Value of DLI (in mln)]])</f>
        <v>1</v>
      </c>
      <c r="M22" s="239">
        <f>IF(DLILibrary[[#This Row],[DLI/DLR]]="DLI",DLILibrary[[#This Row],[Value of DLI (in mln)]]/(VLOOKUP(DLILibrary[[#This Row],[Project ID]],'RBF Projects'!A:U,12,FALSE)),0)</f>
        <v>0</v>
      </c>
      <c r="N22" s="95" t="s">
        <v>62</v>
      </c>
      <c r="O22" s="45" t="s">
        <v>1909</v>
      </c>
      <c r="P22" s="76" t="s">
        <v>28</v>
      </c>
      <c r="Q22" s="95" t="s">
        <v>1920</v>
      </c>
      <c r="R22" s="76" t="s">
        <v>62</v>
      </c>
    </row>
    <row r="23" spans="1:18" x14ac:dyDescent="0.2">
      <c r="A23" s="134" t="s">
        <v>31</v>
      </c>
      <c r="B23" s="56" t="s">
        <v>32</v>
      </c>
      <c r="C23" s="43" t="s">
        <v>21</v>
      </c>
      <c r="D23" s="76" t="s">
        <v>59</v>
      </c>
      <c r="E23" s="95" t="s">
        <v>102</v>
      </c>
      <c r="F23" s="95" t="s">
        <v>2190</v>
      </c>
      <c r="G23" s="95" t="s">
        <v>3259</v>
      </c>
      <c r="H23" s="95" t="s">
        <v>75</v>
      </c>
      <c r="I23" s="135" t="s">
        <v>92</v>
      </c>
      <c r="J23" s="136" t="str">
        <f>LEFT(DLILibrary[[#This Row],[DLI]], 3)</f>
        <v>DLI</v>
      </c>
      <c r="K23" s="137">
        <f>SUM(K24:K27)</f>
        <v>5</v>
      </c>
      <c r="L23" s="137">
        <f>IF(DLILibrary[[#This Row],[DLI/DLR]]="DLI",IF(J24="DLR",0,DLILibrary[[#This Row],[Value of DLI (in mln)]]),DLILibrary[[#This Row],[Value of DLI (in mln)]])</f>
        <v>0</v>
      </c>
      <c r="M23" s="239">
        <f>IF(DLILibrary[[#This Row],[DLI/DLR]]="DLI",DLILibrary[[#This Row],[Value of DLI (in mln)]]/(VLOOKUP(DLILibrary[[#This Row],[Project ID]],'RBF Projects'!A:U,12,FALSE)),0)</f>
        <v>6.7567567567567571E-2</v>
      </c>
      <c r="N23" s="95" t="s">
        <v>62</v>
      </c>
      <c r="O23" s="45" t="s">
        <v>1909</v>
      </c>
      <c r="P23" s="76" t="s">
        <v>28</v>
      </c>
      <c r="Q23" s="95" t="s">
        <v>995</v>
      </c>
      <c r="R23" s="76" t="s">
        <v>62</v>
      </c>
    </row>
    <row r="24" spans="1:18" outlineLevel="1" x14ac:dyDescent="0.2">
      <c r="A24" s="134" t="s">
        <v>31</v>
      </c>
      <c r="B24" s="56" t="s">
        <v>32</v>
      </c>
      <c r="C24" s="43" t="s">
        <v>21</v>
      </c>
      <c r="D24" s="76" t="s">
        <v>59</v>
      </c>
      <c r="E24" s="95" t="s">
        <v>102</v>
      </c>
      <c r="F24" s="95" t="s">
        <v>2190</v>
      </c>
      <c r="G24" s="95" t="s">
        <v>3259</v>
      </c>
      <c r="H24" s="95" t="s">
        <v>75</v>
      </c>
      <c r="I24" s="45" t="s">
        <v>94</v>
      </c>
      <c r="J24" s="95" t="str">
        <f>LEFT(DLILibrary[[#This Row],[DLI]], 3)</f>
        <v>DLR</v>
      </c>
      <c r="K24" s="121">
        <v>2</v>
      </c>
      <c r="L24" s="121">
        <f>IF(DLILibrary[[#This Row],[DLI/DLR]]="DLI",IF(J25="DLR",0,DLILibrary[[#This Row],[Value of DLI (in mln)]]),DLILibrary[[#This Row],[Value of DLI (in mln)]])</f>
        <v>2</v>
      </c>
      <c r="M24" s="239">
        <f>IF(DLILibrary[[#This Row],[DLI/DLR]]="DLI",DLILibrary[[#This Row],[Value of DLI (in mln)]]/(VLOOKUP(DLILibrary[[#This Row],[Project ID]],'RBF Projects'!A:U,12,FALSE)),0)</f>
        <v>0</v>
      </c>
      <c r="N24" s="95" t="s">
        <v>62</v>
      </c>
      <c r="O24" s="45" t="s">
        <v>1909</v>
      </c>
      <c r="P24" s="76" t="s">
        <v>28</v>
      </c>
      <c r="Q24" s="95" t="s">
        <v>2882</v>
      </c>
      <c r="R24" s="76" t="s">
        <v>62</v>
      </c>
    </row>
    <row r="25" spans="1:18" outlineLevel="1" x14ac:dyDescent="0.2">
      <c r="A25" s="134" t="s">
        <v>31</v>
      </c>
      <c r="B25" s="56" t="s">
        <v>32</v>
      </c>
      <c r="C25" s="43" t="s">
        <v>21</v>
      </c>
      <c r="D25" s="76" t="s">
        <v>59</v>
      </c>
      <c r="E25" s="95" t="s">
        <v>102</v>
      </c>
      <c r="F25" s="95" t="s">
        <v>2190</v>
      </c>
      <c r="G25" s="95" t="s">
        <v>3259</v>
      </c>
      <c r="H25" s="95" t="s">
        <v>75</v>
      </c>
      <c r="I25" s="45" t="s">
        <v>95</v>
      </c>
      <c r="J25" s="95" t="str">
        <f>LEFT(DLILibrary[[#This Row],[DLI]], 3)</f>
        <v>DLR</v>
      </c>
      <c r="K25" s="121">
        <v>1.5</v>
      </c>
      <c r="L25" s="121">
        <f>IF(DLILibrary[[#This Row],[DLI/DLR]]="DLI",IF(J26="DLR",0,DLILibrary[[#This Row],[Value of DLI (in mln)]]),DLILibrary[[#This Row],[Value of DLI (in mln)]])</f>
        <v>1.5</v>
      </c>
      <c r="M25" s="239">
        <f>IF(DLILibrary[[#This Row],[DLI/DLR]]="DLI",DLILibrary[[#This Row],[Value of DLI (in mln)]]/(VLOOKUP(DLILibrary[[#This Row],[Project ID]],'RBF Projects'!A:U,12,FALSE)),0)</f>
        <v>0</v>
      </c>
      <c r="N25" s="95" t="s">
        <v>62</v>
      </c>
      <c r="O25" s="45" t="s">
        <v>1909</v>
      </c>
      <c r="P25" s="76" t="s">
        <v>28</v>
      </c>
      <c r="Q25" s="95" t="s">
        <v>1921</v>
      </c>
      <c r="R25" s="76" t="s">
        <v>62</v>
      </c>
    </row>
    <row r="26" spans="1:18" outlineLevel="1" x14ac:dyDescent="0.2">
      <c r="A26" s="134" t="s">
        <v>31</v>
      </c>
      <c r="B26" s="56" t="s">
        <v>32</v>
      </c>
      <c r="C26" s="43" t="s">
        <v>21</v>
      </c>
      <c r="D26" s="76" t="s">
        <v>59</v>
      </c>
      <c r="E26" s="95" t="s">
        <v>102</v>
      </c>
      <c r="F26" s="95" t="s">
        <v>2190</v>
      </c>
      <c r="G26" s="95" t="s">
        <v>3259</v>
      </c>
      <c r="H26" s="95" t="s">
        <v>75</v>
      </c>
      <c r="I26" s="45" t="s">
        <v>96</v>
      </c>
      <c r="J26" s="95" t="str">
        <f>LEFT(DLILibrary[[#This Row],[DLI]], 3)</f>
        <v>DLR</v>
      </c>
      <c r="K26" s="121">
        <v>1</v>
      </c>
      <c r="L26" s="121">
        <f>IF(DLILibrary[[#This Row],[DLI/DLR]]="DLI",IF(J27="DLR",0,DLILibrary[[#This Row],[Value of DLI (in mln)]]),DLILibrary[[#This Row],[Value of DLI (in mln)]])</f>
        <v>1</v>
      </c>
      <c r="M26" s="239">
        <f>IF(DLILibrary[[#This Row],[DLI/DLR]]="DLI",DLILibrary[[#This Row],[Value of DLI (in mln)]]/(VLOOKUP(DLILibrary[[#This Row],[Project ID]],'RBF Projects'!A:U,12,FALSE)),0)</f>
        <v>0</v>
      </c>
      <c r="N26" s="95" t="s">
        <v>62</v>
      </c>
      <c r="O26" s="45" t="s">
        <v>1909</v>
      </c>
      <c r="P26" s="76" t="s">
        <v>28</v>
      </c>
      <c r="Q26" s="95" t="s">
        <v>1922</v>
      </c>
      <c r="R26" s="76" t="s">
        <v>62</v>
      </c>
    </row>
    <row r="27" spans="1:18" outlineLevel="1" x14ac:dyDescent="0.2">
      <c r="A27" s="134" t="s">
        <v>31</v>
      </c>
      <c r="B27" s="56" t="s">
        <v>32</v>
      </c>
      <c r="C27" s="43" t="s">
        <v>21</v>
      </c>
      <c r="D27" s="76" t="s">
        <v>59</v>
      </c>
      <c r="E27" s="95" t="s">
        <v>102</v>
      </c>
      <c r="F27" s="95" t="s">
        <v>2190</v>
      </c>
      <c r="G27" s="95" t="s">
        <v>3259</v>
      </c>
      <c r="H27" s="95" t="s">
        <v>75</v>
      </c>
      <c r="I27" s="45" t="s">
        <v>97</v>
      </c>
      <c r="J27" s="95" t="str">
        <f>LEFT(DLILibrary[[#This Row],[DLI]], 3)</f>
        <v>DLR</v>
      </c>
      <c r="K27" s="121">
        <v>0.5</v>
      </c>
      <c r="L27" s="121">
        <f>IF(DLILibrary[[#This Row],[DLI/DLR]]="DLI",IF(J28="DLR",0,DLILibrary[[#This Row],[Value of DLI (in mln)]]),DLILibrary[[#This Row],[Value of DLI (in mln)]])</f>
        <v>0.5</v>
      </c>
      <c r="M27" s="239">
        <f>IF(DLILibrary[[#This Row],[DLI/DLR]]="DLI",DLILibrary[[#This Row],[Value of DLI (in mln)]]/(VLOOKUP(DLILibrary[[#This Row],[Project ID]],'RBF Projects'!A:U,12,FALSE)),0)</f>
        <v>0</v>
      </c>
      <c r="N27" s="95" t="s">
        <v>62</v>
      </c>
      <c r="O27" s="45" t="s">
        <v>1909</v>
      </c>
      <c r="P27" s="76" t="s">
        <v>28</v>
      </c>
      <c r="Q27" s="95" t="s">
        <v>1923</v>
      </c>
      <c r="R27" s="76" t="s">
        <v>62</v>
      </c>
    </row>
    <row r="28" spans="1:18" x14ac:dyDescent="0.2">
      <c r="A28" s="134" t="s">
        <v>31</v>
      </c>
      <c r="B28" s="56" t="s">
        <v>32</v>
      </c>
      <c r="C28" s="43" t="s">
        <v>21</v>
      </c>
      <c r="D28" s="76" t="s">
        <v>59</v>
      </c>
      <c r="E28" s="95" t="s">
        <v>102</v>
      </c>
      <c r="F28" s="95" t="s">
        <v>3231</v>
      </c>
      <c r="G28" s="95" t="s">
        <v>14538</v>
      </c>
      <c r="H28" s="95" t="s">
        <v>75</v>
      </c>
      <c r="I28" s="135" t="s">
        <v>93</v>
      </c>
      <c r="J28" s="136" t="str">
        <f>LEFT(DLILibrary[[#This Row],[DLI]], 3)</f>
        <v>DLI</v>
      </c>
      <c r="K28" s="137">
        <f>SUM(K29:K32)</f>
        <v>5</v>
      </c>
      <c r="L28" s="137">
        <f>IF(DLILibrary[[#This Row],[DLI/DLR]]="DLI",IF(J29="DLR",0,DLILibrary[[#This Row],[Value of DLI (in mln)]]),DLILibrary[[#This Row],[Value of DLI (in mln)]])</f>
        <v>0</v>
      </c>
      <c r="M28" s="239">
        <f>IF(DLILibrary[[#This Row],[DLI/DLR]]="DLI",DLILibrary[[#This Row],[Value of DLI (in mln)]]/(VLOOKUP(DLILibrary[[#This Row],[Project ID]],'RBF Projects'!A:U,12,FALSE)),0)</f>
        <v>6.7567567567567571E-2</v>
      </c>
      <c r="N28" s="95" t="s">
        <v>62</v>
      </c>
      <c r="O28" s="45" t="s">
        <v>1909</v>
      </c>
      <c r="P28" s="76" t="s">
        <v>28</v>
      </c>
      <c r="Q28" s="95" t="s">
        <v>995</v>
      </c>
      <c r="R28" s="76" t="s">
        <v>62</v>
      </c>
    </row>
    <row r="29" spans="1:18" outlineLevel="1" x14ac:dyDescent="0.2">
      <c r="A29" s="134" t="s">
        <v>31</v>
      </c>
      <c r="B29" s="56" t="s">
        <v>32</v>
      </c>
      <c r="C29" s="43" t="s">
        <v>21</v>
      </c>
      <c r="D29" s="76" t="s">
        <v>59</v>
      </c>
      <c r="E29" s="95" t="s">
        <v>102</v>
      </c>
      <c r="F29" s="95" t="s">
        <v>3231</v>
      </c>
      <c r="G29" s="95" t="s">
        <v>14538</v>
      </c>
      <c r="H29" s="95" t="s">
        <v>75</v>
      </c>
      <c r="I29" s="45" t="s">
        <v>98</v>
      </c>
      <c r="J29" s="95" t="str">
        <f>LEFT(DLILibrary[[#This Row],[DLI]], 3)</f>
        <v>DLR</v>
      </c>
      <c r="K29" s="121">
        <v>2</v>
      </c>
      <c r="L29" s="121">
        <f>IF(DLILibrary[[#This Row],[DLI/DLR]]="DLI",IF(J30="DLR",0,DLILibrary[[#This Row],[Value of DLI (in mln)]]),DLILibrary[[#This Row],[Value of DLI (in mln)]])</f>
        <v>2</v>
      </c>
      <c r="M29" s="239">
        <f>IF(DLILibrary[[#This Row],[DLI/DLR]]="DLI",DLILibrary[[#This Row],[Value of DLI (in mln)]]/(VLOOKUP(DLILibrary[[#This Row],[Project ID]],'RBF Projects'!A:U,12,FALSE)),0)</f>
        <v>0</v>
      </c>
      <c r="N29" s="95" t="s">
        <v>62</v>
      </c>
      <c r="O29" s="45" t="s">
        <v>1909</v>
      </c>
      <c r="P29" s="76" t="s">
        <v>28</v>
      </c>
      <c r="Q29" s="95" t="s">
        <v>1924</v>
      </c>
      <c r="R29" s="76" t="s">
        <v>62</v>
      </c>
    </row>
    <row r="30" spans="1:18" outlineLevel="1" x14ac:dyDescent="0.2">
      <c r="A30" s="134" t="s">
        <v>31</v>
      </c>
      <c r="B30" s="56" t="s">
        <v>32</v>
      </c>
      <c r="C30" s="43" t="s">
        <v>21</v>
      </c>
      <c r="D30" s="76" t="s">
        <v>59</v>
      </c>
      <c r="E30" s="95" t="s">
        <v>102</v>
      </c>
      <c r="F30" s="95" t="s">
        <v>3231</v>
      </c>
      <c r="G30" s="95" t="s">
        <v>14538</v>
      </c>
      <c r="H30" s="95" t="s">
        <v>75</v>
      </c>
      <c r="I30" s="45" t="s">
        <v>99</v>
      </c>
      <c r="J30" s="95" t="str">
        <f>LEFT(DLILibrary[[#This Row],[DLI]], 3)</f>
        <v>DLR</v>
      </c>
      <c r="K30" s="121">
        <v>1</v>
      </c>
      <c r="L30" s="121">
        <f>IF(DLILibrary[[#This Row],[DLI/DLR]]="DLI",IF(J31="DLR",0,DLILibrary[[#This Row],[Value of DLI (in mln)]]),DLILibrary[[#This Row],[Value of DLI (in mln)]])</f>
        <v>1</v>
      </c>
      <c r="M30" s="239">
        <f>IF(DLILibrary[[#This Row],[DLI/DLR]]="DLI",DLILibrary[[#This Row],[Value of DLI (in mln)]]/(VLOOKUP(DLILibrary[[#This Row],[Project ID]],'RBF Projects'!A:U,12,FALSE)),0)</f>
        <v>0</v>
      </c>
      <c r="N30" s="95" t="s">
        <v>62</v>
      </c>
      <c r="O30" s="45" t="s">
        <v>1909</v>
      </c>
      <c r="P30" s="76" t="s">
        <v>28</v>
      </c>
      <c r="Q30" s="95" t="s">
        <v>1925</v>
      </c>
      <c r="R30" s="76" t="s">
        <v>62</v>
      </c>
    </row>
    <row r="31" spans="1:18" outlineLevel="1" x14ac:dyDescent="0.2">
      <c r="A31" s="134" t="s">
        <v>31</v>
      </c>
      <c r="B31" s="56" t="s">
        <v>32</v>
      </c>
      <c r="C31" s="43" t="s">
        <v>21</v>
      </c>
      <c r="D31" s="76" t="s">
        <v>59</v>
      </c>
      <c r="E31" s="95" t="s">
        <v>102</v>
      </c>
      <c r="F31" s="95" t="s">
        <v>3231</v>
      </c>
      <c r="G31" s="95" t="s">
        <v>14538</v>
      </c>
      <c r="H31" s="95" t="s">
        <v>75</v>
      </c>
      <c r="I31" s="45" t="s">
        <v>100</v>
      </c>
      <c r="J31" s="95" t="str">
        <f>LEFT(DLILibrary[[#This Row],[DLI]], 3)</f>
        <v>DLR</v>
      </c>
      <c r="K31" s="121">
        <v>1</v>
      </c>
      <c r="L31" s="121">
        <f>IF(DLILibrary[[#This Row],[DLI/DLR]]="DLI",IF(J32="DLR",0,DLILibrary[[#This Row],[Value of DLI (in mln)]]),DLILibrary[[#This Row],[Value of DLI (in mln)]])</f>
        <v>1</v>
      </c>
      <c r="M31" s="239">
        <f>IF(DLILibrary[[#This Row],[DLI/DLR]]="DLI",DLILibrary[[#This Row],[Value of DLI (in mln)]]/(VLOOKUP(DLILibrary[[#This Row],[Project ID]],'RBF Projects'!A:U,12,FALSE)),0)</f>
        <v>0</v>
      </c>
      <c r="N31" s="95" t="s">
        <v>62</v>
      </c>
      <c r="O31" s="45" t="s">
        <v>1910</v>
      </c>
      <c r="P31" s="76" t="s">
        <v>28</v>
      </c>
      <c r="Q31" s="95" t="s">
        <v>1926</v>
      </c>
      <c r="R31" s="76" t="s">
        <v>62</v>
      </c>
    </row>
    <row r="32" spans="1:18" outlineLevel="1" x14ac:dyDescent="0.2">
      <c r="A32" s="134" t="s">
        <v>31</v>
      </c>
      <c r="B32" s="56" t="s">
        <v>32</v>
      </c>
      <c r="C32" s="43" t="s">
        <v>21</v>
      </c>
      <c r="D32" s="76" t="s">
        <v>59</v>
      </c>
      <c r="E32" s="95" t="s">
        <v>102</v>
      </c>
      <c r="F32" s="95" t="s">
        <v>3231</v>
      </c>
      <c r="G32" s="95" t="s">
        <v>14538</v>
      </c>
      <c r="H32" s="95" t="s">
        <v>75</v>
      </c>
      <c r="I32" s="45" t="s">
        <v>101</v>
      </c>
      <c r="J32" s="95" t="str">
        <f>LEFT(DLILibrary[[#This Row],[DLI]], 3)</f>
        <v>DLR</v>
      </c>
      <c r="K32" s="121">
        <v>1</v>
      </c>
      <c r="L32" s="121">
        <f>IF(DLILibrary[[#This Row],[DLI/DLR]]="DLI",IF(J33="DLR",0,DLILibrary[[#This Row],[Value of DLI (in mln)]]),DLILibrary[[#This Row],[Value of DLI (in mln)]])</f>
        <v>1</v>
      </c>
      <c r="M32" s="239">
        <f>IF(DLILibrary[[#This Row],[DLI/DLR]]="DLI",DLILibrary[[#This Row],[Value of DLI (in mln)]]/(VLOOKUP(DLILibrary[[#This Row],[Project ID]],'RBF Projects'!A:U,12,FALSE)),0)</f>
        <v>0</v>
      </c>
      <c r="N32" s="95" t="s">
        <v>62</v>
      </c>
      <c r="O32" s="45" t="s">
        <v>1910</v>
      </c>
      <c r="P32" s="76" t="s">
        <v>28</v>
      </c>
      <c r="Q32" s="95" t="s">
        <v>1927</v>
      </c>
      <c r="R32" s="76" t="s">
        <v>62</v>
      </c>
    </row>
    <row r="33" spans="1:18" s="78" customFormat="1" x14ac:dyDescent="0.2">
      <c r="A33" s="139" t="s">
        <v>64</v>
      </c>
      <c r="B33" s="55" t="s">
        <v>65</v>
      </c>
      <c r="C33" s="42" t="s">
        <v>23</v>
      </c>
      <c r="D33" s="77" t="s">
        <v>58</v>
      </c>
      <c r="E33" s="78" t="s">
        <v>37</v>
      </c>
      <c r="F33" s="78" t="s">
        <v>3230</v>
      </c>
      <c r="G33" s="78" t="s">
        <v>2829</v>
      </c>
      <c r="H33" s="78" t="s">
        <v>78</v>
      </c>
      <c r="I33" s="129" t="s">
        <v>268</v>
      </c>
      <c r="J33" s="130" t="str">
        <f>LEFT(DLILibrary[[#This Row],[DLI]], 3)</f>
        <v>DLI</v>
      </c>
      <c r="K33" s="131">
        <f>SUM(K34:K37)</f>
        <v>100</v>
      </c>
      <c r="L33" s="131">
        <f>IF(DLILibrary[[#This Row],[DLI/DLR]]="DLI",IF(J34="DLR",0,DLILibrary[[#This Row],[Value of DLI (in mln)]]),DLILibrary[[#This Row],[Value of DLI (in mln)]])</f>
        <v>0</v>
      </c>
      <c r="M33" s="239">
        <f>IF(DLILibrary[[#This Row],[DLI/DLR]]="DLI",DLILibrary[[#This Row],[Value of DLI (in mln)]]/(VLOOKUP(DLILibrary[[#This Row],[Project ID]],'RBF Projects'!A:U,12,FALSE)),0)</f>
        <v>0.33222591362126247</v>
      </c>
      <c r="N33" s="78" t="s">
        <v>61</v>
      </c>
      <c r="O33" s="133" t="s">
        <v>597</v>
      </c>
      <c r="P33" s="77" t="s">
        <v>28</v>
      </c>
      <c r="Q33" s="77" t="s">
        <v>1928</v>
      </c>
      <c r="R33" s="77" t="s">
        <v>62</v>
      </c>
    </row>
    <row r="34" spans="1:18" outlineLevel="1" x14ac:dyDescent="0.2">
      <c r="A34" s="140" t="s">
        <v>64</v>
      </c>
      <c r="B34" s="56" t="s">
        <v>65</v>
      </c>
      <c r="C34" s="43" t="s">
        <v>23</v>
      </c>
      <c r="D34" s="76" t="s">
        <v>58</v>
      </c>
      <c r="E34" s="95" t="s">
        <v>37</v>
      </c>
      <c r="F34" s="95" t="s">
        <v>3230</v>
      </c>
      <c r="G34" s="95" t="s">
        <v>2829</v>
      </c>
      <c r="H34" s="95" t="s">
        <v>78</v>
      </c>
      <c r="I34" s="45" t="s">
        <v>3343</v>
      </c>
      <c r="J34" s="95" t="str">
        <f>LEFT(DLILibrary[[#This Row],[DLI]], 3)</f>
        <v>DLR</v>
      </c>
      <c r="K34" s="121">
        <v>35</v>
      </c>
      <c r="L34" s="121">
        <f>IF(DLILibrary[[#This Row],[DLI/DLR]]="DLI",IF(J35="DLR",0,DLILibrary[[#This Row],[Value of DLI (in mln)]]),DLILibrary[[#This Row],[Value of DLI (in mln)]])</f>
        <v>35</v>
      </c>
      <c r="M34" s="239">
        <f>IF(DLILibrary[[#This Row],[DLI/DLR]]="DLI",DLILibrary[[#This Row],[Value of DLI (in mln)]]/(VLOOKUP(DLILibrary[[#This Row],[Project ID]],'RBF Projects'!A:U,12,FALSE)),0)</f>
        <v>0</v>
      </c>
      <c r="N34" s="95" t="s">
        <v>61</v>
      </c>
      <c r="O34" s="45" t="s">
        <v>1931</v>
      </c>
      <c r="P34" s="76" t="s">
        <v>28</v>
      </c>
      <c r="Q34" s="76" t="s">
        <v>1928</v>
      </c>
      <c r="R34" s="76" t="s">
        <v>62</v>
      </c>
    </row>
    <row r="35" spans="1:18" outlineLevel="1" x14ac:dyDescent="0.2">
      <c r="A35" s="140" t="s">
        <v>64</v>
      </c>
      <c r="B35" s="56" t="s">
        <v>65</v>
      </c>
      <c r="C35" s="43" t="s">
        <v>23</v>
      </c>
      <c r="D35" s="76" t="s">
        <v>58</v>
      </c>
      <c r="E35" s="95" t="s">
        <v>37</v>
      </c>
      <c r="F35" s="95" t="s">
        <v>3230</v>
      </c>
      <c r="G35" s="95" t="s">
        <v>2829</v>
      </c>
      <c r="H35" s="95" t="s">
        <v>78</v>
      </c>
      <c r="I35" s="45" t="s">
        <v>3344</v>
      </c>
      <c r="J35" s="95" t="str">
        <f>LEFT(DLILibrary[[#This Row],[DLI]], 3)</f>
        <v>DLR</v>
      </c>
      <c r="K35" s="121">
        <v>25</v>
      </c>
      <c r="L35" s="121">
        <f>IF(DLILibrary[[#This Row],[DLI/DLR]]="DLI",IF(J36="DLR",0,DLILibrary[[#This Row],[Value of DLI (in mln)]]),DLILibrary[[#This Row],[Value of DLI (in mln)]])</f>
        <v>25</v>
      </c>
      <c r="M35" s="239">
        <f>IF(DLILibrary[[#This Row],[DLI/DLR]]="DLI",DLILibrary[[#This Row],[Value of DLI (in mln)]]/(VLOOKUP(DLILibrary[[#This Row],[Project ID]],'RBF Projects'!A:U,12,FALSE)),0)</f>
        <v>0</v>
      </c>
      <c r="N35" s="95" t="s">
        <v>61</v>
      </c>
      <c r="O35" s="45" t="s">
        <v>1932</v>
      </c>
      <c r="P35" s="76" t="s">
        <v>28</v>
      </c>
      <c r="Q35" s="76" t="s">
        <v>1928</v>
      </c>
      <c r="R35" s="76" t="s">
        <v>62</v>
      </c>
    </row>
    <row r="36" spans="1:18" outlineLevel="1" x14ac:dyDescent="0.2">
      <c r="A36" s="140" t="s">
        <v>64</v>
      </c>
      <c r="B36" s="56" t="s">
        <v>65</v>
      </c>
      <c r="C36" s="43" t="s">
        <v>23</v>
      </c>
      <c r="D36" s="76" t="s">
        <v>58</v>
      </c>
      <c r="E36" s="95" t="s">
        <v>37</v>
      </c>
      <c r="F36" s="95" t="s">
        <v>3230</v>
      </c>
      <c r="G36" s="95" t="s">
        <v>2829</v>
      </c>
      <c r="H36" s="95" t="s">
        <v>78</v>
      </c>
      <c r="I36" s="45" t="s">
        <v>3345</v>
      </c>
      <c r="J36" s="95" t="str">
        <f>LEFT(DLILibrary[[#This Row],[DLI]], 3)</f>
        <v>DLR</v>
      </c>
      <c r="K36" s="121">
        <v>25</v>
      </c>
      <c r="L36" s="121">
        <f>IF(DLILibrary[[#This Row],[DLI/DLR]]="DLI",IF(J37="DLR",0,DLILibrary[[#This Row],[Value of DLI (in mln)]]),DLILibrary[[#This Row],[Value of DLI (in mln)]])</f>
        <v>25</v>
      </c>
      <c r="M36" s="239">
        <f>IF(DLILibrary[[#This Row],[DLI/DLR]]="DLI",DLILibrary[[#This Row],[Value of DLI (in mln)]]/(VLOOKUP(DLILibrary[[#This Row],[Project ID]],'RBF Projects'!A:U,12,FALSE)),0)</f>
        <v>0</v>
      </c>
      <c r="N36" s="95" t="s">
        <v>61</v>
      </c>
      <c r="O36" s="45" t="s">
        <v>1933</v>
      </c>
      <c r="P36" s="76" t="s">
        <v>28</v>
      </c>
      <c r="Q36" s="76" t="s">
        <v>1928</v>
      </c>
      <c r="R36" s="76" t="s">
        <v>62</v>
      </c>
    </row>
    <row r="37" spans="1:18" outlineLevel="1" x14ac:dyDescent="0.2">
      <c r="A37" s="140" t="s">
        <v>64</v>
      </c>
      <c r="B37" s="56" t="s">
        <v>65</v>
      </c>
      <c r="C37" s="43" t="s">
        <v>23</v>
      </c>
      <c r="D37" s="76" t="s">
        <v>58</v>
      </c>
      <c r="E37" s="95" t="s">
        <v>37</v>
      </c>
      <c r="F37" s="95" t="s">
        <v>3230</v>
      </c>
      <c r="G37" s="95" t="s">
        <v>2829</v>
      </c>
      <c r="H37" s="95" t="s">
        <v>78</v>
      </c>
      <c r="I37" s="45" t="s">
        <v>3346</v>
      </c>
      <c r="J37" s="95" t="str">
        <f>LEFT(DLILibrary[[#This Row],[DLI]], 3)</f>
        <v>DLR</v>
      </c>
      <c r="K37" s="121">
        <v>15</v>
      </c>
      <c r="L37" s="121">
        <f>IF(DLILibrary[[#This Row],[DLI/DLR]]="DLI",IF(J38="DLR",0,DLILibrary[[#This Row],[Value of DLI (in mln)]]),DLILibrary[[#This Row],[Value of DLI (in mln)]])</f>
        <v>15</v>
      </c>
      <c r="M37" s="239">
        <f>IF(DLILibrary[[#This Row],[DLI/DLR]]="DLI",DLILibrary[[#This Row],[Value of DLI (in mln)]]/(VLOOKUP(DLILibrary[[#This Row],[Project ID]],'RBF Projects'!A:U,12,FALSE)),0)</f>
        <v>0</v>
      </c>
      <c r="N37" s="95" t="s">
        <v>61</v>
      </c>
      <c r="O37" s="45" t="s">
        <v>1934</v>
      </c>
      <c r="P37" s="76" t="s">
        <v>28</v>
      </c>
      <c r="Q37" s="76" t="s">
        <v>1928</v>
      </c>
      <c r="R37" s="76" t="s">
        <v>62</v>
      </c>
    </row>
    <row r="38" spans="1:18" x14ac:dyDescent="0.2">
      <c r="A38" s="140" t="s">
        <v>64</v>
      </c>
      <c r="B38" s="56" t="s">
        <v>65</v>
      </c>
      <c r="C38" s="43" t="s">
        <v>23</v>
      </c>
      <c r="D38" s="76" t="s">
        <v>58</v>
      </c>
      <c r="E38" s="95" t="s">
        <v>37</v>
      </c>
      <c r="F38" s="95" t="s">
        <v>3230</v>
      </c>
      <c r="G38" s="95" t="s">
        <v>2829</v>
      </c>
      <c r="H38" s="95" t="s">
        <v>352</v>
      </c>
      <c r="I38" s="135" t="s">
        <v>270</v>
      </c>
      <c r="J38" s="136" t="str">
        <f>LEFT(DLILibrary[[#This Row],[DLI]], 3)</f>
        <v>DLI</v>
      </c>
      <c r="K38" s="137">
        <f>SUM(K39:K42)</f>
        <v>80</v>
      </c>
      <c r="L38" s="137">
        <f>IF(DLILibrary[[#This Row],[DLI/DLR]]="DLI",IF(J39="DLR",0,DLILibrary[[#This Row],[Value of DLI (in mln)]]),DLILibrary[[#This Row],[Value of DLI (in mln)]])</f>
        <v>0</v>
      </c>
      <c r="M38" s="239">
        <f>IF(DLILibrary[[#This Row],[DLI/DLR]]="DLI",DLILibrary[[#This Row],[Value of DLI (in mln)]]/(VLOOKUP(DLILibrary[[#This Row],[Project ID]],'RBF Projects'!A:U,12,FALSE)),0)</f>
        <v>0.26578073089700999</v>
      </c>
      <c r="N38" s="95" t="s">
        <v>61</v>
      </c>
      <c r="O38" s="138" t="s">
        <v>597</v>
      </c>
      <c r="P38" s="76" t="s">
        <v>28</v>
      </c>
      <c r="Q38" s="76" t="s">
        <v>1928</v>
      </c>
      <c r="R38" s="76" t="s">
        <v>62</v>
      </c>
    </row>
    <row r="39" spans="1:18" outlineLevel="1" x14ac:dyDescent="0.2">
      <c r="A39" s="140" t="s">
        <v>64</v>
      </c>
      <c r="B39" s="56" t="s">
        <v>65</v>
      </c>
      <c r="C39" s="43" t="s">
        <v>23</v>
      </c>
      <c r="D39" s="76" t="s">
        <v>58</v>
      </c>
      <c r="E39" s="95" t="s">
        <v>37</v>
      </c>
      <c r="F39" s="95" t="s">
        <v>3230</v>
      </c>
      <c r="G39" s="95" t="s">
        <v>2829</v>
      </c>
      <c r="H39" s="95" t="s">
        <v>352</v>
      </c>
      <c r="I39" s="45" t="s">
        <v>3347</v>
      </c>
      <c r="J39" s="95" t="str">
        <f>LEFT(DLILibrary[[#This Row],[DLI]], 3)</f>
        <v>DLR</v>
      </c>
      <c r="K39" s="121">
        <v>25</v>
      </c>
      <c r="L39" s="121">
        <f>IF(DLILibrary[[#This Row],[DLI/DLR]]="DLI",IF(J40="DLR",0,DLILibrary[[#This Row],[Value of DLI (in mln)]]),DLILibrary[[#This Row],[Value of DLI (in mln)]])</f>
        <v>25</v>
      </c>
      <c r="M39" s="239">
        <f>IF(DLILibrary[[#This Row],[DLI/DLR]]="DLI",DLILibrary[[#This Row],[Value of DLI (in mln)]]/(VLOOKUP(DLILibrary[[#This Row],[Project ID]],'RBF Projects'!A:U,12,FALSE)),0)</f>
        <v>0</v>
      </c>
      <c r="N39" s="95" t="s">
        <v>61</v>
      </c>
      <c r="O39" s="45" t="s">
        <v>1935</v>
      </c>
      <c r="P39" s="76" t="s">
        <v>28</v>
      </c>
      <c r="Q39" s="76" t="s">
        <v>1928</v>
      </c>
      <c r="R39" s="76" t="s">
        <v>62</v>
      </c>
    </row>
    <row r="40" spans="1:18" outlineLevel="1" x14ac:dyDescent="0.2">
      <c r="A40" s="140" t="s">
        <v>64</v>
      </c>
      <c r="B40" s="56" t="s">
        <v>65</v>
      </c>
      <c r="C40" s="43" t="s">
        <v>23</v>
      </c>
      <c r="D40" s="76" t="s">
        <v>58</v>
      </c>
      <c r="E40" s="95" t="s">
        <v>37</v>
      </c>
      <c r="F40" s="95" t="s">
        <v>3230</v>
      </c>
      <c r="G40" s="95" t="s">
        <v>2829</v>
      </c>
      <c r="H40" s="95" t="s">
        <v>352</v>
      </c>
      <c r="I40" s="45" t="s">
        <v>3348</v>
      </c>
      <c r="J40" s="95" t="str">
        <f>LEFT(DLILibrary[[#This Row],[DLI]], 3)</f>
        <v>DLR</v>
      </c>
      <c r="K40" s="121">
        <v>20</v>
      </c>
      <c r="L40" s="121">
        <f>IF(DLILibrary[[#This Row],[DLI/DLR]]="DLI",IF(J41="DLR",0,DLILibrary[[#This Row],[Value of DLI (in mln)]]),DLILibrary[[#This Row],[Value of DLI (in mln)]])</f>
        <v>20</v>
      </c>
      <c r="M40" s="239">
        <f>IF(DLILibrary[[#This Row],[DLI/DLR]]="DLI",DLILibrary[[#This Row],[Value of DLI (in mln)]]/(VLOOKUP(DLILibrary[[#This Row],[Project ID]],'RBF Projects'!A:U,12,FALSE)),0)</f>
        <v>0</v>
      </c>
      <c r="N40" s="95" t="s">
        <v>61</v>
      </c>
      <c r="O40" s="45" t="s">
        <v>1936</v>
      </c>
      <c r="P40" s="76" t="s">
        <v>28</v>
      </c>
      <c r="Q40" s="76" t="s">
        <v>1928</v>
      </c>
      <c r="R40" s="76" t="s">
        <v>62</v>
      </c>
    </row>
    <row r="41" spans="1:18" outlineLevel="1" x14ac:dyDescent="0.2">
      <c r="A41" s="140" t="s">
        <v>64</v>
      </c>
      <c r="B41" s="56" t="s">
        <v>65</v>
      </c>
      <c r="C41" s="43" t="s">
        <v>23</v>
      </c>
      <c r="D41" s="76" t="s">
        <v>58</v>
      </c>
      <c r="E41" s="95" t="s">
        <v>37</v>
      </c>
      <c r="F41" s="95" t="s">
        <v>3230</v>
      </c>
      <c r="G41" s="95" t="s">
        <v>2829</v>
      </c>
      <c r="H41" s="95" t="s">
        <v>352</v>
      </c>
      <c r="I41" s="45" t="s">
        <v>3349</v>
      </c>
      <c r="J41" s="95" t="str">
        <f>LEFT(DLILibrary[[#This Row],[DLI]], 3)</f>
        <v>DLR</v>
      </c>
      <c r="K41" s="121">
        <v>20</v>
      </c>
      <c r="L41" s="121">
        <f>IF(DLILibrary[[#This Row],[DLI/DLR]]="DLI",IF(J42="DLR",0,DLILibrary[[#This Row],[Value of DLI (in mln)]]),DLILibrary[[#This Row],[Value of DLI (in mln)]])</f>
        <v>20</v>
      </c>
      <c r="M41" s="239">
        <f>IF(DLILibrary[[#This Row],[DLI/DLR]]="DLI",DLILibrary[[#This Row],[Value of DLI (in mln)]]/(VLOOKUP(DLILibrary[[#This Row],[Project ID]],'RBF Projects'!A:U,12,FALSE)),0)</f>
        <v>0</v>
      </c>
      <c r="N41" s="95" t="s">
        <v>61</v>
      </c>
      <c r="O41" s="45" t="s">
        <v>1937</v>
      </c>
      <c r="P41" s="76" t="s">
        <v>28</v>
      </c>
      <c r="Q41" s="76" t="s">
        <v>1928</v>
      </c>
      <c r="R41" s="76" t="s">
        <v>62</v>
      </c>
    </row>
    <row r="42" spans="1:18" outlineLevel="1" x14ac:dyDescent="0.2">
      <c r="A42" s="140" t="s">
        <v>64</v>
      </c>
      <c r="B42" s="56" t="s">
        <v>65</v>
      </c>
      <c r="C42" s="43" t="s">
        <v>23</v>
      </c>
      <c r="D42" s="76" t="s">
        <v>58</v>
      </c>
      <c r="E42" s="95" t="s">
        <v>37</v>
      </c>
      <c r="F42" s="95" t="s">
        <v>3230</v>
      </c>
      <c r="G42" s="95" t="s">
        <v>2829</v>
      </c>
      <c r="H42" s="95" t="s">
        <v>352</v>
      </c>
      <c r="I42" s="45" t="s">
        <v>3350</v>
      </c>
      <c r="J42" s="95" t="str">
        <f>LEFT(DLILibrary[[#This Row],[DLI]], 3)</f>
        <v>DLR</v>
      </c>
      <c r="K42" s="121">
        <v>15</v>
      </c>
      <c r="L42" s="121">
        <f>IF(DLILibrary[[#This Row],[DLI/DLR]]="DLI",IF(J43="DLR",0,DLILibrary[[#This Row],[Value of DLI (in mln)]]),DLILibrary[[#This Row],[Value of DLI (in mln)]])</f>
        <v>15</v>
      </c>
      <c r="M42" s="239">
        <f>IF(DLILibrary[[#This Row],[DLI/DLR]]="DLI",DLILibrary[[#This Row],[Value of DLI (in mln)]]/(VLOOKUP(DLILibrary[[#This Row],[Project ID]],'RBF Projects'!A:U,12,FALSE)),0)</f>
        <v>0</v>
      </c>
      <c r="N42" s="95" t="s">
        <v>61</v>
      </c>
      <c r="O42" s="45" t="s">
        <v>1938</v>
      </c>
      <c r="P42" s="76" t="s">
        <v>28</v>
      </c>
      <c r="Q42" s="76" t="s">
        <v>1928</v>
      </c>
      <c r="R42" s="76" t="s">
        <v>62</v>
      </c>
    </row>
    <row r="43" spans="1:18" x14ac:dyDescent="0.2">
      <c r="A43" s="140" t="s">
        <v>64</v>
      </c>
      <c r="B43" s="56" t="s">
        <v>65</v>
      </c>
      <c r="C43" s="43" t="s">
        <v>23</v>
      </c>
      <c r="D43" s="76" t="s">
        <v>58</v>
      </c>
      <c r="E43" s="95" t="s">
        <v>37</v>
      </c>
      <c r="F43" s="95" t="s">
        <v>3230</v>
      </c>
      <c r="G43" s="95" t="s">
        <v>2829</v>
      </c>
      <c r="H43" s="95" t="s">
        <v>78</v>
      </c>
      <c r="I43" s="135" t="s">
        <v>271</v>
      </c>
      <c r="J43" s="136" t="str">
        <f>LEFT(DLILibrary[[#This Row],[DLI]], 3)</f>
        <v>DLI</v>
      </c>
      <c r="K43" s="137">
        <f>SUM(K44:K47)</f>
        <v>40</v>
      </c>
      <c r="L43" s="137">
        <f>IF(DLILibrary[[#This Row],[DLI/DLR]]="DLI",IF(J44="DLR",0,DLILibrary[[#This Row],[Value of DLI (in mln)]]),DLILibrary[[#This Row],[Value of DLI (in mln)]])</f>
        <v>0</v>
      </c>
      <c r="M43" s="239">
        <f>IF(DLILibrary[[#This Row],[DLI/DLR]]="DLI",DLILibrary[[#This Row],[Value of DLI (in mln)]]/(VLOOKUP(DLILibrary[[#This Row],[Project ID]],'RBF Projects'!A:U,12,FALSE)),0)</f>
        <v>0.13289036544850499</v>
      </c>
      <c r="N43" s="95" t="s">
        <v>61</v>
      </c>
      <c r="O43" s="138" t="s">
        <v>472</v>
      </c>
      <c r="P43" s="76" t="s">
        <v>28</v>
      </c>
      <c r="Q43" s="76" t="s">
        <v>1928</v>
      </c>
      <c r="R43" s="76" t="s">
        <v>62</v>
      </c>
    </row>
    <row r="44" spans="1:18" outlineLevel="1" x14ac:dyDescent="0.2">
      <c r="A44" s="140" t="s">
        <v>64</v>
      </c>
      <c r="B44" s="56" t="s">
        <v>65</v>
      </c>
      <c r="C44" s="43" t="s">
        <v>23</v>
      </c>
      <c r="D44" s="76" t="s">
        <v>58</v>
      </c>
      <c r="E44" s="95" t="s">
        <v>37</v>
      </c>
      <c r="F44" s="95" t="s">
        <v>3230</v>
      </c>
      <c r="G44" s="95" t="s">
        <v>2829</v>
      </c>
      <c r="H44" s="95" t="s">
        <v>78</v>
      </c>
      <c r="I44" s="45" t="s">
        <v>3351</v>
      </c>
      <c r="J44" s="95" t="str">
        <f>LEFT(DLILibrary[[#This Row],[DLI]], 3)</f>
        <v>DLR</v>
      </c>
      <c r="K44" s="121">
        <v>10</v>
      </c>
      <c r="L44" s="121">
        <f>IF(DLILibrary[[#This Row],[DLI/DLR]]="DLI",IF(J45="DLR",0,DLILibrary[[#This Row],[Value of DLI (in mln)]]),DLILibrary[[#This Row],[Value of DLI (in mln)]])</f>
        <v>10</v>
      </c>
      <c r="M44" s="239">
        <f>IF(DLILibrary[[#This Row],[DLI/DLR]]="DLI",DLILibrary[[#This Row],[Value of DLI (in mln)]]/(VLOOKUP(DLILibrary[[#This Row],[Project ID]],'RBF Projects'!A:U,12,FALSE)),0)</f>
        <v>0</v>
      </c>
      <c r="N44" s="95" t="s">
        <v>61</v>
      </c>
      <c r="O44" s="138" t="s">
        <v>472</v>
      </c>
      <c r="P44" s="76" t="s">
        <v>28</v>
      </c>
      <c r="Q44" s="76" t="s">
        <v>1928</v>
      </c>
      <c r="R44" s="76" t="s">
        <v>62</v>
      </c>
    </row>
    <row r="45" spans="1:18" outlineLevel="1" x14ac:dyDescent="0.2">
      <c r="A45" s="140" t="s">
        <v>64</v>
      </c>
      <c r="B45" s="56" t="s">
        <v>65</v>
      </c>
      <c r="C45" s="43" t="s">
        <v>23</v>
      </c>
      <c r="D45" s="76" t="s">
        <v>58</v>
      </c>
      <c r="E45" s="95" t="s">
        <v>37</v>
      </c>
      <c r="F45" s="95" t="s">
        <v>3230</v>
      </c>
      <c r="G45" s="95" t="s">
        <v>2829</v>
      </c>
      <c r="H45" s="95" t="s">
        <v>78</v>
      </c>
      <c r="I45" s="45" t="s">
        <v>3352</v>
      </c>
      <c r="J45" s="95" t="str">
        <f>LEFT(DLILibrary[[#This Row],[DLI]], 3)</f>
        <v>DLR</v>
      </c>
      <c r="K45" s="121">
        <v>10</v>
      </c>
      <c r="L45" s="121">
        <f>IF(DLILibrary[[#This Row],[DLI/DLR]]="DLI",IF(J46="DLR",0,DLILibrary[[#This Row],[Value of DLI (in mln)]]),DLILibrary[[#This Row],[Value of DLI (in mln)]])</f>
        <v>10</v>
      </c>
      <c r="M45" s="239">
        <f>IF(DLILibrary[[#This Row],[DLI/DLR]]="DLI",DLILibrary[[#This Row],[Value of DLI (in mln)]]/(VLOOKUP(DLILibrary[[#This Row],[Project ID]],'RBF Projects'!A:U,12,FALSE)),0)</f>
        <v>0</v>
      </c>
      <c r="N45" s="95" t="s">
        <v>61</v>
      </c>
      <c r="O45" s="138" t="s">
        <v>472</v>
      </c>
      <c r="P45" s="76" t="s">
        <v>28</v>
      </c>
      <c r="Q45" s="76" t="s">
        <v>1928</v>
      </c>
      <c r="R45" s="76" t="s">
        <v>62</v>
      </c>
    </row>
    <row r="46" spans="1:18" outlineLevel="1" x14ac:dyDescent="0.2">
      <c r="A46" s="140" t="s">
        <v>64</v>
      </c>
      <c r="B46" s="56" t="s">
        <v>65</v>
      </c>
      <c r="C46" s="43" t="s">
        <v>23</v>
      </c>
      <c r="D46" s="76" t="s">
        <v>58</v>
      </c>
      <c r="E46" s="95" t="s">
        <v>37</v>
      </c>
      <c r="F46" s="95" t="s">
        <v>3230</v>
      </c>
      <c r="G46" s="95" t="s">
        <v>2829</v>
      </c>
      <c r="H46" s="95" t="s">
        <v>78</v>
      </c>
      <c r="I46" s="45" t="s">
        <v>3353</v>
      </c>
      <c r="J46" s="95" t="str">
        <f>LEFT(DLILibrary[[#This Row],[DLI]], 3)</f>
        <v>DLR</v>
      </c>
      <c r="K46" s="121">
        <v>10</v>
      </c>
      <c r="L46" s="121">
        <f>IF(DLILibrary[[#This Row],[DLI/DLR]]="DLI",IF(J47="DLR",0,DLILibrary[[#This Row],[Value of DLI (in mln)]]),DLILibrary[[#This Row],[Value of DLI (in mln)]])</f>
        <v>10</v>
      </c>
      <c r="M46" s="239">
        <f>IF(DLILibrary[[#This Row],[DLI/DLR]]="DLI",DLILibrary[[#This Row],[Value of DLI (in mln)]]/(VLOOKUP(DLILibrary[[#This Row],[Project ID]],'RBF Projects'!A:U,12,FALSE)),0)</f>
        <v>0</v>
      </c>
      <c r="N46" s="95" t="s">
        <v>61</v>
      </c>
      <c r="O46" s="138" t="s">
        <v>472</v>
      </c>
      <c r="P46" s="76" t="s">
        <v>28</v>
      </c>
      <c r="Q46" s="76" t="s">
        <v>1928</v>
      </c>
      <c r="R46" s="76" t="s">
        <v>62</v>
      </c>
    </row>
    <row r="47" spans="1:18" outlineLevel="1" x14ac:dyDescent="0.2">
      <c r="A47" s="140" t="s">
        <v>64</v>
      </c>
      <c r="B47" s="56" t="s">
        <v>65</v>
      </c>
      <c r="C47" s="43" t="s">
        <v>23</v>
      </c>
      <c r="D47" s="76" t="s">
        <v>58</v>
      </c>
      <c r="E47" s="95" t="s">
        <v>37</v>
      </c>
      <c r="F47" s="95" t="s">
        <v>3230</v>
      </c>
      <c r="G47" s="95" t="s">
        <v>2829</v>
      </c>
      <c r="H47" s="95" t="s">
        <v>78</v>
      </c>
      <c r="I47" s="45" t="s">
        <v>3354</v>
      </c>
      <c r="J47" s="95" t="str">
        <f>LEFT(DLILibrary[[#This Row],[DLI]], 3)</f>
        <v>DLR</v>
      </c>
      <c r="K47" s="121">
        <v>10</v>
      </c>
      <c r="L47" s="121">
        <f>IF(DLILibrary[[#This Row],[DLI/DLR]]="DLI",IF(J48="DLR",0,DLILibrary[[#This Row],[Value of DLI (in mln)]]),DLILibrary[[#This Row],[Value of DLI (in mln)]])</f>
        <v>10</v>
      </c>
      <c r="M47" s="239">
        <f>IF(DLILibrary[[#This Row],[DLI/DLR]]="DLI",DLILibrary[[#This Row],[Value of DLI (in mln)]]/(VLOOKUP(DLILibrary[[#This Row],[Project ID]],'RBF Projects'!A:U,12,FALSE)),0)</f>
        <v>0</v>
      </c>
      <c r="N47" s="95" t="s">
        <v>61</v>
      </c>
      <c r="O47" s="138" t="s">
        <v>472</v>
      </c>
      <c r="P47" s="76" t="s">
        <v>28</v>
      </c>
      <c r="Q47" s="76" t="s">
        <v>1928</v>
      </c>
      <c r="R47" s="76" t="s">
        <v>62</v>
      </c>
    </row>
    <row r="48" spans="1:18" x14ac:dyDescent="0.2">
      <c r="A48" s="140" t="s">
        <v>64</v>
      </c>
      <c r="B48" s="56" t="s">
        <v>65</v>
      </c>
      <c r="C48" s="43" t="s">
        <v>23</v>
      </c>
      <c r="D48" s="76" t="s">
        <v>58</v>
      </c>
      <c r="E48" s="95" t="s">
        <v>37</v>
      </c>
      <c r="F48" s="95" t="s">
        <v>3230</v>
      </c>
      <c r="G48" s="95" t="s">
        <v>50</v>
      </c>
      <c r="H48" s="95" t="s">
        <v>74</v>
      </c>
      <c r="I48" s="135" t="s">
        <v>274</v>
      </c>
      <c r="J48" s="136" t="str">
        <f>LEFT(DLILibrary[[#This Row],[DLI]], 3)</f>
        <v>DLI</v>
      </c>
      <c r="K48" s="137">
        <f>SUM(K49:K50)</f>
        <v>60</v>
      </c>
      <c r="L48" s="137">
        <f>IF(DLILibrary[[#This Row],[DLI/DLR]]="DLI",IF(J49="DLR",0,DLILibrary[[#This Row],[Value of DLI (in mln)]]),DLILibrary[[#This Row],[Value of DLI (in mln)]])</f>
        <v>0</v>
      </c>
      <c r="M48" s="239">
        <f>IF(DLILibrary[[#This Row],[DLI/DLR]]="DLI",DLILibrary[[#This Row],[Value of DLI (in mln)]]/(VLOOKUP(DLILibrary[[#This Row],[Project ID]],'RBF Projects'!A:U,12,FALSE)),0)</f>
        <v>0.19933554817275748</v>
      </c>
      <c r="N48" s="95" t="s">
        <v>62</v>
      </c>
      <c r="O48" s="138" t="s">
        <v>472</v>
      </c>
      <c r="P48" s="76" t="s">
        <v>28</v>
      </c>
      <c r="Q48" s="95" t="s">
        <v>1929</v>
      </c>
      <c r="R48" s="76" t="s">
        <v>62</v>
      </c>
    </row>
    <row r="49" spans="1:18" outlineLevel="1" x14ac:dyDescent="0.2">
      <c r="A49" s="140" t="s">
        <v>64</v>
      </c>
      <c r="B49" s="56" t="s">
        <v>65</v>
      </c>
      <c r="C49" s="43" t="s">
        <v>23</v>
      </c>
      <c r="D49" s="76" t="s">
        <v>58</v>
      </c>
      <c r="E49" s="95" t="s">
        <v>37</v>
      </c>
      <c r="F49" s="95" t="s">
        <v>3230</v>
      </c>
      <c r="G49" s="95" t="s">
        <v>50</v>
      </c>
      <c r="H49" s="95" t="s">
        <v>74</v>
      </c>
      <c r="I49" s="45" t="s">
        <v>272</v>
      </c>
      <c r="J49" s="95" t="str">
        <f>LEFT(DLILibrary[[#This Row],[DLI]], 3)</f>
        <v>DLR</v>
      </c>
      <c r="K49" s="121">
        <v>20</v>
      </c>
      <c r="L49" s="121">
        <f>IF(DLILibrary[[#This Row],[DLI/DLR]]="DLI",IF(J50="DLR",0,DLILibrary[[#This Row],[Value of DLI (in mln)]]),DLILibrary[[#This Row],[Value of DLI (in mln)]])</f>
        <v>20</v>
      </c>
      <c r="M49" s="239">
        <f>IF(DLILibrary[[#This Row],[DLI/DLR]]="DLI",DLILibrary[[#This Row],[Value of DLI (in mln)]]/(VLOOKUP(DLILibrary[[#This Row],[Project ID]],'RBF Projects'!A:U,12,FALSE)),0)</f>
        <v>0</v>
      </c>
      <c r="N49" s="95" t="s">
        <v>62</v>
      </c>
      <c r="O49" s="138" t="s">
        <v>472</v>
      </c>
      <c r="P49" s="76" t="s">
        <v>28</v>
      </c>
      <c r="Q49" s="95" t="s">
        <v>1929</v>
      </c>
      <c r="R49" s="76" t="s">
        <v>62</v>
      </c>
    </row>
    <row r="50" spans="1:18" outlineLevel="1" x14ac:dyDescent="0.2">
      <c r="A50" s="140" t="s">
        <v>64</v>
      </c>
      <c r="B50" s="56" t="s">
        <v>65</v>
      </c>
      <c r="C50" s="43" t="s">
        <v>23</v>
      </c>
      <c r="D50" s="76" t="s">
        <v>58</v>
      </c>
      <c r="E50" s="95" t="s">
        <v>37</v>
      </c>
      <c r="F50" s="95" t="s">
        <v>3230</v>
      </c>
      <c r="G50" s="95" t="s">
        <v>50</v>
      </c>
      <c r="H50" s="95" t="s">
        <v>74</v>
      </c>
      <c r="I50" s="45" t="s">
        <v>273</v>
      </c>
      <c r="J50" s="95" t="str">
        <f>LEFT(DLILibrary[[#This Row],[DLI]], 3)</f>
        <v>DLR</v>
      </c>
      <c r="K50" s="121">
        <v>40</v>
      </c>
      <c r="L50" s="121">
        <f>IF(DLILibrary[[#This Row],[DLI/DLR]]="DLI",IF(J51="DLR",0,DLILibrary[[#This Row],[Value of DLI (in mln)]]),DLILibrary[[#This Row],[Value of DLI (in mln)]])</f>
        <v>40</v>
      </c>
      <c r="M50" s="239">
        <f>IF(DLILibrary[[#This Row],[DLI/DLR]]="DLI",DLILibrary[[#This Row],[Value of DLI (in mln)]]/(VLOOKUP(DLILibrary[[#This Row],[Project ID]],'RBF Projects'!A:U,12,FALSE)),0)</f>
        <v>0</v>
      </c>
      <c r="N50" s="95" t="s">
        <v>62</v>
      </c>
      <c r="O50" s="138" t="s">
        <v>472</v>
      </c>
      <c r="P50" s="76" t="s">
        <v>28</v>
      </c>
      <c r="Q50" s="95" t="s">
        <v>1929</v>
      </c>
      <c r="R50" s="76" t="s">
        <v>62</v>
      </c>
    </row>
    <row r="51" spans="1:18" x14ac:dyDescent="0.2">
      <c r="A51" s="140" t="s">
        <v>64</v>
      </c>
      <c r="B51" s="56" t="s">
        <v>65</v>
      </c>
      <c r="C51" s="43" t="s">
        <v>23</v>
      </c>
      <c r="D51" s="76" t="s">
        <v>58</v>
      </c>
      <c r="E51" s="95" t="s">
        <v>37</v>
      </c>
      <c r="F51" s="95" t="s">
        <v>3232</v>
      </c>
      <c r="G51" s="95" t="s">
        <v>2860</v>
      </c>
      <c r="H51" s="95" t="s">
        <v>74</v>
      </c>
      <c r="I51" s="135" t="s">
        <v>275</v>
      </c>
      <c r="J51" s="136" t="str">
        <f>LEFT(DLILibrary[[#This Row],[DLI]], 3)</f>
        <v>DLI</v>
      </c>
      <c r="K51" s="137">
        <f>SUM(K52:K53)</f>
        <v>10</v>
      </c>
      <c r="L51" s="137">
        <f>IF(DLILibrary[[#This Row],[DLI/DLR]]="DLI",IF(J52="DLR",0,DLILibrary[[#This Row],[Value of DLI (in mln)]]),DLILibrary[[#This Row],[Value of DLI (in mln)]])</f>
        <v>0</v>
      </c>
      <c r="M51" s="239">
        <f>IF(DLILibrary[[#This Row],[DLI/DLR]]="DLI",DLILibrary[[#This Row],[Value of DLI (in mln)]]/(VLOOKUP(DLILibrary[[#This Row],[Project ID]],'RBF Projects'!A:U,12,FALSE)),0)</f>
        <v>3.3222591362126248E-2</v>
      </c>
      <c r="N51" s="95" t="s">
        <v>62</v>
      </c>
      <c r="O51" s="138" t="s">
        <v>472</v>
      </c>
      <c r="P51" s="76" t="s">
        <v>28</v>
      </c>
      <c r="Q51" s="95" t="s">
        <v>1929</v>
      </c>
      <c r="R51" s="76" t="s">
        <v>62</v>
      </c>
    </row>
    <row r="52" spans="1:18" outlineLevel="1" x14ac:dyDescent="0.2">
      <c r="A52" s="140" t="s">
        <v>64</v>
      </c>
      <c r="B52" s="56" t="s">
        <v>65</v>
      </c>
      <c r="C52" s="43" t="s">
        <v>23</v>
      </c>
      <c r="D52" s="76" t="s">
        <v>58</v>
      </c>
      <c r="E52" s="95" t="s">
        <v>37</v>
      </c>
      <c r="F52" s="95" t="s">
        <v>3232</v>
      </c>
      <c r="G52" s="95" t="s">
        <v>2860</v>
      </c>
      <c r="H52" s="95" t="s">
        <v>74</v>
      </c>
      <c r="I52" s="45" t="s">
        <v>2004</v>
      </c>
      <c r="J52" s="95" t="str">
        <f>LEFT(DLILibrary[[#This Row],[DLI]], 3)</f>
        <v>DLR</v>
      </c>
      <c r="K52" s="121">
        <v>5</v>
      </c>
      <c r="L52" s="121">
        <f>IF(DLILibrary[[#This Row],[DLI/DLR]]="DLI",IF(J53="DLR",0,DLILibrary[[#This Row],[Value of DLI (in mln)]]),DLILibrary[[#This Row],[Value of DLI (in mln)]])</f>
        <v>5</v>
      </c>
      <c r="M52" s="239">
        <f>IF(DLILibrary[[#This Row],[DLI/DLR]]="DLI",DLILibrary[[#This Row],[Value of DLI (in mln)]]/(VLOOKUP(DLILibrary[[#This Row],[Project ID]],'RBF Projects'!A:U,12,FALSE)),0)</f>
        <v>0</v>
      </c>
      <c r="N52" s="95" t="s">
        <v>62</v>
      </c>
      <c r="O52" s="138" t="s">
        <v>472</v>
      </c>
      <c r="P52" s="76" t="s">
        <v>28</v>
      </c>
      <c r="Q52" s="95" t="s">
        <v>1929</v>
      </c>
      <c r="R52" s="76" t="s">
        <v>62</v>
      </c>
    </row>
    <row r="53" spans="1:18" outlineLevel="1" x14ac:dyDescent="0.2">
      <c r="A53" s="140" t="s">
        <v>64</v>
      </c>
      <c r="B53" s="56" t="s">
        <v>65</v>
      </c>
      <c r="C53" s="43" t="s">
        <v>23</v>
      </c>
      <c r="D53" s="76" t="s">
        <v>58</v>
      </c>
      <c r="E53" s="95" t="s">
        <v>37</v>
      </c>
      <c r="F53" s="95" t="s">
        <v>3232</v>
      </c>
      <c r="G53" s="95" t="s">
        <v>2860</v>
      </c>
      <c r="H53" s="95" t="s">
        <v>74</v>
      </c>
      <c r="I53" s="45" t="s">
        <v>276</v>
      </c>
      <c r="J53" s="95" t="str">
        <f>LEFT(DLILibrary[[#This Row],[DLI]], 3)</f>
        <v>DLR</v>
      </c>
      <c r="K53" s="121">
        <v>5</v>
      </c>
      <c r="L53" s="121">
        <f>IF(DLILibrary[[#This Row],[DLI/DLR]]="DLI",IF(J54="DLR",0,DLILibrary[[#This Row],[Value of DLI (in mln)]]),DLILibrary[[#This Row],[Value of DLI (in mln)]])</f>
        <v>5</v>
      </c>
      <c r="M53" s="239">
        <f>IF(DLILibrary[[#This Row],[DLI/DLR]]="DLI",DLILibrary[[#This Row],[Value of DLI (in mln)]]/(VLOOKUP(DLILibrary[[#This Row],[Project ID]],'RBF Projects'!A:U,12,FALSE)),0)</f>
        <v>0</v>
      </c>
      <c r="N53" s="95" t="s">
        <v>62</v>
      </c>
      <c r="O53" s="138" t="s">
        <v>472</v>
      </c>
      <c r="P53" s="76" t="s">
        <v>28</v>
      </c>
      <c r="Q53" s="95" t="s">
        <v>1929</v>
      </c>
      <c r="R53" s="76" t="s">
        <v>62</v>
      </c>
    </row>
    <row r="54" spans="1:18" x14ac:dyDescent="0.2">
      <c r="A54" s="140" t="s">
        <v>64</v>
      </c>
      <c r="B54" s="56" t="s">
        <v>65</v>
      </c>
      <c r="C54" s="43" t="s">
        <v>23</v>
      </c>
      <c r="D54" s="76" t="s">
        <v>58</v>
      </c>
      <c r="E54" s="95" t="s">
        <v>37</v>
      </c>
      <c r="F54" s="95" t="s">
        <v>3232</v>
      </c>
      <c r="G54" s="95" t="s">
        <v>2831</v>
      </c>
      <c r="H54" s="95" t="s">
        <v>352</v>
      </c>
      <c r="I54" s="135" t="s">
        <v>277</v>
      </c>
      <c r="J54" s="136" t="str">
        <f>LEFT(DLILibrary[[#This Row],[DLI]], 3)</f>
        <v>DLI</v>
      </c>
      <c r="K54" s="137">
        <f>SUM(K55:K57)</f>
        <v>4.5</v>
      </c>
      <c r="L54" s="137">
        <f>IF(DLILibrary[[#This Row],[DLI/DLR]]="DLI",IF(J55="DLR",0,DLILibrary[[#This Row],[Value of DLI (in mln)]]),DLILibrary[[#This Row],[Value of DLI (in mln)]])</f>
        <v>0</v>
      </c>
      <c r="M54" s="239">
        <f>IF(DLILibrary[[#This Row],[DLI/DLR]]="DLI",DLILibrary[[#This Row],[Value of DLI (in mln)]]/(VLOOKUP(DLILibrary[[#This Row],[Project ID]],'RBF Projects'!A:U,12,FALSE)),0)</f>
        <v>1.4950166112956811E-2</v>
      </c>
      <c r="N54" s="95" t="s">
        <v>61</v>
      </c>
      <c r="O54" s="138" t="s">
        <v>472</v>
      </c>
      <c r="P54" s="76" t="s">
        <v>28</v>
      </c>
      <c r="Q54" s="95" t="s">
        <v>1930</v>
      </c>
      <c r="R54" s="76" t="s">
        <v>62</v>
      </c>
    </row>
    <row r="55" spans="1:18" outlineLevel="1" x14ac:dyDescent="0.2">
      <c r="A55" s="140" t="s">
        <v>64</v>
      </c>
      <c r="B55" s="56" t="s">
        <v>65</v>
      </c>
      <c r="C55" s="43" t="s">
        <v>23</v>
      </c>
      <c r="D55" s="76" t="s">
        <v>58</v>
      </c>
      <c r="E55" s="95" t="s">
        <v>37</v>
      </c>
      <c r="F55" s="95" t="s">
        <v>3232</v>
      </c>
      <c r="G55" s="95" t="s">
        <v>2831</v>
      </c>
      <c r="H55" s="95" t="s">
        <v>352</v>
      </c>
      <c r="I55" s="45" t="s">
        <v>3355</v>
      </c>
      <c r="J55" s="95" t="str">
        <f>LEFT(DLILibrary[[#This Row],[DLI]], 3)</f>
        <v>DLR</v>
      </c>
      <c r="K55" s="121">
        <v>2.5</v>
      </c>
      <c r="L55" s="121">
        <f>IF(DLILibrary[[#This Row],[DLI/DLR]]="DLI",IF(J56="DLR",0,DLILibrary[[#This Row],[Value of DLI (in mln)]]),DLILibrary[[#This Row],[Value of DLI (in mln)]])</f>
        <v>2.5</v>
      </c>
      <c r="M55" s="239">
        <f>IF(DLILibrary[[#This Row],[DLI/DLR]]="DLI",DLILibrary[[#This Row],[Value of DLI (in mln)]]/(VLOOKUP(DLILibrary[[#This Row],[Project ID]],'RBF Projects'!A:U,12,FALSE)),0)</f>
        <v>0</v>
      </c>
      <c r="N55" s="95" t="s">
        <v>61</v>
      </c>
      <c r="O55" s="138" t="s">
        <v>472</v>
      </c>
      <c r="P55" s="76" t="s">
        <v>28</v>
      </c>
      <c r="Q55" s="95" t="s">
        <v>1930</v>
      </c>
      <c r="R55" s="76" t="s">
        <v>62</v>
      </c>
    </row>
    <row r="56" spans="1:18" outlineLevel="1" x14ac:dyDescent="0.2">
      <c r="A56" s="140" t="s">
        <v>64</v>
      </c>
      <c r="B56" s="56" t="s">
        <v>65</v>
      </c>
      <c r="C56" s="43" t="s">
        <v>23</v>
      </c>
      <c r="D56" s="76" t="s">
        <v>58</v>
      </c>
      <c r="E56" s="95" t="s">
        <v>37</v>
      </c>
      <c r="F56" s="95" t="s">
        <v>3232</v>
      </c>
      <c r="G56" s="95" t="s">
        <v>2831</v>
      </c>
      <c r="H56" s="95" t="s">
        <v>352</v>
      </c>
      <c r="I56" s="45" t="s">
        <v>3356</v>
      </c>
      <c r="J56" s="95" t="str">
        <f>LEFT(DLILibrary[[#This Row],[DLI]], 3)</f>
        <v>DLR</v>
      </c>
      <c r="K56" s="121">
        <v>1</v>
      </c>
      <c r="L56" s="121">
        <f>IF(DLILibrary[[#This Row],[DLI/DLR]]="DLI",IF(J57="DLR",0,DLILibrary[[#This Row],[Value of DLI (in mln)]]),DLILibrary[[#This Row],[Value of DLI (in mln)]])</f>
        <v>1</v>
      </c>
      <c r="M56" s="239">
        <f>IF(DLILibrary[[#This Row],[DLI/DLR]]="DLI",DLILibrary[[#This Row],[Value of DLI (in mln)]]/(VLOOKUP(DLILibrary[[#This Row],[Project ID]],'RBF Projects'!A:U,12,FALSE)),0)</f>
        <v>0</v>
      </c>
      <c r="N56" s="95" t="s">
        <v>61</v>
      </c>
      <c r="O56" s="138" t="s">
        <v>472</v>
      </c>
      <c r="P56" s="76" t="s">
        <v>28</v>
      </c>
      <c r="Q56" s="95" t="s">
        <v>1930</v>
      </c>
      <c r="R56" s="76" t="s">
        <v>62</v>
      </c>
    </row>
    <row r="57" spans="1:18" outlineLevel="1" x14ac:dyDescent="0.2">
      <c r="A57" s="140" t="s">
        <v>64</v>
      </c>
      <c r="B57" s="56" t="s">
        <v>65</v>
      </c>
      <c r="C57" s="43" t="s">
        <v>23</v>
      </c>
      <c r="D57" s="76" t="s">
        <v>58</v>
      </c>
      <c r="E57" s="95" t="s">
        <v>37</v>
      </c>
      <c r="F57" s="95" t="s">
        <v>3232</v>
      </c>
      <c r="G57" s="95" t="s">
        <v>2831</v>
      </c>
      <c r="H57" s="95" t="s">
        <v>352</v>
      </c>
      <c r="I57" s="45" t="s">
        <v>3357</v>
      </c>
      <c r="J57" s="95" t="str">
        <f>LEFT(DLILibrary[[#This Row],[DLI]], 3)</f>
        <v>DLR</v>
      </c>
      <c r="K57" s="121">
        <v>1</v>
      </c>
      <c r="L57" s="121">
        <f>IF(DLILibrary[[#This Row],[DLI/DLR]]="DLI",IF(J58="DLR",0,DLILibrary[[#This Row],[Value of DLI (in mln)]]),DLILibrary[[#This Row],[Value of DLI (in mln)]])</f>
        <v>1</v>
      </c>
      <c r="M57" s="239">
        <f>IF(DLILibrary[[#This Row],[DLI/DLR]]="DLI",DLILibrary[[#This Row],[Value of DLI (in mln)]]/(VLOOKUP(DLILibrary[[#This Row],[Project ID]],'RBF Projects'!A:U,12,FALSE)),0)</f>
        <v>0</v>
      </c>
      <c r="N57" s="95" t="s">
        <v>61</v>
      </c>
      <c r="O57" s="138" t="s">
        <v>472</v>
      </c>
      <c r="P57" s="76" t="s">
        <v>28</v>
      </c>
      <c r="Q57" s="95" t="s">
        <v>1930</v>
      </c>
      <c r="R57" s="76" t="s">
        <v>62</v>
      </c>
    </row>
    <row r="58" spans="1:18" x14ac:dyDescent="0.2">
      <c r="A58" s="140" t="s">
        <v>64</v>
      </c>
      <c r="B58" s="56" t="s">
        <v>65</v>
      </c>
      <c r="C58" s="43" t="s">
        <v>23</v>
      </c>
      <c r="D58" s="76" t="s">
        <v>58</v>
      </c>
      <c r="E58" s="95" t="s">
        <v>37</v>
      </c>
      <c r="F58" s="95" t="s">
        <v>3238</v>
      </c>
      <c r="G58" s="95" t="s">
        <v>3278</v>
      </c>
      <c r="H58" s="95" t="s">
        <v>352</v>
      </c>
      <c r="I58" s="135" t="s">
        <v>278</v>
      </c>
      <c r="J58" s="136" t="str">
        <f>LEFT(DLILibrary[[#This Row],[DLI]], 3)</f>
        <v>DLI</v>
      </c>
      <c r="K58" s="137">
        <f>SUM(K59:K60)</f>
        <v>4</v>
      </c>
      <c r="L58" s="137">
        <f>IF(DLILibrary[[#This Row],[DLI/DLR]]="DLI",IF(J59="DLR",0,DLILibrary[[#This Row],[Value of DLI (in mln)]]),DLILibrary[[#This Row],[Value of DLI (in mln)]])</f>
        <v>0</v>
      </c>
      <c r="M58" s="239">
        <f>IF(DLILibrary[[#This Row],[DLI/DLR]]="DLI",DLILibrary[[#This Row],[Value of DLI (in mln)]]/(VLOOKUP(DLILibrary[[#This Row],[Project ID]],'RBF Projects'!A:U,12,FALSE)),0)</f>
        <v>1.3289036544850499E-2</v>
      </c>
      <c r="N58" s="95" t="s">
        <v>61</v>
      </c>
      <c r="O58" s="138" t="s">
        <v>472</v>
      </c>
      <c r="P58" s="76" t="s">
        <v>28</v>
      </c>
      <c r="Q58" s="95" t="s">
        <v>1930</v>
      </c>
      <c r="R58" s="76" t="s">
        <v>62</v>
      </c>
    </row>
    <row r="59" spans="1:18" outlineLevel="1" x14ac:dyDescent="0.2">
      <c r="A59" s="140" t="s">
        <v>64</v>
      </c>
      <c r="B59" s="56" t="s">
        <v>65</v>
      </c>
      <c r="C59" s="43" t="s">
        <v>23</v>
      </c>
      <c r="D59" s="76" t="s">
        <v>58</v>
      </c>
      <c r="E59" s="95" t="s">
        <v>37</v>
      </c>
      <c r="F59" s="95" t="s">
        <v>3238</v>
      </c>
      <c r="G59" s="95" t="s">
        <v>3278</v>
      </c>
      <c r="H59" s="95" t="s">
        <v>352</v>
      </c>
      <c r="I59" s="45" t="s">
        <v>3358</v>
      </c>
      <c r="J59" s="95" t="str">
        <f>LEFT(DLILibrary[[#This Row],[DLI]], 3)</f>
        <v>DLR</v>
      </c>
      <c r="K59" s="121">
        <v>2</v>
      </c>
      <c r="L59" s="121">
        <f>IF(DLILibrary[[#This Row],[DLI/DLR]]="DLI",IF(J60="DLR",0,DLILibrary[[#This Row],[Value of DLI (in mln)]]),DLILibrary[[#This Row],[Value of DLI (in mln)]])</f>
        <v>2</v>
      </c>
      <c r="M59" s="239">
        <f>IF(DLILibrary[[#This Row],[DLI/DLR]]="DLI",DLILibrary[[#This Row],[Value of DLI (in mln)]]/(VLOOKUP(DLILibrary[[#This Row],[Project ID]],'RBF Projects'!A:U,12,FALSE)),0)</f>
        <v>0</v>
      </c>
      <c r="N59" s="95" t="s">
        <v>61</v>
      </c>
      <c r="O59" s="138" t="s">
        <v>472</v>
      </c>
      <c r="P59" s="76" t="s">
        <v>28</v>
      </c>
      <c r="Q59" s="95" t="s">
        <v>1930</v>
      </c>
      <c r="R59" s="76" t="s">
        <v>62</v>
      </c>
    </row>
    <row r="60" spans="1:18" outlineLevel="1" x14ac:dyDescent="0.2">
      <c r="A60" s="140" t="s">
        <v>64</v>
      </c>
      <c r="B60" s="56" t="s">
        <v>65</v>
      </c>
      <c r="C60" s="43" t="s">
        <v>23</v>
      </c>
      <c r="D60" s="76" t="s">
        <v>58</v>
      </c>
      <c r="E60" s="95" t="s">
        <v>37</v>
      </c>
      <c r="F60" s="95" t="s">
        <v>3238</v>
      </c>
      <c r="G60" s="95" t="s">
        <v>3278</v>
      </c>
      <c r="H60" s="95" t="s">
        <v>352</v>
      </c>
      <c r="I60" s="45" t="s">
        <v>3359</v>
      </c>
      <c r="J60" s="95" t="str">
        <f>LEFT(DLILibrary[[#This Row],[DLI]], 3)</f>
        <v>DLR</v>
      </c>
      <c r="K60" s="121">
        <v>2</v>
      </c>
      <c r="L60" s="121">
        <f>IF(DLILibrary[[#This Row],[DLI/DLR]]="DLI",IF(J61="DLR",0,DLILibrary[[#This Row],[Value of DLI (in mln)]]),DLILibrary[[#This Row],[Value of DLI (in mln)]])</f>
        <v>2</v>
      </c>
      <c r="M60" s="239">
        <f>IF(DLILibrary[[#This Row],[DLI/DLR]]="DLI",DLILibrary[[#This Row],[Value of DLI (in mln)]]/(VLOOKUP(DLILibrary[[#This Row],[Project ID]],'RBF Projects'!A:U,12,FALSE)),0)</f>
        <v>0</v>
      </c>
      <c r="N60" s="95" t="s">
        <v>61</v>
      </c>
      <c r="O60" s="138" t="s">
        <v>472</v>
      </c>
      <c r="P60" s="76" t="s">
        <v>28</v>
      </c>
      <c r="Q60" s="95" t="s">
        <v>1930</v>
      </c>
      <c r="R60" s="76" t="s">
        <v>62</v>
      </c>
    </row>
    <row r="61" spans="1:18" x14ac:dyDescent="0.2">
      <c r="A61" s="140" t="s">
        <v>64</v>
      </c>
      <c r="B61" s="56" t="s">
        <v>65</v>
      </c>
      <c r="C61" s="43" t="s">
        <v>23</v>
      </c>
      <c r="D61" s="76" t="s">
        <v>58</v>
      </c>
      <c r="E61" s="95" t="s">
        <v>37</v>
      </c>
      <c r="F61" s="95" t="s">
        <v>3235</v>
      </c>
      <c r="G61" s="95" t="s">
        <v>3261</v>
      </c>
      <c r="H61" s="95" t="s">
        <v>78</v>
      </c>
      <c r="I61" s="135" t="s">
        <v>2883</v>
      </c>
      <c r="J61" s="136" t="str">
        <f>LEFT(DLILibrary[[#This Row],[DLI]], 3)</f>
        <v>DLI</v>
      </c>
      <c r="K61" s="137">
        <f>SUM(K62:K63)</f>
        <v>2.5</v>
      </c>
      <c r="L61" s="137">
        <f>IF(DLILibrary[[#This Row],[DLI/DLR]]="DLI",IF(J62="DLR",0,DLILibrary[[#This Row],[Value of DLI (in mln)]]),DLILibrary[[#This Row],[Value of DLI (in mln)]])</f>
        <v>0</v>
      </c>
      <c r="M61" s="239">
        <f>IF(DLILibrary[[#This Row],[DLI/DLR]]="DLI",DLILibrary[[#This Row],[Value of DLI (in mln)]]/(VLOOKUP(DLILibrary[[#This Row],[Project ID]],'RBF Projects'!A:U,12,FALSE)),0)</f>
        <v>8.3056478405315621E-3</v>
      </c>
      <c r="N61" s="95" t="s">
        <v>62</v>
      </c>
      <c r="O61" s="138" t="s">
        <v>472</v>
      </c>
      <c r="P61" s="76" t="s">
        <v>28</v>
      </c>
      <c r="Q61" s="95" t="s">
        <v>1930</v>
      </c>
      <c r="R61" s="76" t="s">
        <v>62</v>
      </c>
    </row>
    <row r="62" spans="1:18" ht="16" outlineLevel="1" x14ac:dyDescent="0.2">
      <c r="A62" s="140" t="s">
        <v>64</v>
      </c>
      <c r="B62" s="56" t="s">
        <v>65</v>
      </c>
      <c r="C62" s="43" t="s">
        <v>23</v>
      </c>
      <c r="D62" s="76" t="s">
        <v>58</v>
      </c>
      <c r="E62" s="95" t="s">
        <v>37</v>
      </c>
      <c r="F62" s="95" t="s">
        <v>3235</v>
      </c>
      <c r="G62" s="95" t="s">
        <v>3261</v>
      </c>
      <c r="H62" s="95" t="s">
        <v>78</v>
      </c>
      <c r="I62" s="141" t="s">
        <v>295</v>
      </c>
      <c r="J62" s="142" t="str">
        <f>LEFT(DLILibrary[[#This Row],[DLI]], 3)</f>
        <v>DLR</v>
      </c>
      <c r="K62" s="121">
        <v>1.5</v>
      </c>
      <c r="L62" s="121">
        <f>IF(DLILibrary[[#This Row],[DLI/DLR]]="DLI",IF(J63="DLR",0,DLILibrary[[#This Row],[Value of DLI (in mln)]]),DLILibrary[[#This Row],[Value of DLI (in mln)]])</f>
        <v>1.5</v>
      </c>
      <c r="M62" s="239">
        <f>IF(DLILibrary[[#This Row],[DLI/DLR]]="DLI",DLILibrary[[#This Row],[Value of DLI (in mln)]]/(VLOOKUP(DLILibrary[[#This Row],[Project ID]],'RBF Projects'!A:U,12,FALSE)),0)</f>
        <v>0</v>
      </c>
      <c r="N62" s="95" t="s">
        <v>62</v>
      </c>
      <c r="O62" s="138" t="s">
        <v>472</v>
      </c>
      <c r="P62" s="76" t="s">
        <v>28</v>
      </c>
      <c r="Q62" s="95" t="s">
        <v>1930</v>
      </c>
      <c r="R62" s="76" t="s">
        <v>62</v>
      </c>
    </row>
    <row r="63" spans="1:18" outlineLevel="1" x14ac:dyDescent="0.2">
      <c r="A63" s="140" t="s">
        <v>64</v>
      </c>
      <c r="B63" s="56" t="s">
        <v>65</v>
      </c>
      <c r="C63" s="43" t="s">
        <v>23</v>
      </c>
      <c r="D63" s="76" t="s">
        <v>58</v>
      </c>
      <c r="E63" s="95" t="s">
        <v>37</v>
      </c>
      <c r="F63" s="95" t="s">
        <v>3235</v>
      </c>
      <c r="G63" s="95" t="s">
        <v>3261</v>
      </c>
      <c r="H63" s="95" t="s">
        <v>78</v>
      </c>
      <c r="I63" s="45" t="s">
        <v>279</v>
      </c>
      <c r="J63" s="95" t="str">
        <f>LEFT(DLILibrary[[#This Row],[DLI]], 3)</f>
        <v>DLR</v>
      </c>
      <c r="K63" s="121">
        <v>1</v>
      </c>
      <c r="L63" s="121">
        <f>IF(DLILibrary[[#This Row],[DLI/DLR]]="DLI",IF(J64="DLR",0,DLILibrary[[#This Row],[Value of DLI (in mln)]]),DLILibrary[[#This Row],[Value of DLI (in mln)]])</f>
        <v>1</v>
      </c>
      <c r="M63" s="239">
        <f>IF(DLILibrary[[#This Row],[DLI/DLR]]="DLI",DLILibrary[[#This Row],[Value of DLI (in mln)]]/(VLOOKUP(DLILibrary[[#This Row],[Project ID]],'RBF Projects'!A:U,12,FALSE)),0)</f>
        <v>0</v>
      </c>
      <c r="N63" s="95" t="s">
        <v>62</v>
      </c>
      <c r="O63" s="138" t="s">
        <v>472</v>
      </c>
      <c r="P63" s="76" t="s">
        <v>28</v>
      </c>
      <c r="Q63" s="95" t="s">
        <v>1930</v>
      </c>
      <c r="R63" s="76" t="s">
        <v>62</v>
      </c>
    </row>
    <row r="64" spans="1:18" s="78" customFormat="1" x14ac:dyDescent="0.2">
      <c r="A64" s="77" t="s">
        <v>116</v>
      </c>
      <c r="B64" s="78" t="s">
        <v>140</v>
      </c>
      <c r="C64" s="42" t="s">
        <v>21</v>
      </c>
      <c r="D64" s="77" t="s">
        <v>58</v>
      </c>
      <c r="E64" s="78" t="s">
        <v>36</v>
      </c>
      <c r="F64" s="78" t="s">
        <v>3234</v>
      </c>
      <c r="G64" s="78" t="s">
        <v>3267</v>
      </c>
      <c r="H64" s="78" t="s">
        <v>78</v>
      </c>
      <c r="I64" s="129" t="s">
        <v>281</v>
      </c>
      <c r="J64" s="130" t="str">
        <f>LEFT(DLILibrary[[#This Row],[DLI]], 3)</f>
        <v>DLI</v>
      </c>
      <c r="K64" s="131">
        <f>SUM(K65:K68)</f>
        <v>40</v>
      </c>
      <c r="L64" s="131">
        <f>IF(DLILibrary[[#This Row],[DLI/DLR]]="DLI",IF(J65="DLR",0,DLILibrary[[#This Row],[Value of DLI (in mln)]]),DLILibrary[[#This Row],[Value of DLI (in mln)]])</f>
        <v>0</v>
      </c>
      <c r="M64" s="239">
        <f>IF(DLILibrary[[#This Row],[DLI/DLR]]="DLI",DLILibrary[[#This Row],[Value of DLI (in mln)]]/(VLOOKUP(DLILibrary[[#This Row],[Project ID]],'RBF Projects'!A:U,12,FALSE)),0)</f>
        <v>0.08</v>
      </c>
      <c r="N64" s="78" t="s">
        <v>63</v>
      </c>
      <c r="O64" s="133" t="s">
        <v>597</v>
      </c>
      <c r="P64" s="77" t="s">
        <v>28</v>
      </c>
      <c r="Q64" s="78" t="s">
        <v>995</v>
      </c>
      <c r="R64" s="77" t="s">
        <v>2278</v>
      </c>
    </row>
    <row r="65" spans="1:18" outlineLevel="1" x14ac:dyDescent="0.2">
      <c r="A65" s="76" t="s">
        <v>116</v>
      </c>
      <c r="B65" s="95" t="s">
        <v>140</v>
      </c>
      <c r="C65" s="43" t="s">
        <v>21</v>
      </c>
      <c r="D65" s="76" t="s">
        <v>58</v>
      </c>
      <c r="E65" s="95" t="s">
        <v>36</v>
      </c>
      <c r="F65" s="95" t="s">
        <v>3234</v>
      </c>
      <c r="G65" s="95" t="s">
        <v>3267</v>
      </c>
      <c r="H65" s="95" t="s">
        <v>78</v>
      </c>
      <c r="I65" s="45" t="s">
        <v>286</v>
      </c>
      <c r="J65" s="95" t="str">
        <f>LEFT(DLILibrary[[#This Row],[DLI]], 3)</f>
        <v>DLR</v>
      </c>
      <c r="K65" s="121">
        <v>10</v>
      </c>
      <c r="L65" s="121">
        <f>IF(DLILibrary[[#This Row],[DLI/DLR]]="DLI",IF(J66="DLR",0,DLILibrary[[#This Row],[Value of DLI (in mln)]]),DLILibrary[[#This Row],[Value of DLI (in mln)]])</f>
        <v>10</v>
      </c>
      <c r="M65" s="239">
        <f>IF(DLILibrary[[#This Row],[DLI/DLR]]="DLI",DLILibrary[[#This Row],[Value of DLI (in mln)]]/(VLOOKUP(DLILibrary[[#This Row],[Project ID]],'RBF Projects'!A:U,12,FALSE)),0)</f>
        <v>0</v>
      </c>
      <c r="N65" s="95" t="s">
        <v>63</v>
      </c>
      <c r="O65" s="45" t="s">
        <v>280</v>
      </c>
      <c r="P65" s="76" t="s">
        <v>28</v>
      </c>
      <c r="Q65" s="95" t="s">
        <v>327</v>
      </c>
      <c r="R65" s="76" t="s">
        <v>2572</v>
      </c>
    </row>
    <row r="66" spans="1:18" outlineLevel="1" x14ac:dyDescent="0.2">
      <c r="A66" s="76" t="s">
        <v>116</v>
      </c>
      <c r="B66" s="95" t="s">
        <v>140</v>
      </c>
      <c r="C66" s="43" t="s">
        <v>21</v>
      </c>
      <c r="D66" s="76" t="s">
        <v>58</v>
      </c>
      <c r="E66" s="95" t="s">
        <v>36</v>
      </c>
      <c r="F66" s="95" t="s">
        <v>3234</v>
      </c>
      <c r="G66" s="95" t="s">
        <v>3267</v>
      </c>
      <c r="H66" s="95" t="s">
        <v>78</v>
      </c>
      <c r="I66" s="45" t="s">
        <v>287</v>
      </c>
      <c r="J66" s="95" t="str">
        <f>LEFT(DLILibrary[[#This Row],[DLI]], 3)</f>
        <v>DLR</v>
      </c>
      <c r="K66" s="121">
        <v>10</v>
      </c>
      <c r="L66" s="121">
        <f>IF(DLILibrary[[#This Row],[DLI/DLR]]="DLI",IF(J67="DLR",0,DLILibrary[[#This Row],[Value of DLI (in mln)]]),DLILibrary[[#This Row],[Value of DLI (in mln)]])</f>
        <v>10</v>
      </c>
      <c r="M66" s="239">
        <f>IF(DLILibrary[[#This Row],[DLI/DLR]]="DLI",DLILibrary[[#This Row],[Value of DLI (in mln)]]/(VLOOKUP(DLILibrary[[#This Row],[Project ID]],'RBF Projects'!A:U,12,FALSE)),0)</f>
        <v>0</v>
      </c>
      <c r="N66" s="95" t="s">
        <v>63</v>
      </c>
      <c r="O66" s="45" t="s">
        <v>280</v>
      </c>
      <c r="P66" s="76" t="s">
        <v>28</v>
      </c>
      <c r="Q66" s="95" t="s">
        <v>328</v>
      </c>
      <c r="R66" s="76" t="s">
        <v>2571</v>
      </c>
    </row>
    <row r="67" spans="1:18" outlineLevel="1" x14ac:dyDescent="0.2">
      <c r="A67" s="76" t="s">
        <v>116</v>
      </c>
      <c r="B67" s="95" t="s">
        <v>140</v>
      </c>
      <c r="C67" s="43" t="s">
        <v>21</v>
      </c>
      <c r="D67" s="76" t="s">
        <v>58</v>
      </c>
      <c r="E67" s="95" t="s">
        <v>36</v>
      </c>
      <c r="F67" s="95" t="s">
        <v>3234</v>
      </c>
      <c r="G67" s="95" t="s">
        <v>3267</v>
      </c>
      <c r="H67" s="95" t="s">
        <v>78</v>
      </c>
      <c r="I67" s="45" t="s">
        <v>288</v>
      </c>
      <c r="J67" s="95" t="str">
        <f>LEFT(DLILibrary[[#This Row],[DLI]], 3)</f>
        <v>DLR</v>
      </c>
      <c r="K67" s="121">
        <v>10</v>
      </c>
      <c r="L67" s="121">
        <f>IF(DLILibrary[[#This Row],[DLI/DLR]]="DLI",IF(J68="DLR",0,DLILibrary[[#This Row],[Value of DLI (in mln)]]),DLILibrary[[#This Row],[Value of DLI (in mln)]])</f>
        <v>10</v>
      </c>
      <c r="M67" s="239">
        <f>IF(DLILibrary[[#This Row],[DLI/DLR]]="DLI",DLILibrary[[#This Row],[Value of DLI (in mln)]]/(VLOOKUP(DLILibrary[[#This Row],[Project ID]],'RBF Projects'!A:U,12,FALSE)),0)</f>
        <v>0</v>
      </c>
      <c r="N67" s="95" t="s">
        <v>63</v>
      </c>
      <c r="O67" s="45" t="s">
        <v>280</v>
      </c>
      <c r="P67" s="76" t="s">
        <v>28</v>
      </c>
      <c r="Q67" s="95" t="s">
        <v>329</v>
      </c>
      <c r="R67" s="76" t="s">
        <v>2572</v>
      </c>
    </row>
    <row r="68" spans="1:18" outlineLevel="1" x14ac:dyDescent="0.2">
      <c r="A68" s="76" t="s">
        <v>116</v>
      </c>
      <c r="B68" s="95" t="s">
        <v>140</v>
      </c>
      <c r="C68" s="43" t="s">
        <v>21</v>
      </c>
      <c r="D68" s="76" t="s">
        <v>58</v>
      </c>
      <c r="E68" s="95" t="s">
        <v>36</v>
      </c>
      <c r="F68" s="95" t="s">
        <v>3234</v>
      </c>
      <c r="G68" s="95" t="s">
        <v>3267</v>
      </c>
      <c r="H68" s="95" t="s">
        <v>78</v>
      </c>
      <c r="I68" s="45" t="s">
        <v>289</v>
      </c>
      <c r="J68" s="95" t="str">
        <f>LEFT(DLILibrary[[#This Row],[DLI]], 3)</f>
        <v>DLR</v>
      </c>
      <c r="K68" s="121">
        <v>10</v>
      </c>
      <c r="L68" s="121">
        <f>IF(DLILibrary[[#This Row],[DLI/DLR]]="DLI",IF(J69="DLR",0,DLILibrary[[#This Row],[Value of DLI (in mln)]]),DLILibrary[[#This Row],[Value of DLI (in mln)]])</f>
        <v>10</v>
      </c>
      <c r="M68" s="239">
        <f>IF(DLILibrary[[#This Row],[DLI/DLR]]="DLI",DLILibrary[[#This Row],[Value of DLI (in mln)]]/(VLOOKUP(DLILibrary[[#This Row],[Project ID]],'RBF Projects'!A:U,12,FALSE)),0)</f>
        <v>0</v>
      </c>
      <c r="N68" s="95" t="s">
        <v>63</v>
      </c>
      <c r="O68" s="45" t="s">
        <v>280</v>
      </c>
      <c r="P68" s="76" t="s">
        <v>28</v>
      </c>
      <c r="Q68" s="95" t="s">
        <v>330</v>
      </c>
      <c r="R68" s="76" t="s">
        <v>2572</v>
      </c>
    </row>
    <row r="69" spans="1:18" x14ac:dyDescent="0.2">
      <c r="A69" s="76" t="s">
        <v>116</v>
      </c>
      <c r="B69" s="95" t="s">
        <v>140</v>
      </c>
      <c r="C69" s="43" t="s">
        <v>21</v>
      </c>
      <c r="D69" s="76" t="s">
        <v>58</v>
      </c>
      <c r="E69" s="95" t="s">
        <v>36</v>
      </c>
      <c r="F69" s="95" t="s">
        <v>3232</v>
      </c>
      <c r="G69" s="95" t="s">
        <v>2831</v>
      </c>
      <c r="H69" s="95" t="s">
        <v>78</v>
      </c>
      <c r="I69" s="135" t="s">
        <v>290</v>
      </c>
      <c r="J69" s="136" t="str">
        <f>LEFT(DLILibrary[[#This Row],[DLI]], 3)</f>
        <v>DLI</v>
      </c>
      <c r="K69" s="137">
        <f>SUM(K70:K73)</f>
        <v>40</v>
      </c>
      <c r="L69" s="137">
        <f>IF(DLILibrary[[#This Row],[DLI/DLR]]="DLI",IF(J70="DLR",0,DLILibrary[[#This Row],[Value of DLI (in mln)]]),DLILibrary[[#This Row],[Value of DLI (in mln)]])</f>
        <v>0</v>
      </c>
      <c r="M69" s="239">
        <f>IF(DLILibrary[[#This Row],[DLI/DLR]]="DLI",DLILibrary[[#This Row],[Value of DLI (in mln)]]/(VLOOKUP(DLILibrary[[#This Row],[Project ID]],'RBF Projects'!A:U,12,FALSE)),0)</f>
        <v>0.08</v>
      </c>
      <c r="N69" s="95" t="s">
        <v>63</v>
      </c>
      <c r="O69" s="45" t="s">
        <v>280</v>
      </c>
      <c r="P69" s="76" t="s">
        <v>28</v>
      </c>
      <c r="Q69" s="95" t="s">
        <v>995</v>
      </c>
      <c r="R69" s="76" t="s">
        <v>2278</v>
      </c>
    </row>
    <row r="70" spans="1:18" outlineLevel="1" x14ac:dyDescent="0.2">
      <c r="A70" s="76" t="s">
        <v>116</v>
      </c>
      <c r="B70" s="95" t="s">
        <v>140</v>
      </c>
      <c r="C70" s="43" t="s">
        <v>21</v>
      </c>
      <c r="D70" s="76" t="s">
        <v>58</v>
      </c>
      <c r="E70" s="95" t="s">
        <v>36</v>
      </c>
      <c r="F70" s="95" t="s">
        <v>3232</v>
      </c>
      <c r="G70" s="95" t="s">
        <v>2831</v>
      </c>
      <c r="H70" s="95" t="s">
        <v>78</v>
      </c>
      <c r="I70" s="45" t="s">
        <v>291</v>
      </c>
      <c r="J70" s="95" t="str">
        <f>LEFT(DLILibrary[[#This Row],[DLI]], 3)</f>
        <v>DLR</v>
      </c>
      <c r="K70" s="121">
        <v>10</v>
      </c>
      <c r="L70" s="121">
        <f>IF(DLILibrary[[#This Row],[DLI/DLR]]="DLI",IF(J71="DLR",0,DLILibrary[[#This Row],[Value of DLI (in mln)]]),DLILibrary[[#This Row],[Value of DLI (in mln)]])</f>
        <v>10</v>
      </c>
      <c r="M70" s="239">
        <f>IF(DLILibrary[[#This Row],[DLI/DLR]]="DLI",DLILibrary[[#This Row],[Value of DLI (in mln)]]/(VLOOKUP(DLILibrary[[#This Row],[Project ID]],'RBF Projects'!A:U,12,FALSE)),0)</f>
        <v>0</v>
      </c>
      <c r="N70" s="95" t="s">
        <v>63</v>
      </c>
      <c r="O70" s="45" t="s">
        <v>280</v>
      </c>
      <c r="P70" s="76" t="s">
        <v>28</v>
      </c>
      <c r="Q70" s="95" t="s">
        <v>331</v>
      </c>
      <c r="R70" s="76" t="s">
        <v>2571</v>
      </c>
    </row>
    <row r="71" spans="1:18" outlineLevel="1" x14ac:dyDescent="0.2">
      <c r="A71" s="76" t="s">
        <v>116</v>
      </c>
      <c r="B71" s="95" t="s">
        <v>140</v>
      </c>
      <c r="C71" s="43" t="s">
        <v>21</v>
      </c>
      <c r="D71" s="76" t="s">
        <v>58</v>
      </c>
      <c r="E71" s="95" t="s">
        <v>36</v>
      </c>
      <c r="F71" s="95" t="s">
        <v>3232</v>
      </c>
      <c r="G71" s="95" t="s">
        <v>2831</v>
      </c>
      <c r="H71" s="95" t="s">
        <v>78</v>
      </c>
      <c r="I71" s="45" t="s">
        <v>292</v>
      </c>
      <c r="J71" s="95" t="str">
        <f>LEFT(DLILibrary[[#This Row],[DLI]], 3)</f>
        <v>DLR</v>
      </c>
      <c r="K71" s="121">
        <v>10</v>
      </c>
      <c r="L71" s="121">
        <f>IF(DLILibrary[[#This Row],[DLI/DLR]]="DLI",IF(J72="DLR",0,DLILibrary[[#This Row],[Value of DLI (in mln)]]),DLILibrary[[#This Row],[Value of DLI (in mln)]])</f>
        <v>10</v>
      </c>
      <c r="M71" s="239">
        <f>IF(DLILibrary[[#This Row],[DLI/DLR]]="DLI",DLILibrary[[#This Row],[Value of DLI (in mln)]]/(VLOOKUP(DLILibrary[[#This Row],[Project ID]],'RBF Projects'!A:U,12,FALSE)),0)</f>
        <v>0</v>
      </c>
      <c r="N71" s="95" t="s">
        <v>63</v>
      </c>
      <c r="O71" s="45" t="s">
        <v>280</v>
      </c>
      <c r="P71" s="76" t="s">
        <v>28</v>
      </c>
      <c r="Q71" s="95" t="s">
        <v>332</v>
      </c>
      <c r="R71" s="76" t="s">
        <v>2572</v>
      </c>
    </row>
    <row r="72" spans="1:18" outlineLevel="1" x14ac:dyDescent="0.2">
      <c r="A72" s="76" t="s">
        <v>116</v>
      </c>
      <c r="B72" s="95" t="s">
        <v>140</v>
      </c>
      <c r="C72" s="43" t="s">
        <v>21</v>
      </c>
      <c r="D72" s="76" t="s">
        <v>58</v>
      </c>
      <c r="E72" s="95" t="s">
        <v>36</v>
      </c>
      <c r="F72" s="95" t="s">
        <v>3232</v>
      </c>
      <c r="G72" s="95" t="s">
        <v>2831</v>
      </c>
      <c r="H72" s="95" t="s">
        <v>78</v>
      </c>
      <c r="I72" s="45" t="s">
        <v>293</v>
      </c>
      <c r="J72" s="95" t="str">
        <f>LEFT(DLILibrary[[#This Row],[DLI]], 3)</f>
        <v>DLR</v>
      </c>
      <c r="K72" s="121">
        <v>10</v>
      </c>
      <c r="L72" s="121">
        <f>IF(DLILibrary[[#This Row],[DLI/DLR]]="DLI",IF(J73="DLR",0,DLILibrary[[#This Row],[Value of DLI (in mln)]]),DLILibrary[[#This Row],[Value of DLI (in mln)]])</f>
        <v>10</v>
      </c>
      <c r="M72" s="239">
        <f>IF(DLILibrary[[#This Row],[DLI/DLR]]="DLI",DLILibrary[[#This Row],[Value of DLI (in mln)]]/(VLOOKUP(DLILibrary[[#This Row],[Project ID]],'RBF Projects'!A:U,12,FALSE)),0)</f>
        <v>0</v>
      </c>
      <c r="N72" s="95" t="s">
        <v>63</v>
      </c>
      <c r="O72" s="45" t="s">
        <v>280</v>
      </c>
      <c r="P72" s="76" t="s">
        <v>28</v>
      </c>
      <c r="Q72" s="95" t="s">
        <v>333</v>
      </c>
      <c r="R72" s="76" t="s">
        <v>2571</v>
      </c>
    </row>
    <row r="73" spans="1:18" outlineLevel="1" x14ac:dyDescent="0.2">
      <c r="A73" s="76" t="s">
        <v>116</v>
      </c>
      <c r="B73" s="95" t="s">
        <v>140</v>
      </c>
      <c r="C73" s="43" t="s">
        <v>21</v>
      </c>
      <c r="D73" s="76" t="s">
        <v>58</v>
      </c>
      <c r="E73" s="95" t="s">
        <v>36</v>
      </c>
      <c r="F73" s="95" t="s">
        <v>3232</v>
      </c>
      <c r="G73" s="95" t="s">
        <v>2831</v>
      </c>
      <c r="H73" s="95" t="s">
        <v>78</v>
      </c>
      <c r="I73" s="45" t="s">
        <v>294</v>
      </c>
      <c r="J73" s="95" t="str">
        <f>LEFT(DLILibrary[[#This Row],[DLI]], 3)</f>
        <v>DLR</v>
      </c>
      <c r="K73" s="121">
        <v>10</v>
      </c>
      <c r="L73" s="121">
        <f>IF(DLILibrary[[#This Row],[DLI/DLR]]="DLI",IF(J74="DLR",0,DLILibrary[[#This Row],[Value of DLI (in mln)]]),DLILibrary[[#This Row],[Value of DLI (in mln)]])</f>
        <v>10</v>
      </c>
      <c r="M73" s="239">
        <f>IF(DLILibrary[[#This Row],[DLI/DLR]]="DLI",DLILibrary[[#This Row],[Value of DLI (in mln)]]/(VLOOKUP(DLILibrary[[#This Row],[Project ID]],'RBF Projects'!A:U,12,FALSE)),0)</f>
        <v>0</v>
      </c>
      <c r="N73" s="95" t="s">
        <v>63</v>
      </c>
      <c r="O73" s="45" t="s">
        <v>280</v>
      </c>
      <c r="P73" s="76" t="s">
        <v>28</v>
      </c>
      <c r="Q73" s="95" t="s">
        <v>334</v>
      </c>
      <c r="R73" s="76" t="s">
        <v>2571</v>
      </c>
    </row>
    <row r="74" spans="1:18" x14ac:dyDescent="0.2">
      <c r="A74" s="76" t="s">
        <v>116</v>
      </c>
      <c r="B74" s="95" t="s">
        <v>140</v>
      </c>
      <c r="C74" s="43" t="s">
        <v>21</v>
      </c>
      <c r="D74" s="76" t="s">
        <v>58</v>
      </c>
      <c r="E74" s="95" t="s">
        <v>36</v>
      </c>
      <c r="F74" s="95" t="s">
        <v>2810</v>
      </c>
      <c r="G74" s="95" t="s">
        <v>2815</v>
      </c>
      <c r="H74" s="95" t="s">
        <v>352</v>
      </c>
      <c r="I74" s="135" t="s">
        <v>353</v>
      </c>
      <c r="J74" s="136" t="str">
        <f>LEFT(DLILibrary[[#This Row],[DLI]], 3)</f>
        <v>DLI</v>
      </c>
      <c r="K74" s="137">
        <f>SUM(K75:K79)</f>
        <v>100</v>
      </c>
      <c r="L74" s="137">
        <f>IF(DLILibrary[[#This Row],[DLI/DLR]]="DLI",IF(J75="DLR",0,DLILibrary[[#This Row],[Value of DLI (in mln)]]),DLILibrary[[#This Row],[Value of DLI (in mln)]])</f>
        <v>0</v>
      </c>
      <c r="M74" s="239">
        <f>IF(DLILibrary[[#This Row],[DLI/DLR]]="DLI",DLILibrary[[#This Row],[Value of DLI (in mln)]]/(VLOOKUP(DLILibrary[[#This Row],[Project ID]],'RBF Projects'!A:U,12,FALSE)),0)</f>
        <v>0.2</v>
      </c>
      <c r="N74" s="95" t="s">
        <v>63</v>
      </c>
      <c r="O74" s="138" t="s">
        <v>597</v>
      </c>
      <c r="P74" s="76" t="s">
        <v>28</v>
      </c>
      <c r="Q74" s="95" t="s">
        <v>995</v>
      </c>
      <c r="R74" s="76" t="s">
        <v>2278</v>
      </c>
    </row>
    <row r="75" spans="1:18" outlineLevel="1" x14ac:dyDescent="0.2">
      <c r="A75" s="76" t="s">
        <v>116</v>
      </c>
      <c r="B75" s="95" t="s">
        <v>140</v>
      </c>
      <c r="C75" s="43" t="s">
        <v>21</v>
      </c>
      <c r="D75" s="76" t="s">
        <v>58</v>
      </c>
      <c r="E75" s="95" t="s">
        <v>36</v>
      </c>
      <c r="F75" s="95" t="s">
        <v>2810</v>
      </c>
      <c r="G75" s="95" t="s">
        <v>2815</v>
      </c>
      <c r="H75" s="95" t="s">
        <v>352</v>
      </c>
      <c r="I75" s="45" t="s">
        <v>3262</v>
      </c>
      <c r="J75" s="95" t="str">
        <f>LEFT(DLILibrary[[#This Row],[DLI]], 3)</f>
        <v>DLR</v>
      </c>
      <c r="K75" s="121">
        <v>20</v>
      </c>
      <c r="L75" s="121">
        <f>IF(DLILibrary[[#This Row],[DLI/DLR]]="DLI",IF(J76="DLR",0,DLILibrary[[#This Row],[Value of DLI (in mln)]]),DLILibrary[[#This Row],[Value of DLI (in mln)]])</f>
        <v>20</v>
      </c>
      <c r="M75" s="239">
        <f>IF(DLILibrary[[#This Row],[DLI/DLR]]="DLI",DLILibrary[[#This Row],[Value of DLI (in mln)]]/(VLOOKUP(DLILibrary[[#This Row],[Project ID]],'RBF Projects'!A:U,12,FALSE)),0)</f>
        <v>0</v>
      </c>
      <c r="N75" s="95" t="s">
        <v>63</v>
      </c>
      <c r="O75" s="45" t="s">
        <v>283</v>
      </c>
      <c r="P75" s="76" t="s">
        <v>28</v>
      </c>
      <c r="Q75" s="95" t="s">
        <v>335</v>
      </c>
      <c r="R75" s="76" t="s">
        <v>2571</v>
      </c>
    </row>
    <row r="76" spans="1:18" outlineLevel="1" x14ac:dyDescent="0.2">
      <c r="A76" s="76" t="s">
        <v>116</v>
      </c>
      <c r="B76" s="95" t="s">
        <v>140</v>
      </c>
      <c r="C76" s="43" t="s">
        <v>21</v>
      </c>
      <c r="D76" s="76" t="s">
        <v>58</v>
      </c>
      <c r="E76" s="95" t="s">
        <v>36</v>
      </c>
      <c r="F76" s="95" t="s">
        <v>3236</v>
      </c>
      <c r="G76" s="95" t="s">
        <v>3251</v>
      </c>
      <c r="H76" s="95" t="s">
        <v>352</v>
      </c>
      <c r="I76" s="45" t="s">
        <v>296</v>
      </c>
      <c r="J76" s="95" t="str">
        <f>LEFT(DLILibrary[[#This Row],[DLI]], 3)</f>
        <v>DLR</v>
      </c>
      <c r="K76" s="121">
        <v>20</v>
      </c>
      <c r="L76" s="121">
        <f>IF(DLILibrary[[#This Row],[DLI/DLR]]="DLI",IF(J77="DLR",0,DLILibrary[[#This Row],[Value of DLI (in mln)]]),DLILibrary[[#This Row],[Value of DLI (in mln)]])</f>
        <v>20</v>
      </c>
      <c r="M76" s="239">
        <f>IF(DLILibrary[[#This Row],[DLI/DLR]]="DLI",DLILibrary[[#This Row],[Value of DLI (in mln)]]/(VLOOKUP(DLILibrary[[#This Row],[Project ID]],'RBF Projects'!A:U,12,FALSE)),0)</f>
        <v>0</v>
      </c>
      <c r="N76" s="95" t="s">
        <v>63</v>
      </c>
      <c r="O76" s="45" t="s">
        <v>284</v>
      </c>
      <c r="P76" s="76" t="s">
        <v>28</v>
      </c>
      <c r="Q76" s="95" t="s">
        <v>336</v>
      </c>
      <c r="R76" s="76" t="s">
        <v>2572</v>
      </c>
    </row>
    <row r="77" spans="1:18" outlineLevel="1" x14ac:dyDescent="0.2">
      <c r="A77" s="76" t="s">
        <v>116</v>
      </c>
      <c r="B77" s="95" t="s">
        <v>140</v>
      </c>
      <c r="C77" s="43" t="s">
        <v>21</v>
      </c>
      <c r="D77" s="76" t="s">
        <v>58</v>
      </c>
      <c r="E77" s="95" t="s">
        <v>36</v>
      </c>
      <c r="F77" s="95" t="s">
        <v>3232</v>
      </c>
      <c r="G77" s="95" t="s">
        <v>2831</v>
      </c>
      <c r="H77" s="95" t="s">
        <v>352</v>
      </c>
      <c r="I77" s="45" t="s">
        <v>297</v>
      </c>
      <c r="J77" s="95" t="str">
        <f>LEFT(DLILibrary[[#This Row],[DLI]], 3)</f>
        <v>DLR</v>
      </c>
      <c r="K77" s="121">
        <v>20</v>
      </c>
      <c r="L77" s="121">
        <f>IF(DLILibrary[[#This Row],[DLI/DLR]]="DLI",IF(J78="DLR",0,DLILibrary[[#This Row],[Value of DLI (in mln)]]),DLILibrary[[#This Row],[Value of DLI (in mln)]])</f>
        <v>20</v>
      </c>
      <c r="M77" s="239">
        <f>IF(DLILibrary[[#This Row],[DLI/DLR]]="DLI",DLILibrary[[#This Row],[Value of DLI (in mln)]]/(VLOOKUP(DLILibrary[[#This Row],[Project ID]],'RBF Projects'!A:U,12,FALSE)),0)</f>
        <v>0</v>
      </c>
      <c r="N77" s="95" t="s">
        <v>63</v>
      </c>
      <c r="O77" s="45" t="s">
        <v>285</v>
      </c>
      <c r="P77" s="76" t="s">
        <v>28</v>
      </c>
      <c r="Q77" s="95" t="s">
        <v>337</v>
      </c>
      <c r="R77" s="76" t="s">
        <v>2571</v>
      </c>
    </row>
    <row r="78" spans="1:18" outlineLevel="1" x14ac:dyDescent="0.2">
      <c r="A78" s="76" t="s">
        <v>116</v>
      </c>
      <c r="B78" s="95" t="s">
        <v>140</v>
      </c>
      <c r="C78" s="43" t="s">
        <v>21</v>
      </c>
      <c r="D78" s="76" t="s">
        <v>58</v>
      </c>
      <c r="E78" s="95" t="s">
        <v>36</v>
      </c>
      <c r="F78" s="95" t="s">
        <v>3232</v>
      </c>
      <c r="G78" s="95" t="s">
        <v>2831</v>
      </c>
      <c r="H78" s="95" t="s">
        <v>352</v>
      </c>
      <c r="I78" s="45" t="s">
        <v>298</v>
      </c>
      <c r="J78" s="95" t="str">
        <f>LEFT(DLILibrary[[#This Row],[DLI]], 3)</f>
        <v>DLR</v>
      </c>
      <c r="K78" s="121">
        <v>20</v>
      </c>
      <c r="L78" s="121">
        <f>IF(DLILibrary[[#This Row],[DLI/DLR]]="DLI",IF(J79="DLR",0,DLILibrary[[#This Row],[Value of DLI (in mln)]]),DLILibrary[[#This Row],[Value of DLI (in mln)]])</f>
        <v>20</v>
      </c>
      <c r="M78" s="239">
        <f>IF(DLILibrary[[#This Row],[DLI/DLR]]="DLI",DLILibrary[[#This Row],[Value of DLI (in mln)]]/(VLOOKUP(DLILibrary[[#This Row],[Project ID]],'RBF Projects'!A:U,12,FALSE)),0)</f>
        <v>0</v>
      </c>
      <c r="N78" s="95" t="s">
        <v>63</v>
      </c>
      <c r="O78" s="45" t="s">
        <v>282</v>
      </c>
      <c r="P78" s="76" t="s">
        <v>28</v>
      </c>
      <c r="Q78" s="95" t="s">
        <v>337</v>
      </c>
      <c r="R78" s="76" t="s">
        <v>2571</v>
      </c>
    </row>
    <row r="79" spans="1:18" outlineLevel="1" x14ac:dyDescent="0.2">
      <c r="A79" s="76" t="s">
        <v>116</v>
      </c>
      <c r="B79" s="95" t="s">
        <v>140</v>
      </c>
      <c r="C79" s="43" t="s">
        <v>21</v>
      </c>
      <c r="D79" s="76" t="s">
        <v>58</v>
      </c>
      <c r="E79" s="95" t="s">
        <v>36</v>
      </c>
      <c r="F79" s="95" t="s">
        <v>3236</v>
      </c>
      <c r="G79" s="95" t="s">
        <v>3251</v>
      </c>
      <c r="H79" s="95" t="s">
        <v>352</v>
      </c>
      <c r="I79" s="45" t="s">
        <v>299</v>
      </c>
      <c r="J79" s="95" t="str">
        <f>LEFT(DLILibrary[[#This Row],[DLI]], 3)</f>
        <v>DLR</v>
      </c>
      <c r="K79" s="121">
        <v>20</v>
      </c>
      <c r="L79" s="121">
        <f>IF(DLILibrary[[#This Row],[DLI/DLR]]="DLI",IF(J80="DLR",0,DLILibrary[[#This Row],[Value of DLI (in mln)]]),DLILibrary[[#This Row],[Value of DLI (in mln)]])</f>
        <v>20</v>
      </c>
      <c r="M79" s="239">
        <f>IF(DLILibrary[[#This Row],[DLI/DLR]]="DLI",DLILibrary[[#This Row],[Value of DLI (in mln)]]/(VLOOKUP(DLILibrary[[#This Row],[Project ID]],'RBF Projects'!A:U,12,FALSE)),0)</f>
        <v>0</v>
      </c>
      <c r="N79" s="95" t="s">
        <v>63</v>
      </c>
      <c r="O79" s="45" t="s">
        <v>282</v>
      </c>
      <c r="P79" s="76" t="s">
        <v>28</v>
      </c>
      <c r="Q79" s="95" t="s">
        <v>336</v>
      </c>
      <c r="R79" s="76" t="s">
        <v>2572</v>
      </c>
    </row>
    <row r="80" spans="1:18" x14ac:dyDescent="0.2">
      <c r="A80" s="76" t="s">
        <v>116</v>
      </c>
      <c r="B80" s="95" t="s">
        <v>140</v>
      </c>
      <c r="C80" s="43" t="s">
        <v>21</v>
      </c>
      <c r="D80" s="76" t="s">
        <v>58</v>
      </c>
      <c r="E80" s="95" t="s">
        <v>36</v>
      </c>
      <c r="F80" s="95" t="s">
        <v>2810</v>
      </c>
      <c r="G80" s="95" t="s">
        <v>3263</v>
      </c>
      <c r="H80" s="95" t="s">
        <v>352</v>
      </c>
      <c r="I80" s="135" t="s">
        <v>2884</v>
      </c>
      <c r="J80" s="136" t="str">
        <f>LEFT(DLILibrary[[#This Row],[DLI]], 3)</f>
        <v>DLI</v>
      </c>
      <c r="K80" s="137">
        <f>SUM(K81:K85)</f>
        <v>100</v>
      </c>
      <c r="L80" s="137">
        <f>IF(DLILibrary[[#This Row],[DLI/DLR]]="DLI",IF(J81="DLR",0,DLILibrary[[#This Row],[Value of DLI (in mln)]]),DLILibrary[[#This Row],[Value of DLI (in mln)]])</f>
        <v>0</v>
      </c>
      <c r="M80" s="239">
        <f>IF(DLILibrary[[#This Row],[DLI/DLR]]="DLI",DLILibrary[[#This Row],[Value of DLI (in mln)]]/(VLOOKUP(DLILibrary[[#This Row],[Project ID]],'RBF Projects'!A:U,12,FALSE)),0)</f>
        <v>0.2</v>
      </c>
      <c r="N80" s="95" t="s">
        <v>63</v>
      </c>
      <c r="O80" s="138" t="s">
        <v>597</v>
      </c>
      <c r="P80" s="76" t="s">
        <v>28</v>
      </c>
      <c r="Q80" s="95" t="s">
        <v>995</v>
      </c>
      <c r="R80" s="76" t="s">
        <v>2278</v>
      </c>
    </row>
    <row r="81" spans="1:18" outlineLevel="1" x14ac:dyDescent="0.2">
      <c r="A81" s="76" t="s">
        <v>116</v>
      </c>
      <c r="B81" s="95" t="s">
        <v>140</v>
      </c>
      <c r="C81" s="43" t="s">
        <v>21</v>
      </c>
      <c r="D81" s="76" t="s">
        <v>58</v>
      </c>
      <c r="E81" s="95" t="s">
        <v>36</v>
      </c>
      <c r="F81" s="95" t="s">
        <v>2810</v>
      </c>
      <c r="G81" s="95" t="s">
        <v>2816</v>
      </c>
      <c r="H81" s="95" t="s">
        <v>352</v>
      </c>
      <c r="I81" s="45" t="s">
        <v>3010</v>
      </c>
      <c r="J81" s="95" t="str">
        <f>LEFT(DLILibrary[[#This Row],[DLI]], 3)</f>
        <v>DLR</v>
      </c>
      <c r="K81" s="121">
        <v>20</v>
      </c>
      <c r="L81" s="121">
        <f>IF(DLILibrary[[#This Row],[DLI/DLR]]="DLI",IF(J82="DLR",0,DLILibrary[[#This Row],[Value of DLI (in mln)]]),DLILibrary[[#This Row],[Value of DLI (in mln)]])</f>
        <v>20</v>
      </c>
      <c r="M81" s="239">
        <f>IF(DLILibrary[[#This Row],[DLI/DLR]]="DLI",DLILibrary[[#This Row],[Value of DLI (in mln)]]/(VLOOKUP(DLILibrary[[#This Row],[Project ID]],'RBF Projects'!A:U,12,FALSE)),0)</f>
        <v>0</v>
      </c>
      <c r="N81" s="95" t="s">
        <v>63</v>
      </c>
      <c r="O81" s="45" t="s">
        <v>301</v>
      </c>
      <c r="P81" s="76" t="s">
        <v>28</v>
      </c>
      <c r="Q81" s="95" t="s">
        <v>335</v>
      </c>
      <c r="R81" s="76" t="s">
        <v>2571</v>
      </c>
    </row>
    <row r="82" spans="1:18" outlineLevel="1" x14ac:dyDescent="0.2">
      <c r="A82" s="76" t="s">
        <v>116</v>
      </c>
      <c r="B82" s="95" t="s">
        <v>140</v>
      </c>
      <c r="C82" s="43" t="s">
        <v>21</v>
      </c>
      <c r="D82" s="76" t="s">
        <v>58</v>
      </c>
      <c r="E82" s="95" t="s">
        <v>36</v>
      </c>
      <c r="F82" s="95" t="s">
        <v>2810</v>
      </c>
      <c r="G82" s="95" t="s">
        <v>2817</v>
      </c>
      <c r="H82" s="95" t="s">
        <v>352</v>
      </c>
      <c r="I82" s="45" t="s">
        <v>3011</v>
      </c>
      <c r="J82" s="95" t="str">
        <f>LEFT(DLILibrary[[#This Row],[DLI]], 3)</f>
        <v>DLR</v>
      </c>
      <c r="K82" s="121">
        <v>20</v>
      </c>
      <c r="L82" s="121">
        <f>IF(DLILibrary[[#This Row],[DLI/DLR]]="DLI",IF(J83="DLR",0,DLILibrary[[#This Row],[Value of DLI (in mln)]]),DLILibrary[[#This Row],[Value of DLI (in mln)]])</f>
        <v>20</v>
      </c>
      <c r="M82" s="239">
        <f>IF(DLILibrary[[#This Row],[DLI/DLR]]="DLI",DLILibrary[[#This Row],[Value of DLI (in mln)]]/(VLOOKUP(DLILibrary[[#This Row],[Project ID]],'RBF Projects'!A:U,12,FALSE)),0)</f>
        <v>0</v>
      </c>
      <c r="N82" s="95" t="s">
        <v>63</v>
      </c>
      <c r="O82" s="45" t="s">
        <v>302</v>
      </c>
      <c r="P82" s="76" t="s">
        <v>28</v>
      </c>
      <c r="Q82" s="95" t="s">
        <v>338</v>
      </c>
      <c r="R82" s="76" t="s">
        <v>2571</v>
      </c>
    </row>
    <row r="83" spans="1:18" outlineLevel="1" x14ac:dyDescent="0.2">
      <c r="A83" s="76" t="s">
        <v>116</v>
      </c>
      <c r="B83" s="95" t="s">
        <v>140</v>
      </c>
      <c r="C83" s="43" t="s">
        <v>21</v>
      </c>
      <c r="D83" s="76" t="s">
        <v>58</v>
      </c>
      <c r="E83" s="95" t="s">
        <v>36</v>
      </c>
      <c r="F83" s="95" t="s">
        <v>2810</v>
      </c>
      <c r="G83" s="95" t="s">
        <v>2815</v>
      </c>
      <c r="H83" s="95" t="s">
        <v>352</v>
      </c>
      <c r="I83" s="45" t="s">
        <v>3505</v>
      </c>
      <c r="J83" s="95" t="str">
        <f>LEFT(DLILibrary[[#This Row],[DLI]], 3)</f>
        <v>DLR</v>
      </c>
      <c r="K83" s="121">
        <v>20</v>
      </c>
      <c r="L83" s="121">
        <f>IF(DLILibrary[[#This Row],[DLI/DLR]]="DLI",IF(J84="DLR",0,DLILibrary[[#This Row],[Value of DLI (in mln)]]),DLILibrary[[#This Row],[Value of DLI (in mln)]])</f>
        <v>20</v>
      </c>
      <c r="M83" s="239">
        <f>IF(DLILibrary[[#This Row],[DLI/DLR]]="DLI",DLILibrary[[#This Row],[Value of DLI (in mln)]]/(VLOOKUP(DLILibrary[[#This Row],[Project ID]],'RBF Projects'!A:U,12,FALSE)),0)</f>
        <v>0</v>
      </c>
      <c r="N83" s="95" t="s">
        <v>63</v>
      </c>
      <c r="O83" s="45" t="s">
        <v>282</v>
      </c>
      <c r="P83" s="76" t="s">
        <v>28</v>
      </c>
      <c r="Q83" s="95" t="s">
        <v>339</v>
      </c>
      <c r="R83" s="76" t="s">
        <v>2571</v>
      </c>
    </row>
    <row r="84" spans="1:18" outlineLevel="1" x14ac:dyDescent="0.2">
      <c r="A84" s="76" t="s">
        <v>116</v>
      </c>
      <c r="B84" s="95" t="s">
        <v>140</v>
      </c>
      <c r="C84" s="43" t="s">
        <v>21</v>
      </c>
      <c r="D84" s="76" t="s">
        <v>58</v>
      </c>
      <c r="E84" s="95" t="s">
        <v>36</v>
      </c>
      <c r="F84" s="95" t="s">
        <v>2810</v>
      </c>
      <c r="G84" s="95" t="s">
        <v>2817</v>
      </c>
      <c r="H84" s="95" t="s">
        <v>352</v>
      </c>
      <c r="I84" s="45" t="s">
        <v>300</v>
      </c>
      <c r="J84" s="95" t="str">
        <f>LEFT(DLILibrary[[#This Row],[DLI]], 3)</f>
        <v>DLR</v>
      </c>
      <c r="K84" s="121">
        <v>20</v>
      </c>
      <c r="L84" s="121">
        <f>IF(DLILibrary[[#This Row],[DLI/DLR]]="DLI",IF(J85="DLR",0,DLILibrary[[#This Row],[Value of DLI (in mln)]]),DLILibrary[[#This Row],[Value of DLI (in mln)]])</f>
        <v>20</v>
      </c>
      <c r="M84" s="239">
        <f>IF(DLILibrary[[#This Row],[DLI/DLR]]="DLI",DLILibrary[[#This Row],[Value of DLI (in mln)]]/(VLOOKUP(DLILibrary[[#This Row],[Project ID]],'RBF Projects'!A:U,12,FALSE)),0)</f>
        <v>0</v>
      </c>
      <c r="N84" s="95" t="s">
        <v>63</v>
      </c>
      <c r="O84" s="45" t="s">
        <v>303</v>
      </c>
      <c r="P84" s="76" t="s">
        <v>28</v>
      </c>
      <c r="Q84" s="95" t="s">
        <v>338</v>
      </c>
      <c r="R84" s="76" t="s">
        <v>2571</v>
      </c>
    </row>
    <row r="85" spans="1:18" ht="14" customHeight="1" outlineLevel="1" x14ac:dyDescent="0.2">
      <c r="A85" s="76" t="s">
        <v>116</v>
      </c>
      <c r="B85" s="95" t="s">
        <v>140</v>
      </c>
      <c r="C85" s="43" t="s">
        <v>21</v>
      </c>
      <c r="D85" s="76" t="s">
        <v>58</v>
      </c>
      <c r="E85" s="95" t="s">
        <v>36</v>
      </c>
      <c r="F85" s="95" t="s">
        <v>2810</v>
      </c>
      <c r="G85" s="95" t="s">
        <v>2816</v>
      </c>
      <c r="H85" s="95" t="s">
        <v>352</v>
      </c>
      <c r="I85" s="45" t="s">
        <v>2885</v>
      </c>
      <c r="J85" s="95" t="str">
        <f>LEFT(DLILibrary[[#This Row],[DLI]], 3)</f>
        <v>DLR</v>
      </c>
      <c r="K85" s="121">
        <v>20</v>
      </c>
      <c r="L85" s="121">
        <f>IF(DLILibrary[[#This Row],[DLI/DLR]]="DLI",IF(J86="DLR",0,DLILibrary[[#This Row],[Value of DLI (in mln)]]),DLILibrary[[#This Row],[Value of DLI (in mln)]])</f>
        <v>20</v>
      </c>
      <c r="M85" s="239">
        <f>IF(DLILibrary[[#This Row],[DLI/DLR]]="DLI",DLILibrary[[#This Row],[Value of DLI (in mln)]]/(VLOOKUP(DLILibrary[[#This Row],[Project ID]],'RBF Projects'!A:U,12,FALSE)),0)</f>
        <v>0</v>
      </c>
      <c r="N85" s="95" t="s">
        <v>63</v>
      </c>
      <c r="O85" s="45" t="s">
        <v>282</v>
      </c>
      <c r="P85" s="76" t="s">
        <v>28</v>
      </c>
      <c r="Q85" s="95" t="s">
        <v>3012</v>
      </c>
      <c r="R85" s="76" t="s">
        <v>2572</v>
      </c>
    </row>
    <row r="86" spans="1:18" x14ac:dyDescent="0.2">
      <c r="A86" s="76" t="s">
        <v>116</v>
      </c>
      <c r="B86" s="95" t="s">
        <v>140</v>
      </c>
      <c r="C86" s="43" t="s">
        <v>21</v>
      </c>
      <c r="D86" s="76" t="s">
        <v>58</v>
      </c>
      <c r="E86" s="95" t="s">
        <v>36</v>
      </c>
      <c r="F86" s="95" t="s">
        <v>3231</v>
      </c>
      <c r="G86" s="95" t="s">
        <v>3472</v>
      </c>
      <c r="H86" s="95" t="s">
        <v>74</v>
      </c>
      <c r="I86" s="135" t="s">
        <v>304</v>
      </c>
      <c r="J86" s="136" t="str">
        <f>LEFT(DLILibrary[[#This Row],[DLI]], 3)</f>
        <v>DLI</v>
      </c>
      <c r="K86" s="137">
        <f>SUM(K87:K88)</f>
        <v>60</v>
      </c>
      <c r="L86" s="137">
        <f>IF(DLILibrary[[#This Row],[DLI/DLR]]="DLI",IF(J87="DLR",0,DLILibrary[[#This Row],[Value of DLI (in mln)]]),DLILibrary[[#This Row],[Value of DLI (in mln)]])</f>
        <v>0</v>
      </c>
      <c r="M86" s="239">
        <f>IF(DLILibrary[[#This Row],[DLI/DLR]]="DLI",DLILibrary[[#This Row],[Value of DLI (in mln)]]/(VLOOKUP(DLILibrary[[#This Row],[Project ID]],'RBF Projects'!A:U,12,FALSE)),0)</f>
        <v>0.12</v>
      </c>
      <c r="N86" s="95" t="s">
        <v>63</v>
      </c>
      <c r="O86" s="138" t="s">
        <v>597</v>
      </c>
      <c r="P86" s="76" t="s">
        <v>28</v>
      </c>
      <c r="Q86" s="95" t="s">
        <v>995</v>
      </c>
      <c r="R86" s="76" t="s">
        <v>2278</v>
      </c>
    </row>
    <row r="87" spans="1:18" outlineLevel="1" x14ac:dyDescent="0.2">
      <c r="A87" s="76" t="s">
        <v>116</v>
      </c>
      <c r="B87" s="95" t="s">
        <v>140</v>
      </c>
      <c r="C87" s="43" t="s">
        <v>21</v>
      </c>
      <c r="D87" s="76" t="s">
        <v>58</v>
      </c>
      <c r="E87" s="95" t="s">
        <v>36</v>
      </c>
      <c r="F87" s="95" t="s">
        <v>3231</v>
      </c>
      <c r="G87" s="95" t="s">
        <v>3472</v>
      </c>
      <c r="H87" s="95" t="s">
        <v>74</v>
      </c>
      <c r="I87" s="45" t="s">
        <v>3264</v>
      </c>
      <c r="J87" s="95" t="str">
        <f>LEFT(DLILibrary[[#This Row],[DLI]], 3)</f>
        <v>DLR</v>
      </c>
      <c r="K87" s="121">
        <v>30</v>
      </c>
      <c r="L87" s="121">
        <f>IF(DLILibrary[[#This Row],[DLI/DLR]]="DLI",IF(J88="DLR",0,DLILibrary[[#This Row],[Value of DLI (in mln)]]),DLILibrary[[#This Row],[Value of DLI (in mln)]])</f>
        <v>30</v>
      </c>
      <c r="M87" s="239">
        <f>IF(DLILibrary[[#This Row],[DLI/DLR]]="DLI",DLILibrary[[#This Row],[Value of DLI (in mln)]]/(VLOOKUP(DLILibrary[[#This Row],[Project ID]],'RBF Projects'!A:U,12,FALSE)),0)</f>
        <v>0</v>
      </c>
      <c r="N87" s="95" t="s">
        <v>63</v>
      </c>
      <c r="O87" s="45" t="s">
        <v>306</v>
      </c>
      <c r="P87" s="76" t="s">
        <v>28</v>
      </c>
      <c r="Q87" s="95" t="s">
        <v>340</v>
      </c>
      <c r="R87" s="76" t="s">
        <v>2571</v>
      </c>
    </row>
    <row r="88" spans="1:18" outlineLevel="1" x14ac:dyDescent="0.2">
      <c r="A88" s="76" t="s">
        <v>116</v>
      </c>
      <c r="B88" s="95" t="s">
        <v>140</v>
      </c>
      <c r="C88" s="43" t="s">
        <v>21</v>
      </c>
      <c r="D88" s="76" t="s">
        <v>58</v>
      </c>
      <c r="E88" s="95" t="s">
        <v>36</v>
      </c>
      <c r="F88" s="95" t="s">
        <v>3231</v>
      </c>
      <c r="G88" s="95" t="s">
        <v>3472</v>
      </c>
      <c r="H88" s="95" t="s">
        <v>74</v>
      </c>
      <c r="I88" s="45" t="s">
        <v>305</v>
      </c>
      <c r="J88" s="95" t="str">
        <f>LEFT(DLILibrary[[#This Row],[DLI]], 3)</f>
        <v>DLR</v>
      </c>
      <c r="K88" s="121">
        <v>30</v>
      </c>
      <c r="L88" s="121">
        <f>IF(DLILibrary[[#This Row],[DLI/DLR]]="DLI",IF(J89="DLR",0,DLILibrary[[#This Row],[Value of DLI (in mln)]]),DLILibrary[[#This Row],[Value of DLI (in mln)]])</f>
        <v>30</v>
      </c>
      <c r="M88" s="239">
        <f>IF(DLILibrary[[#This Row],[DLI/DLR]]="DLI",DLILibrary[[#This Row],[Value of DLI (in mln)]]/(VLOOKUP(DLILibrary[[#This Row],[Project ID]],'RBF Projects'!A:U,12,FALSE)),0)</f>
        <v>0</v>
      </c>
      <c r="N88" s="95" t="s">
        <v>63</v>
      </c>
      <c r="O88" s="45" t="s">
        <v>306</v>
      </c>
      <c r="P88" s="76" t="s">
        <v>28</v>
      </c>
      <c r="Q88" s="95" t="s">
        <v>340</v>
      </c>
      <c r="R88" s="76" t="s">
        <v>2571</v>
      </c>
    </row>
    <row r="89" spans="1:18" x14ac:dyDescent="0.2">
      <c r="A89" s="76" t="s">
        <v>116</v>
      </c>
      <c r="B89" s="95" t="s">
        <v>140</v>
      </c>
      <c r="C89" s="43" t="s">
        <v>21</v>
      </c>
      <c r="D89" s="76" t="s">
        <v>58</v>
      </c>
      <c r="E89" s="95" t="s">
        <v>36</v>
      </c>
      <c r="F89" s="95" t="s">
        <v>3230</v>
      </c>
      <c r="G89" s="95" t="s">
        <v>3293</v>
      </c>
      <c r="H89" s="95" t="s">
        <v>352</v>
      </c>
      <c r="I89" s="135" t="s">
        <v>307</v>
      </c>
      <c r="J89" s="136" t="str">
        <f>LEFT(DLILibrary[[#This Row],[DLI]], 3)</f>
        <v>DLI</v>
      </c>
      <c r="K89" s="137">
        <f>SUM(K90:K95)</f>
        <v>70</v>
      </c>
      <c r="L89" s="137">
        <f>IF(DLILibrary[[#This Row],[DLI/DLR]]="DLI",IF(J90="DLR",0,DLILibrary[[#This Row],[Value of DLI (in mln)]]),DLILibrary[[#This Row],[Value of DLI (in mln)]])</f>
        <v>0</v>
      </c>
      <c r="M89" s="239">
        <f>IF(DLILibrary[[#This Row],[DLI/DLR]]="DLI",DLILibrary[[#This Row],[Value of DLI (in mln)]]/(VLOOKUP(DLILibrary[[#This Row],[Project ID]],'RBF Projects'!A:U,12,FALSE)),0)</f>
        <v>0.14000000000000001</v>
      </c>
      <c r="N89" s="95" t="s">
        <v>63</v>
      </c>
      <c r="O89" s="138" t="s">
        <v>597</v>
      </c>
      <c r="P89" s="76" t="s">
        <v>28</v>
      </c>
      <c r="Q89" s="95" t="s">
        <v>995</v>
      </c>
      <c r="R89" s="76" t="s">
        <v>2278</v>
      </c>
    </row>
    <row r="90" spans="1:18" outlineLevel="1" x14ac:dyDescent="0.2">
      <c r="A90" s="76" t="s">
        <v>116</v>
      </c>
      <c r="B90" s="95" t="s">
        <v>140</v>
      </c>
      <c r="C90" s="43" t="s">
        <v>21</v>
      </c>
      <c r="D90" s="76" t="s">
        <v>58</v>
      </c>
      <c r="E90" s="95" t="s">
        <v>36</v>
      </c>
      <c r="F90" s="95" t="s">
        <v>3230</v>
      </c>
      <c r="G90" s="95" t="s">
        <v>49</v>
      </c>
      <c r="H90" s="95" t="s">
        <v>352</v>
      </c>
      <c r="I90" s="45" t="s">
        <v>308</v>
      </c>
      <c r="J90" s="95" t="str">
        <f>LEFT(DLILibrary[[#This Row],[DLI]], 3)</f>
        <v>DLR</v>
      </c>
      <c r="K90" s="121">
        <v>5</v>
      </c>
      <c r="L90" s="121">
        <f>IF(DLILibrary[[#This Row],[DLI/DLR]]="DLI",IF(J91="DLR",0,DLILibrary[[#This Row],[Value of DLI (in mln)]]),DLILibrary[[#This Row],[Value of DLI (in mln)]])</f>
        <v>5</v>
      </c>
      <c r="M90" s="239">
        <f>IF(DLILibrary[[#This Row],[DLI/DLR]]="DLI",DLILibrary[[#This Row],[Value of DLI (in mln)]]/(VLOOKUP(DLILibrary[[#This Row],[Project ID]],'RBF Projects'!A:U,12,FALSE)),0)</f>
        <v>0</v>
      </c>
      <c r="N90" s="95" t="s">
        <v>63</v>
      </c>
      <c r="O90" s="45" t="s">
        <v>315</v>
      </c>
      <c r="P90" s="76" t="s">
        <v>28</v>
      </c>
      <c r="Q90" s="95" t="s">
        <v>341</v>
      </c>
      <c r="R90" s="76" t="s">
        <v>2572</v>
      </c>
    </row>
    <row r="91" spans="1:18" outlineLevel="1" x14ac:dyDescent="0.2">
      <c r="A91" s="76" t="s">
        <v>116</v>
      </c>
      <c r="B91" s="95" t="s">
        <v>140</v>
      </c>
      <c r="C91" s="43" t="s">
        <v>21</v>
      </c>
      <c r="D91" s="76" t="s">
        <v>58</v>
      </c>
      <c r="E91" s="95" t="s">
        <v>36</v>
      </c>
      <c r="F91" s="95" t="s">
        <v>3230</v>
      </c>
      <c r="G91" s="95" t="s">
        <v>2829</v>
      </c>
      <c r="H91" s="95" t="s">
        <v>352</v>
      </c>
      <c r="I91" s="45" t="s">
        <v>310</v>
      </c>
      <c r="J91" s="95" t="str">
        <f>LEFT(DLILibrary[[#This Row],[DLI]], 3)</f>
        <v>DLR</v>
      </c>
      <c r="K91" s="121">
        <v>5</v>
      </c>
      <c r="L91" s="121">
        <f>IF(DLILibrary[[#This Row],[DLI/DLR]]="DLI",IF(J92="DLR",0,DLILibrary[[#This Row],[Value of DLI (in mln)]]),DLILibrary[[#This Row],[Value of DLI (in mln)]])</f>
        <v>5</v>
      </c>
      <c r="M91" s="239">
        <f>IF(DLILibrary[[#This Row],[DLI/DLR]]="DLI",DLILibrary[[#This Row],[Value of DLI (in mln)]]/(VLOOKUP(DLILibrary[[#This Row],[Project ID]],'RBF Projects'!A:U,12,FALSE)),0)</f>
        <v>0</v>
      </c>
      <c r="N91" s="95" t="s">
        <v>63</v>
      </c>
      <c r="O91" s="45" t="s">
        <v>315</v>
      </c>
      <c r="P91" s="76" t="s">
        <v>28</v>
      </c>
      <c r="Q91" s="95" t="s">
        <v>342</v>
      </c>
      <c r="R91" s="76" t="s">
        <v>2571</v>
      </c>
    </row>
    <row r="92" spans="1:18" outlineLevel="1" x14ac:dyDescent="0.2">
      <c r="A92" s="76" t="s">
        <v>116</v>
      </c>
      <c r="B92" s="95" t="s">
        <v>140</v>
      </c>
      <c r="C92" s="43" t="s">
        <v>21</v>
      </c>
      <c r="D92" s="76" t="s">
        <v>58</v>
      </c>
      <c r="E92" s="95" t="s">
        <v>36</v>
      </c>
      <c r="F92" s="95" t="s">
        <v>3230</v>
      </c>
      <c r="G92" s="95" t="s">
        <v>2829</v>
      </c>
      <c r="H92" s="95" t="s">
        <v>352</v>
      </c>
      <c r="I92" s="45" t="s">
        <v>311</v>
      </c>
      <c r="J92" s="95" t="str">
        <f>LEFT(DLILibrary[[#This Row],[DLI]], 3)</f>
        <v>DLR</v>
      </c>
      <c r="K92" s="121">
        <v>15</v>
      </c>
      <c r="L92" s="121">
        <f>IF(DLILibrary[[#This Row],[DLI/DLR]]="DLI",IF(J93="DLR",0,DLILibrary[[#This Row],[Value of DLI (in mln)]]),DLILibrary[[#This Row],[Value of DLI (in mln)]])</f>
        <v>15</v>
      </c>
      <c r="M92" s="239">
        <f>IF(DLILibrary[[#This Row],[DLI/DLR]]="DLI",DLILibrary[[#This Row],[Value of DLI (in mln)]]/(VLOOKUP(DLILibrary[[#This Row],[Project ID]],'RBF Projects'!A:U,12,FALSE)),0)</f>
        <v>0</v>
      </c>
      <c r="N92" s="95" t="s">
        <v>63</v>
      </c>
      <c r="O92" s="45" t="s">
        <v>309</v>
      </c>
      <c r="P92" s="76" t="s">
        <v>28</v>
      </c>
      <c r="Q92" s="95" t="s">
        <v>343</v>
      </c>
      <c r="R92" s="76" t="s">
        <v>2571</v>
      </c>
    </row>
    <row r="93" spans="1:18" outlineLevel="1" x14ac:dyDescent="0.2">
      <c r="A93" s="76" t="s">
        <v>116</v>
      </c>
      <c r="B93" s="95" t="s">
        <v>140</v>
      </c>
      <c r="C93" s="43" t="s">
        <v>21</v>
      </c>
      <c r="D93" s="76" t="s">
        <v>58</v>
      </c>
      <c r="E93" s="95" t="s">
        <v>36</v>
      </c>
      <c r="F93" s="95" t="s">
        <v>3230</v>
      </c>
      <c r="G93" s="95" t="s">
        <v>49</v>
      </c>
      <c r="H93" s="95" t="s">
        <v>352</v>
      </c>
      <c r="I93" s="45" t="s">
        <v>312</v>
      </c>
      <c r="J93" s="95" t="str">
        <f>LEFT(DLILibrary[[#This Row],[DLI]], 3)</f>
        <v>DLR</v>
      </c>
      <c r="K93" s="121">
        <v>15</v>
      </c>
      <c r="L93" s="121">
        <f>IF(DLILibrary[[#This Row],[DLI/DLR]]="DLI",IF(J94="DLR",0,DLILibrary[[#This Row],[Value of DLI (in mln)]]),DLILibrary[[#This Row],[Value of DLI (in mln)]])</f>
        <v>15</v>
      </c>
      <c r="M93" s="239">
        <f>IF(DLILibrary[[#This Row],[DLI/DLR]]="DLI",DLILibrary[[#This Row],[Value of DLI (in mln)]]/(VLOOKUP(DLILibrary[[#This Row],[Project ID]],'RBF Projects'!A:U,12,FALSE)),0)</f>
        <v>0</v>
      </c>
      <c r="N93" s="95" t="s">
        <v>63</v>
      </c>
      <c r="O93" s="45" t="s">
        <v>314</v>
      </c>
      <c r="P93" s="76" t="s">
        <v>28</v>
      </c>
      <c r="Q93" s="95" t="s">
        <v>336</v>
      </c>
      <c r="R93" s="76" t="s">
        <v>2571</v>
      </c>
    </row>
    <row r="94" spans="1:18" outlineLevel="1" x14ac:dyDescent="0.2">
      <c r="A94" s="76" t="s">
        <v>116</v>
      </c>
      <c r="B94" s="95" t="s">
        <v>140</v>
      </c>
      <c r="C94" s="43" t="s">
        <v>21</v>
      </c>
      <c r="D94" s="76" t="s">
        <v>58</v>
      </c>
      <c r="E94" s="95" t="s">
        <v>36</v>
      </c>
      <c r="F94" s="95" t="s">
        <v>3230</v>
      </c>
      <c r="G94" s="95" t="s">
        <v>49</v>
      </c>
      <c r="H94" s="95" t="s">
        <v>352</v>
      </c>
      <c r="I94" s="45" t="s">
        <v>313</v>
      </c>
      <c r="J94" s="95" t="str">
        <f>LEFT(DLILibrary[[#This Row],[DLI]], 3)</f>
        <v>DLR</v>
      </c>
      <c r="K94" s="121">
        <v>15</v>
      </c>
      <c r="L94" s="121">
        <f>IF(DLILibrary[[#This Row],[DLI/DLR]]="DLI",IF(J95="DLR",0,DLILibrary[[#This Row],[Value of DLI (in mln)]]),DLILibrary[[#This Row],[Value of DLI (in mln)]])</f>
        <v>15</v>
      </c>
      <c r="M94" s="239">
        <f>IF(DLILibrary[[#This Row],[DLI/DLR]]="DLI",DLILibrary[[#This Row],[Value of DLI (in mln)]]/(VLOOKUP(DLILibrary[[#This Row],[Project ID]],'RBF Projects'!A:U,12,FALSE)),0)</f>
        <v>0</v>
      </c>
      <c r="N94" s="95" t="s">
        <v>63</v>
      </c>
      <c r="O94" s="45" t="s">
        <v>309</v>
      </c>
      <c r="P94" s="76" t="s">
        <v>28</v>
      </c>
      <c r="Q94" s="95" t="s">
        <v>344</v>
      </c>
      <c r="R94" s="76" t="s">
        <v>2571</v>
      </c>
    </row>
    <row r="95" spans="1:18" outlineLevel="1" x14ac:dyDescent="0.2">
      <c r="A95" s="76" t="s">
        <v>116</v>
      </c>
      <c r="B95" s="95" t="s">
        <v>140</v>
      </c>
      <c r="C95" s="43" t="s">
        <v>21</v>
      </c>
      <c r="D95" s="76" t="s">
        <v>58</v>
      </c>
      <c r="E95" s="95" t="s">
        <v>36</v>
      </c>
      <c r="F95" s="95" t="s">
        <v>3230</v>
      </c>
      <c r="G95" s="95" t="s">
        <v>2829</v>
      </c>
      <c r="H95" s="95" t="s">
        <v>352</v>
      </c>
      <c r="I95" s="45" t="s">
        <v>3491</v>
      </c>
      <c r="J95" s="95" t="str">
        <f>LEFT(DLILibrary[[#This Row],[DLI]], 3)</f>
        <v>DLR</v>
      </c>
      <c r="K95" s="121">
        <v>15</v>
      </c>
      <c r="L95" s="121">
        <f>IF(DLILibrary[[#This Row],[DLI/DLR]]="DLI",IF(J96="DLR",0,DLILibrary[[#This Row],[Value of DLI (in mln)]]),DLILibrary[[#This Row],[Value of DLI (in mln)]])</f>
        <v>15</v>
      </c>
      <c r="M95" s="239">
        <f>IF(DLILibrary[[#This Row],[DLI/DLR]]="DLI",DLILibrary[[#This Row],[Value of DLI (in mln)]]/(VLOOKUP(DLILibrary[[#This Row],[Project ID]],'RBF Projects'!A:U,12,FALSE)),0)</f>
        <v>0</v>
      </c>
      <c r="N95" s="95" t="s">
        <v>63</v>
      </c>
      <c r="O95" s="45" t="s">
        <v>309</v>
      </c>
      <c r="P95" s="76" t="s">
        <v>28</v>
      </c>
      <c r="Q95" s="95" t="s">
        <v>344</v>
      </c>
      <c r="R95" s="76" t="s">
        <v>2571</v>
      </c>
    </row>
    <row r="96" spans="1:18" x14ac:dyDescent="0.2">
      <c r="A96" s="76" t="s">
        <v>116</v>
      </c>
      <c r="B96" s="95" t="s">
        <v>140</v>
      </c>
      <c r="C96" s="43" t="s">
        <v>21</v>
      </c>
      <c r="D96" s="76" t="s">
        <v>58</v>
      </c>
      <c r="E96" s="95" t="s">
        <v>36</v>
      </c>
      <c r="F96" s="95" t="s">
        <v>3231</v>
      </c>
      <c r="G96" s="95" t="s">
        <v>3266</v>
      </c>
      <c r="H96" s="95" t="s">
        <v>352</v>
      </c>
      <c r="I96" s="135" t="s">
        <v>316</v>
      </c>
      <c r="J96" s="136" t="str">
        <f>LEFT(DLILibrary[[#This Row],[DLI]], 3)</f>
        <v>DLI</v>
      </c>
      <c r="K96" s="137">
        <f>SUM(K97:K100)</f>
        <v>40</v>
      </c>
      <c r="L96" s="137">
        <f>IF(DLILibrary[[#This Row],[DLI/DLR]]="DLI",IF(J97="DLR",0,DLILibrary[[#This Row],[Value of DLI (in mln)]]),DLILibrary[[#This Row],[Value of DLI (in mln)]])</f>
        <v>0</v>
      </c>
      <c r="M96" s="239">
        <f>IF(DLILibrary[[#This Row],[DLI/DLR]]="DLI",DLILibrary[[#This Row],[Value of DLI (in mln)]]/(VLOOKUP(DLILibrary[[#This Row],[Project ID]],'RBF Projects'!A:U,12,FALSE)),0)</f>
        <v>0.08</v>
      </c>
      <c r="N96" s="95" t="s">
        <v>63</v>
      </c>
      <c r="O96" s="138" t="s">
        <v>597</v>
      </c>
      <c r="P96" s="76" t="s">
        <v>28</v>
      </c>
      <c r="Q96" s="95" t="s">
        <v>995</v>
      </c>
      <c r="R96" s="76" t="s">
        <v>2278</v>
      </c>
    </row>
    <row r="97" spans="1:18" outlineLevel="1" x14ac:dyDescent="0.2">
      <c r="A97" s="76" t="s">
        <v>116</v>
      </c>
      <c r="B97" s="95" t="s">
        <v>140</v>
      </c>
      <c r="C97" s="43" t="s">
        <v>21</v>
      </c>
      <c r="D97" s="76" t="s">
        <v>58</v>
      </c>
      <c r="E97" s="95" t="s">
        <v>36</v>
      </c>
      <c r="F97" s="95" t="s">
        <v>3231</v>
      </c>
      <c r="G97" s="95" t="s">
        <v>3266</v>
      </c>
      <c r="H97" s="95" t="s">
        <v>352</v>
      </c>
      <c r="I97" s="45" t="s">
        <v>317</v>
      </c>
      <c r="J97" s="95" t="str">
        <f>LEFT(DLILibrary[[#This Row],[DLI]], 3)</f>
        <v>DLR</v>
      </c>
      <c r="K97" s="121">
        <v>10</v>
      </c>
      <c r="L97" s="121">
        <f>IF(DLILibrary[[#This Row],[DLI/DLR]]="DLI",IF(J98="DLR",0,DLILibrary[[#This Row],[Value of DLI (in mln)]]),DLILibrary[[#This Row],[Value of DLI (in mln)]])</f>
        <v>10</v>
      </c>
      <c r="M97" s="239">
        <f>IF(DLILibrary[[#This Row],[DLI/DLR]]="DLI",DLILibrary[[#This Row],[Value of DLI (in mln)]]/(VLOOKUP(DLILibrary[[#This Row],[Project ID]],'RBF Projects'!A:U,12,FALSE)),0)</f>
        <v>0</v>
      </c>
      <c r="N97" s="95" t="s">
        <v>63</v>
      </c>
      <c r="O97" s="45" t="s">
        <v>280</v>
      </c>
      <c r="P97" s="76" t="s">
        <v>28</v>
      </c>
      <c r="Q97" s="95" t="s">
        <v>345</v>
      </c>
      <c r="R97" s="76" t="s">
        <v>2571</v>
      </c>
    </row>
    <row r="98" spans="1:18" outlineLevel="1" x14ac:dyDescent="0.2">
      <c r="A98" s="76" t="s">
        <v>116</v>
      </c>
      <c r="B98" s="95" t="s">
        <v>140</v>
      </c>
      <c r="C98" s="43" t="s">
        <v>21</v>
      </c>
      <c r="D98" s="76" t="s">
        <v>58</v>
      </c>
      <c r="E98" s="95" t="s">
        <v>36</v>
      </c>
      <c r="F98" s="95" t="s">
        <v>3231</v>
      </c>
      <c r="G98" s="95" t="s">
        <v>3266</v>
      </c>
      <c r="H98" s="95" t="s">
        <v>352</v>
      </c>
      <c r="I98" s="45" t="s">
        <v>318</v>
      </c>
      <c r="J98" s="95" t="str">
        <f>LEFT(DLILibrary[[#This Row],[DLI]], 3)</f>
        <v>DLR</v>
      </c>
      <c r="K98" s="121">
        <v>10</v>
      </c>
      <c r="L98" s="121">
        <f>IF(DLILibrary[[#This Row],[DLI/DLR]]="DLI",IF(J99="DLR",0,DLILibrary[[#This Row],[Value of DLI (in mln)]]),DLILibrary[[#This Row],[Value of DLI (in mln)]])</f>
        <v>10</v>
      </c>
      <c r="M98" s="239">
        <f>IF(DLILibrary[[#This Row],[DLI/DLR]]="DLI",DLILibrary[[#This Row],[Value of DLI (in mln)]]/(VLOOKUP(DLILibrary[[#This Row],[Project ID]],'RBF Projects'!A:U,12,FALSE)),0)</f>
        <v>0</v>
      </c>
      <c r="N98" s="95" t="s">
        <v>63</v>
      </c>
      <c r="O98" s="45" t="s">
        <v>280</v>
      </c>
      <c r="P98" s="76" t="s">
        <v>28</v>
      </c>
      <c r="Q98" s="95" t="s">
        <v>346</v>
      </c>
      <c r="R98" s="76" t="s">
        <v>2571</v>
      </c>
    </row>
    <row r="99" spans="1:18" outlineLevel="1" x14ac:dyDescent="0.2">
      <c r="A99" s="76" t="s">
        <v>116</v>
      </c>
      <c r="B99" s="95" t="s">
        <v>140</v>
      </c>
      <c r="C99" s="43" t="s">
        <v>21</v>
      </c>
      <c r="D99" s="76" t="s">
        <v>58</v>
      </c>
      <c r="E99" s="95" t="s">
        <v>36</v>
      </c>
      <c r="F99" s="95" t="s">
        <v>3231</v>
      </c>
      <c r="G99" s="95" t="s">
        <v>3266</v>
      </c>
      <c r="H99" s="95" t="s">
        <v>352</v>
      </c>
      <c r="I99" s="45" t="s">
        <v>319</v>
      </c>
      <c r="J99" s="95" t="str">
        <f>LEFT(DLILibrary[[#This Row],[DLI]], 3)</f>
        <v>DLR</v>
      </c>
      <c r="K99" s="121">
        <v>10</v>
      </c>
      <c r="L99" s="121">
        <f>IF(DLILibrary[[#This Row],[DLI/DLR]]="DLI",IF(J100="DLR",0,DLILibrary[[#This Row],[Value of DLI (in mln)]]),DLILibrary[[#This Row],[Value of DLI (in mln)]])</f>
        <v>10</v>
      </c>
      <c r="M99" s="239">
        <f>IF(DLILibrary[[#This Row],[DLI/DLR]]="DLI",DLILibrary[[#This Row],[Value of DLI (in mln)]]/(VLOOKUP(DLILibrary[[#This Row],[Project ID]],'RBF Projects'!A:U,12,FALSE)),0)</f>
        <v>0</v>
      </c>
      <c r="N99" s="95" t="s">
        <v>63</v>
      </c>
      <c r="O99" s="45" t="s">
        <v>280</v>
      </c>
      <c r="P99" s="76" t="s">
        <v>28</v>
      </c>
      <c r="Q99" s="95" t="s">
        <v>347</v>
      </c>
      <c r="R99" s="76" t="s">
        <v>2572</v>
      </c>
    </row>
    <row r="100" spans="1:18" outlineLevel="1" x14ac:dyDescent="0.2">
      <c r="A100" s="76" t="s">
        <v>116</v>
      </c>
      <c r="B100" s="95" t="s">
        <v>140</v>
      </c>
      <c r="C100" s="43" t="s">
        <v>21</v>
      </c>
      <c r="D100" s="76" t="s">
        <v>58</v>
      </c>
      <c r="E100" s="95" t="s">
        <v>36</v>
      </c>
      <c r="F100" s="95" t="s">
        <v>3231</v>
      </c>
      <c r="G100" s="95" t="s">
        <v>3266</v>
      </c>
      <c r="H100" s="95" t="s">
        <v>352</v>
      </c>
      <c r="I100" s="45" t="s">
        <v>320</v>
      </c>
      <c r="J100" s="95" t="str">
        <f>LEFT(DLILibrary[[#This Row],[DLI]], 3)</f>
        <v>DLR</v>
      </c>
      <c r="K100" s="121">
        <v>10</v>
      </c>
      <c r="L100" s="121">
        <f>IF(DLILibrary[[#This Row],[DLI/DLR]]="DLI",IF(J101="DLR",0,DLILibrary[[#This Row],[Value of DLI (in mln)]]),DLILibrary[[#This Row],[Value of DLI (in mln)]])</f>
        <v>10</v>
      </c>
      <c r="M100" s="239">
        <f>IF(DLILibrary[[#This Row],[DLI/DLR]]="DLI",DLILibrary[[#This Row],[Value of DLI (in mln)]]/(VLOOKUP(DLILibrary[[#This Row],[Project ID]],'RBF Projects'!A:U,12,FALSE)),0)</f>
        <v>0</v>
      </c>
      <c r="N100" s="95" t="s">
        <v>63</v>
      </c>
      <c r="O100" s="45" t="s">
        <v>280</v>
      </c>
      <c r="P100" s="76" t="s">
        <v>28</v>
      </c>
      <c r="Q100" s="95" t="s">
        <v>346</v>
      </c>
      <c r="R100" s="76" t="s">
        <v>2571</v>
      </c>
    </row>
    <row r="101" spans="1:18" x14ac:dyDescent="0.2">
      <c r="A101" s="76" t="s">
        <v>116</v>
      </c>
      <c r="B101" s="95" t="s">
        <v>140</v>
      </c>
      <c r="C101" s="43" t="s">
        <v>21</v>
      </c>
      <c r="D101" s="76" t="s">
        <v>58</v>
      </c>
      <c r="E101" s="95" t="s">
        <v>36</v>
      </c>
      <c r="F101" s="95" t="s">
        <v>3231</v>
      </c>
      <c r="G101" s="95" t="s">
        <v>3266</v>
      </c>
      <c r="H101" s="95" t="s">
        <v>352</v>
      </c>
      <c r="I101" s="135" t="s">
        <v>321</v>
      </c>
      <c r="J101" s="136" t="str">
        <f>LEFT(DLILibrary[[#This Row],[DLI]], 3)</f>
        <v>DLI</v>
      </c>
      <c r="K101" s="137">
        <f>SUM(K102:K106)</f>
        <v>50</v>
      </c>
      <c r="L101" s="137">
        <f>IF(DLILibrary[[#This Row],[DLI/DLR]]="DLI",IF(J102="DLR",0,DLILibrary[[#This Row],[Value of DLI (in mln)]]),DLILibrary[[#This Row],[Value of DLI (in mln)]])</f>
        <v>0</v>
      </c>
      <c r="M101" s="239">
        <f>IF(DLILibrary[[#This Row],[DLI/DLR]]="DLI",DLILibrary[[#This Row],[Value of DLI (in mln)]]/(VLOOKUP(DLILibrary[[#This Row],[Project ID]],'RBF Projects'!A:U,12,FALSE)),0)</f>
        <v>0.1</v>
      </c>
      <c r="N101" s="95" t="s">
        <v>63</v>
      </c>
      <c r="O101" s="138" t="s">
        <v>597</v>
      </c>
      <c r="P101" s="76" t="s">
        <v>28</v>
      </c>
      <c r="Q101" s="95" t="s">
        <v>995</v>
      </c>
      <c r="R101" s="76" t="s">
        <v>2278</v>
      </c>
    </row>
    <row r="102" spans="1:18" outlineLevel="1" x14ac:dyDescent="0.2">
      <c r="A102" s="76" t="s">
        <v>116</v>
      </c>
      <c r="B102" s="95" t="s">
        <v>140</v>
      </c>
      <c r="C102" s="43" t="s">
        <v>21</v>
      </c>
      <c r="D102" s="76" t="s">
        <v>58</v>
      </c>
      <c r="E102" s="95" t="s">
        <v>36</v>
      </c>
      <c r="F102" s="95" t="s">
        <v>3231</v>
      </c>
      <c r="G102" s="95" t="s">
        <v>3266</v>
      </c>
      <c r="H102" s="95" t="s">
        <v>352</v>
      </c>
      <c r="I102" s="45" t="s">
        <v>322</v>
      </c>
      <c r="J102" s="95" t="str">
        <f>LEFT(DLILibrary[[#This Row],[DLI]], 3)</f>
        <v>DLR</v>
      </c>
      <c r="K102" s="121">
        <v>10</v>
      </c>
      <c r="L102" s="121">
        <f>IF(DLILibrary[[#This Row],[DLI/DLR]]="DLI",IF(J103="DLR",0,DLILibrary[[#This Row],[Value of DLI (in mln)]]),DLILibrary[[#This Row],[Value of DLI (in mln)]])</f>
        <v>10</v>
      </c>
      <c r="M102" s="239">
        <f>IF(DLILibrary[[#This Row],[DLI/DLR]]="DLI",DLILibrary[[#This Row],[Value of DLI (in mln)]]/(VLOOKUP(DLILibrary[[#This Row],[Project ID]],'RBF Projects'!A:U,12,FALSE)),0)</f>
        <v>0</v>
      </c>
      <c r="N102" s="95" t="s">
        <v>63</v>
      </c>
      <c r="O102" s="45" t="s">
        <v>280</v>
      </c>
      <c r="P102" s="76" t="s">
        <v>28</v>
      </c>
      <c r="Q102" s="95" t="s">
        <v>348</v>
      </c>
      <c r="R102" s="76" t="s">
        <v>2571</v>
      </c>
    </row>
    <row r="103" spans="1:18" outlineLevel="1" x14ac:dyDescent="0.2">
      <c r="A103" s="76" t="s">
        <v>116</v>
      </c>
      <c r="B103" s="95" t="s">
        <v>140</v>
      </c>
      <c r="C103" s="43" t="s">
        <v>21</v>
      </c>
      <c r="D103" s="76" t="s">
        <v>58</v>
      </c>
      <c r="E103" s="95" t="s">
        <v>36</v>
      </c>
      <c r="F103" s="95" t="s">
        <v>3231</v>
      </c>
      <c r="G103" s="95" t="s">
        <v>3266</v>
      </c>
      <c r="H103" s="95" t="s">
        <v>352</v>
      </c>
      <c r="I103" s="45" t="s">
        <v>323</v>
      </c>
      <c r="J103" s="95" t="str">
        <f>LEFT(DLILibrary[[#This Row],[DLI]], 3)</f>
        <v>DLR</v>
      </c>
      <c r="K103" s="121">
        <v>10</v>
      </c>
      <c r="L103" s="121">
        <f>IF(DLILibrary[[#This Row],[DLI/DLR]]="DLI",IF(J104="DLR",0,DLILibrary[[#This Row],[Value of DLI (in mln)]]),DLILibrary[[#This Row],[Value of DLI (in mln)]])</f>
        <v>10</v>
      </c>
      <c r="M103" s="239">
        <f>IF(DLILibrary[[#This Row],[DLI/DLR]]="DLI",DLILibrary[[#This Row],[Value of DLI (in mln)]]/(VLOOKUP(DLILibrary[[#This Row],[Project ID]],'RBF Projects'!A:U,12,FALSE)),0)</f>
        <v>0</v>
      </c>
      <c r="N103" s="95" t="s">
        <v>63</v>
      </c>
      <c r="O103" s="45" t="s">
        <v>280</v>
      </c>
      <c r="P103" s="76" t="s">
        <v>28</v>
      </c>
      <c r="Q103" s="95" t="s">
        <v>349</v>
      </c>
      <c r="R103" s="76" t="s">
        <v>2571</v>
      </c>
    </row>
    <row r="104" spans="1:18" outlineLevel="1" x14ac:dyDescent="0.2">
      <c r="A104" s="76" t="s">
        <v>116</v>
      </c>
      <c r="B104" s="95" t="s">
        <v>140</v>
      </c>
      <c r="C104" s="43" t="s">
        <v>21</v>
      </c>
      <c r="D104" s="76" t="s">
        <v>58</v>
      </c>
      <c r="E104" s="95" t="s">
        <v>36</v>
      </c>
      <c r="F104" s="95" t="s">
        <v>3231</v>
      </c>
      <c r="G104" s="95" t="s">
        <v>3266</v>
      </c>
      <c r="H104" s="95" t="s">
        <v>352</v>
      </c>
      <c r="I104" s="45" t="s">
        <v>324</v>
      </c>
      <c r="J104" s="95" t="str">
        <f>LEFT(DLILibrary[[#This Row],[DLI]], 3)</f>
        <v>DLR</v>
      </c>
      <c r="K104" s="121">
        <v>10</v>
      </c>
      <c r="L104" s="121">
        <f>IF(DLILibrary[[#This Row],[DLI/DLR]]="DLI",IF(J105="DLR",0,DLILibrary[[#This Row],[Value of DLI (in mln)]]),DLILibrary[[#This Row],[Value of DLI (in mln)]])</f>
        <v>10</v>
      </c>
      <c r="M104" s="239">
        <f>IF(DLILibrary[[#This Row],[DLI/DLR]]="DLI",DLILibrary[[#This Row],[Value of DLI (in mln)]]/(VLOOKUP(DLILibrary[[#This Row],[Project ID]],'RBF Projects'!A:U,12,FALSE)),0)</f>
        <v>0</v>
      </c>
      <c r="N104" s="95" t="s">
        <v>63</v>
      </c>
      <c r="O104" s="45" t="s">
        <v>280</v>
      </c>
      <c r="P104" s="76" t="s">
        <v>28</v>
      </c>
      <c r="Q104" s="95" t="s">
        <v>350</v>
      </c>
      <c r="R104" s="76" t="s">
        <v>2571</v>
      </c>
    </row>
    <row r="105" spans="1:18" outlineLevel="1" x14ac:dyDescent="0.2">
      <c r="A105" s="76" t="s">
        <v>116</v>
      </c>
      <c r="B105" s="95" t="s">
        <v>140</v>
      </c>
      <c r="C105" s="43" t="s">
        <v>21</v>
      </c>
      <c r="D105" s="76" t="s">
        <v>58</v>
      </c>
      <c r="E105" s="95" t="s">
        <v>36</v>
      </c>
      <c r="F105" s="95" t="s">
        <v>3231</v>
      </c>
      <c r="G105" s="95" t="s">
        <v>3266</v>
      </c>
      <c r="H105" s="95" t="s">
        <v>352</v>
      </c>
      <c r="I105" s="45" t="s">
        <v>325</v>
      </c>
      <c r="J105" s="95" t="str">
        <f>LEFT(DLILibrary[[#This Row],[DLI]], 3)</f>
        <v>DLR</v>
      </c>
      <c r="K105" s="121">
        <v>10</v>
      </c>
      <c r="L105" s="121">
        <f>IF(DLILibrary[[#This Row],[DLI/DLR]]="DLI",IF(J106="DLR",0,DLILibrary[[#This Row],[Value of DLI (in mln)]]),DLILibrary[[#This Row],[Value of DLI (in mln)]])</f>
        <v>10</v>
      </c>
      <c r="M105" s="239">
        <f>IF(DLILibrary[[#This Row],[DLI/DLR]]="DLI",DLILibrary[[#This Row],[Value of DLI (in mln)]]/(VLOOKUP(DLILibrary[[#This Row],[Project ID]],'RBF Projects'!A:U,12,FALSE)),0)</f>
        <v>0</v>
      </c>
      <c r="N105" s="95" t="s">
        <v>63</v>
      </c>
      <c r="O105" s="45" t="s">
        <v>280</v>
      </c>
      <c r="P105" s="76" t="s">
        <v>28</v>
      </c>
      <c r="Q105" s="95" t="s">
        <v>350</v>
      </c>
      <c r="R105" s="76" t="s">
        <v>2571</v>
      </c>
    </row>
    <row r="106" spans="1:18" outlineLevel="1" x14ac:dyDescent="0.2">
      <c r="A106" s="76" t="s">
        <v>116</v>
      </c>
      <c r="B106" s="95" t="s">
        <v>140</v>
      </c>
      <c r="C106" s="43" t="s">
        <v>21</v>
      </c>
      <c r="D106" s="76" t="s">
        <v>58</v>
      </c>
      <c r="E106" s="95" t="s">
        <v>36</v>
      </c>
      <c r="F106" s="95" t="s">
        <v>3231</v>
      </c>
      <c r="G106" s="95" t="s">
        <v>3266</v>
      </c>
      <c r="H106" s="95" t="s">
        <v>352</v>
      </c>
      <c r="I106" s="45" t="s">
        <v>326</v>
      </c>
      <c r="J106" s="95" t="str">
        <f>LEFT(DLILibrary[[#This Row],[DLI]], 3)</f>
        <v>DLR</v>
      </c>
      <c r="K106" s="121">
        <v>10</v>
      </c>
      <c r="L106" s="121">
        <f>IF(DLILibrary[[#This Row],[DLI/DLR]]="DLI",IF(J107="DLR",0,DLILibrary[[#This Row],[Value of DLI (in mln)]]),DLILibrary[[#This Row],[Value of DLI (in mln)]])</f>
        <v>10</v>
      </c>
      <c r="M106" s="239">
        <f>IF(DLILibrary[[#This Row],[DLI/DLR]]="DLI",DLILibrary[[#This Row],[Value of DLI (in mln)]]/(VLOOKUP(DLILibrary[[#This Row],[Project ID]],'RBF Projects'!A:U,12,FALSE)),0)</f>
        <v>0</v>
      </c>
      <c r="N106" s="95" t="s">
        <v>63</v>
      </c>
      <c r="O106" s="45" t="s">
        <v>280</v>
      </c>
      <c r="P106" s="76" t="s">
        <v>28</v>
      </c>
      <c r="Q106" s="95" t="s">
        <v>351</v>
      </c>
      <c r="R106" s="76" t="s">
        <v>2571</v>
      </c>
    </row>
    <row r="107" spans="1:18" s="78" customFormat="1" x14ac:dyDescent="0.2">
      <c r="A107" s="139" t="s">
        <v>117</v>
      </c>
      <c r="B107" s="78" t="s">
        <v>140</v>
      </c>
      <c r="C107" s="42" t="s">
        <v>21</v>
      </c>
      <c r="D107" s="77" t="s">
        <v>58</v>
      </c>
      <c r="E107" s="78" t="s">
        <v>35</v>
      </c>
      <c r="F107" s="78" t="s">
        <v>3234</v>
      </c>
      <c r="G107" s="78" t="s">
        <v>3267</v>
      </c>
      <c r="H107" s="78" t="s">
        <v>74</v>
      </c>
      <c r="I107" s="129" t="s">
        <v>354</v>
      </c>
      <c r="J107" s="130" t="str">
        <f>LEFT(DLILibrary[[#This Row],[DLI]], 3)</f>
        <v>DLI</v>
      </c>
      <c r="K107" s="131">
        <f>SUM(K108:K111)</f>
        <v>85</v>
      </c>
      <c r="L107" s="131">
        <f>IF(DLILibrary[[#This Row],[DLI/DLR]]="DLI",IF(J108="DLR",0,DLILibrary[[#This Row],[Value of DLI (in mln)]]),DLILibrary[[#This Row],[Value of DLI (in mln)]])</f>
        <v>0</v>
      </c>
      <c r="M107" s="239">
        <f>IF(DLILibrary[[#This Row],[DLI/DLR]]="DLI",DLILibrary[[#This Row],[Value of DLI (in mln)]]/(VLOOKUP(DLILibrary[[#This Row],[Project ID]],'RBF Projects'!A:U,12,FALSE)),0)</f>
        <v>0.12142857142857143</v>
      </c>
      <c r="N107" s="78" t="s">
        <v>62</v>
      </c>
      <c r="O107" s="133" t="s">
        <v>597</v>
      </c>
      <c r="P107" s="77" t="s">
        <v>28</v>
      </c>
      <c r="Q107" s="78" t="s">
        <v>995</v>
      </c>
      <c r="R107" s="77"/>
    </row>
    <row r="108" spans="1:18" outlineLevel="1" x14ac:dyDescent="0.2">
      <c r="A108" s="140" t="s">
        <v>117</v>
      </c>
      <c r="B108" s="95" t="s">
        <v>140</v>
      </c>
      <c r="C108" s="43" t="s">
        <v>21</v>
      </c>
      <c r="D108" s="76" t="s">
        <v>58</v>
      </c>
      <c r="E108" s="95" t="s">
        <v>35</v>
      </c>
      <c r="F108" s="95" t="s">
        <v>3234</v>
      </c>
      <c r="G108" s="95" t="s">
        <v>3267</v>
      </c>
      <c r="H108" s="95" t="s">
        <v>74</v>
      </c>
      <c r="I108" s="45" t="s">
        <v>355</v>
      </c>
      <c r="J108" s="95" t="str">
        <f>LEFT(DLILibrary[[#This Row],[DLI]], 3)</f>
        <v>DLR</v>
      </c>
      <c r="K108" s="121">
        <v>21.25</v>
      </c>
      <c r="L108" s="121">
        <f>IF(DLILibrary[[#This Row],[DLI/DLR]]="DLI",IF(J109="DLR",0,DLILibrary[[#This Row],[Value of DLI (in mln)]]),DLILibrary[[#This Row],[Value of DLI (in mln)]])</f>
        <v>21.25</v>
      </c>
      <c r="M108" s="239">
        <f>IF(DLILibrary[[#This Row],[DLI/DLR]]="DLI",DLILibrary[[#This Row],[Value of DLI (in mln)]]/(VLOOKUP(DLILibrary[[#This Row],[Project ID]],'RBF Projects'!A:U,12,FALSE)),0)</f>
        <v>0</v>
      </c>
      <c r="N108" s="95" t="s">
        <v>63</v>
      </c>
      <c r="O108" s="45" t="s">
        <v>356</v>
      </c>
      <c r="P108" s="76" t="s">
        <v>28</v>
      </c>
      <c r="Q108" s="95" t="s">
        <v>403</v>
      </c>
      <c r="R108" s="76" t="s">
        <v>62</v>
      </c>
    </row>
    <row r="109" spans="1:18" outlineLevel="1" x14ac:dyDescent="0.2">
      <c r="A109" s="140" t="s">
        <v>117</v>
      </c>
      <c r="B109" s="95" t="s">
        <v>140</v>
      </c>
      <c r="C109" s="43" t="s">
        <v>21</v>
      </c>
      <c r="D109" s="76" t="s">
        <v>58</v>
      </c>
      <c r="E109" s="95" t="s">
        <v>35</v>
      </c>
      <c r="F109" s="95" t="s">
        <v>3234</v>
      </c>
      <c r="G109" s="95" t="s">
        <v>3267</v>
      </c>
      <c r="H109" s="95" t="s">
        <v>74</v>
      </c>
      <c r="I109" s="45" t="s">
        <v>357</v>
      </c>
      <c r="J109" s="95" t="str">
        <f>LEFT(DLILibrary[[#This Row],[DLI]], 3)</f>
        <v>DLR</v>
      </c>
      <c r="K109" s="121">
        <v>21.25</v>
      </c>
      <c r="L109" s="121">
        <f>IF(DLILibrary[[#This Row],[DLI/DLR]]="DLI",IF(J110="DLR",0,DLILibrary[[#This Row],[Value of DLI (in mln)]]),DLILibrary[[#This Row],[Value of DLI (in mln)]])</f>
        <v>21.25</v>
      </c>
      <c r="M109" s="239">
        <f>IF(DLILibrary[[#This Row],[DLI/DLR]]="DLI",DLILibrary[[#This Row],[Value of DLI (in mln)]]/(VLOOKUP(DLILibrary[[#This Row],[Project ID]],'RBF Projects'!A:U,12,FALSE)),0)</f>
        <v>0</v>
      </c>
      <c r="N109" s="95" t="s">
        <v>63</v>
      </c>
      <c r="O109" s="45" t="s">
        <v>356</v>
      </c>
      <c r="P109" s="76" t="s">
        <v>28</v>
      </c>
      <c r="Q109" s="95" t="s">
        <v>329</v>
      </c>
      <c r="R109" s="76" t="s">
        <v>62</v>
      </c>
    </row>
    <row r="110" spans="1:18" outlineLevel="1" x14ac:dyDescent="0.2">
      <c r="A110" s="140" t="s">
        <v>117</v>
      </c>
      <c r="B110" s="95" t="s">
        <v>140</v>
      </c>
      <c r="C110" s="43" t="s">
        <v>21</v>
      </c>
      <c r="D110" s="76" t="s">
        <v>58</v>
      </c>
      <c r="E110" s="95" t="s">
        <v>35</v>
      </c>
      <c r="F110" s="95" t="s">
        <v>3234</v>
      </c>
      <c r="G110" s="95" t="s">
        <v>2862</v>
      </c>
      <c r="H110" s="95" t="s">
        <v>74</v>
      </c>
      <c r="I110" s="45" t="s">
        <v>358</v>
      </c>
      <c r="J110" s="95" t="str">
        <f>LEFT(DLILibrary[[#This Row],[DLI]], 3)</f>
        <v>DLR</v>
      </c>
      <c r="K110" s="121">
        <v>21.25</v>
      </c>
      <c r="L110" s="121">
        <f>IF(DLILibrary[[#This Row],[DLI/DLR]]="DLI",IF(J111="DLR",0,DLILibrary[[#This Row],[Value of DLI (in mln)]]),DLILibrary[[#This Row],[Value of DLI (in mln)]])</f>
        <v>21.25</v>
      </c>
      <c r="M110" s="239">
        <f>IF(DLILibrary[[#This Row],[DLI/DLR]]="DLI",DLILibrary[[#This Row],[Value of DLI (in mln)]]/(VLOOKUP(DLILibrary[[#This Row],[Project ID]],'RBF Projects'!A:U,12,FALSE)),0)</f>
        <v>0</v>
      </c>
      <c r="N110" s="95" t="s">
        <v>63</v>
      </c>
      <c r="O110" s="45" t="s">
        <v>356</v>
      </c>
      <c r="P110" s="76" t="s">
        <v>28</v>
      </c>
      <c r="Q110" s="95" t="s">
        <v>404</v>
      </c>
      <c r="R110" s="76" t="s">
        <v>62</v>
      </c>
    </row>
    <row r="111" spans="1:18" outlineLevel="1" x14ac:dyDescent="0.2">
      <c r="A111" s="140" t="s">
        <v>117</v>
      </c>
      <c r="B111" s="95" t="s">
        <v>140</v>
      </c>
      <c r="C111" s="43" t="s">
        <v>21</v>
      </c>
      <c r="D111" s="76" t="s">
        <v>58</v>
      </c>
      <c r="E111" s="95" t="s">
        <v>35</v>
      </c>
      <c r="F111" s="95" t="s">
        <v>3234</v>
      </c>
      <c r="G111" s="95" t="s">
        <v>2862</v>
      </c>
      <c r="H111" s="95" t="s">
        <v>74</v>
      </c>
      <c r="I111" s="45" t="s">
        <v>359</v>
      </c>
      <c r="J111" s="95" t="str">
        <f>LEFT(DLILibrary[[#This Row],[DLI]], 3)</f>
        <v>DLR</v>
      </c>
      <c r="K111" s="121">
        <v>21.25</v>
      </c>
      <c r="L111" s="121">
        <f>IF(DLILibrary[[#This Row],[DLI/DLR]]="DLI",IF(J112="DLR",0,DLILibrary[[#This Row],[Value of DLI (in mln)]]),DLILibrary[[#This Row],[Value of DLI (in mln)]])</f>
        <v>21.25</v>
      </c>
      <c r="M111" s="239">
        <f>IF(DLILibrary[[#This Row],[DLI/DLR]]="DLI",DLILibrary[[#This Row],[Value of DLI (in mln)]]/(VLOOKUP(DLILibrary[[#This Row],[Project ID]],'RBF Projects'!A:U,12,FALSE)),0)</f>
        <v>0</v>
      </c>
      <c r="N111" s="95" t="s">
        <v>63</v>
      </c>
      <c r="O111" s="45" t="s">
        <v>356</v>
      </c>
      <c r="P111" s="76" t="s">
        <v>28</v>
      </c>
      <c r="Q111" s="95" t="s">
        <v>405</v>
      </c>
      <c r="R111" s="76" t="s">
        <v>62</v>
      </c>
    </row>
    <row r="112" spans="1:18" x14ac:dyDescent="0.2">
      <c r="A112" s="140" t="s">
        <v>117</v>
      </c>
      <c r="B112" s="95" t="s">
        <v>140</v>
      </c>
      <c r="C112" s="43" t="s">
        <v>21</v>
      </c>
      <c r="D112" s="76" t="s">
        <v>58</v>
      </c>
      <c r="E112" s="95" t="s">
        <v>35</v>
      </c>
      <c r="F112" s="95" t="s">
        <v>2810</v>
      </c>
      <c r="G112" s="95" t="s">
        <v>2815</v>
      </c>
      <c r="H112" s="95" t="s">
        <v>78</v>
      </c>
      <c r="I112" s="135" t="s">
        <v>2886</v>
      </c>
      <c r="J112" s="136" t="str">
        <f>LEFT(DLILibrary[[#This Row],[DLI]], 3)</f>
        <v>DLI</v>
      </c>
      <c r="K112" s="137">
        <f>SUM(K113:K115)</f>
        <v>80</v>
      </c>
      <c r="L112" s="137">
        <f>IF(DLILibrary[[#This Row],[DLI/DLR]]="DLI",IF(J113="DLR",0,DLILibrary[[#This Row],[Value of DLI (in mln)]]),DLILibrary[[#This Row],[Value of DLI (in mln)]])</f>
        <v>0</v>
      </c>
      <c r="M112" s="239">
        <f>IF(DLILibrary[[#This Row],[DLI/DLR]]="DLI",DLILibrary[[#This Row],[Value of DLI (in mln)]]/(VLOOKUP(DLILibrary[[#This Row],[Project ID]],'RBF Projects'!A:U,12,FALSE)),0)</f>
        <v>0.11428571428571428</v>
      </c>
      <c r="N112" s="95" t="s">
        <v>61</v>
      </c>
      <c r="O112" s="138" t="s">
        <v>597</v>
      </c>
      <c r="P112" s="76" t="s">
        <v>28</v>
      </c>
      <c r="Q112" s="95" t="s">
        <v>995</v>
      </c>
      <c r="R112" s="76" t="s">
        <v>62</v>
      </c>
    </row>
    <row r="113" spans="1:18" outlineLevel="1" x14ac:dyDescent="0.2">
      <c r="A113" s="140" t="s">
        <v>117</v>
      </c>
      <c r="B113" s="95" t="s">
        <v>140</v>
      </c>
      <c r="C113" s="43" t="s">
        <v>21</v>
      </c>
      <c r="D113" s="76" t="s">
        <v>58</v>
      </c>
      <c r="E113" s="95" t="s">
        <v>35</v>
      </c>
      <c r="F113" s="95" t="s">
        <v>2810</v>
      </c>
      <c r="G113" s="95" t="s">
        <v>2815</v>
      </c>
      <c r="H113" s="95" t="s">
        <v>78</v>
      </c>
      <c r="I113" s="45" t="s">
        <v>3013</v>
      </c>
      <c r="J113" s="95" t="str">
        <f>LEFT(DLILibrary[[#This Row],[DLI]], 3)</f>
        <v>DLR</v>
      </c>
      <c r="K113" s="121">
        <v>26.66</v>
      </c>
      <c r="L113" s="121">
        <f>IF(DLILibrary[[#This Row],[DLI/DLR]]="DLI",IF(J114="DLR",0,DLILibrary[[#This Row],[Value of DLI (in mln)]]),DLILibrary[[#This Row],[Value of DLI (in mln)]])</f>
        <v>26.66</v>
      </c>
      <c r="M113" s="239">
        <f>IF(DLILibrary[[#This Row],[DLI/DLR]]="DLI",DLILibrary[[#This Row],[Value of DLI (in mln)]]/(VLOOKUP(DLILibrary[[#This Row],[Project ID]],'RBF Projects'!A:U,12,FALSE)),0)</f>
        <v>0</v>
      </c>
      <c r="N113" s="95" t="s">
        <v>63</v>
      </c>
      <c r="O113" s="45" t="s">
        <v>360</v>
      </c>
      <c r="P113" s="76" t="s">
        <v>28</v>
      </c>
      <c r="Q113" s="95" t="s">
        <v>406</v>
      </c>
      <c r="R113" s="76" t="s">
        <v>62</v>
      </c>
    </row>
    <row r="114" spans="1:18" outlineLevel="1" x14ac:dyDescent="0.2">
      <c r="A114" s="140" t="s">
        <v>117</v>
      </c>
      <c r="B114" s="95" t="s">
        <v>140</v>
      </c>
      <c r="C114" s="43" t="s">
        <v>21</v>
      </c>
      <c r="D114" s="76" t="s">
        <v>58</v>
      </c>
      <c r="E114" s="95" t="s">
        <v>35</v>
      </c>
      <c r="F114" s="95" t="s">
        <v>2810</v>
      </c>
      <c r="G114" s="95" t="s">
        <v>2815</v>
      </c>
      <c r="H114" s="95" t="s">
        <v>78</v>
      </c>
      <c r="I114" s="45" t="s">
        <v>2887</v>
      </c>
      <c r="J114" s="95" t="str">
        <f>LEFT(DLILibrary[[#This Row],[DLI]], 3)</f>
        <v>DLR</v>
      </c>
      <c r="K114" s="121">
        <v>26.67</v>
      </c>
      <c r="L114" s="121">
        <f>IF(DLILibrary[[#This Row],[DLI/DLR]]="DLI",IF(J115="DLR",0,DLILibrary[[#This Row],[Value of DLI (in mln)]]),DLILibrary[[#This Row],[Value of DLI (in mln)]])</f>
        <v>26.67</v>
      </c>
      <c r="M114" s="239">
        <f>IF(DLILibrary[[#This Row],[DLI/DLR]]="DLI",DLILibrary[[#This Row],[Value of DLI (in mln)]]/(VLOOKUP(DLILibrary[[#This Row],[Project ID]],'RBF Projects'!A:U,12,FALSE)),0)</f>
        <v>0</v>
      </c>
      <c r="N114" s="95" t="s">
        <v>63</v>
      </c>
      <c r="O114" s="45" t="s">
        <v>360</v>
      </c>
      <c r="P114" s="76" t="s">
        <v>28</v>
      </c>
      <c r="Q114" s="95" t="s">
        <v>2888</v>
      </c>
      <c r="R114" s="76" t="s">
        <v>62</v>
      </c>
    </row>
    <row r="115" spans="1:18" outlineLevel="1" x14ac:dyDescent="0.2">
      <c r="A115" s="140" t="s">
        <v>117</v>
      </c>
      <c r="B115" s="95" t="s">
        <v>140</v>
      </c>
      <c r="C115" s="43" t="s">
        <v>21</v>
      </c>
      <c r="D115" s="76" t="s">
        <v>58</v>
      </c>
      <c r="E115" s="95" t="s">
        <v>35</v>
      </c>
      <c r="F115" s="95" t="s">
        <v>2810</v>
      </c>
      <c r="G115" s="95" t="s">
        <v>2815</v>
      </c>
      <c r="H115" s="95" t="s">
        <v>78</v>
      </c>
      <c r="I115" s="45" t="s">
        <v>2889</v>
      </c>
      <c r="J115" s="95" t="str">
        <f>LEFT(DLILibrary[[#This Row],[DLI]], 3)</f>
        <v>DLR</v>
      </c>
      <c r="K115" s="121">
        <v>26.67</v>
      </c>
      <c r="L115" s="121">
        <f>IF(DLILibrary[[#This Row],[DLI/DLR]]="DLI",IF(J116="DLR",0,DLILibrary[[#This Row],[Value of DLI (in mln)]]),DLILibrary[[#This Row],[Value of DLI (in mln)]])</f>
        <v>26.67</v>
      </c>
      <c r="M115" s="239">
        <f>IF(DLILibrary[[#This Row],[DLI/DLR]]="DLI",DLILibrary[[#This Row],[Value of DLI (in mln)]]/(VLOOKUP(DLILibrary[[#This Row],[Project ID]],'RBF Projects'!A:U,12,FALSE)),0)</f>
        <v>0</v>
      </c>
      <c r="N115" s="95" t="s">
        <v>63</v>
      </c>
      <c r="O115" s="45" t="s">
        <v>360</v>
      </c>
      <c r="P115" s="76" t="s">
        <v>28</v>
      </c>
      <c r="Q115" s="95" t="s">
        <v>407</v>
      </c>
      <c r="R115" s="76" t="s">
        <v>62</v>
      </c>
    </row>
    <row r="116" spans="1:18" x14ac:dyDescent="0.2">
      <c r="A116" s="140" t="s">
        <v>117</v>
      </c>
      <c r="B116" s="95" t="s">
        <v>140</v>
      </c>
      <c r="C116" s="43" t="s">
        <v>21</v>
      </c>
      <c r="D116" s="76" t="s">
        <v>58</v>
      </c>
      <c r="E116" s="95" t="s">
        <v>35</v>
      </c>
      <c r="F116" s="95" t="s">
        <v>2810</v>
      </c>
      <c r="G116" s="95" t="s">
        <v>3506</v>
      </c>
      <c r="H116" s="95" t="s">
        <v>74</v>
      </c>
      <c r="I116" s="135" t="s">
        <v>3531</v>
      </c>
      <c r="J116" s="136" t="str">
        <f>LEFT(DLILibrary[[#This Row],[DLI]], 3)</f>
        <v>DLI</v>
      </c>
      <c r="K116" s="137">
        <f>SUM(K117:K122)</f>
        <v>80</v>
      </c>
      <c r="L116" s="137">
        <f>IF(DLILibrary[[#This Row],[DLI/DLR]]="DLI",IF(J117="DLR",0,DLILibrary[[#This Row],[Value of DLI (in mln)]]),DLILibrary[[#This Row],[Value of DLI (in mln)]])</f>
        <v>0</v>
      </c>
      <c r="M116" s="239">
        <f>IF(DLILibrary[[#This Row],[DLI/DLR]]="DLI",DLILibrary[[#This Row],[Value of DLI (in mln)]]/(VLOOKUP(DLILibrary[[#This Row],[Project ID]],'RBF Projects'!A:U,12,FALSE)),0)</f>
        <v>0.11428571428571428</v>
      </c>
      <c r="N116" s="95" t="s">
        <v>62</v>
      </c>
      <c r="O116" s="138" t="s">
        <v>597</v>
      </c>
      <c r="P116" s="76" t="s">
        <v>28</v>
      </c>
      <c r="Q116" s="95" t="s">
        <v>995</v>
      </c>
      <c r="R116" s="76" t="s">
        <v>62</v>
      </c>
    </row>
    <row r="117" spans="1:18" outlineLevel="1" x14ac:dyDescent="0.2">
      <c r="A117" s="140" t="s">
        <v>117</v>
      </c>
      <c r="B117" s="95" t="s">
        <v>140</v>
      </c>
      <c r="C117" s="43" t="s">
        <v>21</v>
      </c>
      <c r="D117" s="76" t="s">
        <v>58</v>
      </c>
      <c r="E117" s="95" t="s">
        <v>35</v>
      </c>
      <c r="F117" s="95" t="s">
        <v>2810</v>
      </c>
      <c r="G117" s="95" t="s">
        <v>3506</v>
      </c>
      <c r="H117" s="95" t="s">
        <v>74</v>
      </c>
      <c r="I117" s="45" t="s">
        <v>361</v>
      </c>
      <c r="J117" s="95" t="str">
        <f>LEFT(DLILibrary[[#This Row],[DLI]], 3)</f>
        <v>DLR</v>
      </c>
      <c r="K117" s="121">
        <v>13.33</v>
      </c>
      <c r="L117" s="121">
        <f>IF(DLILibrary[[#This Row],[DLI/DLR]]="DLI",IF(J118="DLR",0,DLILibrary[[#This Row],[Value of DLI (in mln)]]),DLILibrary[[#This Row],[Value of DLI (in mln)]])</f>
        <v>13.33</v>
      </c>
      <c r="M117" s="239">
        <f>IF(DLILibrary[[#This Row],[DLI/DLR]]="DLI",DLILibrary[[#This Row],[Value of DLI (in mln)]]/(VLOOKUP(DLILibrary[[#This Row],[Project ID]],'RBF Projects'!A:U,12,FALSE)),0)</f>
        <v>0</v>
      </c>
      <c r="N117" s="95" t="s">
        <v>63</v>
      </c>
      <c r="O117" s="45" t="s">
        <v>366</v>
      </c>
      <c r="P117" s="76" t="s">
        <v>28</v>
      </c>
      <c r="Q117" s="95" t="s">
        <v>408</v>
      </c>
      <c r="R117" s="76" t="s">
        <v>62</v>
      </c>
    </row>
    <row r="118" spans="1:18" outlineLevel="1" x14ac:dyDescent="0.2">
      <c r="A118" s="140" t="s">
        <v>117</v>
      </c>
      <c r="B118" s="95" t="s">
        <v>140</v>
      </c>
      <c r="C118" s="43" t="s">
        <v>21</v>
      </c>
      <c r="D118" s="76" t="s">
        <v>58</v>
      </c>
      <c r="E118" s="95" t="s">
        <v>35</v>
      </c>
      <c r="F118" s="95" t="s">
        <v>2810</v>
      </c>
      <c r="G118" s="95" t="s">
        <v>3506</v>
      </c>
      <c r="H118" s="95" t="s">
        <v>74</v>
      </c>
      <c r="I118" s="45" t="s">
        <v>3532</v>
      </c>
      <c r="J118" s="95" t="str">
        <f>LEFT(DLILibrary[[#This Row],[DLI]], 3)</f>
        <v>DLR</v>
      </c>
      <c r="K118" s="121">
        <v>13.33</v>
      </c>
      <c r="L118" s="121">
        <f>IF(DLILibrary[[#This Row],[DLI/DLR]]="DLI",IF(J119="DLR",0,DLILibrary[[#This Row],[Value of DLI (in mln)]]),DLILibrary[[#This Row],[Value of DLI (in mln)]])</f>
        <v>13.33</v>
      </c>
      <c r="M118" s="239">
        <f>IF(DLILibrary[[#This Row],[DLI/DLR]]="DLI",DLILibrary[[#This Row],[Value of DLI (in mln)]]/(VLOOKUP(DLILibrary[[#This Row],[Project ID]],'RBF Projects'!A:U,12,FALSE)),0)</f>
        <v>0</v>
      </c>
      <c r="N118" s="95" t="s">
        <v>63</v>
      </c>
      <c r="O118" s="45" t="s">
        <v>366</v>
      </c>
      <c r="P118" s="76" t="s">
        <v>28</v>
      </c>
      <c r="Q118" s="95" t="s">
        <v>409</v>
      </c>
      <c r="R118" s="76" t="s">
        <v>62</v>
      </c>
    </row>
    <row r="119" spans="1:18" outlineLevel="1" x14ac:dyDescent="0.2">
      <c r="A119" s="140" t="s">
        <v>117</v>
      </c>
      <c r="B119" s="95" t="s">
        <v>140</v>
      </c>
      <c r="C119" s="43" t="s">
        <v>21</v>
      </c>
      <c r="D119" s="76" t="s">
        <v>58</v>
      </c>
      <c r="E119" s="95" t="s">
        <v>35</v>
      </c>
      <c r="F119" s="95" t="s">
        <v>2810</v>
      </c>
      <c r="G119" s="95" t="s">
        <v>3506</v>
      </c>
      <c r="H119" s="95" t="s">
        <v>74</v>
      </c>
      <c r="I119" s="45" t="s">
        <v>362</v>
      </c>
      <c r="J119" s="95" t="str">
        <f>LEFT(DLILibrary[[#This Row],[DLI]], 3)</f>
        <v>DLR</v>
      </c>
      <c r="K119" s="121">
        <v>13.33</v>
      </c>
      <c r="L119" s="121">
        <f>IF(DLILibrary[[#This Row],[DLI/DLR]]="DLI",IF(J120="DLR",0,DLILibrary[[#This Row],[Value of DLI (in mln)]]),DLILibrary[[#This Row],[Value of DLI (in mln)]])</f>
        <v>13.33</v>
      </c>
      <c r="M119" s="239">
        <f>IF(DLILibrary[[#This Row],[DLI/DLR]]="DLI",DLILibrary[[#This Row],[Value of DLI (in mln)]]/(VLOOKUP(DLILibrary[[#This Row],[Project ID]],'RBF Projects'!A:U,12,FALSE)),0)</f>
        <v>0</v>
      </c>
      <c r="N119" s="95" t="s">
        <v>63</v>
      </c>
      <c r="O119" s="45" t="s">
        <v>366</v>
      </c>
      <c r="P119" s="76" t="s">
        <v>28</v>
      </c>
      <c r="Q119" s="95" t="s">
        <v>410</v>
      </c>
      <c r="R119" s="76" t="s">
        <v>62</v>
      </c>
    </row>
    <row r="120" spans="1:18" outlineLevel="1" x14ac:dyDescent="0.2">
      <c r="A120" s="140" t="s">
        <v>117</v>
      </c>
      <c r="B120" s="95" t="s">
        <v>140</v>
      </c>
      <c r="C120" s="43" t="s">
        <v>21</v>
      </c>
      <c r="D120" s="76" t="s">
        <v>58</v>
      </c>
      <c r="E120" s="95" t="s">
        <v>35</v>
      </c>
      <c r="F120" s="95" t="s">
        <v>2810</v>
      </c>
      <c r="G120" s="95" t="s">
        <v>3506</v>
      </c>
      <c r="H120" s="95" t="s">
        <v>74</v>
      </c>
      <c r="I120" s="45" t="s">
        <v>3533</v>
      </c>
      <c r="J120" s="95" t="str">
        <f>LEFT(DLILibrary[[#This Row],[DLI]], 3)</f>
        <v>DLR</v>
      </c>
      <c r="K120" s="121">
        <v>13.33</v>
      </c>
      <c r="L120" s="121">
        <f>IF(DLILibrary[[#This Row],[DLI/DLR]]="DLI",IF(J121="DLR",0,DLILibrary[[#This Row],[Value of DLI (in mln)]]),DLILibrary[[#This Row],[Value of DLI (in mln)]])</f>
        <v>13.33</v>
      </c>
      <c r="M120" s="239">
        <f>IF(DLILibrary[[#This Row],[DLI/DLR]]="DLI",DLILibrary[[#This Row],[Value of DLI (in mln)]]/(VLOOKUP(DLILibrary[[#This Row],[Project ID]],'RBF Projects'!A:U,12,FALSE)),0)</f>
        <v>0</v>
      </c>
      <c r="N120" s="95" t="s">
        <v>63</v>
      </c>
      <c r="O120" s="45" t="s">
        <v>366</v>
      </c>
      <c r="P120" s="76" t="s">
        <v>28</v>
      </c>
      <c r="Q120" s="95" t="s">
        <v>3534</v>
      </c>
      <c r="R120" s="76" t="s">
        <v>62</v>
      </c>
    </row>
    <row r="121" spans="1:18" outlineLevel="1" x14ac:dyDescent="0.2">
      <c r="A121" s="140" t="s">
        <v>117</v>
      </c>
      <c r="B121" s="95" t="s">
        <v>140</v>
      </c>
      <c r="C121" s="43" t="s">
        <v>21</v>
      </c>
      <c r="D121" s="76" t="s">
        <v>58</v>
      </c>
      <c r="E121" s="95" t="s">
        <v>35</v>
      </c>
      <c r="F121" s="95" t="s">
        <v>2810</v>
      </c>
      <c r="G121" s="95" t="s">
        <v>3506</v>
      </c>
      <c r="H121" s="95" t="s">
        <v>74</v>
      </c>
      <c r="I121" s="45" t="s">
        <v>3014</v>
      </c>
      <c r="J121" s="95" t="str">
        <f>LEFT(DLILibrary[[#This Row],[DLI]], 3)</f>
        <v>DLR</v>
      </c>
      <c r="K121" s="121">
        <v>13.34</v>
      </c>
      <c r="L121" s="121">
        <f>IF(DLILibrary[[#This Row],[DLI/DLR]]="DLI",IF(J122="DLR",0,DLILibrary[[#This Row],[Value of DLI (in mln)]]),DLILibrary[[#This Row],[Value of DLI (in mln)]])</f>
        <v>13.34</v>
      </c>
      <c r="M121" s="239">
        <f>IF(DLILibrary[[#This Row],[DLI/DLR]]="DLI",DLILibrary[[#This Row],[Value of DLI (in mln)]]/(VLOOKUP(DLILibrary[[#This Row],[Project ID]],'RBF Projects'!A:U,12,FALSE)),0)</f>
        <v>0</v>
      </c>
      <c r="N121" s="95" t="s">
        <v>63</v>
      </c>
      <c r="O121" s="45" t="s">
        <v>365</v>
      </c>
      <c r="P121" s="76" t="s">
        <v>28</v>
      </c>
      <c r="Q121" s="95" t="s">
        <v>411</v>
      </c>
      <c r="R121" s="76" t="s">
        <v>62</v>
      </c>
    </row>
    <row r="122" spans="1:18" outlineLevel="1" x14ac:dyDescent="0.2">
      <c r="A122" s="140" t="s">
        <v>117</v>
      </c>
      <c r="B122" s="95" t="s">
        <v>140</v>
      </c>
      <c r="C122" s="43" t="s">
        <v>21</v>
      </c>
      <c r="D122" s="76" t="s">
        <v>58</v>
      </c>
      <c r="E122" s="95" t="s">
        <v>35</v>
      </c>
      <c r="F122" s="95" t="s">
        <v>2810</v>
      </c>
      <c r="G122" s="95" t="s">
        <v>3506</v>
      </c>
      <c r="H122" s="95" t="s">
        <v>74</v>
      </c>
      <c r="I122" s="45" t="s">
        <v>3535</v>
      </c>
      <c r="J122" s="95" t="str">
        <f>LEFT(DLILibrary[[#This Row],[DLI]], 3)</f>
        <v>DLR</v>
      </c>
      <c r="K122" s="121">
        <v>13.34</v>
      </c>
      <c r="L122" s="121">
        <f>IF(DLILibrary[[#This Row],[DLI/DLR]]="DLI",IF(J123="DLR",0,DLILibrary[[#This Row],[Value of DLI (in mln)]]),DLILibrary[[#This Row],[Value of DLI (in mln)]])</f>
        <v>13.34</v>
      </c>
      <c r="M122" s="239">
        <f>IF(DLILibrary[[#This Row],[DLI/DLR]]="DLI",DLILibrary[[#This Row],[Value of DLI (in mln)]]/(VLOOKUP(DLILibrary[[#This Row],[Project ID]],'RBF Projects'!A:U,12,FALSE)),0)</f>
        <v>0</v>
      </c>
      <c r="N122" s="95" t="s">
        <v>63</v>
      </c>
      <c r="O122" s="45" t="s">
        <v>365</v>
      </c>
      <c r="P122" s="76" t="s">
        <v>28</v>
      </c>
      <c r="Q122" s="95" t="s">
        <v>3536</v>
      </c>
      <c r="R122" s="76" t="s">
        <v>62</v>
      </c>
    </row>
    <row r="123" spans="1:18" x14ac:dyDescent="0.2">
      <c r="A123" s="140" t="s">
        <v>117</v>
      </c>
      <c r="B123" s="95" t="s">
        <v>140</v>
      </c>
      <c r="C123" s="43" t="s">
        <v>21</v>
      </c>
      <c r="D123" s="76" t="s">
        <v>58</v>
      </c>
      <c r="E123" s="95" t="s">
        <v>35</v>
      </c>
      <c r="F123" s="95" t="s">
        <v>3232</v>
      </c>
      <c r="G123" s="95" t="s">
        <v>3240</v>
      </c>
      <c r="H123" s="95" t="s">
        <v>352</v>
      </c>
      <c r="I123" s="135" t="s">
        <v>363</v>
      </c>
      <c r="J123" s="136" t="str">
        <f>LEFT(DLILibrary[[#This Row],[DLI]], 3)</f>
        <v>DLI</v>
      </c>
      <c r="K123" s="137">
        <f>SUM(K124:K125)</f>
        <v>100</v>
      </c>
      <c r="L123" s="137">
        <f>IF(DLILibrary[[#This Row],[DLI/DLR]]="DLI",IF(J124="DLR",0,DLILibrary[[#This Row],[Value of DLI (in mln)]]),DLILibrary[[#This Row],[Value of DLI (in mln)]])</f>
        <v>0</v>
      </c>
      <c r="M123" s="239">
        <f>IF(DLILibrary[[#This Row],[DLI/DLR]]="DLI",DLILibrary[[#This Row],[Value of DLI (in mln)]]/(VLOOKUP(DLILibrary[[#This Row],[Project ID]],'RBF Projects'!A:U,12,FALSE)),0)</f>
        <v>0.14285714285714285</v>
      </c>
      <c r="N123" s="95" t="s">
        <v>61</v>
      </c>
      <c r="O123" s="138" t="s">
        <v>597</v>
      </c>
      <c r="P123" s="76" t="s">
        <v>28</v>
      </c>
      <c r="Q123" s="95" t="s">
        <v>995</v>
      </c>
      <c r="R123" s="76" t="s">
        <v>62</v>
      </c>
    </row>
    <row r="124" spans="1:18" outlineLevel="1" x14ac:dyDescent="0.2">
      <c r="A124" s="140" t="s">
        <v>117</v>
      </c>
      <c r="B124" s="95" t="s">
        <v>140</v>
      </c>
      <c r="C124" s="43" t="s">
        <v>21</v>
      </c>
      <c r="D124" s="76" t="s">
        <v>58</v>
      </c>
      <c r="E124" s="95" t="s">
        <v>35</v>
      </c>
      <c r="F124" s="95" t="s">
        <v>3232</v>
      </c>
      <c r="G124" s="95" t="s">
        <v>2831</v>
      </c>
      <c r="H124" s="95" t="s">
        <v>352</v>
      </c>
      <c r="I124" s="45" t="s">
        <v>14615</v>
      </c>
      <c r="J124" s="95" t="str">
        <f>LEFT(DLILibrary[[#This Row],[DLI]], 3)</f>
        <v>DLR</v>
      </c>
      <c r="K124" s="121">
        <v>50</v>
      </c>
      <c r="L124" s="121">
        <f>IF(DLILibrary[[#This Row],[DLI/DLR]]="DLI",IF(J125="DLR",0,DLILibrary[[#This Row],[Value of DLI (in mln)]]),DLILibrary[[#This Row],[Value of DLI (in mln)]])</f>
        <v>50</v>
      </c>
      <c r="M124" s="239">
        <f>IF(DLILibrary[[#This Row],[DLI/DLR]]="DLI",DLILibrary[[#This Row],[Value of DLI (in mln)]]/(VLOOKUP(DLILibrary[[#This Row],[Project ID]],'RBF Projects'!A:U,12,FALSE)),0)</f>
        <v>0</v>
      </c>
      <c r="N124" s="95" t="s">
        <v>63</v>
      </c>
      <c r="O124" s="45" t="s">
        <v>364</v>
      </c>
      <c r="P124" s="76" t="s">
        <v>28</v>
      </c>
      <c r="Q124" s="95" t="s">
        <v>412</v>
      </c>
      <c r="R124" s="76" t="s">
        <v>62</v>
      </c>
    </row>
    <row r="125" spans="1:18" outlineLevel="1" x14ac:dyDescent="0.2">
      <c r="A125" s="140" t="s">
        <v>117</v>
      </c>
      <c r="B125" s="95" t="s">
        <v>140</v>
      </c>
      <c r="C125" s="43" t="s">
        <v>21</v>
      </c>
      <c r="D125" s="76" t="s">
        <v>58</v>
      </c>
      <c r="E125" s="95" t="s">
        <v>35</v>
      </c>
      <c r="F125" s="95" t="s">
        <v>3232</v>
      </c>
      <c r="G125" s="95" t="s">
        <v>2831</v>
      </c>
      <c r="H125" s="95" t="s">
        <v>352</v>
      </c>
      <c r="I125" s="45" t="s">
        <v>14616</v>
      </c>
      <c r="J125" s="95" t="str">
        <f>LEFT(DLILibrary[[#This Row],[DLI]], 3)</f>
        <v>DLR</v>
      </c>
      <c r="K125" s="121">
        <v>50</v>
      </c>
      <c r="L125" s="121">
        <f>IF(DLILibrary[[#This Row],[DLI/DLR]]="DLI",IF(J126="DLR",0,DLILibrary[[#This Row],[Value of DLI (in mln)]]),DLILibrary[[#This Row],[Value of DLI (in mln)]])</f>
        <v>50</v>
      </c>
      <c r="M125" s="239">
        <f>IF(DLILibrary[[#This Row],[DLI/DLR]]="DLI",DLILibrary[[#This Row],[Value of DLI (in mln)]]/(VLOOKUP(DLILibrary[[#This Row],[Project ID]],'RBF Projects'!A:U,12,FALSE)),0)</f>
        <v>0</v>
      </c>
      <c r="N125" s="95" t="s">
        <v>63</v>
      </c>
      <c r="O125" s="45" t="s">
        <v>367</v>
      </c>
      <c r="P125" s="76" t="s">
        <v>28</v>
      </c>
      <c r="Q125" s="95" t="s">
        <v>413</v>
      </c>
      <c r="R125" s="76" t="s">
        <v>62</v>
      </c>
    </row>
    <row r="126" spans="1:18" x14ac:dyDescent="0.2">
      <c r="A126" s="140" t="s">
        <v>117</v>
      </c>
      <c r="B126" s="95" t="s">
        <v>140</v>
      </c>
      <c r="C126" s="43" t="s">
        <v>21</v>
      </c>
      <c r="D126" s="76" t="s">
        <v>58</v>
      </c>
      <c r="E126" s="95" t="s">
        <v>35</v>
      </c>
      <c r="F126" s="95" t="s">
        <v>3235</v>
      </c>
      <c r="G126" s="95" t="s">
        <v>3244</v>
      </c>
      <c r="H126" s="95" t="s">
        <v>78</v>
      </c>
      <c r="I126" s="135" t="s">
        <v>368</v>
      </c>
      <c r="J126" s="136" t="str">
        <f>LEFT(DLILibrary[[#This Row],[DLI]], 3)</f>
        <v>DLI</v>
      </c>
      <c r="K126" s="137">
        <f>SUM(K127:K129)</f>
        <v>175</v>
      </c>
      <c r="L126" s="137">
        <f>IF(DLILibrary[[#This Row],[DLI/DLR]]="DLI",IF(J127="DLR",0,DLILibrary[[#This Row],[Value of DLI (in mln)]]),DLILibrary[[#This Row],[Value of DLI (in mln)]])</f>
        <v>0</v>
      </c>
      <c r="M126" s="239">
        <f>IF(DLILibrary[[#This Row],[DLI/DLR]]="DLI",DLILibrary[[#This Row],[Value of DLI (in mln)]]/(VLOOKUP(DLILibrary[[#This Row],[Project ID]],'RBF Projects'!A:U,12,FALSE)),0)</f>
        <v>0.25</v>
      </c>
      <c r="N126" s="95" t="s">
        <v>61</v>
      </c>
      <c r="O126" s="138" t="s">
        <v>597</v>
      </c>
      <c r="P126" s="76" t="s">
        <v>28</v>
      </c>
      <c r="Q126" s="95" t="s">
        <v>995</v>
      </c>
      <c r="R126" s="76" t="s">
        <v>62</v>
      </c>
    </row>
    <row r="127" spans="1:18" outlineLevel="1" x14ac:dyDescent="0.2">
      <c r="A127" s="140" t="s">
        <v>117</v>
      </c>
      <c r="B127" s="95" t="s">
        <v>140</v>
      </c>
      <c r="C127" s="43" t="s">
        <v>21</v>
      </c>
      <c r="D127" s="76" t="s">
        <v>58</v>
      </c>
      <c r="E127" s="95" t="s">
        <v>35</v>
      </c>
      <c r="F127" s="95" t="s">
        <v>3235</v>
      </c>
      <c r="G127" s="95" t="s">
        <v>3244</v>
      </c>
      <c r="H127" s="95" t="s">
        <v>78</v>
      </c>
      <c r="I127" s="45" t="s">
        <v>373</v>
      </c>
      <c r="J127" s="95" t="str">
        <f>LEFT(DLILibrary[[#This Row],[DLI]], 3)</f>
        <v>DLR</v>
      </c>
      <c r="K127" s="121">
        <v>58.33</v>
      </c>
      <c r="L127" s="121">
        <f>IF(DLILibrary[[#This Row],[DLI/DLR]]="DLI",IF(J128="DLR",0,DLILibrary[[#This Row],[Value of DLI (in mln)]]),DLILibrary[[#This Row],[Value of DLI (in mln)]])</f>
        <v>58.33</v>
      </c>
      <c r="M127" s="239">
        <f>IF(DLILibrary[[#This Row],[DLI/DLR]]="DLI",DLILibrary[[#This Row],[Value of DLI (in mln)]]/(VLOOKUP(DLILibrary[[#This Row],[Project ID]],'RBF Projects'!A:U,12,FALSE)),0)</f>
        <v>0</v>
      </c>
      <c r="N127" s="95" t="s">
        <v>63</v>
      </c>
      <c r="O127" s="45" t="s">
        <v>369</v>
      </c>
      <c r="P127" s="76" t="s">
        <v>28</v>
      </c>
      <c r="Q127" s="95" t="s">
        <v>414</v>
      </c>
      <c r="R127" s="76" t="s">
        <v>62</v>
      </c>
    </row>
    <row r="128" spans="1:18" outlineLevel="1" x14ac:dyDescent="0.2">
      <c r="A128" s="140" t="s">
        <v>117</v>
      </c>
      <c r="B128" s="95" t="s">
        <v>140</v>
      </c>
      <c r="C128" s="43" t="s">
        <v>21</v>
      </c>
      <c r="D128" s="76" t="s">
        <v>58</v>
      </c>
      <c r="E128" s="95" t="s">
        <v>35</v>
      </c>
      <c r="F128" s="95" t="s">
        <v>3235</v>
      </c>
      <c r="G128" s="95" t="s">
        <v>3244</v>
      </c>
      <c r="H128" s="95" t="s">
        <v>78</v>
      </c>
      <c r="I128" s="45" t="s">
        <v>14617</v>
      </c>
      <c r="J128" s="95" t="str">
        <f>LEFT(DLILibrary[[#This Row],[DLI]], 3)</f>
        <v xml:space="preserve"> </v>
      </c>
      <c r="K128" s="121">
        <v>58.33</v>
      </c>
      <c r="L128" s="121">
        <f>IF(DLILibrary[[#This Row],[DLI/DLR]]="DLI",IF(J129="DLR",0,DLILibrary[[#This Row],[Value of DLI (in mln)]]),DLILibrary[[#This Row],[Value of DLI (in mln)]])</f>
        <v>58.33</v>
      </c>
      <c r="M128" s="239">
        <f>IF(DLILibrary[[#This Row],[DLI/DLR]]="DLI",DLILibrary[[#This Row],[Value of DLI (in mln)]]/(VLOOKUP(DLILibrary[[#This Row],[Project ID]],'RBF Projects'!A:U,12,FALSE)),0)</f>
        <v>0</v>
      </c>
      <c r="N128" s="95" t="s">
        <v>63</v>
      </c>
      <c r="O128" s="45" t="s">
        <v>370</v>
      </c>
      <c r="P128" s="76" t="s">
        <v>28</v>
      </c>
      <c r="Q128" s="95" t="s">
        <v>415</v>
      </c>
      <c r="R128" s="76" t="s">
        <v>62</v>
      </c>
    </row>
    <row r="129" spans="1:18" outlineLevel="1" x14ac:dyDescent="0.2">
      <c r="A129" s="140" t="s">
        <v>117</v>
      </c>
      <c r="B129" s="95" t="s">
        <v>140</v>
      </c>
      <c r="C129" s="43" t="s">
        <v>21</v>
      </c>
      <c r="D129" s="76" t="s">
        <v>58</v>
      </c>
      <c r="E129" s="95" t="s">
        <v>35</v>
      </c>
      <c r="F129" s="95" t="s">
        <v>3235</v>
      </c>
      <c r="G129" s="95" t="s">
        <v>3244</v>
      </c>
      <c r="H129" s="95" t="s">
        <v>78</v>
      </c>
      <c r="I129" s="45" t="s">
        <v>374</v>
      </c>
      <c r="J129" s="95" t="str">
        <f>LEFT(DLILibrary[[#This Row],[DLI]], 3)</f>
        <v>DLR</v>
      </c>
      <c r="K129" s="121">
        <v>58.34</v>
      </c>
      <c r="L129" s="121">
        <f>IF(DLILibrary[[#This Row],[DLI/DLR]]="DLI",IF(J130="DLR",0,DLILibrary[[#This Row],[Value of DLI (in mln)]]),DLILibrary[[#This Row],[Value of DLI (in mln)]])</f>
        <v>58.34</v>
      </c>
      <c r="M129" s="239">
        <f>IF(DLILibrary[[#This Row],[DLI/DLR]]="DLI",DLILibrary[[#This Row],[Value of DLI (in mln)]]/(VLOOKUP(DLILibrary[[#This Row],[Project ID]],'RBF Projects'!A:U,12,FALSE)),0)</f>
        <v>0</v>
      </c>
      <c r="N129" s="95" t="s">
        <v>63</v>
      </c>
      <c r="O129" s="45" t="s">
        <v>371</v>
      </c>
      <c r="P129" s="76" t="s">
        <v>28</v>
      </c>
      <c r="Q129" s="95" t="s">
        <v>416</v>
      </c>
      <c r="R129" s="76" t="s">
        <v>62</v>
      </c>
    </row>
    <row r="130" spans="1:18" x14ac:dyDescent="0.2">
      <c r="A130" s="140" t="s">
        <v>117</v>
      </c>
      <c r="B130" s="95" t="s">
        <v>140</v>
      </c>
      <c r="C130" s="43" t="s">
        <v>21</v>
      </c>
      <c r="D130" s="76" t="s">
        <v>58</v>
      </c>
      <c r="E130" s="95" t="s">
        <v>35</v>
      </c>
      <c r="F130" s="95" t="s">
        <v>3230</v>
      </c>
      <c r="G130" s="95" t="s">
        <v>53</v>
      </c>
      <c r="H130" s="95" t="s">
        <v>78</v>
      </c>
      <c r="I130" s="135" t="s">
        <v>372</v>
      </c>
      <c r="J130" s="136" t="str">
        <f>LEFT(DLILibrary[[#This Row],[DLI]], 3)</f>
        <v>DLI</v>
      </c>
      <c r="K130" s="137">
        <f>SUM(K131:K136)</f>
        <v>60</v>
      </c>
      <c r="L130" s="137">
        <f>IF(DLILibrary[[#This Row],[DLI/DLR]]="DLI",IF(J131="DLR",0,DLILibrary[[#This Row],[Value of DLI (in mln)]]),DLILibrary[[#This Row],[Value of DLI (in mln)]])</f>
        <v>0</v>
      </c>
      <c r="M130" s="239">
        <f>IF(DLILibrary[[#This Row],[DLI/DLR]]="DLI",DLILibrary[[#This Row],[Value of DLI (in mln)]]/(VLOOKUP(DLILibrary[[#This Row],[Project ID]],'RBF Projects'!A:U,12,FALSE)),0)</f>
        <v>8.5714285714285715E-2</v>
      </c>
      <c r="N130" s="95" t="s">
        <v>61</v>
      </c>
      <c r="O130" s="138" t="s">
        <v>597</v>
      </c>
      <c r="P130" s="76" t="s">
        <v>28</v>
      </c>
      <c r="Q130" s="95" t="s">
        <v>995</v>
      </c>
      <c r="R130" s="76" t="s">
        <v>62</v>
      </c>
    </row>
    <row r="131" spans="1:18" outlineLevel="1" x14ac:dyDescent="0.2">
      <c r="A131" s="140" t="s">
        <v>117</v>
      </c>
      <c r="B131" s="95" t="s">
        <v>140</v>
      </c>
      <c r="C131" s="43" t="s">
        <v>21</v>
      </c>
      <c r="D131" s="76" t="s">
        <v>58</v>
      </c>
      <c r="E131" s="95" t="s">
        <v>35</v>
      </c>
      <c r="F131" s="95" t="s">
        <v>3230</v>
      </c>
      <c r="G131" s="95" t="s">
        <v>53</v>
      </c>
      <c r="H131" s="95" t="s">
        <v>78</v>
      </c>
      <c r="I131" s="45" t="s">
        <v>379</v>
      </c>
      <c r="J131" s="95" t="str">
        <f>LEFT(DLILibrary[[#This Row],[DLI]], 3)</f>
        <v>DLR</v>
      </c>
      <c r="K131" s="121">
        <v>10</v>
      </c>
      <c r="L131" s="121">
        <f>IF(DLILibrary[[#This Row],[DLI/DLR]]="DLI",IF(J132="DLR",0,DLILibrary[[#This Row],[Value of DLI (in mln)]]),DLILibrary[[#This Row],[Value of DLI (in mln)]])</f>
        <v>10</v>
      </c>
      <c r="M131" s="239">
        <f>IF(DLILibrary[[#This Row],[DLI/DLR]]="DLI",DLILibrary[[#This Row],[Value of DLI (in mln)]]/(VLOOKUP(DLILibrary[[#This Row],[Project ID]],'RBF Projects'!A:U,12,FALSE)),0)</f>
        <v>0</v>
      </c>
      <c r="N131" s="95" t="s">
        <v>63</v>
      </c>
      <c r="O131" s="45" t="s">
        <v>375</v>
      </c>
      <c r="P131" s="76" t="s">
        <v>28</v>
      </c>
      <c r="Q131" s="95" t="s">
        <v>417</v>
      </c>
      <c r="R131" s="76" t="s">
        <v>62</v>
      </c>
    </row>
    <row r="132" spans="1:18" outlineLevel="1" x14ac:dyDescent="0.2">
      <c r="A132" s="140" t="s">
        <v>117</v>
      </c>
      <c r="B132" s="95" t="s">
        <v>140</v>
      </c>
      <c r="C132" s="43" t="s">
        <v>21</v>
      </c>
      <c r="D132" s="76" t="s">
        <v>58</v>
      </c>
      <c r="E132" s="95" t="s">
        <v>35</v>
      </c>
      <c r="F132" s="95" t="s">
        <v>3230</v>
      </c>
      <c r="G132" s="95" t="s">
        <v>53</v>
      </c>
      <c r="H132" s="95" t="s">
        <v>78</v>
      </c>
      <c r="I132" s="45" t="s">
        <v>380</v>
      </c>
      <c r="J132" s="95" t="str">
        <f>LEFT(DLILibrary[[#This Row],[DLI]], 3)</f>
        <v>DLR</v>
      </c>
      <c r="K132" s="121">
        <v>10</v>
      </c>
      <c r="L132" s="121">
        <f>IF(DLILibrary[[#This Row],[DLI/DLR]]="DLI",IF(J133="DLR",0,DLILibrary[[#This Row],[Value of DLI (in mln)]]),DLILibrary[[#This Row],[Value of DLI (in mln)]])</f>
        <v>10</v>
      </c>
      <c r="M132" s="239">
        <f>IF(DLILibrary[[#This Row],[DLI/DLR]]="DLI",DLILibrary[[#This Row],[Value of DLI (in mln)]]/(VLOOKUP(DLILibrary[[#This Row],[Project ID]],'RBF Projects'!A:U,12,FALSE)),0)</f>
        <v>0</v>
      </c>
      <c r="N132" s="95" t="s">
        <v>63</v>
      </c>
      <c r="O132" s="45" t="s">
        <v>376</v>
      </c>
      <c r="P132" s="76" t="s">
        <v>28</v>
      </c>
      <c r="Q132" s="95" t="s">
        <v>418</v>
      </c>
      <c r="R132" s="76" t="s">
        <v>62</v>
      </c>
    </row>
    <row r="133" spans="1:18" outlineLevel="1" x14ac:dyDescent="0.2">
      <c r="A133" s="140" t="s">
        <v>117</v>
      </c>
      <c r="B133" s="95" t="s">
        <v>140</v>
      </c>
      <c r="C133" s="43" t="s">
        <v>21</v>
      </c>
      <c r="D133" s="76" t="s">
        <v>58</v>
      </c>
      <c r="E133" s="95" t="s">
        <v>35</v>
      </c>
      <c r="F133" s="95" t="s">
        <v>3230</v>
      </c>
      <c r="G133" s="95" t="s">
        <v>53</v>
      </c>
      <c r="H133" s="95" t="s">
        <v>78</v>
      </c>
      <c r="I133" s="45" t="s">
        <v>381</v>
      </c>
      <c r="J133" s="95" t="str">
        <f>LEFT(DLILibrary[[#This Row],[DLI]], 3)</f>
        <v>DLR</v>
      </c>
      <c r="K133" s="121">
        <v>10</v>
      </c>
      <c r="L133" s="121">
        <f>IF(DLILibrary[[#This Row],[DLI/DLR]]="DLI",IF(J134="DLR",0,DLILibrary[[#This Row],[Value of DLI (in mln)]]),DLILibrary[[#This Row],[Value of DLI (in mln)]])</f>
        <v>10</v>
      </c>
      <c r="M133" s="239">
        <f>IF(DLILibrary[[#This Row],[DLI/DLR]]="DLI",DLILibrary[[#This Row],[Value of DLI (in mln)]]/(VLOOKUP(DLILibrary[[#This Row],[Project ID]],'RBF Projects'!A:U,12,FALSE)),0)</f>
        <v>0</v>
      </c>
      <c r="N133" s="95" t="s">
        <v>63</v>
      </c>
      <c r="O133" s="45" t="s">
        <v>376</v>
      </c>
      <c r="P133" s="76" t="s">
        <v>28</v>
      </c>
      <c r="Q133" s="95" t="s">
        <v>419</v>
      </c>
      <c r="R133" s="76" t="s">
        <v>62</v>
      </c>
    </row>
    <row r="134" spans="1:18" outlineLevel="1" x14ac:dyDescent="0.2">
      <c r="A134" s="140" t="s">
        <v>117</v>
      </c>
      <c r="B134" s="95" t="s">
        <v>140</v>
      </c>
      <c r="C134" s="43" t="s">
        <v>21</v>
      </c>
      <c r="D134" s="76" t="s">
        <v>58</v>
      </c>
      <c r="E134" s="95" t="s">
        <v>35</v>
      </c>
      <c r="F134" s="95" t="s">
        <v>3230</v>
      </c>
      <c r="G134" s="95" t="s">
        <v>53</v>
      </c>
      <c r="H134" s="95" t="s">
        <v>78</v>
      </c>
      <c r="I134" s="45" t="s">
        <v>382</v>
      </c>
      <c r="J134" s="95" t="str">
        <f>LEFT(DLILibrary[[#This Row],[DLI]], 3)</f>
        <v>DLR</v>
      </c>
      <c r="K134" s="121">
        <v>10</v>
      </c>
      <c r="L134" s="121">
        <f>IF(DLILibrary[[#This Row],[DLI/DLR]]="DLI",IF(J135="DLR",0,DLILibrary[[#This Row],[Value of DLI (in mln)]]),DLILibrary[[#This Row],[Value of DLI (in mln)]])</f>
        <v>10</v>
      </c>
      <c r="M134" s="239">
        <f>IF(DLILibrary[[#This Row],[DLI/DLR]]="DLI",DLILibrary[[#This Row],[Value of DLI (in mln)]]/(VLOOKUP(DLILibrary[[#This Row],[Project ID]],'RBF Projects'!A:U,12,FALSE)),0)</f>
        <v>0</v>
      </c>
      <c r="N134" s="95" t="s">
        <v>63</v>
      </c>
      <c r="O134" s="45" t="s">
        <v>377</v>
      </c>
      <c r="P134" s="76" t="s">
        <v>28</v>
      </c>
      <c r="Q134" s="95" t="s">
        <v>420</v>
      </c>
      <c r="R134" s="76" t="s">
        <v>62</v>
      </c>
    </row>
    <row r="135" spans="1:18" outlineLevel="1" x14ac:dyDescent="0.2">
      <c r="A135" s="140" t="s">
        <v>117</v>
      </c>
      <c r="B135" s="95" t="s">
        <v>140</v>
      </c>
      <c r="C135" s="43" t="s">
        <v>21</v>
      </c>
      <c r="D135" s="76" t="s">
        <v>58</v>
      </c>
      <c r="E135" s="95" t="s">
        <v>35</v>
      </c>
      <c r="F135" s="95" t="s">
        <v>3230</v>
      </c>
      <c r="G135" s="95" t="s">
        <v>53</v>
      </c>
      <c r="H135" s="95" t="s">
        <v>78</v>
      </c>
      <c r="I135" s="45" t="s">
        <v>383</v>
      </c>
      <c r="J135" s="95" t="str">
        <f>LEFT(DLILibrary[[#This Row],[DLI]], 3)</f>
        <v>DLR</v>
      </c>
      <c r="K135" s="121">
        <v>10</v>
      </c>
      <c r="L135" s="121">
        <f>IF(DLILibrary[[#This Row],[DLI/DLR]]="DLI",IF(J136="DLR",0,DLILibrary[[#This Row],[Value of DLI (in mln)]]),DLILibrary[[#This Row],[Value of DLI (in mln)]])</f>
        <v>10</v>
      </c>
      <c r="M135" s="239">
        <f>IF(DLILibrary[[#This Row],[DLI/DLR]]="DLI",DLILibrary[[#This Row],[Value of DLI (in mln)]]/(VLOOKUP(DLILibrary[[#This Row],[Project ID]],'RBF Projects'!A:U,12,FALSE)),0)</f>
        <v>0</v>
      </c>
      <c r="N135" s="95" t="s">
        <v>63</v>
      </c>
      <c r="O135" s="45" t="s">
        <v>378</v>
      </c>
      <c r="P135" s="76" t="s">
        <v>28</v>
      </c>
      <c r="Q135" s="95" t="s">
        <v>421</v>
      </c>
      <c r="R135" s="76" t="s">
        <v>62</v>
      </c>
    </row>
    <row r="136" spans="1:18" outlineLevel="1" x14ac:dyDescent="0.2">
      <c r="A136" s="140" t="s">
        <v>117</v>
      </c>
      <c r="B136" s="95" t="s">
        <v>140</v>
      </c>
      <c r="C136" s="43" t="s">
        <v>21</v>
      </c>
      <c r="D136" s="76" t="s">
        <v>58</v>
      </c>
      <c r="E136" s="95" t="s">
        <v>35</v>
      </c>
      <c r="F136" s="95" t="s">
        <v>3230</v>
      </c>
      <c r="G136" s="95" t="s">
        <v>53</v>
      </c>
      <c r="H136" s="95" t="s">
        <v>78</v>
      </c>
      <c r="I136" s="45" t="s">
        <v>384</v>
      </c>
      <c r="J136" s="95" t="str">
        <f>LEFT(DLILibrary[[#This Row],[DLI]], 3)</f>
        <v>DLR</v>
      </c>
      <c r="K136" s="121">
        <v>10</v>
      </c>
      <c r="L136" s="121">
        <f>IF(DLILibrary[[#This Row],[DLI/DLR]]="DLI",IF(J137="DLR",0,DLILibrary[[#This Row],[Value of DLI (in mln)]]),DLILibrary[[#This Row],[Value of DLI (in mln)]])</f>
        <v>10</v>
      </c>
      <c r="M136" s="239">
        <f>IF(DLILibrary[[#This Row],[DLI/DLR]]="DLI",DLILibrary[[#This Row],[Value of DLI (in mln)]]/(VLOOKUP(DLILibrary[[#This Row],[Project ID]],'RBF Projects'!A:U,12,FALSE)),0)</f>
        <v>0</v>
      </c>
      <c r="N136" s="95" t="s">
        <v>63</v>
      </c>
      <c r="O136" s="45" t="s">
        <v>377</v>
      </c>
      <c r="P136" s="76" t="s">
        <v>28</v>
      </c>
      <c r="Q136" s="95" t="s">
        <v>422</v>
      </c>
      <c r="R136" s="76" t="s">
        <v>62</v>
      </c>
    </row>
    <row r="137" spans="1:18" x14ac:dyDescent="0.2">
      <c r="A137" s="140" t="s">
        <v>117</v>
      </c>
      <c r="B137" s="95" t="s">
        <v>140</v>
      </c>
      <c r="C137" s="43" t="s">
        <v>21</v>
      </c>
      <c r="D137" s="76" t="s">
        <v>58</v>
      </c>
      <c r="E137" s="95" t="s">
        <v>35</v>
      </c>
      <c r="F137" s="95" t="s">
        <v>3231</v>
      </c>
      <c r="G137" s="95" t="s">
        <v>3266</v>
      </c>
      <c r="H137" s="95" t="s">
        <v>78</v>
      </c>
      <c r="I137" s="135" t="s">
        <v>385</v>
      </c>
      <c r="J137" s="136" t="str">
        <f>LEFT(DLILibrary[[#This Row],[DLI]], 3)</f>
        <v>DLI</v>
      </c>
      <c r="K137" s="137">
        <f>SUM(K138:K142)</f>
        <v>40</v>
      </c>
      <c r="L137" s="137">
        <f>IF(DLILibrary[[#This Row],[DLI/DLR]]="DLI",IF(J138="DLR",0,DLILibrary[[#This Row],[Value of DLI (in mln)]]),DLILibrary[[#This Row],[Value of DLI (in mln)]])</f>
        <v>0</v>
      </c>
      <c r="M137" s="239">
        <f>IF(DLILibrary[[#This Row],[DLI/DLR]]="DLI",DLILibrary[[#This Row],[Value of DLI (in mln)]]/(VLOOKUP(DLILibrary[[#This Row],[Project ID]],'RBF Projects'!A:U,12,FALSE)),0)</f>
        <v>5.7142857142857141E-2</v>
      </c>
      <c r="N137" s="95" t="s">
        <v>61</v>
      </c>
      <c r="O137" s="138" t="s">
        <v>597</v>
      </c>
      <c r="P137" s="76" t="s">
        <v>28</v>
      </c>
      <c r="Q137" s="95" t="s">
        <v>995</v>
      </c>
      <c r="R137" s="76" t="s">
        <v>62</v>
      </c>
    </row>
    <row r="138" spans="1:18" outlineLevel="1" x14ac:dyDescent="0.2">
      <c r="A138" s="140" t="s">
        <v>117</v>
      </c>
      <c r="B138" s="95" t="s">
        <v>140</v>
      </c>
      <c r="C138" s="43" t="s">
        <v>21</v>
      </c>
      <c r="D138" s="76" t="s">
        <v>58</v>
      </c>
      <c r="E138" s="95" t="s">
        <v>35</v>
      </c>
      <c r="F138" s="95" t="s">
        <v>3231</v>
      </c>
      <c r="G138" s="95" t="s">
        <v>3266</v>
      </c>
      <c r="H138" s="95" t="s">
        <v>78</v>
      </c>
      <c r="I138" s="45" t="s">
        <v>389</v>
      </c>
      <c r="J138" s="95" t="str">
        <f>LEFT(DLILibrary[[#This Row],[DLI]], 3)</f>
        <v>DLR</v>
      </c>
      <c r="K138" s="121">
        <v>8</v>
      </c>
      <c r="L138" s="121">
        <f>IF(DLILibrary[[#This Row],[DLI/DLR]]="DLI",IF(J139="DLR",0,DLILibrary[[#This Row],[Value of DLI (in mln)]]),DLILibrary[[#This Row],[Value of DLI (in mln)]])</f>
        <v>8</v>
      </c>
      <c r="M138" s="239">
        <f>IF(DLILibrary[[#This Row],[DLI/DLR]]="DLI",DLILibrary[[#This Row],[Value of DLI (in mln)]]/(VLOOKUP(DLILibrary[[#This Row],[Project ID]],'RBF Projects'!A:U,12,FALSE)),0)</f>
        <v>0</v>
      </c>
      <c r="N138" s="95" t="s">
        <v>63</v>
      </c>
      <c r="O138" s="45" t="s">
        <v>386</v>
      </c>
      <c r="P138" s="76" t="s">
        <v>28</v>
      </c>
      <c r="Q138" s="95" t="s">
        <v>423</v>
      </c>
      <c r="R138" s="76" t="s">
        <v>62</v>
      </c>
    </row>
    <row r="139" spans="1:18" outlineLevel="1" x14ac:dyDescent="0.2">
      <c r="A139" s="140" t="s">
        <v>117</v>
      </c>
      <c r="B139" s="95" t="s">
        <v>140</v>
      </c>
      <c r="C139" s="43" t="s">
        <v>21</v>
      </c>
      <c r="D139" s="76" t="s">
        <v>58</v>
      </c>
      <c r="E139" s="95" t="s">
        <v>35</v>
      </c>
      <c r="F139" s="95" t="s">
        <v>3231</v>
      </c>
      <c r="G139" s="95" t="s">
        <v>3266</v>
      </c>
      <c r="H139" s="95" t="s">
        <v>78</v>
      </c>
      <c r="I139" s="45" t="s">
        <v>390</v>
      </c>
      <c r="J139" s="95" t="str">
        <f>LEFT(DLILibrary[[#This Row],[DLI]], 3)</f>
        <v>DLR</v>
      </c>
      <c r="K139" s="121">
        <v>8</v>
      </c>
      <c r="L139" s="121">
        <f>IF(DLILibrary[[#This Row],[DLI/DLR]]="DLI",IF(J140="DLR",0,DLILibrary[[#This Row],[Value of DLI (in mln)]]),DLILibrary[[#This Row],[Value of DLI (in mln)]])</f>
        <v>8</v>
      </c>
      <c r="M139" s="239">
        <f>IF(DLILibrary[[#This Row],[DLI/DLR]]="DLI",DLILibrary[[#This Row],[Value of DLI (in mln)]]/(VLOOKUP(DLILibrary[[#This Row],[Project ID]],'RBF Projects'!A:U,12,FALSE)),0)</f>
        <v>0</v>
      </c>
      <c r="N139" s="95" t="s">
        <v>63</v>
      </c>
      <c r="O139" s="45" t="s">
        <v>386</v>
      </c>
      <c r="P139" s="76" t="s">
        <v>28</v>
      </c>
      <c r="Q139" s="95" t="s">
        <v>424</v>
      </c>
      <c r="R139" s="76" t="s">
        <v>62</v>
      </c>
    </row>
    <row r="140" spans="1:18" outlineLevel="1" x14ac:dyDescent="0.2">
      <c r="A140" s="140" t="s">
        <v>117</v>
      </c>
      <c r="B140" s="95" t="s">
        <v>140</v>
      </c>
      <c r="C140" s="43" t="s">
        <v>21</v>
      </c>
      <c r="D140" s="76" t="s">
        <v>58</v>
      </c>
      <c r="E140" s="95" t="s">
        <v>35</v>
      </c>
      <c r="F140" s="95" t="s">
        <v>3231</v>
      </c>
      <c r="G140" s="95" t="s">
        <v>3266</v>
      </c>
      <c r="H140" s="95" t="s">
        <v>78</v>
      </c>
      <c r="I140" s="45" t="s">
        <v>391</v>
      </c>
      <c r="J140" s="95" t="str">
        <f>LEFT(DLILibrary[[#This Row],[DLI]], 3)</f>
        <v>DLR</v>
      </c>
      <c r="K140" s="121">
        <v>8</v>
      </c>
      <c r="L140" s="121">
        <f>IF(DLILibrary[[#This Row],[DLI/DLR]]="DLI",IF(J141="DLR",0,DLILibrary[[#This Row],[Value of DLI (in mln)]]),DLILibrary[[#This Row],[Value of DLI (in mln)]])</f>
        <v>8</v>
      </c>
      <c r="M140" s="239">
        <f>IF(DLILibrary[[#This Row],[DLI/DLR]]="DLI",DLILibrary[[#This Row],[Value of DLI (in mln)]]/(VLOOKUP(DLILibrary[[#This Row],[Project ID]],'RBF Projects'!A:U,12,FALSE)),0)</f>
        <v>0</v>
      </c>
      <c r="N140" s="95" t="s">
        <v>63</v>
      </c>
      <c r="O140" s="45" t="s">
        <v>387</v>
      </c>
      <c r="P140" s="76" t="s">
        <v>28</v>
      </c>
      <c r="Q140" s="95" t="s">
        <v>425</v>
      </c>
      <c r="R140" s="76" t="s">
        <v>62</v>
      </c>
    </row>
    <row r="141" spans="1:18" outlineLevel="1" x14ac:dyDescent="0.2">
      <c r="A141" s="140" t="s">
        <v>117</v>
      </c>
      <c r="B141" s="95" t="s">
        <v>140</v>
      </c>
      <c r="C141" s="43" t="s">
        <v>21</v>
      </c>
      <c r="D141" s="76" t="s">
        <v>58</v>
      </c>
      <c r="E141" s="95" t="s">
        <v>35</v>
      </c>
      <c r="F141" s="95" t="s">
        <v>3231</v>
      </c>
      <c r="G141" s="95" t="s">
        <v>3266</v>
      </c>
      <c r="H141" s="95" t="s">
        <v>78</v>
      </c>
      <c r="I141" s="45" t="s">
        <v>392</v>
      </c>
      <c r="J141" s="95" t="str">
        <f>LEFT(DLILibrary[[#This Row],[DLI]], 3)</f>
        <v>DLR</v>
      </c>
      <c r="K141" s="121">
        <v>8</v>
      </c>
      <c r="L141" s="121">
        <f>IF(DLILibrary[[#This Row],[DLI/DLR]]="DLI",IF(J142="DLR",0,DLILibrary[[#This Row],[Value of DLI (in mln)]]),DLILibrary[[#This Row],[Value of DLI (in mln)]])</f>
        <v>8</v>
      </c>
      <c r="M141" s="239">
        <f>IF(DLILibrary[[#This Row],[DLI/DLR]]="DLI",DLILibrary[[#This Row],[Value of DLI (in mln)]]/(VLOOKUP(DLILibrary[[#This Row],[Project ID]],'RBF Projects'!A:U,12,FALSE)),0)</f>
        <v>0</v>
      </c>
      <c r="N141" s="95" t="s">
        <v>63</v>
      </c>
      <c r="O141" s="45" t="s">
        <v>388</v>
      </c>
      <c r="P141" s="76" t="s">
        <v>28</v>
      </c>
      <c r="Q141" s="95" t="s">
        <v>426</v>
      </c>
      <c r="R141" s="76" t="s">
        <v>62</v>
      </c>
    </row>
    <row r="142" spans="1:18" outlineLevel="1" x14ac:dyDescent="0.2">
      <c r="A142" s="140" t="s">
        <v>117</v>
      </c>
      <c r="B142" s="95" t="s">
        <v>140</v>
      </c>
      <c r="C142" s="43" t="s">
        <v>21</v>
      </c>
      <c r="D142" s="76" t="s">
        <v>58</v>
      </c>
      <c r="E142" s="95" t="s">
        <v>35</v>
      </c>
      <c r="F142" s="95" t="s">
        <v>3231</v>
      </c>
      <c r="G142" s="95" t="s">
        <v>3266</v>
      </c>
      <c r="H142" s="95" t="s">
        <v>78</v>
      </c>
      <c r="I142" s="45" t="s">
        <v>393</v>
      </c>
      <c r="J142" s="95" t="str">
        <f>LEFT(DLILibrary[[#This Row],[DLI]], 3)</f>
        <v>DLR</v>
      </c>
      <c r="K142" s="121">
        <v>8</v>
      </c>
      <c r="L142" s="121">
        <f>IF(DLILibrary[[#This Row],[DLI/DLR]]="DLI",IF(J143="DLR",0,DLILibrary[[#This Row],[Value of DLI (in mln)]]),DLILibrary[[#This Row],[Value of DLI (in mln)]])</f>
        <v>8</v>
      </c>
      <c r="M142" s="239">
        <f>IF(DLILibrary[[#This Row],[DLI/DLR]]="DLI",DLILibrary[[#This Row],[Value of DLI (in mln)]]/(VLOOKUP(DLILibrary[[#This Row],[Project ID]],'RBF Projects'!A:U,12,FALSE)),0)</f>
        <v>0</v>
      </c>
      <c r="N142" s="95" t="s">
        <v>63</v>
      </c>
      <c r="O142" s="45" t="s">
        <v>386</v>
      </c>
      <c r="P142" s="76" t="s">
        <v>28</v>
      </c>
      <c r="Q142" s="95" t="s">
        <v>427</v>
      </c>
      <c r="R142" s="76" t="s">
        <v>62</v>
      </c>
    </row>
    <row r="143" spans="1:18" x14ac:dyDescent="0.2">
      <c r="A143" s="140" t="s">
        <v>117</v>
      </c>
      <c r="B143" s="95" t="s">
        <v>140</v>
      </c>
      <c r="C143" s="43" t="s">
        <v>21</v>
      </c>
      <c r="D143" s="76" t="s">
        <v>58</v>
      </c>
      <c r="E143" s="95" t="s">
        <v>35</v>
      </c>
      <c r="F143" s="95" t="s">
        <v>3238</v>
      </c>
      <c r="G143" s="95" t="s">
        <v>1524</v>
      </c>
      <c r="H143" s="95" t="s">
        <v>78</v>
      </c>
      <c r="I143" s="135" t="s">
        <v>394</v>
      </c>
      <c r="J143" s="136" t="str">
        <f>LEFT(DLILibrary[[#This Row],[DLI]], 3)</f>
        <v>DLI</v>
      </c>
      <c r="K143" s="137">
        <f>SUM(K144:K147)</f>
        <v>40</v>
      </c>
      <c r="L143" s="137">
        <f>IF(DLILibrary[[#This Row],[DLI/DLR]]="DLI",IF(J144="DLR",0,DLILibrary[[#This Row],[Value of DLI (in mln)]]),DLILibrary[[#This Row],[Value of DLI (in mln)]])</f>
        <v>0</v>
      </c>
      <c r="M143" s="239">
        <f>IF(DLILibrary[[#This Row],[DLI/DLR]]="DLI",DLILibrary[[#This Row],[Value of DLI (in mln)]]/(VLOOKUP(DLILibrary[[#This Row],[Project ID]],'RBF Projects'!A:U,12,FALSE)),0)</f>
        <v>5.7142857142857141E-2</v>
      </c>
      <c r="N143" s="95" t="s">
        <v>62</v>
      </c>
      <c r="O143" s="138" t="s">
        <v>597</v>
      </c>
      <c r="P143" s="76" t="s">
        <v>28</v>
      </c>
      <c r="Q143" s="95" t="s">
        <v>995</v>
      </c>
      <c r="R143" s="76" t="s">
        <v>62</v>
      </c>
    </row>
    <row r="144" spans="1:18" outlineLevel="1" x14ac:dyDescent="0.2">
      <c r="A144" s="140" t="s">
        <v>117</v>
      </c>
      <c r="B144" s="95" t="s">
        <v>140</v>
      </c>
      <c r="C144" s="43" t="s">
        <v>21</v>
      </c>
      <c r="D144" s="76" t="s">
        <v>58</v>
      </c>
      <c r="E144" s="95" t="s">
        <v>35</v>
      </c>
      <c r="F144" s="95" t="s">
        <v>3238</v>
      </c>
      <c r="G144" s="95" t="s">
        <v>1524</v>
      </c>
      <c r="H144" s="95" t="s">
        <v>78</v>
      </c>
      <c r="I144" s="45" t="s">
        <v>395</v>
      </c>
      <c r="J144" s="95" t="str">
        <f>LEFT(DLILibrary[[#This Row],[DLI]], 3)</f>
        <v>DLR</v>
      </c>
      <c r="K144" s="121">
        <v>10</v>
      </c>
      <c r="L144" s="121">
        <f>IF(DLILibrary[[#This Row],[DLI/DLR]]="DLI",IF(J145="DLR",0,DLILibrary[[#This Row],[Value of DLI (in mln)]]),DLILibrary[[#This Row],[Value of DLI (in mln)]])</f>
        <v>10</v>
      </c>
      <c r="M144" s="239">
        <f>IF(DLILibrary[[#This Row],[DLI/DLR]]="DLI",DLILibrary[[#This Row],[Value of DLI (in mln)]]/(VLOOKUP(DLILibrary[[#This Row],[Project ID]],'RBF Projects'!A:U,12,FALSE)),0)</f>
        <v>0</v>
      </c>
      <c r="N144" s="95" t="s">
        <v>63</v>
      </c>
      <c r="O144" s="45" t="s">
        <v>377</v>
      </c>
      <c r="P144" s="76" t="s">
        <v>28</v>
      </c>
      <c r="Q144" s="95" t="s">
        <v>428</v>
      </c>
      <c r="R144" s="76" t="s">
        <v>62</v>
      </c>
    </row>
    <row r="145" spans="1:18" outlineLevel="1" x14ac:dyDescent="0.2">
      <c r="A145" s="140" t="s">
        <v>117</v>
      </c>
      <c r="B145" s="95" t="s">
        <v>140</v>
      </c>
      <c r="C145" s="43" t="s">
        <v>21</v>
      </c>
      <c r="D145" s="76" t="s">
        <v>58</v>
      </c>
      <c r="E145" s="95" t="s">
        <v>35</v>
      </c>
      <c r="F145" s="95" t="s">
        <v>3238</v>
      </c>
      <c r="G145" s="95" t="s">
        <v>1524</v>
      </c>
      <c r="H145" s="95" t="s">
        <v>78</v>
      </c>
      <c r="I145" s="45" t="s">
        <v>396</v>
      </c>
      <c r="J145" s="95" t="str">
        <f>LEFT(DLILibrary[[#This Row],[DLI]], 3)</f>
        <v>DLR</v>
      </c>
      <c r="K145" s="121">
        <v>10</v>
      </c>
      <c r="L145" s="121">
        <f>IF(DLILibrary[[#This Row],[DLI/DLR]]="DLI",IF(J146="DLR",0,DLILibrary[[#This Row],[Value of DLI (in mln)]]),DLILibrary[[#This Row],[Value of DLI (in mln)]])</f>
        <v>10</v>
      </c>
      <c r="M145" s="239">
        <f>IF(DLILibrary[[#This Row],[DLI/DLR]]="DLI",DLILibrary[[#This Row],[Value of DLI (in mln)]]/(VLOOKUP(DLILibrary[[#This Row],[Project ID]],'RBF Projects'!A:U,12,FALSE)),0)</f>
        <v>0</v>
      </c>
      <c r="N145" s="95" t="s">
        <v>63</v>
      </c>
      <c r="O145" s="45" t="s">
        <v>377</v>
      </c>
      <c r="P145" s="76" t="s">
        <v>28</v>
      </c>
      <c r="Q145" s="95" t="s">
        <v>429</v>
      </c>
      <c r="R145" s="76" t="s">
        <v>62</v>
      </c>
    </row>
    <row r="146" spans="1:18" outlineLevel="1" x14ac:dyDescent="0.2">
      <c r="A146" s="140" t="s">
        <v>117</v>
      </c>
      <c r="B146" s="95" t="s">
        <v>140</v>
      </c>
      <c r="C146" s="43" t="s">
        <v>21</v>
      </c>
      <c r="D146" s="76" t="s">
        <v>58</v>
      </c>
      <c r="E146" s="95" t="s">
        <v>35</v>
      </c>
      <c r="F146" s="95" t="s">
        <v>3238</v>
      </c>
      <c r="G146" s="95" t="s">
        <v>1524</v>
      </c>
      <c r="H146" s="95" t="s">
        <v>78</v>
      </c>
      <c r="I146" s="45" t="s">
        <v>397</v>
      </c>
      <c r="J146" s="95" t="str">
        <f>LEFT(DLILibrary[[#This Row],[DLI]], 3)</f>
        <v>DLR</v>
      </c>
      <c r="K146" s="121">
        <v>10</v>
      </c>
      <c r="L146" s="121">
        <f>IF(DLILibrary[[#This Row],[DLI/DLR]]="DLI",IF(J147="DLR",0,DLILibrary[[#This Row],[Value of DLI (in mln)]]),DLILibrary[[#This Row],[Value of DLI (in mln)]])</f>
        <v>10</v>
      </c>
      <c r="M146" s="239">
        <f>IF(DLILibrary[[#This Row],[DLI/DLR]]="DLI",DLILibrary[[#This Row],[Value of DLI (in mln)]]/(VLOOKUP(DLILibrary[[#This Row],[Project ID]],'RBF Projects'!A:U,12,FALSE)),0)</f>
        <v>0</v>
      </c>
      <c r="N146" s="95" t="s">
        <v>63</v>
      </c>
      <c r="O146" s="45" t="s">
        <v>377</v>
      </c>
      <c r="P146" s="76" t="s">
        <v>28</v>
      </c>
      <c r="Q146" s="95" t="s">
        <v>430</v>
      </c>
      <c r="R146" s="76" t="s">
        <v>62</v>
      </c>
    </row>
    <row r="147" spans="1:18" outlineLevel="1" x14ac:dyDescent="0.2">
      <c r="A147" s="140" t="s">
        <v>117</v>
      </c>
      <c r="B147" s="95" t="s">
        <v>140</v>
      </c>
      <c r="C147" s="43" t="s">
        <v>21</v>
      </c>
      <c r="D147" s="76" t="s">
        <v>58</v>
      </c>
      <c r="E147" s="95" t="s">
        <v>35</v>
      </c>
      <c r="F147" s="95" t="s">
        <v>3238</v>
      </c>
      <c r="G147" s="95" t="s">
        <v>1524</v>
      </c>
      <c r="H147" s="95" t="s">
        <v>78</v>
      </c>
      <c r="I147" s="45" t="s">
        <v>398</v>
      </c>
      <c r="J147" s="95" t="str">
        <f>LEFT(DLILibrary[[#This Row],[DLI]], 3)</f>
        <v>DLR</v>
      </c>
      <c r="K147" s="121">
        <v>10</v>
      </c>
      <c r="L147" s="121">
        <f>IF(DLILibrary[[#This Row],[DLI/DLR]]="DLI",IF(J148="DLR",0,DLILibrary[[#This Row],[Value of DLI (in mln)]]),DLILibrary[[#This Row],[Value of DLI (in mln)]])</f>
        <v>10</v>
      </c>
      <c r="M147" s="239">
        <f>IF(DLILibrary[[#This Row],[DLI/DLR]]="DLI",DLILibrary[[#This Row],[Value of DLI (in mln)]]/(VLOOKUP(DLILibrary[[#This Row],[Project ID]],'RBF Projects'!A:U,12,FALSE)),0)</f>
        <v>0</v>
      </c>
      <c r="N147" s="95" t="s">
        <v>63</v>
      </c>
      <c r="O147" s="45" t="s">
        <v>377</v>
      </c>
      <c r="P147" s="76" t="s">
        <v>28</v>
      </c>
      <c r="Q147" s="95" t="s">
        <v>431</v>
      </c>
      <c r="R147" s="76" t="s">
        <v>62</v>
      </c>
    </row>
    <row r="148" spans="1:18" x14ac:dyDescent="0.2">
      <c r="A148" s="140" t="s">
        <v>117</v>
      </c>
      <c r="B148" s="95" t="s">
        <v>140</v>
      </c>
      <c r="C148" s="43" t="s">
        <v>21</v>
      </c>
      <c r="D148" s="76" t="s">
        <v>58</v>
      </c>
      <c r="E148" s="95" t="s">
        <v>35</v>
      </c>
      <c r="F148" s="95" t="s">
        <v>3231</v>
      </c>
      <c r="G148" s="95" t="s">
        <v>3471</v>
      </c>
      <c r="H148" s="95" t="s">
        <v>74</v>
      </c>
      <c r="I148" s="135" t="s">
        <v>399</v>
      </c>
      <c r="J148" s="136" t="str">
        <f>LEFT(DLILibrary[[#This Row],[DLI]], 3)</f>
        <v>DLI</v>
      </c>
      <c r="K148" s="137">
        <f>SUM(K149:K154)</f>
        <v>40.000000000000007</v>
      </c>
      <c r="L148" s="137">
        <f>IF(DLILibrary[[#This Row],[DLI/DLR]]="DLI",IF(J149="DLR",0,DLILibrary[[#This Row],[Value of DLI (in mln)]]),DLILibrary[[#This Row],[Value of DLI (in mln)]])</f>
        <v>0</v>
      </c>
      <c r="M148" s="239">
        <f>IF(DLILibrary[[#This Row],[DLI/DLR]]="DLI",DLILibrary[[#This Row],[Value of DLI (in mln)]]/(VLOOKUP(DLILibrary[[#This Row],[Project ID]],'RBF Projects'!A:U,12,FALSE)),0)</f>
        <v>5.7142857142857155E-2</v>
      </c>
      <c r="N148" s="95" t="s">
        <v>61</v>
      </c>
      <c r="O148" s="138" t="s">
        <v>597</v>
      </c>
      <c r="P148" s="76" t="s">
        <v>28</v>
      </c>
      <c r="Q148" s="95" t="s">
        <v>995</v>
      </c>
      <c r="R148" s="76" t="s">
        <v>62</v>
      </c>
    </row>
    <row r="149" spans="1:18" outlineLevel="1" x14ac:dyDescent="0.2">
      <c r="A149" s="140" t="s">
        <v>117</v>
      </c>
      <c r="B149" s="95" t="s">
        <v>140</v>
      </c>
      <c r="C149" s="43" t="s">
        <v>21</v>
      </c>
      <c r="D149" s="76" t="s">
        <v>58</v>
      </c>
      <c r="E149" s="95" t="s">
        <v>35</v>
      </c>
      <c r="F149" s="95" t="s">
        <v>3231</v>
      </c>
      <c r="G149" s="95" t="s">
        <v>3471</v>
      </c>
      <c r="H149" s="95" t="s">
        <v>74</v>
      </c>
      <c r="I149" s="45" t="s">
        <v>438</v>
      </c>
      <c r="J149" s="95" t="str">
        <f>LEFT(DLILibrary[[#This Row],[DLI]], 3)</f>
        <v>DLR</v>
      </c>
      <c r="K149" s="121">
        <v>6.66</v>
      </c>
      <c r="L149" s="121">
        <f>IF(DLILibrary[[#This Row],[DLI/DLR]]="DLI",IF(J150="DLR",0,DLILibrary[[#This Row],[Value of DLI (in mln)]]),DLILibrary[[#This Row],[Value of DLI (in mln)]])</f>
        <v>6.66</v>
      </c>
      <c r="M149" s="239">
        <f>IF(DLILibrary[[#This Row],[DLI/DLR]]="DLI",DLILibrary[[#This Row],[Value of DLI (in mln)]]/(VLOOKUP(DLILibrary[[#This Row],[Project ID]],'RBF Projects'!A:U,12,FALSE)),0)</f>
        <v>0</v>
      </c>
      <c r="N149" s="95" t="s">
        <v>63</v>
      </c>
      <c r="O149" s="45" t="s">
        <v>400</v>
      </c>
      <c r="P149" s="76" t="s">
        <v>28</v>
      </c>
      <c r="Q149" s="95" t="s">
        <v>432</v>
      </c>
      <c r="R149" s="76" t="s">
        <v>62</v>
      </c>
    </row>
    <row r="150" spans="1:18" outlineLevel="1" x14ac:dyDescent="0.2">
      <c r="A150" s="140" t="s">
        <v>117</v>
      </c>
      <c r="B150" s="95" t="s">
        <v>140</v>
      </c>
      <c r="C150" s="43" t="s">
        <v>21</v>
      </c>
      <c r="D150" s="76" t="s">
        <v>58</v>
      </c>
      <c r="E150" s="95" t="s">
        <v>35</v>
      </c>
      <c r="F150" s="95" t="s">
        <v>3231</v>
      </c>
      <c r="G150" s="95" t="s">
        <v>3471</v>
      </c>
      <c r="H150" s="95" t="s">
        <v>74</v>
      </c>
      <c r="I150" s="45" t="s">
        <v>439</v>
      </c>
      <c r="J150" s="95" t="str">
        <f>LEFT(DLILibrary[[#This Row],[DLI]], 3)</f>
        <v>DLR</v>
      </c>
      <c r="K150" s="121">
        <v>6.66</v>
      </c>
      <c r="L150" s="121">
        <f>IF(DLILibrary[[#This Row],[DLI/DLR]]="DLI",IF(J151="DLR",0,DLILibrary[[#This Row],[Value of DLI (in mln)]]),DLILibrary[[#This Row],[Value of DLI (in mln)]])</f>
        <v>6.66</v>
      </c>
      <c r="M150" s="239">
        <f>IF(DLILibrary[[#This Row],[DLI/DLR]]="DLI",DLILibrary[[#This Row],[Value of DLI (in mln)]]/(VLOOKUP(DLILibrary[[#This Row],[Project ID]],'RBF Projects'!A:U,12,FALSE)),0)</f>
        <v>0</v>
      </c>
      <c r="N150" s="95" t="s">
        <v>63</v>
      </c>
      <c r="O150" s="45" t="s">
        <v>400</v>
      </c>
      <c r="P150" s="76" t="s">
        <v>28</v>
      </c>
      <c r="Q150" s="95" t="s">
        <v>433</v>
      </c>
      <c r="R150" s="76" t="s">
        <v>62</v>
      </c>
    </row>
    <row r="151" spans="1:18" outlineLevel="1" x14ac:dyDescent="0.2">
      <c r="A151" s="140" t="s">
        <v>117</v>
      </c>
      <c r="B151" s="95" t="s">
        <v>140</v>
      </c>
      <c r="C151" s="43" t="s">
        <v>21</v>
      </c>
      <c r="D151" s="76" t="s">
        <v>58</v>
      </c>
      <c r="E151" s="95" t="s">
        <v>35</v>
      </c>
      <c r="F151" s="95" t="s">
        <v>3231</v>
      </c>
      <c r="G151" s="95" t="s">
        <v>3471</v>
      </c>
      <c r="H151" s="95" t="s">
        <v>74</v>
      </c>
      <c r="I151" s="45" t="s">
        <v>440</v>
      </c>
      <c r="J151" s="95" t="str">
        <f>LEFT(DLILibrary[[#This Row],[DLI]], 3)</f>
        <v>DLR</v>
      </c>
      <c r="K151" s="121">
        <v>6.67</v>
      </c>
      <c r="L151" s="121">
        <f>IF(DLILibrary[[#This Row],[DLI/DLR]]="DLI",IF(J152="DLR",0,DLILibrary[[#This Row],[Value of DLI (in mln)]]),DLILibrary[[#This Row],[Value of DLI (in mln)]])</f>
        <v>6.67</v>
      </c>
      <c r="M151" s="239">
        <f>IF(DLILibrary[[#This Row],[DLI/DLR]]="DLI",DLILibrary[[#This Row],[Value of DLI (in mln)]]/(VLOOKUP(DLILibrary[[#This Row],[Project ID]],'RBF Projects'!A:U,12,FALSE)),0)</f>
        <v>0</v>
      </c>
      <c r="N151" s="95" t="s">
        <v>63</v>
      </c>
      <c r="O151" s="45" t="s">
        <v>401</v>
      </c>
      <c r="P151" s="76" t="s">
        <v>28</v>
      </c>
      <c r="Q151" s="95" t="s">
        <v>434</v>
      </c>
      <c r="R151" s="76" t="s">
        <v>62</v>
      </c>
    </row>
    <row r="152" spans="1:18" outlineLevel="1" x14ac:dyDescent="0.2">
      <c r="A152" s="140" t="s">
        <v>117</v>
      </c>
      <c r="B152" s="95" t="s">
        <v>140</v>
      </c>
      <c r="C152" s="43" t="s">
        <v>21</v>
      </c>
      <c r="D152" s="76" t="s">
        <v>58</v>
      </c>
      <c r="E152" s="95" t="s">
        <v>35</v>
      </c>
      <c r="F152" s="95" t="s">
        <v>3231</v>
      </c>
      <c r="G152" s="95" t="s">
        <v>3471</v>
      </c>
      <c r="H152" s="95" t="s">
        <v>74</v>
      </c>
      <c r="I152" s="45" t="s">
        <v>441</v>
      </c>
      <c r="J152" s="95" t="str">
        <f>LEFT(DLILibrary[[#This Row],[DLI]], 3)</f>
        <v>DLR</v>
      </c>
      <c r="K152" s="121">
        <v>6.67</v>
      </c>
      <c r="L152" s="121">
        <f>IF(DLILibrary[[#This Row],[DLI/DLR]]="DLI",IF(J153="DLR",0,DLILibrary[[#This Row],[Value of DLI (in mln)]]),DLILibrary[[#This Row],[Value of DLI (in mln)]])</f>
        <v>6.67</v>
      </c>
      <c r="M152" s="239">
        <f>IF(DLILibrary[[#This Row],[DLI/DLR]]="DLI",DLILibrary[[#This Row],[Value of DLI (in mln)]]/(VLOOKUP(DLILibrary[[#This Row],[Project ID]],'RBF Projects'!A:U,12,FALSE)),0)</f>
        <v>0</v>
      </c>
      <c r="N152" s="95" t="s">
        <v>63</v>
      </c>
      <c r="O152" s="45" t="s">
        <v>401</v>
      </c>
      <c r="P152" s="76" t="s">
        <v>28</v>
      </c>
      <c r="Q152" s="95" t="s">
        <v>435</v>
      </c>
      <c r="R152" s="76" t="s">
        <v>62</v>
      </c>
    </row>
    <row r="153" spans="1:18" outlineLevel="1" x14ac:dyDescent="0.2">
      <c r="A153" s="140" t="s">
        <v>117</v>
      </c>
      <c r="B153" s="95" t="s">
        <v>140</v>
      </c>
      <c r="C153" s="43" t="s">
        <v>21</v>
      </c>
      <c r="D153" s="76" t="s">
        <v>58</v>
      </c>
      <c r="E153" s="95" t="s">
        <v>35</v>
      </c>
      <c r="F153" s="95" t="s">
        <v>3231</v>
      </c>
      <c r="G153" s="95" t="s">
        <v>3471</v>
      </c>
      <c r="H153" s="95" t="s">
        <v>74</v>
      </c>
      <c r="I153" s="45" t="s">
        <v>442</v>
      </c>
      <c r="J153" s="95" t="str">
        <f>LEFT(DLILibrary[[#This Row],[DLI]], 3)</f>
        <v>DLR</v>
      </c>
      <c r="K153" s="121">
        <v>6.67</v>
      </c>
      <c r="L153" s="121">
        <f>IF(DLILibrary[[#This Row],[DLI/DLR]]="DLI",IF(J154="DLR",0,DLILibrary[[#This Row],[Value of DLI (in mln)]]),DLILibrary[[#This Row],[Value of DLI (in mln)]])</f>
        <v>6.67</v>
      </c>
      <c r="M153" s="239">
        <f>IF(DLILibrary[[#This Row],[DLI/DLR]]="DLI",DLILibrary[[#This Row],[Value of DLI (in mln)]]/(VLOOKUP(DLILibrary[[#This Row],[Project ID]],'RBF Projects'!A:U,12,FALSE)),0)</f>
        <v>0</v>
      </c>
      <c r="N153" s="95" t="s">
        <v>63</v>
      </c>
      <c r="O153" s="45" t="s">
        <v>402</v>
      </c>
      <c r="P153" s="76" t="s">
        <v>28</v>
      </c>
      <c r="Q153" s="95" t="s">
        <v>436</v>
      </c>
      <c r="R153" s="76" t="s">
        <v>62</v>
      </c>
    </row>
    <row r="154" spans="1:18" outlineLevel="1" x14ac:dyDescent="0.2">
      <c r="A154" s="140" t="s">
        <v>117</v>
      </c>
      <c r="B154" s="95" t="s">
        <v>140</v>
      </c>
      <c r="C154" s="43" t="s">
        <v>21</v>
      </c>
      <c r="D154" s="76" t="s">
        <v>58</v>
      </c>
      <c r="E154" s="95" t="s">
        <v>35</v>
      </c>
      <c r="F154" s="95" t="s">
        <v>3238</v>
      </c>
      <c r="G154" s="95" t="s">
        <v>3471</v>
      </c>
      <c r="H154" s="95" t="s">
        <v>74</v>
      </c>
      <c r="I154" s="45" t="s">
        <v>443</v>
      </c>
      <c r="J154" s="95" t="str">
        <f>LEFT(DLILibrary[[#This Row],[DLI]], 3)</f>
        <v>DLR</v>
      </c>
      <c r="K154" s="121">
        <v>6.67</v>
      </c>
      <c r="L154" s="121">
        <f>IF(DLILibrary[[#This Row],[DLI/DLR]]="DLI",IF(J155="DLR",0,DLILibrary[[#This Row],[Value of DLI (in mln)]]),DLILibrary[[#This Row],[Value of DLI (in mln)]])</f>
        <v>6.67</v>
      </c>
      <c r="M154" s="239">
        <f>IF(DLILibrary[[#This Row],[DLI/DLR]]="DLI",DLILibrary[[#This Row],[Value of DLI (in mln)]]/(VLOOKUP(DLILibrary[[#This Row],[Project ID]],'RBF Projects'!A:U,12,FALSE)),0)</f>
        <v>0</v>
      </c>
      <c r="N154" s="95" t="s">
        <v>63</v>
      </c>
      <c r="O154" s="45" t="s">
        <v>401</v>
      </c>
      <c r="P154" s="76" t="s">
        <v>28</v>
      </c>
      <c r="Q154" s="95" t="s">
        <v>437</v>
      </c>
      <c r="R154" s="76" t="s">
        <v>62</v>
      </c>
    </row>
    <row r="155" spans="1:18" s="78" customFormat="1" x14ac:dyDescent="0.2">
      <c r="A155" s="77" t="s">
        <v>112</v>
      </c>
      <c r="B155" s="78" t="s">
        <v>143</v>
      </c>
      <c r="C155" s="42" t="s">
        <v>23</v>
      </c>
      <c r="D155" s="77" t="s">
        <v>58</v>
      </c>
      <c r="E155" s="78" t="s">
        <v>36</v>
      </c>
      <c r="F155" s="78" t="s">
        <v>3238</v>
      </c>
      <c r="G155" s="78" t="s">
        <v>2867</v>
      </c>
      <c r="H155" s="78" t="s">
        <v>73</v>
      </c>
      <c r="I155" s="129" t="s">
        <v>444</v>
      </c>
      <c r="J155" s="130" t="str">
        <f>LEFT(DLILibrary[[#This Row],[DLI]], 3)</f>
        <v>DLI</v>
      </c>
      <c r="K155" s="131">
        <f>SUM(K156)</f>
        <v>15</v>
      </c>
      <c r="L155" s="131">
        <f>IF(DLILibrary[[#This Row],[DLI/DLR]]="DLI",IF(J156="DLR",0,DLILibrary[[#This Row],[Value of DLI (in mln)]]),DLILibrary[[#This Row],[Value of DLI (in mln)]])</f>
        <v>0</v>
      </c>
      <c r="M155" s="239">
        <f>IF(DLILibrary[[#This Row],[DLI/DLR]]="DLI",DLILibrary[[#This Row],[Value of DLI (in mln)]]/(VLOOKUP(DLILibrary[[#This Row],[Project ID]],'RBF Projects'!A:U,12,FALSE)),0)</f>
        <v>6.8027210884353748E-2</v>
      </c>
      <c r="N155" s="78" t="s">
        <v>62</v>
      </c>
      <c r="O155" s="133" t="s">
        <v>472</v>
      </c>
      <c r="P155" s="77" t="s">
        <v>29</v>
      </c>
      <c r="Q155" s="78" t="s">
        <v>454</v>
      </c>
      <c r="R155" s="77" t="s">
        <v>62</v>
      </c>
    </row>
    <row r="156" spans="1:18" outlineLevel="1" x14ac:dyDescent="0.2">
      <c r="A156" s="76" t="s">
        <v>112</v>
      </c>
      <c r="B156" s="95" t="s">
        <v>143</v>
      </c>
      <c r="C156" s="43" t="s">
        <v>23</v>
      </c>
      <c r="D156" s="76" t="s">
        <v>58</v>
      </c>
      <c r="E156" s="95" t="s">
        <v>36</v>
      </c>
      <c r="F156" s="95" t="s">
        <v>3238</v>
      </c>
      <c r="G156" s="95" t="s">
        <v>2867</v>
      </c>
      <c r="H156" s="95" t="s">
        <v>73</v>
      </c>
      <c r="I156" s="45" t="s">
        <v>456</v>
      </c>
      <c r="J156" s="95" t="str">
        <f>LEFT(DLILibrary[[#This Row],[DLI]], 3)</f>
        <v>DLR</v>
      </c>
      <c r="K156" s="121">
        <v>15</v>
      </c>
      <c r="L156" s="121">
        <f>IF(DLILibrary[[#This Row],[DLI/DLR]]="DLI",IF(J157="DLR",0,DLILibrary[[#This Row],[Value of DLI (in mln)]]),DLILibrary[[#This Row],[Value of DLI (in mln)]])</f>
        <v>15</v>
      </c>
      <c r="M156" s="239">
        <f>IF(DLILibrary[[#This Row],[DLI/DLR]]="DLI",DLILibrary[[#This Row],[Value of DLI (in mln)]]/(VLOOKUP(DLILibrary[[#This Row],[Project ID]],'RBF Projects'!A:U,12,FALSE)),0)</f>
        <v>0</v>
      </c>
      <c r="N156" s="95" t="s">
        <v>62</v>
      </c>
      <c r="O156" s="138" t="s">
        <v>472</v>
      </c>
      <c r="P156" s="76" t="s">
        <v>29</v>
      </c>
      <c r="Q156" s="95" t="s">
        <v>454</v>
      </c>
      <c r="R156" s="76" t="s">
        <v>62</v>
      </c>
    </row>
    <row r="157" spans="1:18" x14ac:dyDescent="0.2">
      <c r="A157" s="76" t="s">
        <v>112</v>
      </c>
      <c r="B157" s="95" t="s">
        <v>143</v>
      </c>
      <c r="C157" s="43" t="s">
        <v>23</v>
      </c>
      <c r="D157" s="76" t="s">
        <v>58</v>
      </c>
      <c r="E157" s="95" t="s">
        <v>36</v>
      </c>
      <c r="F157" s="95" t="s">
        <v>3238</v>
      </c>
      <c r="G157" s="95" t="s">
        <v>3278</v>
      </c>
      <c r="H157" s="95" t="s">
        <v>73</v>
      </c>
      <c r="I157" s="135" t="s">
        <v>446</v>
      </c>
      <c r="J157" s="136" t="str">
        <f>LEFT(DLILibrary[[#This Row],[DLI]], 3)</f>
        <v>DLI</v>
      </c>
      <c r="K157" s="137">
        <f>SUM(K158:K159)</f>
        <v>12.5</v>
      </c>
      <c r="L157" s="137">
        <f>IF(DLILibrary[[#This Row],[DLI/DLR]]="DLI",IF(J158="DLR",0,DLILibrary[[#This Row],[Value of DLI (in mln)]]),DLILibrary[[#This Row],[Value of DLI (in mln)]])</f>
        <v>0</v>
      </c>
      <c r="M157" s="239">
        <f>IF(DLILibrary[[#This Row],[DLI/DLR]]="DLI",DLILibrary[[#This Row],[Value of DLI (in mln)]]/(VLOOKUP(DLILibrary[[#This Row],[Project ID]],'RBF Projects'!A:U,12,FALSE)),0)</f>
        <v>5.6689342403628121E-2</v>
      </c>
      <c r="N157" s="95" t="s">
        <v>61</v>
      </c>
      <c r="O157" s="45" t="s">
        <v>445</v>
      </c>
      <c r="P157" s="76" t="s">
        <v>29</v>
      </c>
      <c r="Q157" s="95" t="s">
        <v>467</v>
      </c>
      <c r="R157" s="76" t="s">
        <v>62</v>
      </c>
    </row>
    <row r="158" spans="1:18" outlineLevel="1" x14ac:dyDescent="0.2">
      <c r="A158" s="76" t="s">
        <v>112</v>
      </c>
      <c r="B158" s="95" t="s">
        <v>143</v>
      </c>
      <c r="C158" s="43" t="s">
        <v>23</v>
      </c>
      <c r="D158" s="76" t="s">
        <v>58</v>
      </c>
      <c r="E158" s="95" t="s">
        <v>36</v>
      </c>
      <c r="F158" s="95" t="s">
        <v>3238</v>
      </c>
      <c r="G158" s="95" t="s">
        <v>3278</v>
      </c>
      <c r="H158" s="95" t="s">
        <v>73</v>
      </c>
      <c r="I158" s="45" t="s">
        <v>3360</v>
      </c>
      <c r="J158" s="95" t="str">
        <f>LEFT(DLILibrary[[#This Row],[DLI]], 3)</f>
        <v>DLR</v>
      </c>
      <c r="K158" s="121">
        <v>10</v>
      </c>
      <c r="L158" s="121">
        <f>IF(DLILibrary[[#This Row],[DLI/DLR]]="DLI",IF(J159="DLR",0,DLILibrary[[#This Row],[Value of DLI (in mln)]]),DLILibrary[[#This Row],[Value of DLI (in mln)]])</f>
        <v>10</v>
      </c>
      <c r="M158" s="239">
        <f>IF(DLILibrary[[#This Row],[DLI/DLR]]="DLI",DLILibrary[[#This Row],[Value of DLI (in mln)]]/(VLOOKUP(DLILibrary[[#This Row],[Project ID]],'RBF Projects'!A:U,12,FALSE)),0)</f>
        <v>0</v>
      </c>
      <c r="N158" s="95" t="s">
        <v>61</v>
      </c>
      <c r="O158" s="138" t="s">
        <v>479</v>
      </c>
      <c r="P158" s="76" t="s">
        <v>29</v>
      </c>
      <c r="Q158" s="95" t="s">
        <v>467</v>
      </c>
      <c r="R158" s="76" t="s">
        <v>62</v>
      </c>
    </row>
    <row r="159" spans="1:18" outlineLevel="1" x14ac:dyDescent="0.2">
      <c r="A159" s="76" t="s">
        <v>112</v>
      </c>
      <c r="B159" s="95" t="s">
        <v>143</v>
      </c>
      <c r="C159" s="43" t="s">
        <v>23</v>
      </c>
      <c r="D159" s="76" t="s">
        <v>58</v>
      </c>
      <c r="E159" s="95" t="s">
        <v>36</v>
      </c>
      <c r="F159" s="95" t="s">
        <v>3238</v>
      </c>
      <c r="G159" s="95" t="s">
        <v>3278</v>
      </c>
      <c r="H159" s="95" t="s">
        <v>73</v>
      </c>
      <c r="I159" s="45" t="s">
        <v>3361</v>
      </c>
      <c r="J159" s="95" t="str">
        <f>LEFT(DLILibrary[[#This Row],[DLI]], 3)</f>
        <v>DLR</v>
      </c>
      <c r="K159" s="121">
        <v>2.5</v>
      </c>
      <c r="L159" s="121">
        <f>IF(DLILibrary[[#This Row],[DLI/DLR]]="DLI",IF(J160="DLR",0,DLILibrary[[#This Row],[Value of DLI (in mln)]]),DLILibrary[[#This Row],[Value of DLI (in mln)]])</f>
        <v>2.5</v>
      </c>
      <c r="M159" s="239">
        <f>IF(DLILibrary[[#This Row],[DLI/DLR]]="DLI",DLILibrary[[#This Row],[Value of DLI (in mln)]]/(VLOOKUP(DLILibrary[[#This Row],[Project ID]],'RBF Projects'!A:U,12,FALSE)),0)</f>
        <v>0</v>
      </c>
      <c r="N159" s="95" t="s">
        <v>61</v>
      </c>
      <c r="O159" s="138" t="s">
        <v>480</v>
      </c>
      <c r="P159" s="76" t="s">
        <v>29</v>
      </c>
      <c r="Q159" s="95" t="s">
        <v>467</v>
      </c>
      <c r="R159" s="76" t="s">
        <v>62</v>
      </c>
    </row>
    <row r="160" spans="1:18" x14ac:dyDescent="0.2">
      <c r="A160" s="76" t="s">
        <v>112</v>
      </c>
      <c r="B160" s="95" t="s">
        <v>143</v>
      </c>
      <c r="C160" s="43" t="s">
        <v>23</v>
      </c>
      <c r="D160" s="76" t="s">
        <v>58</v>
      </c>
      <c r="E160" s="95" t="s">
        <v>36</v>
      </c>
      <c r="F160" s="95" t="s">
        <v>3238</v>
      </c>
      <c r="G160" s="95" t="s">
        <v>3278</v>
      </c>
      <c r="H160" s="95" t="s">
        <v>78</v>
      </c>
      <c r="I160" s="135" t="s">
        <v>447</v>
      </c>
      <c r="J160" s="136" t="str">
        <f>LEFT(DLILibrary[[#This Row],[DLI]], 3)</f>
        <v>DLI</v>
      </c>
      <c r="K160" s="137">
        <f>SUM(K161:K163)</f>
        <v>33</v>
      </c>
      <c r="L160" s="137">
        <f>IF(DLILibrary[[#This Row],[DLI/DLR]]="DLI",IF(J161="DLR",0,DLILibrary[[#This Row],[Value of DLI (in mln)]]),DLILibrary[[#This Row],[Value of DLI (in mln)]])</f>
        <v>0</v>
      </c>
      <c r="M160" s="239">
        <f>IF(DLILibrary[[#This Row],[DLI/DLR]]="DLI",DLILibrary[[#This Row],[Value of DLI (in mln)]]/(VLOOKUP(DLILibrary[[#This Row],[Project ID]],'RBF Projects'!A:U,12,FALSE)),0)</f>
        <v>0.14965986394557823</v>
      </c>
      <c r="N160" s="95" t="s">
        <v>61</v>
      </c>
      <c r="O160" s="45" t="s">
        <v>455</v>
      </c>
      <c r="P160" s="76" t="s">
        <v>28</v>
      </c>
      <c r="Q160" s="95" t="s">
        <v>468</v>
      </c>
      <c r="R160" s="76" t="s">
        <v>62</v>
      </c>
    </row>
    <row r="161" spans="1:18" outlineLevel="1" x14ac:dyDescent="0.2">
      <c r="A161" s="76" t="s">
        <v>112</v>
      </c>
      <c r="B161" s="95" t="s">
        <v>143</v>
      </c>
      <c r="C161" s="43" t="s">
        <v>23</v>
      </c>
      <c r="D161" s="76" t="s">
        <v>58</v>
      </c>
      <c r="E161" s="95" t="s">
        <v>36</v>
      </c>
      <c r="F161" s="95" t="s">
        <v>3238</v>
      </c>
      <c r="G161" s="95" t="s">
        <v>3278</v>
      </c>
      <c r="H161" s="95" t="s">
        <v>78</v>
      </c>
      <c r="I161" s="138" t="s">
        <v>3362</v>
      </c>
      <c r="J161" s="76" t="str">
        <f>LEFT(DLILibrary[[#This Row],[DLI]], 3)</f>
        <v>DLR</v>
      </c>
      <c r="K161" s="121">
        <v>15</v>
      </c>
      <c r="L161" s="121">
        <f>IF(DLILibrary[[#This Row],[DLI/DLR]]="DLI",IF(J162="DLR",0,DLILibrary[[#This Row],[Value of DLI (in mln)]]),DLILibrary[[#This Row],[Value of DLI (in mln)]])</f>
        <v>15</v>
      </c>
      <c r="M161" s="239">
        <f>IF(DLILibrary[[#This Row],[DLI/DLR]]="DLI",DLILibrary[[#This Row],[Value of DLI (in mln)]]/(VLOOKUP(DLILibrary[[#This Row],[Project ID]],'RBF Projects'!A:U,12,FALSE)),0)</f>
        <v>0</v>
      </c>
      <c r="N161" s="95" t="s">
        <v>61</v>
      </c>
      <c r="O161" s="138" t="s">
        <v>476</v>
      </c>
      <c r="P161" s="76" t="s">
        <v>28</v>
      </c>
      <c r="Q161" s="95" t="s">
        <v>468</v>
      </c>
      <c r="R161" s="76" t="s">
        <v>62</v>
      </c>
    </row>
    <row r="162" spans="1:18" outlineLevel="1" x14ac:dyDescent="0.2">
      <c r="A162" s="76" t="s">
        <v>112</v>
      </c>
      <c r="B162" s="95" t="s">
        <v>143</v>
      </c>
      <c r="C162" s="43" t="s">
        <v>23</v>
      </c>
      <c r="D162" s="76" t="s">
        <v>58</v>
      </c>
      <c r="E162" s="95" t="s">
        <v>36</v>
      </c>
      <c r="F162" s="95" t="s">
        <v>3238</v>
      </c>
      <c r="G162" s="95" t="s">
        <v>3278</v>
      </c>
      <c r="H162" s="95" t="s">
        <v>78</v>
      </c>
      <c r="I162" s="138" t="s">
        <v>3363</v>
      </c>
      <c r="J162" s="76" t="str">
        <f>LEFT(DLILibrary[[#This Row],[DLI]], 3)</f>
        <v>DLR</v>
      </c>
      <c r="K162" s="121">
        <v>7.5</v>
      </c>
      <c r="L162" s="121">
        <f>IF(DLILibrary[[#This Row],[DLI/DLR]]="DLI",IF(J163="DLR",0,DLILibrary[[#This Row],[Value of DLI (in mln)]]),DLILibrary[[#This Row],[Value of DLI (in mln)]])</f>
        <v>7.5</v>
      </c>
      <c r="M162" s="239">
        <f>IF(DLILibrary[[#This Row],[DLI/DLR]]="DLI",DLILibrary[[#This Row],[Value of DLI (in mln)]]/(VLOOKUP(DLILibrary[[#This Row],[Project ID]],'RBF Projects'!A:U,12,FALSE)),0)</f>
        <v>0</v>
      </c>
      <c r="N162" s="95" t="s">
        <v>61</v>
      </c>
      <c r="O162" s="138" t="s">
        <v>478</v>
      </c>
      <c r="P162" s="76" t="s">
        <v>28</v>
      </c>
      <c r="Q162" s="95" t="s">
        <v>468</v>
      </c>
      <c r="R162" s="76" t="s">
        <v>62</v>
      </c>
    </row>
    <row r="163" spans="1:18" outlineLevel="1" x14ac:dyDescent="0.2">
      <c r="A163" s="76" t="s">
        <v>112</v>
      </c>
      <c r="B163" s="95" t="s">
        <v>143</v>
      </c>
      <c r="C163" s="43" t="s">
        <v>23</v>
      </c>
      <c r="D163" s="76" t="s">
        <v>58</v>
      </c>
      <c r="E163" s="95" t="s">
        <v>36</v>
      </c>
      <c r="F163" s="95" t="s">
        <v>3238</v>
      </c>
      <c r="G163" s="95" t="s">
        <v>3278</v>
      </c>
      <c r="H163" s="95" t="s">
        <v>78</v>
      </c>
      <c r="I163" s="138" t="s">
        <v>3364</v>
      </c>
      <c r="J163" s="76" t="str">
        <f>LEFT(DLILibrary[[#This Row],[DLI]], 3)</f>
        <v>DLR</v>
      </c>
      <c r="K163" s="121">
        <v>10.5</v>
      </c>
      <c r="L163" s="121">
        <f>IF(DLILibrary[[#This Row],[DLI/DLR]]="DLI",IF(J164="DLR",0,DLILibrary[[#This Row],[Value of DLI (in mln)]]),DLILibrary[[#This Row],[Value of DLI (in mln)]])</f>
        <v>10.5</v>
      </c>
      <c r="M163" s="239">
        <f>IF(DLILibrary[[#This Row],[DLI/DLR]]="DLI",DLILibrary[[#This Row],[Value of DLI (in mln)]]/(VLOOKUP(DLILibrary[[#This Row],[Project ID]],'RBF Projects'!A:U,12,FALSE)),0)</f>
        <v>0</v>
      </c>
      <c r="N163" s="95" t="s">
        <v>61</v>
      </c>
      <c r="O163" s="138" t="s">
        <v>477</v>
      </c>
      <c r="P163" s="76" t="s">
        <v>28</v>
      </c>
      <c r="Q163" s="95" t="s">
        <v>468</v>
      </c>
      <c r="R163" s="76" t="s">
        <v>62</v>
      </c>
    </row>
    <row r="164" spans="1:18" x14ac:dyDescent="0.2">
      <c r="A164" s="76" t="s">
        <v>112</v>
      </c>
      <c r="B164" s="95" t="s">
        <v>143</v>
      </c>
      <c r="C164" s="43" t="s">
        <v>23</v>
      </c>
      <c r="D164" s="76" t="s">
        <v>58</v>
      </c>
      <c r="E164" s="95" t="s">
        <v>36</v>
      </c>
      <c r="F164" s="95" t="s">
        <v>3234</v>
      </c>
      <c r="G164" s="95" t="s">
        <v>3267</v>
      </c>
      <c r="H164" s="95" t="s">
        <v>74</v>
      </c>
      <c r="I164" s="135" t="s">
        <v>448</v>
      </c>
      <c r="J164" s="136" t="str">
        <f>LEFT(DLILibrary[[#This Row],[DLI]], 3)</f>
        <v>DLI</v>
      </c>
      <c r="K164" s="137">
        <f>SUM(K165:K167)</f>
        <v>25</v>
      </c>
      <c r="L164" s="137">
        <f>IF(DLILibrary[[#This Row],[DLI/DLR]]="DLI",IF(J165="DLR",0,DLILibrary[[#This Row],[Value of DLI (in mln)]]),DLILibrary[[#This Row],[Value of DLI (in mln)]])</f>
        <v>0</v>
      </c>
      <c r="M164" s="239">
        <f>IF(DLILibrary[[#This Row],[DLI/DLR]]="DLI",DLILibrary[[#This Row],[Value of DLI (in mln)]]/(VLOOKUP(DLILibrary[[#This Row],[Project ID]],'RBF Projects'!A:U,12,FALSE)),0)</f>
        <v>0.11337868480725624</v>
      </c>
      <c r="N164" s="95" t="s">
        <v>61</v>
      </c>
      <c r="O164" s="45" t="s">
        <v>473</v>
      </c>
      <c r="P164" s="76" t="s">
        <v>29</v>
      </c>
      <c r="Q164" s="95" t="s">
        <v>469</v>
      </c>
      <c r="R164" s="76" t="s">
        <v>62</v>
      </c>
    </row>
    <row r="165" spans="1:18" outlineLevel="1" x14ac:dyDescent="0.2">
      <c r="A165" s="76" t="s">
        <v>112</v>
      </c>
      <c r="B165" s="95" t="s">
        <v>143</v>
      </c>
      <c r="C165" s="43" t="s">
        <v>23</v>
      </c>
      <c r="D165" s="76" t="s">
        <v>58</v>
      </c>
      <c r="E165" s="95" t="s">
        <v>36</v>
      </c>
      <c r="F165" s="95" t="s">
        <v>3234</v>
      </c>
      <c r="G165" s="95" t="s">
        <v>3267</v>
      </c>
      <c r="H165" s="95" t="s">
        <v>74</v>
      </c>
      <c r="I165" s="138" t="s">
        <v>3365</v>
      </c>
      <c r="J165" s="76" t="str">
        <f>LEFT(DLILibrary[[#This Row],[DLI]], 3)</f>
        <v>DLR</v>
      </c>
      <c r="K165" s="121">
        <v>10</v>
      </c>
      <c r="L165" s="121">
        <f>IF(DLILibrary[[#This Row],[DLI/DLR]]="DLI",IF(J166="DLR",0,DLILibrary[[#This Row],[Value of DLI (in mln)]]),DLILibrary[[#This Row],[Value of DLI (in mln)]])</f>
        <v>10</v>
      </c>
      <c r="M165" s="239">
        <f>IF(DLILibrary[[#This Row],[DLI/DLR]]="DLI",DLILibrary[[#This Row],[Value of DLI (in mln)]]/(VLOOKUP(DLILibrary[[#This Row],[Project ID]],'RBF Projects'!A:U,12,FALSE)),0)</f>
        <v>0</v>
      </c>
      <c r="N165" s="95" t="s">
        <v>61</v>
      </c>
      <c r="O165" s="138" t="s">
        <v>481</v>
      </c>
      <c r="P165" s="76" t="s">
        <v>29</v>
      </c>
      <c r="Q165" s="95" t="s">
        <v>469</v>
      </c>
      <c r="R165" s="76" t="s">
        <v>62</v>
      </c>
    </row>
    <row r="166" spans="1:18" outlineLevel="1" x14ac:dyDescent="0.2">
      <c r="A166" s="76" t="s">
        <v>112</v>
      </c>
      <c r="B166" s="95" t="s">
        <v>143</v>
      </c>
      <c r="C166" s="43" t="s">
        <v>23</v>
      </c>
      <c r="D166" s="76" t="s">
        <v>58</v>
      </c>
      <c r="E166" s="95" t="s">
        <v>36</v>
      </c>
      <c r="F166" s="95" t="s">
        <v>3234</v>
      </c>
      <c r="G166" s="95" t="s">
        <v>3267</v>
      </c>
      <c r="H166" s="95" t="s">
        <v>74</v>
      </c>
      <c r="I166" s="138" t="s">
        <v>3366</v>
      </c>
      <c r="J166" s="76" t="str">
        <f>LEFT(DLILibrary[[#This Row],[DLI]], 3)</f>
        <v>DLR</v>
      </c>
      <c r="K166" s="121">
        <v>5</v>
      </c>
      <c r="L166" s="121">
        <f>IF(DLILibrary[[#This Row],[DLI/DLR]]="DLI",IF(J167="DLR",0,DLILibrary[[#This Row],[Value of DLI (in mln)]]),DLILibrary[[#This Row],[Value of DLI (in mln)]])</f>
        <v>5</v>
      </c>
      <c r="M166" s="239">
        <f>IF(DLILibrary[[#This Row],[DLI/DLR]]="DLI",DLILibrary[[#This Row],[Value of DLI (in mln)]]/(VLOOKUP(DLILibrary[[#This Row],[Project ID]],'RBF Projects'!A:U,12,FALSE)),0)</f>
        <v>0</v>
      </c>
      <c r="N166" s="95" t="s">
        <v>61</v>
      </c>
      <c r="O166" s="138" t="s">
        <v>483</v>
      </c>
      <c r="P166" s="76" t="s">
        <v>29</v>
      </c>
      <c r="Q166" s="95" t="s">
        <v>469</v>
      </c>
      <c r="R166" s="76" t="s">
        <v>62</v>
      </c>
    </row>
    <row r="167" spans="1:18" ht="13.5" customHeight="1" outlineLevel="1" x14ac:dyDescent="0.2">
      <c r="A167" s="76" t="s">
        <v>112</v>
      </c>
      <c r="B167" s="95" t="s">
        <v>143</v>
      </c>
      <c r="C167" s="43" t="s">
        <v>23</v>
      </c>
      <c r="D167" s="76" t="s">
        <v>58</v>
      </c>
      <c r="E167" s="95" t="s">
        <v>36</v>
      </c>
      <c r="F167" s="95" t="s">
        <v>3234</v>
      </c>
      <c r="G167" s="95" t="s">
        <v>3267</v>
      </c>
      <c r="H167" s="95" t="s">
        <v>74</v>
      </c>
      <c r="I167" s="138" t="s">
        <v>3367</v>
      </c>
      <c r="J167" s="76" t="str">
        <f>LEFT(DLILibrary[[#This Row],[DLI]], 3)</f>
        <v>DLR</v>
      </c>
      <c r="K167" s="121">
        <v>10</v>
      </c>
      <c r="L167" s="121">
        <f>IF(DLILibrary[[#This Row],[DLI/DLR]]="DLI",IF(J168="DLR",0,DLILibrary[[#This Row],[Value of DLI (in mln)]]),DLILibrary[[#This Row],[Value of DLI (in mln)]])</f>
        <v>10</v>
      </c>
      <c r="M167" s="239">
        <f>IF(DLILibrary[[#This Row],[DLI/DLR]]="DLI",DLILibrary[[#This Row],[Value of DLI (in mln)]]/(VLOOKUP(DLILibrary[[#This Row],[Project ID]],'RBF Projects'!A:U,12,FALSE)),0)</f>
        <v>0</v>
      </c>
      <c r="N167" s="95" t="s">
        <v>61</v>
      </c>
      <c r="O167" s="138" t="s">
        <v>481</v>
      </c>
      <c r="P167" s="76" t="s">
        <v>29</v>
      </c>
      <c r="Q167" s="95" t="s">
        <v>469</v>
      </c>
      <c r="R167" s="76" t="s">
        <v>62</v>
      </c>
    </row>
    <row r="168" spans="1:18" x14ac:dyDescent="0.2">
      <c r="A168" s="76" t="s">
        <v>112</v>
      </c>
      <c r="B168" s="95" t="s">
        <v>143</v>
      </c>
      <c r="C168" s="43" t="s">
        <v>23</v>
      </c>
      <c r="D168" s="76" t="s">
        <v>58</v>
      </c>
      <c r="E168" s="95" t="s">
        <v>36</v>
      </c>
      <c r="F168" s="95" t="s">
        <v>3238</v>
      </c>
      <c r="G168" s="95" t="s">
        <v>2869</v>
      </c>
      <c r="H168" s="95" t="s">
        <v>74</v>
      </c>
      <c r="I168" s="135" t="s">
        <v>449</v>
      </c>
      <c r="J168" s="136" t="str">
        <f>LEFT(DLILibrary[[#This Row],[DLI]], 3)</f>
        <v>DLI</v>
      </c>
      <c r="K168" s="137">
        <f>SUM(K169:K171)</f>
        <v>25</v>
      </c>
      <c r="L168" s="137">
        <f>IF(DLILibrary[[#This Row],[DLI/DLR]]="DLI",IF(J169="DLR",0,DLILibrary[[#This Row],[Value of DLI (in mln)]]),DLILibrary[[#This Row],[Value of DLI (in mln)]])</f>
        <v>0</v>
      </c>
      <c r="M168" s="239">
        <f>IF(DLILibrary[[#This Row],[DLI/DLR]]="DLI",DLILibrary[[#This Row],[Value of DLI (in mln)]]/(VLOOKUP(DLILibrary[[#This Row],[Project ID]],'RBF Projects'!A:U,12,FALSE)),0)</f>
        <v>0.11337868480725624</v>
      </c>
      <c r="N168" s="95" t="s">
        <v>61</v>
      </c>
      <c r="O168" s="45" t="s">
        <v>473</v>
      </c>
      <c r="P168" s="76" t="s">
        <v>28</v>
      </c>
      <c r="Q168" s="95" t="s">
        <v>466</v>
      </c>
      <c r="R168" s="76" t="s">
        <v>62</v>
      </c>
    </row>
    <row r="169" spans="1:18" outlineLevel="1" x14ac:dyDescent="0.2">
      <c r="A169" s="76" t="s">
        <v>112</v>
      </c>
      <c r="B169" s="95" t="s">
        <v>143</v>
      </c>
      <c r="C169" s="43" t="s">
        <v>23</v>
      </c>
      <c r="D169" s="76" t="s">
        <v>58</v>
      </c>
      <c r="E169" s="95" t="s">
        <v>36</v>
      </c>
      <c r="F169" s="95" t="s">
        <v>3238</v>
      </c>
      <c r="G169" s="95" t="s">
        <v>2869</v>
      </c>
      <c r="H169" s="95" t="s">
        <v>74</v>
      </c>
      <c r="I169" s="138" t="s">
        <v>3370</v>
      </c>
      <c r="J169" s="76" t="str">
        <f>LEFT(DLILibrary[[#This Row],[DLI]], 3)</f>
        <v>DLR</v>
      </c>
      <c r="K169" s="121">
        <v>7</v>
      </c>
      <c r="L169" s="121">
        <f>IF(DLILibrary[[#This Row],[DLI/DLR]]="DLI",IF(J170="DLR",0,DLILibrary[[#This Row],[Value of DLI (in mln)]]),DLILibrary[[#This Row],[Value of DLI (in mln)]])</f>
        <v>7</v>
      </c>
      <c r="M169" s="239">
        <f>IF(DLILibrary[[#This Row],[DLI/DLR]]="DLI",DLILibrary[[#This Row],[Value of DLI (in mln)]]/(VLOOKUP(DLILibrary[[#This Row],[Project ID]],'RBF Projects'!A:U,12,FALSE)),0)</f>
        <v>0</v>
      </c>
      <c r="N169" s="95" t="s">
        <v>61</v>
      </c>
      <c r="O169" s="138" t="s">
        <v>485</v>
      </c>
      <c r="P169" s="76" t="s">
        <v>28</v>
      </c>
      <c r="Q169" s="95" t="s">
        <v>466</v>
      </c>
      <c r="R169" s="76" t="s">
        <v>62</v>
      </c>
    </row>
    <row r="170" spans="1:18" outlineLevel="1" x14ac:dyDescent="0.2">
      <c r="A170" s="76" t="s">
        <v>112</v>
      </c>
      <c r="B170" s="95" t="s">
        <v>143</v>
      </c>
      <c r="C170" s="43" t="s">
        <v>23</v>
      </c>
      <c r="D170" s="76" t="s">
        <v>58</v>
      </c>
      <c r="E170" s="95" t="s">
        <v>36</v>
      </c>
      <c r="F170" s="95" t="s">
        <v>3238</v>
      </c>
      <c r="G170" s="95" t="s">
        <v>2869</v>
      </c>
      <c r="H170" s="95" t="s">
        <v>74</v>
      </c>
      <c r="I170" s="138" t="s">
        <v>3368</v>
      </c>
      <c r="J170" s="76" t="str">
        <f>LEFT(DLILibrary[[#This Row],[DLI]], 3)</f>
        <v>DLR</v>
      </c>
      <c r="K170" s="121">
        <v>8</v>
      </c>
      <c r="L170" s="121">
        <f>IF(DLILibrary[[#This Row],[DLI/DLR]]="DLI",IF(J171="DLR",0,DLILibrary[[#This Row],[Value of DLI (in mln)]]),DLILibrary[[#This Row],[Value of DLI (in mln)]])</f>
        <v>8</v>
      </c>
      <c r="M170" s="239">
        <f>IF(DLILibrary[[#This Row],[DLI/DLR]]="DLI",DLILibrary[[#This Row],[Value of DLI (in mln)]]/(VLOOKUP(DLILibrary[[#This Row],[Project ID]],'RBF Projects'!A:U,12,FALSE)),0)</f>
        <v>0</v>
      </c>
      <c r="N170" s="95" t="s">
        <v>61</v>
      </c>
      <c r="O170" s="138" t="s">
        <v>484</v>
      </c>
      <c r="P170" s="76" t="s">
        <v>28</v>
      </c>
      <c r="Q170" s="95" t="s">
        <v>466</v>
      </c>
      <c r="R170" s="76" t="s">
        <v>62</v>
      </c>
    </row>
    <row r="171" spans="1:18" outlineLevel="1" x14ac:dyDescent="0.2">
      <c r="A171" s="76" t="s">
        <v>112</v>
      </c>
      <c r="B171" s="95" t="s">
        <v>143</v>
      </c>
      <c r="C171" s="43" t="s">
        <v>23</v>
      </c>
      <c r="D171" s="76" t="s">
        <v>58</v>
      </c>
      <c r="E171" s="95" t="s">
        <v>36</v>
      </c>
      <c r="F171" s="95" t="s">
        <v>3238</v>
      </c>
      <c r="G171" s="95" t="s">
        <v>2869</v>
      </c>
      <c r="H171" s="95" t="s">
        <v>74</v>
      </c>
      <c r="I171" s="138" t="s">
        <v>3369</v>
      </c>
      <c r="J171" s="76" t="str">
        <f>LEFT(DLILibrary[[#This Row],[DLI]], 3)</f>
        <v>DLR</v>
      </c>
      <c r="K171" s="121">
        <v>10</v>
      </c>
      <c r="L171" s="121">
        <f>IF(DLILibrary[[#This Row],[DLI/DLR]]="DLI",IF(J172="DLR",0,DLILibrary[[#This Row],[Value of DLI (in mln)]]),DLILibrary[[#This Row],[Value of DLI (in mln)]])</f>
        <v>10</v>
      </c>
      <c r="M171" s="239">
        <f>IF(DLILibrary[[#This Row],[DLI/DLR]]="DLI",DLILibrary[[#This Row],[Value of DLI (in mln)]]/(VLOOKUP(DLILibrary[[#This Row],[Project ID]],'RBF Projects'!A:U,12,FALSE)),0)</f>
        <v>0</v>
      </c>
      <c r="N171" s="95" t="s">
        <v>61</v>
      </c>
      <c r="O171" s="138" t="s">
        <v>481</v>
      </c>
      <c r="P171" s="76" t="s">
        <v>28</v>
      </c>
      <c r="Q171" s="95" t="s">
        <v>466</v>
      </c>
      <c r="R171" s="76" t="s">
        <v>62</v>
      </c>
    </row>
    <row r="172" spans="1:18" x14ac:dyDescent="0.2">
      <c r="A172" s="76" t="s">
        <v>112</v>
      </c>
      <c r="B172" s="95" t="s">
        <v>143</v>
      </c>
      <c r="C172" s="43" t="s">
        <v>23</v>
      </c>
      <c r="D172" s="76" t="s">
        <v>58</v>
      </c>
      <c r="E172" s="95" t="s">
        <v>36</v>
      </c>
      <c r="F172" s="95" t="s">
        <v>3238</v>
      </c>
      <c r="G172" s="95" t="s">
        <v>3278</v>
      </c>
      <c r="H172" s="95" t="s">
        <v>74</v>
      </c>
      <c r="I172" s="135" t="s">
        <v>450</v>
      </c>
      <c r="J172" s="136" t="str">
        <f>LEFT(DLILibrary[[#This Row],[DLI]], 3)</f>
        <v>DLI</v>
      </c>
      <c r="K172" s="137">
        <f>SUM(K173:K174)</f>
        <v>20</v>
      </c>
      <c r="L172" s="137">
        <f>IF(DLILibrary[[#This Row],[DLI/DLR]]="DLI",IF(J173="DLR",0,DLILibrary[[#This Row],[Value of DLI (in mln)]]),DLILibrary[[#This Row],[Value of DLI (in mln)]])</f>
        <v>0</v>
      </c>
      <c r="M172" s="239">
        <f>IF(DLILibrary[[#This Row],[DLI/DLR]]="DLI",DLILibrary[[#This Row],[Value of DLI (in mln)]]/(VLOOKUP(DLILibrary[[#This Row],[Project ID]],'RBF Projects'!A:U,12,FALSE)),0)</f>
        <v>9.0702947845804988E-2</v>
      </c>
      <c r="N172" s="95" t="s">
        <v>61</v>
      </c>
      <c r="O172" s="45" t="s">
        <v>474</v>
      </c>
      <c r="P172" s="76" t="s">
        <v>28</v>
      </c>
      <c r="Q172" s="95" t="s">
        <v>470</v>
      </c>
      <c r="R172" s="76" t="s">
        <v>62</v>
      </c>
    </row>
    <row r="173" spans="1:18" outlineLevel="1" x14ac:dyDescent="0.2">
      <c r="A173" s="76" t="s">
        <v>112</v>
      </c>
      <c r="B173" s="95" t="s">
        <v>143</v>
      </c>
      <c r="C173" s="43" t="s">
        <v>23</v>
      </c>
      <c r="D173" s="76" t="s">
        <v>58</v>
      </c>
      <c r="E173" s="95" t="s">
        <v>36</v>
      </c>
      <c r="F173" s="95" t="s">
        <v>3238</v>
      </c>
      <c r="G173" s="95" t="s">
        <v>3278</v>
      </c>
      <c r="H173" s="95" t="s">
        <v>74</v>
      </c>
      <c r="I173" s="138" t="s">
        <v>3371</v>
      </c>
      <c r="J173" s="76" t="str">
        <f>LEFT(DLILibrary[[#This Row],[DLI]], 3)</f>
        <v>DLR</v>
      </c>
      <c r="K173" s="121">
        <v>10</v>
      </c>
      <c r="L173" s="121">
        <f>IF(DLILibrary[[#This Row],[DLI/DLR]]="DLI",IF(J174="DLR",0,DLILibrary[[#This Row],[Value of DLI (in mln)]]),DLILibrary[[#This Row],[Value of DLI (in mln)]])</f>
        <v>10</v>
      </c>
      <c r="M173" s="239">
        <f>IF(DLILibrary[[#This Row],[DLI/DLR]]="DLI",DLILibrary[[#This Row],[Value of DLI (in mln)]]/(VLOOKUP(DLILibrary[[#This Row],[Project ID]],'RBF Projects'!A:U,12,FALSE)),0)</f>
        <v>0</v>
      </c>
      <c r="N173" s="95" t="s">
        <v>61</v>
      </c>
      <c r="O173" s="45" t="s">
        <v>481</v>
      </c>
      <c r="P173" s="76" t="s">
        <v>28</v>
      </c>
      <c r="Q173" s="95" t="s">
        <v>470</v>
      </c>
      <c r="R173" s="76" t="s">
        <v>62</v>
      </c>
    </row>
    <row r="174" spans="1:18" outlineLevel="1" x14ac:dyDescent="0.2">
      <c r="A174" s="76" t="s">
        <v>112</v>
      </c>
      <c r="B174" s="95" t="s">
        <v>143</v>
      </c>
      <c r="C174" s="43" t="s">
        <v>23</v>
      </c>
      <c r="D174" s="76" t="s">
        <v>58</v>
      </c>
      <c r="E174" s="95" t="s">
        <v>36</v>
      </c>
      <c r="F174" s="95" t="s">
        <v>3238</v>
      </c>
      <c r="G174" s="95" t="s">
        <v>3278</v>
      </c>
      <c r="H174" s="95" t="s">
        <v>74</v>
      </c>
      <c r="I174" s="138" t="s">
        <v>3372</v>
      </c>
      <c r="J174" s="76" t="str">
        <f>LEFT(DLILibrary[[#This Row],[DLI]], 3)</f>
        <v>DLR</v>
      </c>
      <c r="K174" s="121">
        <v>10</v>
      </c>
      <c r="L174" s="121">
        <f>IF(DLILibrary[[#This Row],[DLI/DLR]]="DLI",IF(J175="DLR",0,DLILibrary[[#This Row],[Value of DLI (in mln)]]),DLILibrary[[#This Row],[Value of DLI (in mln)]])</f>
        <v>10</v>
      </c>
      <c r="M174" s="239">
        <f>IF(DLILibrary[[#This Row],[DLI/DLR]]="DLI",DLILibrary[[#This Row],[Value of DLI (in mln)]]/(VLOOKUP(DLILibrary[[#This Row],[Project ID]],'RBF Projects'!A:U,12,FALSE)),0)</f>
        <v>0</v>
      </c>
      <c r="N174" s="95" t="s">
        <v>61</v>
      </c>
      <c r="O174" s="45" t="s">
        <v>481</v>
      </c>
      <c r="P174" s="76" t="s">
        <v>28</v>
      </c>
      <c r="Q174" s="95" t="s">
        <v>470</v>
      </c>
      <c r="R174" s="76" t="s">
        <v>62</v>
      </c>
    </row>
    <row r="175" spans="1:18" x14ac:dyDescent="0.2">
      <c r="A175" s="76" t="s">
        <v>112</v>
      </c>
      <c r="B175" s="95" t="s">
        <v>143</v>
      </c>
      <c r="C175" s="43" t="s">
        <v>23</v>
      </c>
      <c r="D175" s="76" t="s">
        <v>58</v>
      </c>
      <c r="E175" s="95" t="s">
        <v>36</v>
      </c>
      <c r="F175" s="95" t="s">
        <v>3238</v>
      </c>
      <c r="G175" s="95" t="s">
        <v>138</v>
      </c>
      <c r="H175" s="95" t="s">
        <v>73</v>
      </c>
      <c r="I175" s="135" t="s">
        <v>451</v>
      </c>
      <c r="J175" s="136" t="str">
        <f>LEFT(DLILibrary[[#This Row],[DLI]], 3)</f>
        <v>DLI</v>
      </c>
      <c r="K175" s="137">
        <v>15</v>
      </c>
      <c r="L175" s="137">
        <f>IF(DLILibrary[[#This Row],[DLI/DLR]]="DLI",IF(J176="DLR",0,DLILibrary[[#This Row],[Value of DLI (in mln)]]),DLILibrary[[#This Row],[Value of DLI (in mln)]])</f>
        <v>0</v>
      </c>
      <c r="M175" s="239">
        <f>IF(DLILibrary[[#This Row],[DLI/DLR]]="DLI",DLILibrary[[#This Row],[Value of DLI (in mln)]]/(VLOOKUP(DLILibrary[[#This Row],[Project ID]],'RBF Projects'!A:U,12,FALSE)),0)</f>
        <v>6.8027210884353748E-2</v>
      </c>
      <c r="N175" s="95" t="s">
        <v>61</v>
      </c>
      <c r="O175" s="45" t="s">
        <v>475</v>
      </c>
      <c r="P175" s="76" t="s">
        <v>29</v>
      </c>
      <c r="Q175" s="95" t="s">
        <v>465</v>
      </c>
      <c r="R175" s="76" t="s">
        <v>62</v>
      </c>
    </row>
    <row r="176" spans="1:18" outlineLevel="1" x14ac:dyDescent="0.2">
      <c r="A176" s="76" t="s">
        <v>112</v>
      </c>
      <c r="B176" s="95" t="s">
        <v>143</v>
      </c>
      <c r="C176" s="43" t="s">
        <v>23</v>
      </c>
      <c r="D176" s="76" t="s">
        <v>58</v>
      </c>
      <c r="E176" s="95" t="s">
        <v>36</v>
      </c>
      <c r="F176" s="95" t="s">
        <v>3238</v>
      </c>
      <c r="G176" s="95" t="s">
        <v>138</v>
      </c>
      <c r="H176" s="95" t="s">
        <v>73</v>
      </c>
      <c r="I176" s="138" t="s">
        <v>3373</v>
      </c>
      <c r="J176" s="76" t="str">
        <f>LEFT(DLILibrary[[#This Row],[DLI]], 3)</f>
        <v>DLR</v>
      </c>
      <c r="K176" s="121">
        <v>15</v>
      </c>
      <c r="L176" s="121">
        <f>IF(DLILibrary[[#This Row],[DLI/DLR]]="DLI",IF(J177="DLR",0,DLILibrary[[#This Row],[Value of DLI (in mln)]]),DLILibrary[[#This Row],[Value of DLI (in mln)]])</f>
        <v>15</v>
      </c>
      <c r="M176" s="239">
        <f>IF(DLILibrary[[#This Row],[DLI/DLR]]="DLI",DLILibrary[[#This Row],[Value of DLI (in mln)]]/(VLOOKUP(DLILibrary[[#This Row],[Project ID]],'RBF Projects'!A:U,12,FALSE)),0)</f>
        <v>0</v>
      </c>
      <c r="N176" s="95" t="s">
        <v>61</v>
      </c>
      <c r="O176" s="138" t="s">
        <v>486</v>
      </c>
      <c r="P176" s="76" t="s">
        <v>29</v>
      </c>
      <c r="Q176" s="95" t="s">
        <v>465</v>
      </c>
      <c r="R176" s="76" t="s">
        <v>62</v>
      </c>
    </row>
    <row r="177" spans="1:18" x14ac:dyDescent="0.2">
      <c r="A177" s="76" t="s">
        <v>112</v>
      </c>
      <c r="B177" s="95" t="s">
        <v>143</v>
      </c>
      <c r="C177" s="43" t="s">
        <v>23</v>
      </c>
      <c r="D177" s="76" t="s">
        <v>58</v>
      </c>
      <c r="E177" s="95" t="s">
        <v>36</v>
      </c>
      <c r="F177" s="95" t="s">
        <v>3238</v>
      </c>
      <c r="G177" s="95" t="s">
        <v>2868</v>
      </c>
      <c r="H177" s="95" t="s">
        <v>74</v>
      </c>
      <c r="I177" s="135" t="s">
        <v>452</v>
      </c>
      <c r="J177" s="136" t="str">
        <f>LEFT(DLILibrary[[#This Row],[DLI]], 3)</f>
        <v>DLI</v>
      </c>
      <c r="K177" s="137">
        <f>SUM(K178:K180)</f>
        <v>32.5</v>
      </c>
      <c r="L177" s="137">
        <f>IF(DLILibrary[[#This Row],[DLI/DLR]]="DLI",IF(J178="DLR",0,DLILibrary[[#This Row],[Value of DLI (in mln)]]),DLILibrary[[#This Row],[Value of DLI (in mln)]])</f>
        <v>0</v>
      </c>
      <c r="M177" s="239">
        <f>IF(DLILibrary[[#This Row],[DLI/DLR]]="DLI",DLILibrary[[#This Row],[Value of DLI (in mln)]]/(VLOOKUP(DLILibrary[[#This Row],[Project ID]],'RBF Projects'!A:U,12,FALSE)),0)</f>
        <v>0.14739229024943309</v>
      </c>
      <c r="N177" s="95" t="s">
        <v>62</v>
      </c>
      <c r="O177" s="138" t="s">
        <v>472</v>
      </c>
      <c r="P177" s="76" t="s">
        <v>29</v>
      </c>
      <c r="Q177" s="95" t="s">
        <v>530</v>
      </c>
      <c r="R177" s="76" t="s">
        <v>62</v>
      </c>
    </row>
    <row r="178" spans="1:18" outlineLevel="1" x14ac:dyDescent="0.2">
      <c r="A178" s="76" t="s">
        <v>112</v>
      </c>
      <c r="B178" s="95" t="s">
        <v>143</v>
      </c>
      <c r="C178" s="43" t="s">
        <v>23</v>
      </c>
      <c r="D178" s="76" t="s">
        <v>58</v>
      </c>
      <c r="E178" s="95" t="s">
        <v>36</v>
      </c>
      <c r="F178" s="95" t="s">
        <v>3238</v>
      </c>
      <c r="G178" s="95" t="s">
        <v>2868</v>
      </c>
      <c r="H178" s="95" t="s">
        <v>74</v>
      </c>
      <c r="I178" s="45" t="s">
        <v>459</v>
      </c>
      <c r="J178" s="95" t="str">
        <f>LEFT(DLILibrary[[#This Row],[DLI]], 3)</f>
        <v>DLR</v>
      </c>
      <c r="K178" s="121">
        <v>10</v>
      </c>
      <c r="L178" s="121">
        <f>IF(DLILibrary[[#This Row],[DLI/DLR]]="DLI",IF(J179="DLR",0,DLILibrary[[#This Row],[Value of DLI (in mln)]]),DLILibrary[[#This Row],[Value of DLI (in mln)]])</f>
        <v>10</v>
      </c>
      <c r="M178" s="239">
        <f>IF(DLILibrary[[#This Row],[DLI/DLR]]="DLI",DLILibrary[[#This Row],[Value of DLI (in mln)]]/(VLOOKUP(DLILibrary[[#This Row],[Project ID]],'RBF Projects'!A:U,12,FALSE)),0)</f>
        <v>0</v>
      </c>
      <c r="N178" s="95" t="s">
        <v>62</v>
      </c>
      <c r="O178" s="138" t="s">
        <v>472</v>
      </c>
      <c r="P178" s="76" t="s">
        <v>29</v>
      </c>
      <c r="Q178" s="95" t="s">
        <v>463</v>
      </c>
      <c r="R178" s="76" t="s">
        <v>62</v>
      </c>
    </row>
    <row r="179" spans="1:18" outlineLevel="1" x14ac:dyDescent="0.2">
      <c r="A179" s="76" t="s">
        <v>112</v>
      </c>
      <c r="B179" s="95" t="s">
        <v>143</v>
      </c>
      <c r="C179" s="43" t="s">
        <v>23</v>
      </c>
      <c r="D179" s="76" t="s">
        <v>58</v>
      </c>
      <c r="E179" s="95" t="s">
        <v>36</v>
      </c>
      <c r="F179" s="95" t="s">
        <v>3238</v>
      </c>
      <c r="G179" s="95" t="s">
        <v>2868</v>
      </c>
      <c r="H179" s="95" t="s">
        <v>74</v>
      </c>
      <c r="I179" s="45" t="s">
        <v>458</v>
      </c>
      <c r="J179" s="95" t="str">
        <f>LEFT(DLILibrary[[#This Row],[DLI]], 3)</f>
        <v>DLR</v>
      </c>
      <c r="K179" s="121">
        <v>12.5</v>
      </c>
      <c r="L179" s="121">
        <f>IF(DLILibrary[[#This Row],[DLI/DLR]]="DLI",IF(J180="DLR",0,DLILibrary[[#This Row],[Value of DLI (in mln)]]),DLILibrary[[#This Row],[Value of DLI (in mln)]])</f>
        <v>12.5</v>
      </c>
      <c r="M179" s="239">
        <f>IF(DLILibrary[[#This Row],[DLI/DLR]]="DLI",DLILibrary[[#This Row],[Value of DLI (in mln)]]/(VLOOKUP(DLILibrary[[#This Row],[Project ID]],'RBF Projects'!A:U,12,FALSE)),0)</f>
        <v>0</v>
      </c>
      <c r="N179" s="95" t="s">
        <v>62</v>
      </c>
      <c r="O179" s="138" t="s">
        <v>472</v>
      </c>
      <c r="P179" s="76" t="s">
        <v>29</v>
      </c>
      <c r="Q179" s="95" t="s">
        <v>471</v>
      </c>
      <c r="R179" s="76" t="s">
        <v>62</v>
      </c>
    </row>
    <row r="180" spans="1:18" outlineLevel="1" x14ac:dyDescent="0.2">
      <c r="A180" s="76" t="s">
        <v>112</v>
      </c>
      <c r="B180" s="95" t="s">
        <v>143</v>
      </c>
      <c r="C180" s="43" t="s">
        <v>23</v>
      </c>
      <c r="D180" s="76" t="s">
        <v>58</v>
      </c>
      <c r="E180" s="95" t="s">
        <v>36</v>
      </c>
      <c r="F180" s="95" t="s">
        <v>3238</v>
      </c>
      <c r="G180" s="95" t="s">
        <v>2868</v>
      </c>
      <c r="H180" s="95" t="s">
        <v>74</v>
      </c>
      <c r="I180" s="45" t="s">
        <v>457</v>
      </c>
      <c r="J180" s="95" t="str">
        <f>LEFT(DLILibrary[[#This Row],[DLI]], 3)</f>
        <v>DLR</v>
      </c>
      <c r="K180" s="121">
        <v>10</v>
      </c>
      <c r="L180" s="121">
        <f>IF(DLILibrary[[#This Row],[DLI/DLR]]="DLI",IF(J181="DLR",0,DLILibrary[[#This Row],[Value of DLI (in mln)]]),DLILibrary[[#This Row],[Value of DLI (in mln)]])</f>
        <v>10</v>
      </c>
      <c r="M180" s="239">
        <f>IF(DLILibrary[[#This Row],[DLI/DLR]]="DLI",DLILibrary[[#This Row],[Value of DLI (in mln)]]/(VLOOKUP(DLILibrary[[#This Row],[Project ID]],'RBF Projects'!A:U,12,FALSE)),0)</f>
        <v>0</v>
      </c>
      <c r="N180" s="95" t="s">
        <v>62</v>
      </c>
      <c r="O180" s="138" t="s">
        <v>472</v>
      </c>
      <c r="P180" s="76" t="s">
        <v>29</v>
      </c>
      <c r="Q180" s="95" t="s">
        <v>464</v>
      </c>
      <c r="R180" s="76" t="s">
        <v>62</v>
      </c>
    </row>
    <row r="181" spans="1:18" x14ac:dyDescent="0.2">
      <c r="A181" s="76" t="s">
        <v>112</v>
      </c>
      <c r="B181" s="95" t="s">
        <v>143</v>
      </c>
      <c r="C181" s="43" t="s">
        <v>23</v>
      </c>
      <c r="D181" s="76" t="s">
        <v>58</v>
      </c>
      <c r="E181" s="95" t="s">
        <v>36</v>
      </c>
      <c r="F181" s="95" t="s">
        <v>3238</v>
      </c>
      <c r="G181" s="95" t="s">
        <v>138</v>
      </c>
      <c r="H181" s="95" t="s">
        <v>78</v>
      </c>
      <c r="I181" s="135" t="s">
        <v>453</v>
      </c>
      <c r="J181" s="136" t="str">
        <f>LEFT(DLILibrary[[#This Row],[DLI]], 3)</f>
        <v>DLI</v>
      </c>
      <c r="K181" s="137">
        <f>SUM(K182:K184)</f>
        <v>30</v>
      </c>
      <c r="L181" s="137">
        <f>IF(DLILibrary[[#This Row],[DLI/DLR]]="DLI",IF(J182="DLR",0,DLILibrary[[#This Row],[Value of DLI (in mln)]]),DLILibrary[[#This Row],[Value of DLI (in mln)]])</f>
        <v>0</v>
      </c>
      <c r="M181" s="239">
        <f>IF(DLILibrary[[#This Row],[DLI/DLR]]="DLI",DLILibrary[[#This Row],[Value of DLI (in mln)]]/(VLOOKUP(DLILibrary[[#This Row],[Project ID]],'RBF Projects'!A:U,12,FALSE)),0)</f>
        <v>0.1360544217687075</v>
      </c>
      <c r="N181" s="95" t="s">
        <v>61</v>
      </c>
      <c r="O181" s="45" t="s">
        <v>487</v>
      </c>
      <c r="P181" s="76" t="s">
        <v>28</v>
      </c>
      <c r="Q181" s="95" t="s">
        <v>461</v>
      </c>
      <c r="R181" s="76" t="s">
        <v>62</v>
      </c>
    </row>
    <row r="182" spans="1:18" outlineLevel="1" x14ac:dyDescent="0.2">
      <c r="A182" s="76" t="s">
        <v>112</v>
      </c>
      <c r="B182" s="95" t="s">
        <v>143</v>
      </c>
      <c r="C182" s="43" t="s">
        <v>23</v>
      </c>
      <c r="D182" s="76" t="s">
        <v>58</v>
      </c>
      <c r="E182" s="95" t="s">
        <v>36</v>
      </c>
      <c r="F182" s="95" t="s">
        <v>3238</v>
      </c>
      <c r="G182" s="95" t="s">
        <v>138</v>
      </c>
      <c r="H182" s="95" t="s">
        <v>78</v>
      </c>
      <c r="I182" s="143" t="s">
        <v>3374</v>
      </c>
      <c r="J182" s="76" t="str">
        <f>LEFT(DLILibrary[[#This Row],[DLI]], 3)</f>
        <v>DLR</v>
      </c>
      <c r="K182" s="121">
        <v>5</v>
      </c>
      <c r="L182" s="121">
        <f>IF(DLILibrary[[#This Row],[DLI/DLR]]="DLI",IF(J183="DLR",0,DLILibrary[[#This Row],[Value of DLI (in mln)]]),DLILibrary[[#This Row],[Value of DLI (in mln)]])</f>
        <v>5</v>
      </c>
      <c r="M182" s="239">
        <f>IF(DLILibrary[[#This Row],[DLI/DLR]]="DLI",DLILibrary[[#This Row],[Value of DLI (in mln)]]/(VLOOKUP(DLILibrary[[#This Row],[Project ID]],'RBF Projects'!A:U,12,FALSE)),0)</f>
        <v>0</v>
      </c>
      <c r="N182" s="95" t="s">
        <v>61</v>
      </c>
      <c r="O182" s="138" t="s">
        <v>483</v>
      </c>
      <c r="P182" s="76" t="s">
        <v>28</v>
      </c>
      <c r="Q182" s="95" t="s">
        <v>461</v>
      </c>
      <c r="R182" s="76" t="s">
        <v>62</v>
      </c>
    </row>
    <row r="183" spans="1:18" outlineLevel="1" x14ac:dyDescent="0.2">
      <c r="A183" s="76" t="s">
        <v>112</v>
      </c>
      <c r="B183" s="95" t="s">
        <v>143</v>
      </c>
      <c r="C183" s="43" t="s">
        <v>23</v>
      </c>
      <c r="D183" s="76" t="s">
        <v>58</v>
      </c>
      <c r="E183" s="95" t="s">
        <v>36</v>
      </c>
      <c r="F183" s="95" t="s">
        <v>3238</v>
      </c>
      <c r="G183" s="95" t="s">
        <v>138</v>
      </c>
      <c r="H183" s="95" t="s">
        <v>78</v>
      </c>
      <c r="I183" s="143" t="s">
        <v>3375</v>
      </c>
      <c r="J183" s="76" t="str">
        <f>LEFT(DLILibrary[[#This Row],[DLI]], 3)</f>
        <v>DLR</v>
      </c>
      <c r="K183" s="121">
        <v>15</v>
      </c>
      <c r="L183" s="121">
        <f>IF(DLILibrary[[#This Row],[DLI/DLR]]="DLI",IF(J184="DLR",0,DLILibrary[[#This Row],[Value of DLI (in mln)]]),DLILibrary[[#This Row],[Value of DLI (in mln)]])</f>
        <v>15</v>
      </c>
      <c r="M183" s="239">
        <f>IF(DLILibrary[[#This Row],[DLI/DLR]]="DLI",DLILibrary[[#This Row],[Value of DLI (in mln)]]/(VLOOKUP(DLILibrary[[#This Row],[Project ID]],'RBF Projects'!A:U,12,FALSE)),0)</f>
        <v>0</v>
      </c>
      <c r="N183" s="95" t="s">
        <v>61</v>
      </c>
      <c r="O183" s="138" t="s">
        <v>482</v>
      </c>
      <c r="P183" s="76" t="s">
        <v>28</v>
      </c>
      <c r="Q183" s="95" t="s">
        <v>461</v>
      </c>
      <c r="R183" s="76" t="s">
        <v>62</v>
      </c>
    </row>
    <row r="184" spans="1:18" outlineLevel="1" x14ac:dyDescent="0.2">
      <c r="A184" s="76" t="s">
        <v>112</v>
      </c>
      <c r="B184" s="95" t="s">
        <v>143</v>
      </c>
      <c r="C184" s="43" t="s">
        <v>23</v>
      </c>
      <c r="D184" s="76" t="s">
        <v>58</v>
      </c>
      <c r="E184" s="95" t="s">
        <v>36</v>
      </c>
      <c r="F184" s="95" t="s">
        <v>3238</v>
      </c>
      <c r="G184" s="95" t="s">
        <v>138</v>
      </c>
      <c r="H184" s="95" t="s">
        <v>78</v>
      </c>
      <c r="I184" s="143" t="s">
        <v>3376</v>
      </c>
      <c r="J184" s="76" t="str">
        <f>LEFT(DLILibrary[[#This Row],[DLI]], 3)</f>
        <v>DLR</v>
      </c>
      <c r="K184" s="121">
        <v>10</v>
      </c>
      <c r="L184" s="121">
        <f>IF(DLILibrary[[#This Row],[DLI/DLR]]="DLI",IF(J185="DLR",0,DLILibrary[[#This Row],[Value of DLI (in mln)]]),DLILibrary[[#This Row],[Value of DLI (in mln)]])</f>
        <v>10</v>
      </c>
      <c r="M184" s="239">
        <f>IF(DLILibrary[[#This Row],[DLI/DLR]]="DLI",DLILibrary[[#This Row],[Value of DLI (in mln)]]/(VLOOKUP(DLILibrary[[#This Row],[Project ID]],'RBF Projects'!A:U,12,FALSE)),0)</f>
        <v>0</v>
      </c>
      <c r="N184" s="95" t="s">
        <v>61</v>
      </c>
      <c r="O184" s="138" t="s">
        <v>481</v>
      </c>
      <c r="P184" s="76" t="s">
        <v>28</v>
      </c>
      <c r="Q184" s="95" t="s">
        <v>461</v>
      </c>
      <c r="R184" s="76" t="s">
        <v>62</v>
      </c>
    </row>
    <row r="185" spans="1:18" x14ac:dyDescent="0.2">
      <c r="A185" s="76" t="s">
        <v>112</v>
      </c>
      <c r="B185" s="95" t="s">
        <v>143</v>
      </c>
      <c r="C185" s="43" t="s">
        <v>23</v>
      </c>
      <c r="D185" s="76" t="s">
        <v>58</v>
      </c>
      <c r="E185" s="95" t="s">
        <v>36</v>
      </c>
      <c r="F185" s="95" t="s">
        <v>3238</v>
      </c>
      <c r="G185" s="95" t="s">
        <v>138</v>
      </c>
      <c r="H185" s="95" t="s">
        <v>78</v>
      </c>
      <c r="I185" s="135" t="s">
        <v>460</v>
      </c>
      <c r="J185" s="136" t="str">
        <f>LEFT(DLILibrary[[#This Row],[DLI]], 3)</f>
        <v>DLI</v>
      </c>
      <c r="K185" s="137">
        <f>SUM(K186:K187)</f>
        <v>12.5</v>
      </c>
      <c r="L185" s="137">
        <f>IF(DLILibrary[[#This Row],[DLI/DLR]]="DLI",IF(J186="DLR",0,DLILibrary[[#This Row],[Value of DLI (in mln)]]),DLILibrary[[#This Row],[Value of DLI (in mln)]])</f>
        <v>0</v>
      </c>
      <c r="M185" s="239">
        <f>IF(DLILibrary[[#This Row],[DLI/DLR]]="DLI",DLILibrary[[#This Row],[Value of DLI (in mln)]]/(VLOOKUP(DLILibrary[[#This Row],[Project ID]],'RBF Projects'!A:U,12,FALSE)),0)</f>
        <v>5.6689342403628121E-2</v>
      </c>
      <c r="N185" s="95" t="s">
        <v>61</v>
      </c>
      <c r="O185" s="45" t="s">
        <v>445</v>
      </c>
      <c r="P185" s="76" t="s">
        <v>28</v>
      </c>
      <c r="Q185" s="95" t="s">
        <v>462</v>
      </c>
      <c r="R185" s="76" t="s">
        <v>62</v>
      </c>
    </row>
    <row r="186" spans="1:18" outlineLevel="1" x14ac:dyDescent="0.2">
      <c r="A186" s="76" t="s">
        <v>112</v>
      </c>
      <c r="B186" s="95" t="s">
        <v>143</v>
      </c>
      <c r="C186" s="43" t="s">
        <v>23</v>
      </c>
      <c r="D186" s="76" t="s">
        <v>58</v>
      </c>
      <c r="E186" s="95" t="s">
        <v>36</v>
      </c>
      <c r="F186" s="95" t="s">
        <v>3238</v>
      </c>
      <c r="G186" s="95" t="s">
        <v>138</v>
      </c>
      <c r="H186" s="95" t="s">
        <v>78</v>
      </c>
      <c r="I186" s="138" t="s">
        <v>3377</v>
      </c>
      <c r="J186" s="76" t="str">
        <f>LEFT(DLILibrary[[#This Row],[DLI]], 3)</f>
        <v>DLR</v>
      </c>
      <c r="K186" s="121">
        <v>10</v>
      </c>
      <c r="L186" s="121">
        <f>IF(DLILibrary[[#This Row],[DLI/DLR]]="DLI",IF(J187="DLR",0,DLILibrary[[#This Row],[Value of DLI (in mln)]]),DLILibrary[[#This Row],[Value of DLI (in mln)]])</f>
        <v>10</v>
      </c>
      <c r="M186" s="239">
        <f>IF(DLILibrary[[#This Row],[DLI/DLR]]="DLI",DLILibrary[[#This Row],[Value of DLI (in mln)]]/(VLOOKUP(DLILibrary[[#This Row],[Project ID]],'RBF Projects'!A:U,12,FALSE)),0)</f>
        <v>0</v>
      </c>
      <c r="N186" s="95" t="s">
        <v>61</v>
      </c>
      <c r="O186" s="138" t="s">
        <v>479</v>
      </c>
      <c r="P186" s="76" t="s">
        <v>28</v>
      </c>
      <c r="Q186" s="95" t="s">
        <v>462</v>
      </c>
      <c r="R186" s="76" t="s">
        <v>62</v>
      </c>
    </row>
    <row r="187" spans="1:18" outlineLevel="1" x14ac:dyDescent="0.2">
      <c r="A187" s="76" t="s">
        <v>112</v>
      </c>
      <c r="B187" s="95" t="s">
        <v>143</v>
      </c>
      <c r="C187" s="43" t="s">
        <v>23</v>
      </c>
      <c r="D187" s="76" t="s">
        <v>58</v>
      </c>
      <c r="E187" s="95" t="s">
        <v>36</v>
      </c>
      <c r="F187" s="95" t="s">
        <v>3238</v>
      </c>
      <c r="G187" s="95" t="s">
        <v>138</v>
      </c>
      <c r="H187" s="95" t="s">
        <v>78</v>
      </c>
      <c r="I187" s="138" t="s">
        <v>3378</v>
      </c>
      <c r="J187" s="76" t="str">
        <f>LEFT(DLILibrary[[#This Row],[DLI]], 3)</f>
        <v>DLR</v>
      </c>
      <c r="K187" s="121">
        <v>2.5</v>
      </c>
      <c r="L187" s="121">
        <f>IF(DLILibrary[[#This Row],[DLI/DLR]]="DLI",IF(J188="DLR",0,DLILibrary[[#This Row],[Value of DLI (in mln)]]),DLILibrary[[#This Row],[Value of DLI (in mln)]])</f>
        <v>2.5</v>
      </c>
      <c r="M187" s="239">
        <f>IF(DLILibrary[[#This Row],[DLI/DLR]]="DLI",DLILibrary[[#This Row],[Value of DLI (in mln)]]/(VLOOKUP(DLILibrary[[#This Row],[Project ID]],'RBF Projects'!A:U,12,FALSE)),0)</f>
        <v>0</v>
      </c>
      <c r="N187" s="95" t="s">
        <v>61</v>
      </c>
      <c r="O187" s="138" t="s">
        <v>480</v>
      </c>
      <c r="P187" s="76" t="s">
        <v>28</v>
      </c>
      <c r="Q187" s="95" t="s">
        <v>462</v>
      </c>
      <c r="R187" s="76" t="s">
        <v>62</v>
      </c>
    </row>
    <row r="188" spans="1:18" s="78" customFormat="1" x14ac:dyDescent="0.2">
      <c r="A188" s="77" t="s">
        <v>121</v>
      </c>
      <c r="B188" s="78" t="s">
        <v>144</v>
      </c>
      <c r="C188" s="42" t="s">
        <v>19</v>
      </c>
      <c r="D188" s="77" t="s">
        <v>59</v>
      </c>
      <c r="E188" s="78" t="s">
        <v>37</v>
      </c>
      <c r="F188" s="78" t="s">
        <v>3230</v>
      </c>
      <c r="G188" s="78" t="s">
        <v>3293</v>
      </c>
      <c r="H188" s="78" t="s">
        <v>352</v>
      </c>
      <c r="I188" s="129" t="s">
        <v>488</v>
      </c>
      <c r="J188" s="130" t="str">
        <f>LEFT(DLILibrary[[#This Row],[DLI]], 3)</f>
        <v>DLI</v>
      </c>
      <c r="K188" s="131">
        <f>SUM(K189:K196)</f>
        <v>10</v>
      </c>
      <c r="L188" s="131">
        <f>IF(DLILibrary[[#This Row],[DLI/DLR]]="DLI",IF(J189="DLR",0,DLILibrary[[#This Row],[Value of DLI (in mln)]]),DLILibrary[[#This Row],[Value of DLI (in mln)]])</f>
        <v>0</v>
      </c>
      <c r="M188" s="239">
        <f>IF(DLILibrary[[#This Row],[DLI/DLR]]="DLI",DLILibrary[[#This Row],[Value of DLI (in mln)]]/(VLOOKUP(DLILibrary[[#This Row],[Project ID]],'RBF Projects'!A:U,12,FALSE)),0)</f>
        <v>0.15625</v>
      </c>
      <c r="N188" s="78" t="s">
        <v>61</v>
      </c>
      <c r="O188" s="144" t="s">
        <v>520</v>
      </c>
      <c r="P188" s="77" t="s">
        <v>28</v>
      </c>
      <c r="Q188" s="78" t="s">
        <v>519</v>
      </c>
      <c r="R188" s="77" t="s">
        <v>62</v>
      </c>
    </row>
    <row r="189" spans="1:18" outlineLevel="1" x14ac:dyDescent="0.2">
      <c r="A189" s="76" t="s">
        <v>121</v>
      </c>
      <c r="B189" s="95" t="s">
        <v>144</v>
      </c>
      <c r="C189" s="43" t="s">
        <v>19</v>
      </c>
      <c r="D189" s="76" t="s">
        <v>59</v>
      </c>
      <c r="E189" s="95" t="s">
        <v>37</v>
      </c>
      <c r="F189" s="95" t="s">
        <v>3230</v>
      </c>
      <c r="G189" s="95" t="s">
        <v>3293</v>
      </c>
      <c r="H189" s="95" t="s">
        <v>352</v>
      </c>
      <c r="I189" s="45" t="s">
        <v>3379</v>
      </c>
      <c r="J189" s="95" t="str">
        <f>LEFT(DLILibrary[[#This Row],[DLI]], 3)</f>
        <v>DLR</v>
      </c>
      <c r="K189" s="121">
        <v>0.25</v>
      </c>
      <c r="L189" s="121">
        <f>IF(DLILibrary[[#This Row],[DLI/DLR]]="DLI",IF(J190="DLR",0,DLILibrary[[#This Row],[Value of DLI (in mln)]]),DLILibrary[[#This Row],[Value of DLI (in mln)]])</f>
        <v>0.25</v>
      </c>
      <c r="M189" s="239">
        <f>IF(DLILibrary[[#This Row],[DLI/DLR]]="DLI",DLILibrary[[#This Row],[Value of DLI (in mln)]]/(VLOOKUP(DLILibrary[[#This Row],[Project ID]],'RBF Projects'!A:U,12,FALSE)),0)</f>
        <v>0</v>
      </c>
      <c r="N189" s="95" t="s">
        <v>61</v>
      </c>
      <c r="O189" s="45" t="s">
        <v>520</v>
      </c>
      <c r="P189" s="76" t="s">
        <v>28</v>
      </c>
      <c r="Q189" s="95" t="s">
        <v>519</v>
      </c>
      <c r="R189" s="76" t="s">
        <v>62</v>
      </c>
    </row>
    <row r="190" spans="1:18" outlineLevel="1" x14ac:dyDescent="0.2">
      <c r="A190" s="76" t="s">
        <v>121</v>
      </c>
      <c r="B190" s="95" t="s">
        <v>144</v>
      </c>
      <c r="C190" s="43" t="s">
        <v>19</v>
      </c>
      <c r="D190" s="76" t="s">
        <v>59</v>
      </c>
      <c r="E190" s="95" t="s">
        <v>37</v>
      </c>
      <c r="F190" s="95" t="s">
        <v>3230</v>
      </c>
      <c r="G190" s="95" t="s">
        <v>50</v>
      </c>
      <c r="H190" s="95" t="s">
        <v>352</v>
      </c>
      <c r="I190" s="45" t="s">
        <v>3384</v>
      </c>
      <c r="J190" s="95" t="str">
        <f>LEFT(DLILibrary[[#This Row],[DLI]], 3)</f>
        <v>DLR</v>
      </c>
      <c r="K190" s="121">
        <v>0.25</v>
      </c>
      <c r="L190" s="121">
        <f>IF(DLILibrary[[#This Row],[DLI/DLR]]="DLI",IF(J191="DLR",0,DLILibrary[[#This Row],[Value of DLI (in mln)]]),DLILibrary[[#This Row],[Value of DLI (in mln)]])</f>
        <v>0.25</v>
      </c>
      <c r="M190" s="239">
        <f>IF(DLILibrary[[#This Row],[DLI/DLR]]="DLI",DLILibrary[[#This Row],[Value of DLI (in mln)]]/(VLOOKUP(DLILibrary[[#This Row],[Project ID]],'RBF Projects'!A:U,12,FALSE)),0)</f>
        <v>0</v>
      </c>
      <c r="N190" s="95" t="s">
        <v>61</v>
      </c>
      <c r="O190" s="45" t="s">
        <v>520</v>
      </c>
      <c r="P190" s="76" t="s">
        <v>28</v>
      </c>
      <c r="Q190" s="95" t="s">
        <v>519</v>
      </c>
      <c r="R190" s="76" t="s">
        <v>62</v>
      </c>
    </row>
    <row r="191" spans="1:18" outlineLevel="1" x14ac:dyDescent="0.2">
      <c r="A191" s="76" t="s">
        <v>121</v>
      </c>
      <c r="B191" s="95" t="s">
        <v>144</v>
      </c>
      <c r="C191" s="43" t="s">
        <v>19</v>
      </c>
      <c r="D191" s="76" t="s">
        <v>59</v>
      </c>
      <c r="E191" s="95" t="s">
        <v>37</v>
      </c>
      <c r="F191" s="95" t="s">
        <v>3230</v>
      </c>
      <c r="G191" s="95" t="s">
        <v>3293</v>
      </c>
      <c r="H191" s="95" t="s">
        <v>352</v>
      </c>
      <c r="I191" s="45" t="s">
        <v>3380</v>
      </c>
      <c r="J191" s="95" t="str">
        <f>LEFT(DLILibrary[[#This Row],[DLI]], 3)</f>
        <v>DLR</v>
      </c>
      <c r="K191" s="121">
        <v>0.5</v>
      </c>
      <c r="L191" s="121">
        <f>IF(DLILibrary[[#This Row],[DLI/DLR]]="DLI",IF(J192="DLR",0,DLILibrary[[#This Row],[Value of DLI (in mln)]]),DLILibrary[[#This Row],[Value of DLI (in mln)]])</f>
        <v>0.5</v>
      </c>
      <c r="M191" s="239">
        <f>IF(DLILibrary[[#This Row],[DLI/DLR]]="DLI",DLILibrary[[#This Row],[Value of DLI (in mln)]]/(VLOOKUP(DLILibrary[[#This Row],[Project ID]],'RBF Projects'!A:U,12,FALSE)),0)</f>
        <v>0</v>
      </c>
      <c r="N191" s="95" t="s">
        <v>61</v>
      </c>
      <c r="O191" s="45" t="s">
        <v>520</v>
      </c>
      <c r="P191" s="76" t="s">
        <v>28</v>
      </c>
      <c r="Q191" s="95" t="s">
        <v>519</v>
      </c>
      <c r="R191" s="76" t="s">
        <v>62</v>
      </c>
    </row>
    <row r="192" spans="1:18" outlineLevel="1" x14ac:dyDescent="0.2">
      <c r="A192" s="76" t="s">
        <v>121</v>
      </c>
      <c r="B192" s="95" t="s">
        <v>144</v>
      </c>
      <c r="C192" s="43" t="s">
        <v>19</v>
      </c>
      <c r="D192" s="76" t="s">
        <v>59</v>
      </c>
      <c r="E192" s="95" t="s">
        <v>37</v>
      </c>
      <c r="F192" s="95" t="s">
        <v>3230</v>
      </c>
      <c r="G192" s="95" t="s">
        <v>49</v>
      </c>
      <c r="H192" s="95" t="s">
        <v>352</v>
      </c>
      <c r="I192" s="45" t="s">
        <v>3383</v>
      </c>
      <c r="J192" s="95" t="str">
        <f>LEFT(DLILibrary[[#This Row],[DLI]], 3)</f>
        <v>DLR</v>
      </c>
      <c r="K192" s="121">
        <v>0.5</v>
      </c>
      <c r="L192" s="121">
        <f>IF(DLILibrary[[#This Row],[DLI/DLR]]="DLI",IF(J193="DLR",0,DLILibrary[[#This Row],[Value of DLI (in mln)]]),DLILibrary[[#This Row],[Value of DLI (in mln)]])</f>
        <v>0.5</v>
      </c>
      <c r="M192" s="239">
        <f>IF(DLILibrary[[#This Row],[DLI/DLR]]="DLI",DLILibrary[[#This Row],[Value of DLI (in mln)]]/(VLOOKUP(DLILibrary[[#This Row],[Project ID]],'RBF Projects'!A:U,12,FALSE)),0)</f>
        <v>0</v>
      </c>
      <c r="N192" s="95" t="s">
        <v>61</v>
      </c>
      <c r="O192" s="45" t="s">
        <v>520</v>
      </c>
      <c r="P192" s="76" t="s">
        <v>28</v>
      </c>
      <c r="Q192" s="95" t="s">
        <v>519</v>
      </c>
      <c r="R192" s="76" t="s">
        <v>62</v>
      </c>
    </row>
    <row r="193" spans="1:18" outlineLevel="1" x14ac:dyDescent="0.2">
      <c r="A193" s="76" t="s">
        <v>121</v>
      </c>
      <c r="B193" s="95" t="s">
        <v>144</v>
      </c>
      <c r="C193" s="43" t="s">
        <v>19</v>
      </c>
      <c r="D193" s="76" t="s">
        <v>59</v>
      </c>
      <c r="E193" s="95" t="s">
        <v>37</v>
      </c>
      <c r="F193" s="95" t="s">
        <v>3230</v>
      </c>
      <c r="G193" s="95" t="s">
        <v>3293</v>
      </c>
      <c r="H193" s="95" t="s">
        <v>352</v>
      </c>
      <c r="I193" s="45" t="s">
        <v>3381</v>
      </c>
      <c r="J193" s="95" t="str">
        <f>LEFT(DLILibrary[[#This Row],[DLI]], 3)</f>
        <v>DLR</v>
      </c>
      <c r="K193" s="121">
        <v>2</v>
      </c>
      <c r="L193" s="121">
        <f>IF(DLILibrary[[#This Row],[DLI/DLR]]="DLI",IF(J194="DLR",0,DLILibrary[[#This Row],[Value of DLI (in mln)]]),DLILibrary[[#This Row],[Value of DLI (in mln)]])</f>
        <v>2</v>
      </c>
      <c r="M193" s="239">
        <f>IF(DLILibrary[[#This Row],[DLI/DLR]]="DLI",DLILibrary[[#This Row],[Value of DLI (in mln)]]/(VLOOKUP(DLILibrary[[#This Row],[Project ID]],'RBF Projects'!A:U,12,FALSE)),0)</f>
        <v>0</v>
      </c>
      <c r="N193" s="95" t="s">
        <v>61</v>
      </c>
      <c r="O193" s="45" t="s">
        <v>520</v>
      </c>
      <c r="P193" s="76" t="s">
        <v>28</v>
      </c>
      <c r="Q193" s="95" t="s">
        <v>519</v>
      </c>
      <c r="R193" s="76" t="s">
        <v>62</v>
      </c>
    </row>
    <row r="194" spans="1:18" outlineLevel="1" x14ac:dyDescent="0.2">
      <c r="A194" s="76" t="s">
        <v>121</v>
      </c>
      <c r="B194" s="95" t="s">
        <v>144</v>
      </c>
      <c r="C194" s="43" t="s">
        <v>19</v>
      </c>
      <c r="D194" s="76" t="s">
        <v>59</v>
      </c>
      <c r="E194" s="95" t="s">
        <v>37</v>
      </c>
      <c r="F194" s="95" t="s">
        <v>3230</v>
      </c>
      <c r="G194" s="95" t="s">
        <v>49</v>
      </c>
      <c r="H194" s="95" t="s">
        <v>352</v>
      </c>
      <c r="I194" s="45" t="s">
        <v>3385</v>
      </c>
      <c r="J194" s="95" t="str">
        <f>LEFT(DLILibrary[[#This Row],[DLI]], 3)</f>
        <v>DLR</v>
      </c>
      <c r="K194" s="121">
        <v>2</v>
      </c>
      <c r="L194" s="121">
        <f>IF(DLILibrary[[#This Row],[DLI/DLR]]="DLI",IF(J195="DLR",0,DLILibrary[[#This Row],[Value of DLI (in mln)]]),DLILibrary[[#This Row],[Value of DLI (in mln)]])</f>
        <v>2</v>
      </c>
      <c r="M194" s="239">
        <f>IF(DLILibrary[[#This Row],[DLI/DLR]]="DLI",DLILibrary[[#This Row],[Value of DLI (in mln)]]/(VLOOKUP(DLILibrary[[#This Row],[Project ID]],'RBF Projects'!A:U,12,FALSE)),0)</f>
        <v>0</v>
      </c>
      <c r="N194" s="95" t="s">
        <v>61</v>
      </c>
      <c r="O194" s="45" t="s">
        <v>520</v>
      </c>
      <c r="P194" s="76" t="s">
        <v>28</v>
      </c>
      <c r="Q194" s="95" t="s">
        <v>519</v>
      </c>
      <c r="R194" s="76" t="s">
        <v>62</v>
      </c>
    </row>
    <row r="195" spans="1:18" outlineLevel="1" x14ac:dyDescent="0.2">
      <c r="A195" s="76" t="s">
        <v>121</v>
      </c>
      <c r="B195" s="95" t="s">
        <v>144</v>
      </c>
      <c r="C195" s="43" t="s">
        <v>19</v>
      </c>
      <c r="D195" s="76" t="s">
        <v>59</v>
      </c>
      <c r="E195" s="95" t="s">
        <v>37</v>
      </c>
      <c r="F195" s="95" t="s">
        <v>3230</v>
      </c>
      <c r="G195" s="95" t="s">
        <v>3293</v>
      </c>
      <c r="H195" s="95" t="s">
        <v>352</v>
      </c>
      <c r="I195" s="45" t="s">
        <v>3382</v>
      </c>
      <c r="J195" s="95" t="str">
        <f>LEFT(DLILibrary[[#This Row],[DLI]], 3)</f>
        <v>DLR</v>
      </c>
      <c r="K195" s="121">
        <v>2.25</v>
      </c>
      <c r="L195" s="121">
        <f>IF(DLILibrary[[#This Row],[DLI/DLR]]="DLI",IF(J196="DLR",0,DLILibrary[[#This Row],[Value of DLI (in mln)]]),DLILibrary[[#This Row],[Value of DLI (in mln)]])</f>
        <v>2.25</v>
      </c>
      <c r="M195" s="239">
        <f>IF(DLILibrary[[#This Row],[DLI/DLR]]="DLI",DLILibrary[[#This Row],[Value of DLI (in mln)]]/(VLOOKUP(DLILibrary[[#This Row],[Project ID]],'RBF Projects'!A:U,12,FALSE)),0)</f>
        <v>0</v>
      </c>
      <c r="N195" s="95" t="s">
        <v>61</v>
      </c>
      <c r="O195" s="45" t="s">
        <v>520</v>
      </c>
      <c r="P195" s="76" t="s">
        <v>28</v>
      </c>
      <c r="Q195" s="95" t="s">
        <v>519</v>
      </c>
      <c r="R195" s="76" t="s">
        <v>62</v>
      </c>
    </row>
    <row r="196" spans="1:18" outlineLevel="1" x14ac:dyDescent="0.2">
      <c r="A196" s="76" t="s">
        <v>121</v>
      </c>
      <c r="B196" s="95" t="s">
        <v>144</v>
      </c>
      <c r="C196" s="43" t="s">
        <v>19</v>
      </c>
      <c r="D196" s="76" t="s">
        <v>59</v>
      </c>
      <c r="E196" s="95" t="s">
        <v>37</v>
      </c>
      <c r="F196" s="95" t="s">
        <v>3230</v>
      </c>
      <c r="G196" s="95" t="s">
        <v>49</v>
      </c>
      <c r="H196" s="95" t="s">
        <v>352</v>
      </c>
      <c r="I196" s="45" t="s">
        <v>3386</v>
      </c>
      <c r="J196" s="95" t="str">
        <f>LEFT(DLILibrary[[#This Row],[DLI]], 3)</f>
        <v>DLR</v>
      </c>
      <c r="K196" s="121">
        <v>2.25</v>
      </c>
      <c r="L196" s="121">
        <f>IF(DLILibrary[[#This Row],[DLI/DLR]]="DLI",IF(J197="DLR",0,DLILibrary[[#This Row],[Value of DLI (in mln)]]),DLILibrary[[#This Row],[Value of DLI (in mln)]])</f>
        <v>2.25</v>
      </c>
      <c r="M196" s="239">
        <f>IF(DLILibrary[[#This Row],[DLI/DLR]]="DLI",DLILibrary[[#This Row],[Value of DLI (in mln)]]/(VLOOKUP(DLILibrary[[#This Row],[Project ID]],'RBF Projects'!A:U,12,FALSE)),0)</f>
        <v>0</v>
      </c>
      <c r="N196" s="95" t="s">
        <v>61</v>
      </c>
      <c r="O196" s="45" t="s">
        <v>520</v>
      </c>
      <c r="P196" s="76" t="s">
        <v>28</v>
      </c>
      <c r="Q196" s="95" t="s">
        <v>519</v>
      </c>
      <c r="R196" s="76" t="s">
        <v>62</v>
      </c>
    </row>
    <row r="197" spans="1:18" x14ac:dyDescent="0.2">
      <c r="A197" s="76" t="s">
        <v>121</v>
      </c>
      <c r="B197" s="95" t="s">
        <v>144</v>
      </c>
      <c r="C197" s="43" t="s">
        <v>19</v>
      </c>
      <c r="D197" s="76" t="s">
        <v>59</v>
      </c>
      <c r="E197" s="95" t="s">
        <v>37</v>
      </c>
      <c r="F197" s="95" t="s">
        <v>3236</v>
      </c>
      <c r="G197" s="95" t="s">
        <v>3504</v>
      </c>
      <c r="H197" s="95" t="s">
        <v>78</v>
      </c>
      <c r="I197" s="135" t="s">
        <v>489</v>
      </c>
      <c r="J197" s="136" t="str">
        <f>LEFT(DLILibrary[[#This Row],[DLI]], 3)</f>
        <v>DLI</v>
      </c>
      <c r="K197" s="137">
        <f>SUM(K198:K208)</f>
        <v>23.5</v>
      </c>
      <c r="L197" s="137">
        <f>IF(DLILibrary[[#This Row],[DLI/DLR]]="DLI",IF(J198="DLR",0,DLILibrary[[#This Row],[Value of DLI (in mln)]]),DLILibrary[[#This Row],[Value of DLI (in mln)]])</f>
        <v>0</v>
      </c>
      <c r="M197" s="239">
        <f>IF(DLILibrary[[#This Row],[DLI/DLR]]="DLI",DLILibrary[[#This Row],[Value of DLI (in mln)]]/(VLOOKUP(DLILibrary[[#This Row],[Project ID]],'RBF Projects'!A:U,12,FALSE)),0)</f>
        <v>0.3671875</v>
      </c>
      <c r="N197" s="95" t="s">
        <v>61</v>
      </c>
      <c r="O197" s="45" t="s">
        <v>490</v>
      </c>
      <c r="P197" s="76" t="s">
        <v>28</v>
      </c>
      <c r="Q197" s="95" t="s">
        <v>521</v>
      </c>
      <c r="R197" s="76" t="s">
        <v>62</v>
      </c>
    </row>
    <row r="198" spans="1:18" outlineLevel="1" x14ac:dyDescent="0.2">
      <c r="A198" s="76" t="s">
        <v>121</v>
      </c>
      <c r="B198" s="95" t="s">
        <v>144</v>
      </c>
      <c r="C198" s="43" t="s">
        <v>19</v>
      </c>
      <c r="D198" s="76" t="s">
        <v>59</v>
      </c>
      <c r="E198" s="95" t="s">
        <v>37</v>
      </c>
      <c r="F198" s="95" t="s">
        <v>3236</v>
      </c>
      <c r="G198" s="95" t="s">
        <v>3504</v>
      </c>
      <c r="H198" s="95" t="s">
        <v>78</v>
      </c>
      <c r="I198" s="45" t="s">
        <v>498</v>
      </c>
      <c r="J198" s="95" t="str">
        <f>LEFT(DLILibrary[[#This Row],[DLI]], 3)</f>
        <v>DLR</v>
      </c>
      <c r="K198" s="121">
        <v>5</v>
      </c>
      <c r="L198" s="121">
        <f>IF(DLILibrary[[#This Row],[DLI/DLR]]="DLI",IF(J199="DLR",0,DLILibrary[[#This Row],[Value of DLI (in mln)]]),DLILibrary[[#This Row],[Value of DLI (in mln)]])</f>
        <v>5</v>
      </c>
      <c r="M198" s="239">
        <f>IF(DLILibrary[[#This Row],[DLI/DLR]]="DLI",DLILibrary[[#This Row],[Value of DLI (in mln)]]/(VLOOKUP(DLILibrary[[#This Row],[Project ID]],'RBF Projects'!A:U,12,FALSE)),0)</f>
        <v>0</v>
      </c>
      <c r="N198" s="95" t="s">
        <v>61</v>
      </c>
      <c r="O198" s="45" t="s">
        <v>490</v>
      </c>
      <c r="P198" s="76" t="s">
        <v>28</v>
      </c>
      <c r="Q198" s="95" t="s">
        <v>521</v>
      </c>
      <c r="R198" s="76" t="s">
        <v>62</v>
      </c>
    </row>
    <row r="199" spans="1:18" outlineLevel="1" x14ac:dyDescent="0.2">
      <c r="A199" s="76" t="s">
        <v>121</v>
      </c>
      <c r="B199" s="95" t="s">
        <v>144</v>
      </c>
      <c r="C199" s="43" t="s">
        <v>19</v>
      </c>
      <c r="D199" s="76" t="s">
        <v>59</v>
      </c>
      <c r="E199" s="95" t="s">
        <v>37</v>
      </c>
      <c r="F199" s="95" t="s">
        <v>3236</v>
      </c>
      <c r="G199" s="95" t="s">
        <v>3504</v>
      </c>
      <c r="H199" s="95" t="s">
        <v>78</v>
      </c>
      <c r="I199" s="45" t="s">
        <v>494</v>
      </c>
      <c r="J199" s="95" t="str">
        <f>LEFT(DLILibrary[[#This Row],[DLI]], 3)</f>
        <v>DLR</v>
      </c>
      <c r="K199" s="121">
        <v>0.5</v>
      </c>
      <c r="L199" s="121">
        <f>IF(DLILibrary[[#This Row],[DLI/DLR]]="DLI",IF(J200="DLR",0,DLILibrary[[#This Row],[Value of DLI (in mln)]]),DLILibrary[[#This Row],[Value of DLI (in mln)]])</f>
        <v>0.5</v>
      </c>
      <c r="M199" s="239">
        <f>IF(DLILibrary[[#This Row],[DLI/DLR]]="DLI",DLILibrary[[#This Row],[Value of DLI (in mln)]]/(VLOOKUP(DLILibrary[[#This Row],[Project ID]],'RBF Projects'!A:U,12,FALSE)),0)</f>
        <v>0</v>
      </c>
      <c r="N199" s="95" t="s">
        <v>61</v>
      </c>
      <c r="O199" s="45" t="s">
        <v>490</v>
      </c>
      <c r="P199" s="76" t="s">
        <v>28</v>
      </c>
      <c r="Q199" s="95" t="s">
        <v>521</v>
      </c>
      <c r="R199" s="76" t="s">
        <v>62</v>
      </c>
    </row>
    <row r="200" spans="1:18" outlineLevel="1" x14ac:dyDescent="0.2">
      <c r="A200" s="76" t="s">
        <v>121</v>
      </c>
      <c r="B200" s="95" t="s">
        <v>144</v>
      </c>
      <c r="C200" s="43" t="s">
        <v>19</v>
      </c>
      <c r="D200" s="76" t="s">
        <v>59</v>
      </c>
      <c r="E200" s="95" t="s">
        <v>37</v>
      </c>
      <c r="F200" s="95" t="s">
        <v>3236</v>
      </c>
      <c r="G200" s="95" t="s">
        <v>3504</v>
      </c>
      <c r="H200" s="95" t="s">
        <v>78</v>
      </c>
      <c r="I200" s="45" t="s">
        <v>495</v>
      </c>
      <c r="J200" s="95" t="str">
        <f>LEFT(DLILibrary[[#This Row],[DLI]], 3)</f>
        <v>DLR</v>
      </c>
      <c r="K200" s="121">
        <v>0.25</v>
      </c>
      <c r="L200" s="121">
        <f>IF(DLILibrary[[#This Row],[DLI/DLR]]="DLI",IF(J201="DLR",0,DLILibrary[[#This Row],[Value of DLI (in mln)]]),DLILibrary[[#This Row],[Value of DLI (in mln)]])</f>
        <v>0.25</v>
      </c>
      <c r="M200" s="239">
        <f>IF(DLILibrary[[#This Row],[DLI/DLR]]="DLI",DLILibrary[[#This Row],[Value of DLI (in mln)]]/(VLOOKUP(DLILibrary[[#This Row],[Project ID]],'RBF Projects'!A:U,12,FALSE)),0)</f>
        <v>0</v>
      </c>
      <c r="N200" s="95" t="s">
        <v>61</v>
      </c>
      <c r="O200" s="45" t="s">
        <v>490</v>
      </c>
      <c r="P200" s="76" t="s">
        <v>28</v>
      </c>
      <c r="Q200" s="95" t="s">
        <v>521</v>
      </c>
      <c r="R200" s="76" t="s">
        <v>62</v>
      </c>
    </row>
    <row r="201" spans="1:18" outlineLevel="1" x14ac:dyDescent="0.2">
      <c r="A201" s="76" t="s">
        <v>121</v>
      </c>
      <c r="B201" s="95" t="s">
        <v>144</v>
      </c>
      <c r="C201" s="43" t="s">
        <v>19</v>
      </c>
      <c r="D201" s="76" t="s">
        <v>59</v>
      </c>
      <c r="E201" s="95" t="s">
        <v>37</v>
      </c>
      <c r="F201" s="95" t="s">
        <v>3236</v>
      </c>
      <c r="G201" s="95" t="s">
        <v>3504</v>
      </c>
      <c r="H201" s="95" t="s">
        <v>78</v>
      </c>
      <c r="I201" s="45" t="s">
        <v>496</v>
      </c>
      <c r="J201" s="95" t="str">
        <f>LEFT(DLILibrary[[#This Row],[DLI]], 3)</f>
        <v>DLR</v>
      </c>
      <c r="K201" s="121">
        <v>0.25</v>
      </c>
      <c r="L201" s="121">
        <f>IF(DLILibrary[[#This Row],[DLI/DLR]]="DLI",IF(J202="DLR",0,DLILibrary[[#This Row],[Value of DLI (in mln)]]),DLILibrary[[#This Row],[Value of DLI (in mln)]])</f>
        <v>0.25</v>
      </c>
      <c r="M201" s="239">
        <f>IF(DLILibrary[[#This Row],[DLI/DLR]]="DLI",DLILibrary[[#This Row],[Value of DLI (in mln)]]/(VLOOKUP(DLILibrary[[#This Row],[Project ID]],'RBF Projects'!A:U,12,FALSE)),0)</f>
        <v>0</v>
      </c>
      <c r="N201" s="95" t="s">
        <v>61</v>
      </c>
      <c r="O201" s="45" t="s">
        <v>490</v>
      </c>
      <c r="P201" s="76" t="s">
        <v>28</v>
      </c>
      <c r="Q201" s="95" t="s">
        <v>521</v>
      </c>
      <c r="R201" s="76" t="s">
        <v>62</v>
      </c>
    </row>
    <row r="202" spans="1:18" outlineLevel="1" x14ac:dyDescent="0.2">
      <c r="A202" s="76" t="s">
        <v>121</v>
      </c>
      <c r="B202" s="95" t="s">
        <v>144</v>
      </c>
      <c r="C202" s="43" t="s">
        <v>19</v>
      </c>
      <c r="D202" s="76" t="s">
        <v>59</v>
      </c>
      <c r="E202" s="95" t="s">
        <v>37</v>
      </c>
      <c r="F202" s="95" t="s">
        <v>3236</v>
      </c>
      <c r="G202" s="95" t="s">
        <v>3504</v>
      </c>
      <c r="H202" s="95" t="s">
        <v>78</v>
      </c>
      <c r="I202" s="45" t="s">
        <v>497</v>
      </c>
      <c r="J202" s="95" t="str">
        <f>LEFT(DLILibrary[[#This Row],[DLI]], 3)</f>
        <v>DLR</v>
      </c>
      <c r="K202" s="121">
        <v>1.25</v>
      </c>
      <c r="L202" s="121">
        <f>IF(DLILibrary[[#This Row],[DLI/DLR]]="DLI",IF(J203="DLR",0,DLILibrary[[#This Row],[Value of DLI (in mln)]]),DLILibrary[[#This Row],[Value of DLI (in mln)]])</f>
        <v>1.25</v>
      </c>
      <c r="M202" s="239">
        <f>IF(DLILibrary[[#This Row],[DLI/DLR]]="DLI",DLILibrary[[#This Row],[Value of DLI (in mln)]]/(VLOOKUP(DLILibrary[[#This Row],[Project ID]],'RBF Projects'!A:U,12,FALSE)),0)</f>
        <v>0</v>
      </c>
      <c r="N202" s="95" t="s">
        <v>61</v>
      </c>
      <c r="O202" s="45" t="s">
        <v>490</v>
      </c>
      <c r="P202" s="76" t="s">
        <v>28</v>
      </c>
      <c r="Q202" s="95" t="s">
        <v>521</v>
      </c>
      <c r="R202" s="76" t="s">
        <v>62</v>
      </c>
    </row>
    <row r="203" spans="1:18" outlineLevel="1" x14ac:dyDescent="0.2">
      <c r="A203" s="76" t="s">
        <v>121</v>
      </c>
      <c r="B203" s="95" t="s">
        <v>144</v>
      </c>
      <c r="C203" s="43" t="s">
        <v>19</v>
      </c>
      <c r="D203" s="76" t="s">
        <v>59</v>
      </c>
      <c r="E203" s="95" t="s">
        <v>37</v>
      </c>
      <c r="F203" s="95" t="s">
        <v>3236</v>
      </c>
      <c r="G203" s="95" t="s">
        <v>3504</v>
      </c>
      <c r="H203" s="95" t="s">
        <v>78</v>
      </c>
      <c r="I203" s="45" t="s">
        <v>499</v>
      </c>
      <c r="J203" s="95" t="str">
        <f>LEFT(DLILibrary[[#This Row],[DLI]], 3)</f>
        <v>DLR</v>
      </c>
      <c r="K203" s="121">
        <v>1.75</v>
      </c>
      <c r="L203" s="121">
        <f>IF(DLILibrary[[#This Row],[DLI/DLR]]="DLI",IF(J204="DLR",0,DLILibrary[[#This Row],[Value of DLI (in mln)]]),DLILibrary[[#This Row],[Value of DLI (in mln)]])</f>
        <v>1.75</v>
      </c>
      <c r="M203" s="239">
        <f>IF(DLILibrary[[#This Row],[DLI/DLR]]="DLI",DLILibrary[[#This Row],[Value of DLI (in mln)]]/(VLOOKUP(DLILibrary[[#This Row],[Project ID]],'RBF Projects'!A:U,12,FALSE)),0)</f>
        <v>0</v>
      </c>
      <c r="N203" s="95" t="s">
        <v>61</v>
      </c>
      <c r="O203" s="45" t="s">
        <v>490</v>
      </c>
      <c r="P203" s="76" t="s">
        <v>28</v>
      </c>
      <c r="Q203" s="95" t="s">
        <v>521</v>
      </c>
      <c r="R203" s="76" t="s">
        <v>62</v>
      </c>
    </row>
    <row r="204" spans="1:18" outlineLevel="1" x14ac:dyDescent="0.2">
      <c r="A204" s="76" t="s">
        <v>121</v>
      </c>
      <c r="B204" s="95" t="s">
        <v>144</v>
      </c>
      <c r="C204" s="43" t="s">
        <v>19</v>
      </c>
      <c r="D204" s="76" t="s">
        <v>59</v>
      </c>
      <c r="E204" s="95" t="s">
        <v>37</v>
      </c>
      <c r="F204" s="95" t="s">
        <v>3236</v>
      </c>
      <c r="G204" s="95" t="s">
        <v>3504</v>
      </c>
      <c r="H204" s="95" t="s">
        <v>78</v>
      </c>
      <c r="I204" s="45" t="s">
        <v>500</v>
      </c>
      <c r="J204" s="95" t="str">
        <f>LEFT(DLILibrary[[#This Row],[DLI]], 3)</f>
        <v>DLR</v>
      </c>
      <c r="K204" s="121">
        <v>3.5</v>
      </c>
      <c r="L204" s="121">
        <f>IF(DLILibrary[[#This Row],[DLI/DLR]]="DLI",IF(J205="DLR",0,DLILibrary[[#This Row],[Value of DLI (in mln)]]),DLILibrary[[#This Row],[Value of DLI (in mln)]])</f>
        <v>3.5</v>
      </c>
      <c r="M204" s="239">
        <f>IF(DLILibrary[[#This Row],[DLI/DLR]]="DLI",DLILibrary[[#This Row],[Value of DLI (in mln)]]/(VLOOKUP(DLILibrary[[#This Row],[Project ID]],'RBF Projects'!A:U,12,FALSE)),0)</f>
        <v>0</v>
      </c>
      <c r="N204" s="95" t="s">
        <v>61</v>
      </c>
      <c r="O204" s="45" t="s">
        <v>490</v>
      </c>
      <c r="P204" s="76" t="s">
        <v>28</v>
      </c>
      <c r="Q204" s="95" t="s">
        <v>521</v>
      </c>
      <c r="R204" s="76" t="s">
        <v>62</v>
      </c>
    </row>
    <row r="205" spans="1:18" outlineLevel="1" x14ac:dyDescent="0.2">
      <c r="A205" s="76" t="s">
        <v>121</v>
      </c>
      <c r="B205" s="95" t="s">
        <v>144</v>
      </c>
      <c r="C205" s="43" t="s">
        <v>19</v>
      </c>
      <c r="D205" s="76" t="s">
        <v>59</v>
      </c>
      <c r="E205" s="95" t="s">
        <v>37</v>
      </c>
      <c r="F205" s="95" t="s">
        <v>3236</v>
      </c>
      <c r="G205" s="95" t="s">
        <v>3504</v>
      </c>
      <c r="H205" s="95" t="s">
        <v>78</v>
      </c>
      <c r="I205" s="45" t="s">
        <v>501</v>
      </c>
      <c r="J205" s="95" t="str">
        <f>LEFT(DLILibrary[[#This Row],[DLI]], 3)</f>
        <v>DLR</v>
      </c>
      <c r="K205" s="121">
        <v>5.25</v>
      </c>
      <c r="L205" s="121">
        <f>IF(DLILibrary[[#This Row],[DLI/DLR]]="DLI",IF(J206="DLR",0,DLILibrary[[#This Row],[Value of DLI (in mln)]]),DLILibrary[[#This Row],[Value of DLI (in mln)]])</f>
        <v>5.25</v>
      </c>
      <c r="M205" s="239">
        <f>IF(DLILibrary[[#This Row],[DLI/DLR]]="DLI",DLILibrary[[#This Row],[Value of DLI (in mln)]]/(VLOOKUP(DLILibrary[[#This Row],[Project ID]],'RBF Projects'!A:U,12,FALSE)),0)</f>
        <v>0</v>
      </c>
      <c r="N205" s="95" t="s">
        <v>61</v>
      </c>
      <c r="O205" s="45" t="s">
        <v>490</v>
      </c>
      <c r="P205" s="76" t="s">
        <v>28</v>
      </c>
      <c r="Q205" s="95" t="s">
        <v>521</v>
      </c>
      <c r="R205" s="76" t="s">
        <v>62</v>
      </c>
    </row>
    <row r="206" spans="1:18" outlineLevel="1" x14ac:dyDescent="0.2">
      <c r="A206" s="76" t="s">
        <v>121</v>
      </c>
      <c r="B206" s="95" t="s">
        <v>144</v>
      </c>
      <c r="C206" s="43" t="s">
        <v>19</v>
      </c>
      <c r="D206" s="76" t="s">
        <v>59</v>
      </c>
      <c r="E206" s="95" t="s">
        <v>37</v>
      </c>
      <c r="F206" s="95" t="s">
        <v>3236</v>
      </c>
      <c r="G206" s="95" t="s">
        <v>3504</v>
      </c>
      <c r="H206" s="95" t="s">
        <v>78</v>
      </c>
      <c r="I206" s="45" t="s">
        <v>502</v>
      </c>
      <c r="J206" s="95" t="str">
        <f>LEFT(DLILibrary[[#This Row],[DLI]], 3)</f>
        <v>DLR</v>
      </c>
      <c r="K206" s="121">
        <v>2</v>
      </c>
      <c r="L206" s="121">
        <f>IF(DLILibrary[[#This Row],[DLI/DLR]]="DLI",IF(J207="DLR",0,DLILibrary[[#This Row],[Value of DLI (in mln)]]),DLILibrary[[#This Row],[Value of DLI (in mln)]])</f>
        <v>2</v>
      </c>
      <c r="M206" s="239">
        <f>IF(DLILibrary[[#This Row],[DLI/DLR]]="DLI",DLILibrary[[#This Row],[Value of DLI (in mln)]]/(VLOOKUP(DLILibrary[[#This Row],[Project ID]],'RBF Projects'!A:U,12,FALSE)),0)</f>
        <v>0</v>
      </c>
      <c r="N206" s="95" t="s">
        <v>61</v>
      </c>
      <c r="O206" s="45" t="s">
        <v>490</v>
      </c>
      <c r="P206" s="76" t="s">
        <v>28</v>
      </c>
      <c r="Q206" s="95" t="s">
        <v>521</v>
      </c>
      <c r="R206" s="76" t="s">
        <v>62</v>
      </c>
    </row>
    <row r="207" spans="1:18" outlineLevel="1" x14ac:dyDescent="0.2">
      <c r="A207" s="76" t="s">
        <v>121</v>
      </c>
      <c r="B207" s="95" t="s">
        <v>144</v>
      </c>
      <c r="C207" s="43" t="s">
        <v>19</v>
      </c>
      <c r="D207" s="76" t="s">
        <v>59</v>
      </c>
      <c r="E207" s="95" t="s">
        <v>37</v>
      </c>
      <c r="F207" s="95" t="s">
        <v>3236</v>
      </c>
      <c r="G207" s="95" t="s">
        <v>3504</v>
      </c>
      <c r="H207" s="95" t="s">
        <v>78</v>
      </c>
      <c r="I207" s="45" t="s">
        <v>503</v>
      </c>
      <c r="J207" s="95" t="str">
        <f>LEFT(DLILibrary[[#This Row],[DLI]], 3)</f>
        <v>DLR</v>
      </c>
      <c r="K207" s="121">
        <v>2.25</v>
      </c>
      <c r="L207" s="121">
        <f>IF(DLILibrary[[#This Row],[DLI/DLR]]="DLI",IF(J208="DLR",0,DLILibrary[[#This Row],[Value of DLI (in mln)]]),DLILibrary[[#This Row],[Value of DLI (in mln)]])</f>
        <v>2.25</v>
      </c>
      <c r="M207" s="239">
        <f>IF(DLILibrary[[#This Row],[DLI/DLR]]="DLI",DLILibrary[[#This Row],[Value of DLI (in mln)]]/(VLOOKUP(DLILibrary[[#This Row],[Project ID]],'RBF Projects'!A:U,12,FALSE)),0)</f>
        <v>0</v>
      </c>
      <c r="N207" s="95" t="s">
        <v>61</v>
      </c>
      <c r="O207" s="45" t="s">
        <v>490</v>
      </c>
      <c r="P207" s="76" t="s">
        <v>28</v>
      </c>
      <c r="Q207" s="95" t="s">
        <v>521</v>
      </c>
      <c r="R207" s="76" t="s">
        <v>62</v>
      </c>
    </row>
    <row r="208" spans="1:18" outlineLevel="1" x14ac:dyDescent="0.2">
      <c r="A208" s="76" t="s">
        <v>121</v>
      </c>
      <c r="B208" s="95" t="s">
        <v>144</v>
      </c>
      <c r="C208" s="43" t="s">
        <v>19</v>
      </c>
      <c r="D208" s="76" t="s">
        <v>59</v>
      </c>
      <c r="E208" s="95" t="s">
        <v>37</v>
      </c>
      <c r="F208" s="95" t="s">
        <v>3236</v>
      </c>
      <c r="G208" s="95" t="s">
        <v>3504</v>
      </c>
      <c r="H208" s="95" t="s">
        <v>78</v>
      </c>
      <c r="I208" s="45" t="s">
        <v>504</v>
      </c>
      <c r="J208" s="95" t="str">
        <f>LEFT(DLILibrary[[#This Row],[DLI]], 3)</f>
        <v>DLR</v>
      </c>
      <c r="K208" s="121">
        <v>1.5</v>
      </c>
      <c r="L208" s="121">
        <f>IF(DLILibrary[[#This Row],[DLI/DLR]]="DLI",IF(J209="DLR",0,DLILibrary[[#This Row],[Value of DLI (in mln)]]),DLILibrary[[#This Row],[Value of DLI (in mln)]])</f>
        <v>1.5</v>
      </c>
      <c r="M208" s="239">
        <f>IF(DLILibrary[[#This Row],[DLI/DLR]]="DLI",DLILibrary[[#This Row],[Value of DLI (in mln)]]/(VLOOKUP(DLILibrary[[#This Row],[Project ID]],'RBF Projects'!A:U,12,FALSE)),0)</f>
        <v>0</v>
      </c>
      <c r="N208" s="95" t="s">
        <v>61</v>
      </c>
      <c r="O208" s="45" t="s">
        <v>490</v>
      </c>
      <c r="P208" s="76" t="s">
        <v>28</v>
      </c>
      <c r="Q208" s="95" t="s">
        <v>521</v>
      </c>
      <c r="R208" s="76" t="s">
        <v>62</v>
      </c>
    </row>
    <row r="209" spans="1:18" x14ac:dyDescent="0.2">
      <c r="A209" s="76" t="s">
        <v>121</v>
      </c>
      <c r="B209" s="95" t="s">
        <v>144</v>
      </c>
      <c r="C209" s="43" t="s">
        <v>19</v>
      </c>
      <c r="D209" s="76" t="s">
        <v>59</v>
      </c>
      <c r="E209" s="95" t="s">
        <v>37</v>
      </c>
      <c r="F209" s="95" t="s">
        <v>3231</v>
      </c>
      <c r="G209" s="95" t="s">
        <v>3472</v>
      </c>
      <c r="H209" s="95" t="s">
        <v>78</v>
      </c>
      <c r="I209" s="135" t="s">
        <v>505</v>
      </c>
      <c r="J209" s="136" t="str">
        <f>LEFT(DLILibrary[[#This Row],[DLI]], 3)</f>
        <v>DLI</v>
      </c>
      <c r="K209" s="137">
        <f>SUM(K210:K216)</f>
        <v>18</v>
      </c>
      <c r="L209" s="137">
        <f>IF(DLILibrary[[#This Row],[DLI/DLR]]="DLI",IF(J210="DLR",0,DLILibrary[[#This Row],[Value of DLI (in mln)]]),DLILibrary[[#This Row],[Value of DLI (in mln)]])</f>
        <v>0</v>
      </c>
      <c r="M209" s="239">
        <f>IF(DLILibrary[[#This Row],[DLI/DLR]]="DLI",DLILibrary[[#This Row],[Value of DLI (in mln)]]/(VLOOKUP(DLILibrary[[#This Row],[Project ID]],'RBF Projects'!A:U,12,FALSE)),0)</f>
        <v>0.28125</v>
      </c>
      <c r="N209" s="95" t="s">
        <v>61</v>
      </c>
      <c r="O209" s="45" t="s">
        <v>523</v>
      </c>
      <c r="P209" s="76" t="s">
        <v>28</v>
      </c>
      <c r="Q209" s="95" t="s">
        <v>522</v>
      </c>
      <c r="R209" s="76" t="s">
        <v>62</v>
      </c>
    </row>
    <row r="210" spans="1:18" outlineLevel="1" x14ac:dyDescent="0.2">
      <c r="A210" s="76" t="s">
        <v>121</v>
      </c>
      <c r="B210" s="95" t="s">
        <v>144</v>
      </c>
      <c r="C210" s="43" t="s">
        <v>19</v>
      </c>
      <c r="D210" s="76" t="s">
        <v>59</v>
      </c>
      <c r="E210" s="95" t="s">
        <v>37</v>
      </c>
      <c r="F210" s="95" t="s">
        <v>3231</v>
      </c>
      <c r="G210" s="95" t="s">
        <v>3472</v>
      </c>
      <c r="H210" s="95" t="s">
        <v>78</v>
      </c>
      <c r="I210" s="45" t="s">
        <v>506</v>
      </c>
      <c r="J210" s="95" t="str">
        <f>LEFT(DLILibrary[[#This Row],[DLI]], 3)</f>
        <v>DLR</v>
      </c>
      <c r="K210" s="121">
        <v>3</v>
      </c>
      <c r="L210" s="121">
        <f>IF(DLILibrary[[#This Row],[DLI/DLR]]="DLI",IF(J211="DLR",0,DLILibrary[[#This Row],[Value of DLI (in mln)]]),DLILibrary[[#This Row],[Value of DLI (in mln)]])</f>
        <v>3</v>
      </c>
      <c r="M210" s="239">
        <f>IF(DLILibrary[[#This Row],[DLI/DLR]]="DLI",DLILibrary[[#This Row],[Value of DLI (in mln)]]/(VLOOKUP(DLILibrary[[#This Row],[Project ID]],'RBF Projects'!A:U,12,FALSE)),0)</f>
        <v>0</v>
      </c>
      <c r="N210" s="95" t="s">
        <v>61</v>
      </c>
      <c r="O210" s="45" t="s">
        <v>523</v>
      </c>
      <c r="P210" s="76" t="s">
        <v>28</v>
      </c>
      <c r="Q210" s="95" t="s">
        <v>522</v>
      </c>
      <c r="R210" s="76" t="s">
        <v>62</v>
      </c>
    </row>
    <row r="211" spans="1:18" outlineLevel="1" x14ac:dyDescent="0.2">
      <c r="A211" s="76" t="s">
        <v>121</v>
      </c>
      <c r="B211" s="95" t="s">
        <v>144</v>
      </c>
      <c r="C211" s="43" t="s">
        <v>19</v>
      </c>
      <c r="D211" s="76" t="s">
        <v>59</v>
      </c>
      <c r="E211" s="95" t="s">
        <v>37</v>
      </c>
      <c r="F211" s="95" t="s">
        <v>3231</v>
      </c>
      <c r="G211" s="95" t="s">
        <v>3472</v>
      </c>
      <c r="H211" s="95" t="s">
        <v>78</v>
      </c>
      <c r="I211" s="138" t="s">
        <v>507</v>
      </c>
      <c r="J211" s="76" t="str">
        <f>LEFT(DLILibrary[[#This Row],[DLI]], 3)</f>
        <v>DLR</v>
      </c>
      <c r="K211" s="121">
        <v>0.5</v>
      </c>
      <c r="L211" s="121">
        <f>IF(DLILibrary[[#This Row],[DLI/DLR]]="DLI",IF(J212="DLR",0,DLILibrary[[#This Row],[Value of DLI (in mln)]]),DLILibrary[[#This Row],[Value of DLI (in mln)]])</f>
        <v>0.5</v>
      </c>
      <c r="M211" s="239">
        <f>IF(DLILibrary[[#This Row],[DLI/DLR]]="DLI",DLILibrary[[#This Row],[Value of DLI (in mln)]]/(VLOOKUP(DLILibrary[[#This Row],[Project ID]],'RBF Projects'!A:U,12,FALSE)),0)</f>
        <v>0</v>
      </c>
      <c r="N211" s="95" t="s">
        <v>61</v>
      </c>
      <c r="O211" s="45" t="s">
        <v>523</v>
      </c>
      <c r="P211" s="76" t="s">
        <v>28</v>
      </c>
      <c r="Q211" s="95" t="s">
        <v>522</v>
      </c>
      <c r="R211" s="76" t="s">
        <v>62</v>
      </c>
    </row>
    <row r="212" spans="1:18" outlineLevel="1" x14ac:dyDescent="0.2">
      <c r="A212" s="76" t="s">
        <v>121</v>
      </c>
      <c r="B212" s="95" t="s">
        <v>144</v>
      </c>
      <c r="C212" s="43" t="s">
        <v>19</v>
      </c>
      <c r="D212" s="76" t="s">
        <v>59</v>
      </c>
      <c r="E212" s="95" t="s">
        <v>37</v>
      </c>
      <c r="F212" s="95" t="s">
        <v>3231</v>
      </c>
      <c r="G212" s="95" t="s">
        <v>3472</v>
      </c>
      <c r="H212" s="95" t="s">
        <v>78</v>
      </c>
      <c r="I212" s="45" t="s">
        <v>508</v>
      </c>
      <c r="J212" s="95" t="str">
        <f>LEFT(DLILibrary[[#This Row],[DLI]], 3)</f>
        <v>DLR</v>
      </c>
      <c r="K212" s="121">
        <v>0.5</v>
      </c>
      <c r="L212" s="121">
        <f>IF(DLILibrary[[#This Row],[DLI/DLR]]="DLI",IF(J213="DLR",0,DLILibrary[[#This Row],[Value of DLI (in mln)]]),DLILibrary[[#This Row],[Value of DLI (in mln)]])</f>
        <v>0.5</v>
      </c>
      <c r="M212" s="239">
        <f>IF(DLILibrary[[#This Row],[DLI/DLR]]="DLI",DLILibrary[[#This Row],[Value of DLI (in mln)]]/(VLOOKUP(DLILibrary[[#This Row],[Project ID]],'RBF Projects'!A:U,12,FALSE)),0)</f>
        <v>0</v>
      </c>
      <c r="N212" s="95" t="s">
        <v>61</v>
      </c>
      <c r="O212" s="45" t="s">
        <v>523</v>
      </c>
      <c r="P212" s="76" t="s">
        <v>28</v>
      </c>
      <c r="Q212" s="95" t="s">
        <v>522</v>
      </c>
      <c r="R212" s="76" t="s">
        <v>62</v>
      </c>
    </row>
    <row r="213" spans="1:18" outlineLevel="1" x14ac:dyDescent="0.2">
      <c r="A213" s="76" t="s">
        <v>121</v>
      </c>
      <c r="B213" s="95" t="s">
        <v>144</v>
      </c>
      <c r="C213" s="43" t="s">
        <v>19</v>
      </c>
      <c r="D213" s="76" t="s">
        <v>59</v>
      </c>
      <c r="E213" s="95" t="s">
        <v>37</v>
      </c>
      <c r="F213" s="95" t="s">
        <v>3231</v>
      </c>
      <c r="G213" s="95" t="s">
        <v>3472</v>
      </c>
      <c r="H213" s="95" t="s">
        <v>78</v>
      </c>
      <c r="I213" s="45" t="s">
        <v>3387</v>
      </c>
      <c r="J213" s="95" t="str">
        <f>LEFT(DLILibrary[[#This Row],[DLI]], 3)</f>
        <v>DLR</v>
      </c>
      <c r="K213" s="121">
        <v>0.5</v>
      </c>
      <c r="L213" s="121">
        <f>IF(DLILibrary[[#This Row],[DLI/DLR]]="DLI",IF(J214="DLR",0,DLILibrary[[#This Row],[Value of DLI (in mln)]]),DLILibrary[[#This Row],[Value of DLI (in mln)]])</f>
        <v>0.5</v>
      </c>
      <c r="M213" s="239">
        <f>IF(DLILibrary[[#This Row],[DLI/DLR]]="DLI",DLILibrary[[#This Row],[Value of DLI (in mln)]]/(VLOOKUP(DLILibrary[[#This Row],[Project ID]],'RBF Projects'!A:U,12,FALSE)),0)</f>
        <v>0</v>
      </c>
      <c r="N213" s="95" t="s">
        <v>61</v>
      </c>
      <c r="O213" s="45" t="s">
        <v>523</v>
      </c>
      <c r="P213" s="76" t="s">
        <v>28</v>
      </c>
      <c r="Q213" s="95" t="s">
        <v>522</v>
      </c>
      <c r="R213" s="76" t="s">
        <v>62</v>
      </c>
    </row>
    <row r="214" spans="1:18" outlineLevel="1" x14ac:dyDescent="0.2">
      <c r="A214" s="76" t="s">
        <v>121</v>
      </c>
      <c r="B214" s="95" t="s">
        <v>144</v>
      </c>
      <c r="C214" s="43" t="s">
        <v>19</v>
      </c>
      <c r="D214" s="76" t="s">
        <v>59</v>
      </c>
      <c r="E214" s="95" t="s">
        <v>37</v>
      </c>
      <c r="F214" s="95" t="s">
        <v>3231</v>
      </c>
      <c r="G214" s="95" t="s">
        <v>3472</v>
      </c>
      <c r="H214" s="95" t="s">
        <v>78</v>
      </c>
      <c r="I214" s="45" t="s">
        <v>3388</v>
      </c>
      <c r="J214" s="95" t="str">
        <f>LEFT(DLILibrary[[#This Row],[DLI]], 3)</f>
        <v>DLR</v>
      </c>
      <c r="K214" s="121">
        <v>3.5</v>
      </c>
      <c r="L214" s="121">
        <f>IF(DLILibrary[[#This Row],[DLI/DLR]]="DLI",IF(J215="DLR",0,DLILibrary[[#This Row],[Value of DLI (in mln)]]),DLILibrary[[#This Row],[Value of DLI (in mln)]])</f>
        <v>3.5</v>
      </c>
      <c r="M214" s="239">
        <f>IF(DLILibrary[[#This Row],[DLI/DLR]]="DLI",DLILibrary[[#This Row],[Value of DLI (in mln)]]/(VLOOKUP(DLILibrary[[#This Row],[Project ID]],'RBF Projects'!A:U,12,FALSE)),0)</f>
        <v>0</v>
      </c>
      <c r="N214" s="95" t="s">
        <v>61</v>
      </c>
      <c r="O214" s="45" t="s">
        <v>523</v>
      </c>
      <c r="P214" s="76" t="s">
        <v>28</v>
      </c>
      <c r="Q214" s="95" t="s">
        <v>522</v>
      </c>
      <c r="R214" s="76" t="s">
        <v>62</v>
      </c>
    </row>
    <row r="215" spans="1:18" outlineLevel="1" x14ac:dyDescent="0.2">
      <c r="A215" s="76" t="s">
        <v>121</v>
      </c>
      <c r="B215" s="95" t="s">
        <v>144</v>
      </c>
      <c r="C215" s="43" t="s">
        <v>19</v>
      </c>
      <c r="D215" s="76" t="s">
        <v>59</v>
      </c>
      <c r="E215" s="95" t="s">
        <v>37</v>
      </c>
      <c r="F215" s="95" t="s">
        <v>3231</v>
      </c>
      <c r="G215" s="95" t="s">
        <v>3472</v>
      </c>
      <c r="H215" s="95" t="s">
        <v>78</v>
      </c>
      <c r="I215" s="45" t="s">
        <v>3389</v>
      </c>
      <c r="J215" s="95" t="str">
        <f>LEFT(DLILibrary[[#This Row],[DLI]], 3)</f>
        <v>DLR</v>
      </c>
      <c r="K215" s="121">
        <v>5</v>
      </c>
      <c r="L215" s="121">
        <f>IF(DLILibrary[[#This Row],[DLI/DLR]]="DLI",IF(J216="DLR",0,DLILibrary[[#This Row],[Value of DLI (in mln)]]),DLILibrary[[#This Row],[Value of DLI (in mln)]])</f>
        <v>5</v>
      </c>
      <c r="M215" s="239">
        <f>IF(DLILibrary[[#This Row],[DLI/DLR]]="DLI",DLILibrary[[#This Row],[Value of DLI (in mln)]]/(VLOOKUP(DLILibrary[[#This Row],[Project ID]],'RBF Projects'!A:U,12,FALSE)),0)</f>
        <v>0</v>
      </c>
      <c r="N215" s="95" t="s">
        <v>61</v>
      </c>
      <c r="O215" s="45" t="s">
        <v>523</v>
      </c>
      <c r="P215" s="76" t="s">
        <v>28</v>
      </c>
      <c r="Q215" s="95" t="s">
        <v>522</v>
      </c>
      <c r="R215" s="76" t="s">
        <v>62</v>
      </c>
    </row>
    <row r="216" spans="1:18" outlineLevel="1" x14ac:dyDescent="0.2">
      <c r="A216" s="76" t="s">
        <v>121</v>
      </c>
      <c r="B216" s="95" t="s">
        <v>144</v>
      </c>
      <c r="C216" s="43" t="s">
        <v>19</v>
      </c>
      <c r="D216" s="76" t="s">
        <v>59</v>
      </c>
      <c r="E216" s="95" t="s">
        <v>37</v>
      </c>
      <c r="F216" s="95" t="s">
        <v>3231</v>
      </c>
      <c r="G216" s="95" t="s">
        <v>3472</v>
      </c>
      <c r="H216" s="95" t="s">
        <v>78</v>
      </c>
      <c r="I216" s="45" t="s">
        <v>3390</v>
      </c>
      <c r="J216" s="95" t="str">
        <f>LEFT(DLILibrary[[#This Row],[DLI]], 3)</f>
        <v>DLR</v>
      </c>
      <c r="K216" s="121">
        <v>5</v>
      </c>
      <c r="L216" s="121">
        <f>IF(DLILibrary[[#This Row],[DLI/DLR]]="DLI",IF(J217="DLR",0,DLILibrary[[#This Row],[Value of DLI (in mln)]]),DLILibrary[[#This Row],[Value of DLI (in mln)]])</f>
        <v>5</v>
      </c>
      <c r="M216" s="239">
        <f>IF(DLILibrary[[#This Row],[DLI/DLR]]="DLI",DLILibrary[[#This Row],[Value of DLI (in mln)]]/(VLOOKUP(DLILibrary[[#This Row],[Project ID]],'RBF Projects'!A:U,12,FALSE)),0)</f>
        <v>0</v>
      </c>
      <c r="N216" s="95" t="s">
        <v>61</v>
      </c>
      <c r="O216" s="45" t="s">
        <v>523</v>
      </c>
      <c r="P216" s="76" t="s">
        <v>28</v>
      </c>
      <c r="Q216" s="95" t="s">
        <v>522</v>
      </c>
      <c r="R216" s="76" t="s">
        <v>62</v>
      </c>
    </row>
    <row r="217" spans="1:18" x14ac:dyDescent="0.2">
      <c r="A217" s="76" t="s">
        <v>121</v>
      </c>
      <c r="B217" s="95" t="s">
        <v>144</v>
      </c>
      <c r="C217" s="43" t="s">
        <v>19</v>
      </c>
      <c r="D217" s="76" t="s">
        <v>59</v>
      </c>
      <c r="E217" s="95" t="s">
        <v>37</v>
      </c>
      <c r="F217" s="95" t="s">
        <v>3238</v>
      </c>
      <c r="G217" s="95" t="s">
        <v>3243</v>
      </c>
      <c r="H217" s="95" t="s">
        <v>78</v>
      </c>
      <c r="I217" s="135" t="s">
        <v>491</v>
      </c>
      <c r="J217" s="136" t="str">
        <f>LEFT(DLILibrary[[#This Row],[DLI]], 3)</f>
        <v>DLI</v>
      </c>
      <c r="K217" s="137">
        <f>SUM(K218:K222)</f>
        <v>2.5</v>
      </c>
      <c r="L217" s="137">
        <f>IF(DLILibrary[[#This Row],[DLI/DLR]]="DLI",IF(J218="DLR",0,DLILibrary[[#This Row],[Value of DLI (in mln)]]),DLILibrary[[#This Row],[Value of DLI (in mln)]])</f>
        <v>0</v>
      </c>
      <c r="M217" s="239">
        <f>IF(DLILibrary[[#This Row],[DLI/DLR]]="DLI",DLILibrary[[#This Row],[Value of DLI (in mln)]]/(VLOOKUP(DLILibrary[[#This Row],[Project ID]],'RBF Projects'!A:U,12,FALSE)),0)</f>
        <v>3.90625E-2</v>
      </c>
      <c r="N217" s="95" t="s">
        <v>61</v>
      </c>
      <c r="O217" s="45" t="s">
        <v>524</v>
      </c>
      <c r="P217" s="76" t="s">
        <v>28</v>
      </c>
      <c r="Q217" s="95" t="s">
        <v>525</v>
      </c>
      <c r="R217" s="76" t="s">
        <v>62</v>
      </c>
    </row>
    <row r="218" spans="1:18" outlineLevel="1" x14ac:dyDescent="0.2">
      <c r="A218" s="76" t="s">
        <v>121</v>
      </c>
      <c r="B218" s="95" t="s">
        <v>144</v>
      </c>
      <c r="C218" s="43" t="s">
        <v>19</v>
      </c>
      <c r="D218" s="76" t="s">
        <v>59</v>
      </c>
      <c r="E218" s="95" t="s">
        <v>37</v>
      </c>
      <c r="F218" s="95" t="s">
        <v>3238</v>
      </c>
      <c r="G218" s="95" t="s">
        <v>3243</v>
      </c>
      <c r="H218" s="95" t="s">
        <v>78</v>
      </c>
      <c r="I218" s="45" t="s">
        <v>509</v>
      </c>
      <c r="J218" s="95" t="str">
        <f>LEFT(DLILibrary[[#This Row],[DLI]], 3)</f>
        <v>DLR</v>
      </c>
      <c r="K218" s="121">
        <v>0.5</v>
      </c>
      <c r="L218" s="121">
        <f>IF(DLILibrary[[#This Row],[DLI/DLR]]="DLI",IF(J219="DLR",0,DLILibrary[[#This Row],[Value of DLI (in mln)]]),DLILibrary[[#This Row],[Value of DLI (in mln)]])</f>
        <v>0.5</v>
      </c>
      <c r="M218" s="239">
        <f>IF(DLILibrary[[#This Row],[DLI/DLR]]="DLI",DLILibrary[[#This Row],[Value of DLI (in mln)]]/(VLOOKUP(DLILibrary[[#This Row],[Project ID]],'RBF Projects'!A:U,12,FALSE)),0)</f>
        <v>0</v>
      </c>
      <c r="N218" s="95" t="s">
        <v>61</v>
      </c>
      <c r="O218" s="45" t="s">
        <v>524</v>
      </c>
      <c r="P218" s="76" t="s">
        <v>28</v>
      </c>
      <c r="Q218" s="95" t="s">
        <v>525</v>
      </c>
      <c r="R218" s="76" t="s">
        <v>62</v>
      </c>
    </row>
    <row r="219" spans="1:18" outlineLevel="1" x14ac:dyDescent="0.2">
      <c r="A219" s="76" t="s">
        <v>121</v>
      </c>
      <c r="B219" s="95" t="s">
        <v>144</v>
      </c>
      <c r="C219" s="43" t="s">
        <v>19</v>
      </c>
      <c r="D219" s="76" t="s">
        <v>59</v>
      </c>
      <c r="E219" s="95" t="s">
        <v>37</v>
      </c>
      <c r="F219" s="95" t="s">
        <v>3238</v>
      </c>
      <c r="G219" s="95" t="s">
        <v>3243</v>
      </c>
      <c r="H219" s="95" t="s">
        <v>78</v>
      </c>
      <c r="I219" s="45" t="s">
        <v>3391</v>
      </c>
      <c r="J219" s="95" t="str">
        <f>LEFT(DLILibrary[[#This Row],[DLI]], 3)</f>
        <v>DLR</v>
      </c>
      <c r="K219" s="121">
        <v>0.5</v>
      </c>
      <c r="L219" s="121">
        <f>IF(DLILibrary[[#This Row],[DLI/DLR]]="DLI",IF(J220="DLR",0,DLILibrary[[#This Row],[Value of DLI (in mln)]]),DLILibrary[[#This Row],[Value of DLI (in mln)]])</f>
        <v>0.5</v>
      </c>
      <c r="M219" s="239">
        <f>IF(DLILibrary[[#This Row],[DLI/DLR]]="DLI",DLILibrary[[#This Row],[Value of DLI (in mln)]]/(VLOOKUP(DLILibrary[[#This Row],[Project ID]],'RBF Projects'!A:U,12,FALSE)),0)</f>
        <v>0</v>
      </c>
      <c r="N219" s="95" t="s">
        <v>61</v>
      </c>
      <c r="O219" s="45" t="s">
        <v>524</v>
      </c>
      <c r="P219" s="76" t="s">
        <v>28</v>
      </c>
      <c r="Q219" s="95" t="s">
        <v>525</v>
      </c>
      <c r="R219" s="76" t="s">
        <v>62</v>
      </c>
    </row>
    <row r="220" spans="1:18" outlineLevel="1" x14ac:dyDescent="0.2">
      <c r="A220" s="76" t="s">
        <v>121</v>
      </c>
      <c r="B220" s="95" t="s">
        <v>144</v>
      </c>
      <c r="C220" s="43" t="s">
        <v>19</v>
      </c>
      <c r="D220" s="76" t="s">
        <v>59</v>
      </c>
      <c r="E220" s="95" t="s">
        <v>37</v>
      </c>
      <c r="F220" s="95" t="s">
        <v>3238</v>
      </c>
      <c r="G220" s="95" t="s">
        <v>3243</v>
      </c>
      <c r="H220" s="95" t="s">
        <v>78</v>
      </c>
      <c r="I220" s="45" t="s">
        <v>3392</v>
      </c>
      <c r="J220" s="95" t="str">
        <f>LEFT(DLILibrary[[#This Row],[DLI]], 3)</f>
        <v>DLR</v>
      </c>
      <c r="K220" s="121">
        <v>0.5</v>
      </c>
      <c r="L220" s="121">
        <f>IF(DLILibrary[[#This Row],[DLI/DLR]]="DLI",IF(J221="DLR",0,DLILibrary[[#This Row],[Value of DLI (in mln)]]),DLILibrary[[#This Row],[Value of DLI (in mln)]])</f>
        <v>0.5</v>
      </c>
      <c r="M220" s="239">
        <f>IF(DLILibrary[[#This Row],[DLI/DLR]]="DLI",DLILibrary[[#This Row],[Value of DLI (in mln)]]/(VLOOKUP(DLILibrary[[#This Row],[Project ID]],'RBF Projects'!A:U,12,FALSE)),0)</f>
        <v>0</v>
      </c>
      <c r="N220" s="95" t="s">
        <v>61</v>
      </c>
      <c r="O220" s="45" t="s">
        <v>524</v>
      </c>
      <c r="P220" s="76" t="s">
        <v>28</v>
      </c>
      <c r="Q220" s="95" t="s">
        <v>525</v>
      </c>
      <c r="R220" s="76" t="s">
        <v>62</v>
      </c>
    </row>
    <row r="221" spans="1:18" outlineLevel="1" x14ac:dyDescent="0.2">
      <c r="A221" s="76" t="s">
        <v>121</v>
      </c>
      <c r="B221" s="95" t="s">
        <v>144</v>
      </c>
      <c r="C221" s="43" t="s">
        <v>19</v>
      </c>
      <c r="D221" s="76" t="s">
        <v>59</v>
      </c>
      <c r="E221" s="95" t="s">
        <v>37</v>
      </c>
      <c r="F221" s="95" t="s">
        <v>3238</v>
      </c>
      <c r="G221" s="95" t="s">
        <v>3243</v>
      </c>
      <c r="H221" s="95" t="s">
        <v>78</v>
      </c>
      <c r="I221" s="45" t="s">
        <v>3393</v>
      </c>
      <c r="J221" s="95" t="str">
        <f>LEFT(DLILibrary[[#This Row],[DLI]], 3)</f>
        <v>DLR</v>
      </c>
      <c r="K221" s="121">
        <v>0.5</v>
      </c>
      <c r="L221" s="121">
        <f>IF(DLILibrary[[#This Row],[DLI/DLR]]="DLI",IF(J222="DLR",0,DLILibrary[[#This Row],[Value of DLI (in mln)]]),DLILibrary[[#This Row],[Value of DLI (in mln)]])</f>
        <v>0.5</v>
      </c>
      <c r="M221" s="239">
        <f>IF(DLILibrary[[#This Row],[DLI/DLR]]="DLI",DLILibrary[[#This Row],[Value of DLI (in mln)]]/(VLOOKUP(DLILibrary[[#This Row],[Project ID]],'RBF Projects'!A:U,12,FALSE)),0)</f>
        <v>0</v>
      </c>
      <c r="N221" s="95" t="s">
        <v>61</v>
      </c>
      <c r="O221" s="45" t="s">
        <v>524</v>
      </c>
      <c r="P221" s="76" t="s">
        <v>28</v>
      </c>
      <c r="Q221" s="95" t="s">
        <v>525</v>
      </c>
      <c r="R221" s="76" t="s">
        <v>62</v>
      </c>
    </row>
    <row r="222" spans="1:18" outlineLevel="1" x14ac:dyDescent="0.2">
      <c r="A222" s="76" t="s">
        <v>121</v>
      </c>
      <c r="B222" s="95" t="s">
        <v>144</v>
      </c>
      <c r="C222" s="43" t="s">
        <v>19</v>
      </c>
      <c r="D222" s="76" t="s">
        <v>59</v>
      </c>
      <c r="E222" s="95" t="s">
        <v>37</v>
      </c>
      <c r="F222" s="95" t="s">
        <v>3238</v>
      </c>
      <c r="G222" s="95" t="s">
        <v>3243</v>
      </c>
      <c r="H222" s="95" t="s">
        <v>78</v>
      </c>
      <c r="I222" s="45" t="s">
        <v>3394</v>
      </c>
      <c r="J222" s="95" t="str">
        <f>LEFT(DLILibrary[[#This Row],[DLI]], 3)</f>
        <v>DLR</v>
      </c>
      <c r="K222" s="121">
        <v>0.5</v>
      </c>
      <c r="L222" s="121">
        <f>IF(DLILibrary[[#This Row],[DLI/DLR]]="DLI",IF(J223="DLR",0,DLILibrary[[#This Row],[Value of DLI (in mln)]]),DLILibrary[[#This Row],[Value of DLI (in mln)]])</f>
        <v>0.5</v>
      </c>
      <c r="M222" s="239">
        <f>IF(DLILibrary[[#This Row],[DLI/DLR]]="DLI",DLILibrary[[#This Row],[Value of DLI (in mln)]]/(VLOOKUP(DLILibrary[[#This Row],[Project ID]],'RBF Projects'!A:U,12,FALSE)),0)</f>
        <v>0</v>
      </c>
      <c r="N222" s="95" t="s">
        <v>61</v>
      </c>
      <c r="O222" s="45" t="s">
        <v>524</v>
      </c>
      <c r="P222" s="76" t="s">
        <v>28</v>
      </c>
      <c r="Q222" s="95" t="s">
        <v>525</v>
      </c>
      <c r="R222" s="76" t="s">
        <v>62</v>
      </c>
    </row>
    <row r="223" spans="1:18" x14ac:dyDescent="0.2">
      <c r="A223" s="76" t="s">
        <v>121</v>
      </c>
      <c r="B223" s="95" t="s">
        <v>144</v>
      </c>
      <c r="C223" s="43" t="s">
        <v>19</v>
      </c>
      <c r="D223" s="76" t="s">
        <v>59</v>
      </c>
      <c r="E223" s="95" t="s">
        <v>37</v>
      </c>
      <c r="F223" s="95" t="s">
        <v>2190</v>
      </c>
      <c r="G223" s="95" t="s">
        <v>3259</v>
      </c>
      <c r="H223" s="95" t="s">
        <v>78</v>
      </c>
      <c r="I223" s="135" t="s">
        <v>492</v>
      </c>
      <c r="J223" s="136" t="str">
        <f>LEFT(DLILibrary[[#This Row],[DLI]], 3)</f>
        <v>DLI</v>
      </c>
      <c r="K223" s="137">
        <f>SUM(K224:K228)</f>
        <v>5.25</v>
      </c>
      <c r="L223" s="137">
        <f>IF(DLILibrary[[#This Row],[DLI/DLR]]="DLI",IF(J224="DLR",0,DLILibrary[[#This Row],[Value of DLI (in mln)]]),DLILibrary[[#This Row],[Value of DLI (in mln)]])</f>
        <v>0</v>
      </c>
      <c r="M223" s="239">
        <f>IF(DLILibrary[[#This Row],[DLI/DLR]]="DLI",DLILibrary[[#This Row],[Value of DLI (in mln)]]/(VLOOKUP(DLILibrary[[#This Row],[Project ID]],'RBF Projects'!A:U,12,FALSE)),0)</f>
        <v>8.203125E-2</v>
      </c>
      <c r="N223" s="95" t="s">
        <v>61</v>
      </c>
      <c r="O223" s="138" t="s">
        <v>472</v>
      </c>
      <c r="P223" s="76" t="s">
        <v>28</v>
      </c>
      <c r="Q223" s="95" t="s">
        <v>530</v>
      </c>
      <c r="R223" s="76" t="s">
        <v>62</v>
      </c>
    </row>
    <row r="224" spans="1:18" outlineLevel="1" x14ac:dyDescent="0.2">
      <c r="A224" s="76" t="s">
        <v>121</v>
      </c>
      <c r="B224" s="95" t="s">
        <v>144</v>
      </c>
      <c r="C224" s="43" t="s">
        <v>19</v>
      </c>
      <c r="D224" s="76" t="s">
        <v>59</v>
      </c>
      <c r="E224" s="95" t="s">
        <v>37</v>
      </c>
      <c r="F224" s="95" t="s">
        <v>2190</v>
      </c>
      <c r="G224" s="95" t="s">
        <v>3259</v>
      </c>
      <c r="H224" s="95" t="s">
        <v>78</v>
      </c>
      <c r="I224" s="45" t="s">
        <v>510</v>
      </c>
      <c r="J224" s="95" t="str">
        <f>LEFT(DLILibrary[[#This Row],[DLI]], 3)</f>
        <v>DLR</v>
      </c>
      <c r="K224" s="121">
        <v>0.25</v>
      </c>
      <c r="L224" s="121">
        <f>IF(DLILibrary[[#This Row],[DLI/DLR]]="DLI",IF(J225="DLR",0,DLILibrary[[#This Row],[Value of DLI (in mln)]]),DLILibrary[[#This Row],[Value of DLI (in mln)]])</f>
        <v>0.25</v>
      </c>
      <c r="M224" s="239">
        <f>IF(DLILibrary[[#This Row],[DLI/DLR]]="DLI",DLILibrary[[#This Row],[Value of DLI (in mln)]]/(VLOOKUP(DLILibrary[[#This Row],[Project ID]],'RBF Projects'!A:U,12,FALSE)),0)</f>
        <v>0</v>
      </c>
      <c r="N224" s="95" t="s">
        <v>61</v>
      </c>
      <c r="O224" s="138" t="s">
        <v>472</v>
      </c>
      <c r="P224" s="76" t="s">
        <v>28</v>
      </c>
      <c r="Q224" s="95" t="s">
        <v>526</v>
      </c>
      <c r="R224" s="76" t="s">
        <v>62</v>
      </c>
    </row>
    <row r="225" spans="1:18" outlineLevel="1" x14ac:dyDescent="0.2">
      <c r="A225" s="76" t="s">
        <v>121</v>
      </c>
      <c r="B225" s="95" t="s">
        <v>144</v>
      </c>
      <c r="C225" s="43" t="s">
        <v>19</v>
      </c>
      <c r="D225" s="76" t="s">
        <v>59</v>
      </c>
      <c r="E225" s="95" t="s">
        <v>37</v>
      </c>
      <c r="F225" s="95" t="s">
        <v>2190</v>
      </c>
      <c r="G225" s="95" t="s">
        <v>3259</v>
      </c>
      <c r="H225" s="95" t="s">
        <v>78</v>
      </c>
      <c r="I225" s="45" t="s">
        <v>511</v>
      </c>
      <c r="J225" s="95" t="str">
        <f>LEFT(DLILibrary[[#This Row],[DLI]], 3)</f>
        <v>DLR</v>
      </c>
      <c r="K225" s="121">
        <v>1.5</v>
      </c>
      <c r="L225" s="121">
        <f>IF(DLILibrary[[#This Row],[DLI/DLR]]="DLI",IF(J226="DLR",0,DLILibrary[[#This Row],[Value of DLI (in mln)]]),DLILibrary[[#This Row],[Value of DLI (in mln)]])</f>
        <v>1.5</v>
      </c>
      <c r="M225" s="239">
        <f>IF(DLILibrary[[#This Row],[DLI/DLR]]="DLI",DLILibrary[[#This Row],[Value of DLI (in mln)]]/(VLOOKUP(DLILibrary[[#This Row],[Project ID]],'RBF Projects'!A:U,12,FALSE)),0)</f>
        <v>0</v>
      </c>
      <c r="N225" s="95" t="s">
        <v>61</v>
      </c>
      <c r="O225" s="138" t="s">
        <v>472</v>
      </c>
      <c r="P225" s="76" t="s">
        <v>28</v>
      </c>
      <c r="Q225" s="95" t="s">
        <v>527</v>
      </c>
      <c r="R225" s="76" t="s">
        <v>62</v>
      </c>
    </row>
    <row r="226" spans="1:18" outlineLevel="1" x14ac:dyDescent="0.2">
      <c r="A226" s="76" t="s">
        <v>121</v>
      </c>
      <c r="B226" s="95" t="s">
        <v>144</v>
      </c>
      <c r="C226" s="43" t="s">
        <v>19</v>
      </c>
      <c r="D226" s="76" t="s">
        <v>59</v>
      </c>
      <c r="E226" s="95" t="s">
        <v>37</v>
      </c>
      <c r="F226" s="95" t="s">
        <v>2190</v>
      </c>
      <c r="G226" s="95" t="s">
        <v>3259</v>
      </c>
      <c r="H226" s="95" t="s">
        <v>78</v>
      </c>
      <c r="I226" s="45" t="s">
        <v>512</v>
      </c>
      <c r="J226" s="95" t="str">
        <f>LEFT(DLILibrary[[#This Row],[DLI]], 3)</f>
        <v>DLR</v>
      </c>
      <c r="K226" s="121">
        <v>1.25</v>
      </c>
      <c r="L226" s="121">
        <f>IF(DLILibrary[[#This Row],[DLI/DLR]]="DLI",IF(J227="DLR",0,DLILibrary[[#This Row],[Value of DLI (in mln)]]),DLILibrary[[#This Row],[Value of DLI (in mln)]])</f>
        <v>1.25</v>
      </c>
      <c r="M226" s="239">
        <f>IF(DLILibrary[[#This Row],[DLI/DLR]]="DLI",DLILibrary[[#This Row],[Value of DLI (in mln)]]/(VLOOKUP(DLILibrary[[#This Row],[Project ID]],'RBF Projects'!A:U,12,FALSE)),0)</f>
        <v>0</v>
      </c>
      <c r="N226" s="95" t="s">
        <v>61</v>
      </c>
      <c r="O226" s="138" t="s">
        <v>472</v>
      </c>
      <c r="P226" s="76" t="s">
        <v>28</v>
      </c>
      <c r="Q226" s="95" t="s">
        <v>527</v>
      </c>
      <c r="R226" s="76" t="s">
        <v>62</v>
      </c>
    </row>
    <row r="227" spans="1:18" outlineLevel="1" x14ac:dyDescent="0.2">
      <c r="A227" s="76" t="s">
        <v>121</v>
      </c>
      <c r="B227" s="95" t="s">
        <v>144</v>
      </c>
      <c r="C227" s="43" t="s">
        <v>19</v>
      </c>
      <c r="D227" s="76" t="s">
        <v>59</v>
      </c>
      <c r="E227" s="95" t="s">
        <v>37</v>
      </c>
      <c r="F227" s="95" t="s">
        <v>2190</v>
      </c>
      <c r="G227" s="95" t="s">
        <v>3259</v>
      </c>
      <c r="H227" s="95" t="s">
        <v>78</v>
      </c>
      <c r="I227" s="45" t="s">
        <v>513</v>
      </c>
      <c r="J227" s="95" t="str">
        <f>LEFT(DLILibrary[[#This Row],[DLI]], 3)</f>
        <v>DLR</v>
      </c>
      <c r="K227" s="121">
        <v>1.25</v>
      </c>
      <c r="L227" s="121">
        <f>IF(DLILibrary[[#This Row],[DLI/DLR]]="DLI",IF(J228="DLR",0,DLILibrary[[#This Row],[Value of DLI (in mln)]]),DLILibrary[[#This Row],[Value of DLI (in mln)]])</f>
        <v>1.25</v>
      </c>
      <c r="M227" s="239">
        <f>IF(DLILibrary[[#This Row],[DLI/DLR]]="DLI",DLILibrary[[#This Row],[Value of DLI (in mln)]]/(VLOOKUP(DLILibrary[[#This Row],[Project ID]],'RBF Projects'!A:U,12,FALSE)),0)</f>
        <v>0</v>
      </c>
      <c r="N227" s="95" t="s">
        <v>61</v>
      </c>
      <c r="O227" s="138" t="s">
        <v>472</v>
      </c>
      <c r="P227" s="76" t="s">
        <v>28</v>
      </c>
      <c r="Q227" s="95" t="s">
        <v>472</v>
      </c>
      <c r="R227" s="76" t="s">
        <v>62</v>
      </c>
    </row>
    <row r="228" spans="1:18" outlineLevel="1" x14ac:dyDescent="0.2">
      <c r="A228" s="76" t="s">
        <v>121</v>
      </c>
      <c r="B228" s="95" t="s">
        <v>144</v>
      </c>
      <c r="C228" s="43" t="s">
        <v>19</v>
      </c>
      <c r="D228" s="76" t="s">
        <v>59</v>
      </c>
      <c r="E228" s="95" t="s">
        <v>37</v>
      </c>
      <c r="F228" s="95" t="s">
        <v>2190</v>
      </c>
      <c r="G228" s="95" t="s">
        <v>3259</v>
      </c>
      <c r="H228" s="95" t="s">
        <v>78</v>
      </c>
      <c r="I228" s="45" t="s">
        <v>514</v>
      </c>
      <c r="J228" s="95" t="str">
        <f>LEFT(DLILibrary[[#This Row],[DLI]], 3)</f>
        <v>DLR</v>
      </c>
      <c r="K228" s="121">
        <v>1</v>
      </c>
      <c r="L228" s="121">
        <f>IF(DLILibrary[[#This Row],[DLI/DLR]]="DLI",IF(J229="DLR",0,DLILibrary[[#This Row],[Value of DLI (in mln)]]),DLILibrary[[#This Row],[Value of DLI (in mln)]])</f>
        <v>1</v>
      </c>
      <c r="M228" s="239">
        <f>IF(DLILibrary[[#This Row],[DLI/DLR]]="DLI",DLILibrary[[#This Row],[Value of DLI (in mln)]]/(VLOOKUP(DLILibrary[[#This Row],[Project ID]],'RBF Projects'!A:U,12,FALSE)),0)</f>
        <v>0</v>
      </c>
      <c r="N228" s="95" t="s">
        <v>61</v>
      </c>
      <c r="O228" s="138" t="s">
        <v>472</v>
      </c>
      <c r="P228" s="76" t="s">
        <v>28</v>
      </c>
      <c r="Q228" s="95" t="s">
        <v>472</v>
      </c>
      <c r="R228" s="76" t="s">
        <v>62</v>
      </c>
    </row>
    <row r="229" spans="1:18" x14ac:dyDescent="0.2">
      <c r="A229" s="76" t="s">
        <v>121</v>
      </c>
      <c r="B229" s="95" t="s">
        <v>144</v>
      </c>
      <c r="C229" s="43" t="s">
        <v>19</v>
      </c>
      <c r="D229" s="76" t="s">
        <v>59</v>
      </c>
      <c r="E229" s="95" t="s">
        <v>37</v>
      </c>
      <c r="F229" s="95" t="s">
        <v>3231</v>
      </c>
      <c r="G229" s="95" t="s">
        <v>3472</v>
      </c>
      <c r="H229" s="95" t="s">
        <v>78</v>
      </c>
      <c r="I229" s="135" t="s">
        <v>493</v>
      </c>
      <c r="J229" s="136" t="str">
        <f>LEFT(DLILibrary[[#This Row],[DLI]], 3)</f>
        <v>DLI</v>
      </c>
      <c r="K229" s="137">
        <f>SUM(K230:K233)</f>
        <v>4.75</v>
      </c>
      <c r="L229" s="137">
        <f>IF(DLILibrary[[#This Row],[DLI/DLR]]="DLI",IF(J230="DLR",0,DLILibrary[[#This Row],[Value of DLI (in mln)]]),DLILibrary[[#This Row],[Value of DLI (in mln)]])</f>
        <v>0</v>
      </c>
      <c r="M229" s="239">
        <f>IF(DLILibrary[[#This Row],[DLI/DLR]]="DLI",DLILibrary[[#This Row],[Value of DLI (in mln)]]/(VLOOKUP(DLILibrary[[#This Row],[Project ID]],'RBF Projects'!A:U,12,FALSE)),0)</f>
        <v>7.421875E-2</v>
      </c>
      <c r="N229" s="95" t="s">
        <v>61</v>
      </c>
      <c r="O229" s="45" t="s">
        <v>528</v>
      </c>
      <c r="P229" s="76" t="s">
        <v>28</v>
      </c>
      <c r="Q229" s="95" t="s">
        <v>529</v>
      </c>
      <c r="R229" s="76" t="s">
        <v>62</v>
      </c>
    </row>
    <row r="230" spans="1:18" outlineLevel="1" x14ac:dyDescent="0.2">
      <c r="A230" s="76" t="s">
        <v>121</v>
      </c>
      <c r="B230" s="95" t="s">
        <v>144</v>
      </c>
      <c r="C230" s="43" t="s">
        <v>19</v>
      </c>
      <c r="D230" s="76" t="s">
        <v>59</v>
      </c>
      <c r="E230" s="95" t="s">
        <v>37</v>
      </c>
      <c r="F230" s="95" t="s">
        <v>3231</v>
      </c>
      <c r="G230" s="95" t="s">
        <v>3472</v>
      </c>
      <c r="H230" s="95" t="s">
        <v>78</v>
      </c>
      <c r="I230" s="45" t="s">
        <v>515</v>
      </c>
      <c r="J230" s="95" t="str">
        <f>LEFT(DLILibrary[[#This Row],[DLI]], 3)</f>
        <v>DLR</v>
      </c>
      <c r="K230" s="121">
        <v>1.25</v>
      </c>
      <c r="L230" s="121">
        <f>IF(DLILibrary[[#This Row],[DLI/DLR]]="DLI",IF(J231="DLR",0,DLILibrary[[#This Row],[Value of DLI (in mln)]]),DLILibrary[[#This Row],[Value of DLI (in mln)]])</f>
        <v>1.25</v>
      </c>
      <c r="M230" s="239">
        <f>IF(DLILibrary[[#This Row],[DLI/DLR]]="DLI",DLILibrary[[#This Row],[Value of DLI (in mln)]]/(VLOOKUP(DLILibrary[[#This Row],[Project ID]],'RBF Projects'!A:U,12,FALSE)),0)</f>
        <v>0</v>
      </c>
      <c r="N230" s="95" t="s">
        <v>61</v>
      </c>
      <c r="O230" s="45" t="s">
        <v>528</v>
      </c>
      <c r="P230" s="76" t="s">
        <v>28</v>
      </c>
      <c r="Q230" s="95" t="s">
        <v>529</v>
      </c>
      <c r="R230" s="76" t="s">
        <v>62</v>
      </c>
    </row>
    <row r="231" spans="1:18" outlineLevel="1" x14ac:dyDescent="0.2">
      <c r="A231" s="76" t="s">
        <v>121</v>
      </c>
      <c r="B231" s="95" t="s">
        <v>144</v>
      </c>
      <c r="C231" s="43" t="s">
        <v>19</v>
      </c>
      <c r="D231" s="76" t="s">
        <v>59</v>
      </c>
      <c r="E231" s="95" t="s">
        <v>37</v>
      </c>
      <c r="F231" s="95" t="s">
        <v>3231</v>
      </c>
      <c r="G231" s="95" t="s">
        <v>3472</v>
      </c>
      <c r="H231" s="95" t="s">
        <v>78</v>
      </c>
      <c r="I231" s="45" t="s">
        <v>516</v>
      </c>
      <c r="J231" s="95" t="str">
        <f>LEFT(DLILibrary[[#This Row],[DLI]], 3)</f>
        <v>DLR</v>
      </c>
      <c r="K231" s="121">
        <v>1.25</v>
      </c>
      <c r="L231" s="121">
        <f>IF(DLILibrary[[#This Row],[DLI/DLR]]="DLI",IF(J232="DLR",0,DLILibrary[[#This Row],[Value of DLI (in mln)]]),DLILibrary[[#This Row],[Value of DLI (in mln)]])</f>
        <v>1.25</v>
      </c>
      <c r="M231" s="239">
        <f>IF(DLILibrary[[#This Row],[DLI/DLR]]="DLI",DLILibrary[[#This Row],[Value of DLI (in mln)]]/(VLOOKUP(DLILibrary[[#This Row],[Project ID]],'RBF Projects'!A:U,12,FALSE)),0)</f>
        <v>0</v>
      </c>
      <c r="N231" s="95" t="s">
        <v>61</v>
      </c>
      <c r="O231" s="45" t="s">
        <v>528</v>
      </c>
      <c r="P231" s="76" t="s">
        <v>28</v>
      </c>
      <c r="Q231" s="95" t="s">
        <v>529</v>
      </c>
      <c r="R231" s="76" t="s">
        <v>62</v>
      </c>
    </row>
    <row r="232" spans="1:18" outlineLevel="1" x14ac:dyDescent="0.2">
      <c r="A232" s="76" t="s">
        <v>121</v>
      </c>
      <c r="B232" s="95" t="s">
        <v>144</v>
      </c>
      <c r="C232" s="43" t="s">
        <v>19</v>
      </c>
      <c r="D232" s="76" t="s">
        <v>59</v>
      </c>
      <c r="E232" s="95" t="s">
        <v>37</v>
      </c>
      <c r="F232" s="95" t="s">
        <v>3231</v>
      </c>
      <c r="G232" s="95" t="s">
        <v>3472</v>
      </c>
      <c r="H232" s="95" t="s">
        <v>78</v>
      </c>
      <c r="I232" s="45" t="s">
        <v>518</v>
      </c>
      <c r="J232" s="95" t="str">
        <f>LEFT(DLILibrary[[#This Row],[DLI]], 3)</f>
        <v>DLR</v>
      </c>
      <c r="K232" s="121">
        <v>1.25</v>
      </c>
      <c r="L232" s="121">
        <f>IF(DLILibrary[[#This Row],[DLI/DLR]]="DLI",IF(J233="DLR",0,DLILibrary[[#This Row],[Value of DLI (in mln)]]),DLILibrary[[#This Row],[Value of DLI (in mln)]])</f>
        <v>1.25</v>
      </c>
      <c r="M232" s="239">
        <f>IF(DLILibrary[[#This Row],[DLI/DLR]]="DLI",DLILibrary[[#This Row],[Value of DLI (in mln)]]/(VLOOKUP(DLILibrary[[#This Row],[Project ID]],'RBF Projects'!A:U,12,FALSE)),0)</f>
        <v>0</v>
      </c>
      <c r="N232" s="95" t="s">
        <v>61</v>
      </c>
      <c r="O232" s="45" t="s">
        <v>528</v>
      </c>
      <c r="P232" s="76" t="s">
        <v>28</v>
      </c>
      <c r="Q232" s="95" t="s">
        <v>529</v>
      </c>
      <c r="R232" s="76" t="s">
        <v>62</v>
      </c>
    </row>
    <row r="233" spans="1:18" outlineLevel="1" x14ac:dyDescent="0.2">
      <c r="A233" s="76" t="s">
        <v>121</v>
      </c>
      <c r="B233" s="95" t="s">
        <v>144</v>
      </c>
      <c r="C233" s="43" t="s">
        <v>19</v>
      </c>
      <c r="D233" s="76" t="s">
        <v>59</v>
      </c>
      <c r="E233" s="95" t="s">
        <v>37</v>
      </c>
      <c r="F233" s="95" t="s">
        <v>3231</v>
      </c>
      <c r="G233" s="95" t="s">
        <v>3472</v>
      </c>
      <c r="H233" s="95" t="s">
        <v>78</v>
      </c>
      <c r="I233" s="45" t="s">
        <v>517</v>
      </c>
      <c r="J233" s="95" t="str">
        <f>LEFT(DLILibrary[[#This Row],[DLI]], 3)</f>
        <v>DLR</v>
      </c>
      <c r="K233" s="121">
        <v>1</v>
      </c>
      <c r="L233" s="121">
        <f>IF(DLILibrary[[#This Row],[DLI/DLR]]="DLI",IF(J234="DLR",0,DLILibrary[[#This Row],[Value of DLI (in mln)]]),DLILibrary[[#This Row],[Value of DLI (in mln)]])</f>
        <v>1</v>
      </c>
      <c r="M233" s="239">
        <f>IF(DLILibrary[[#This Row],[DLI/DLR]]="DLI",DLILibrary[[#This Row],[Value of DLI (in mln)]]/(VLOOKUP(DLILibrary[[#This Row],[Project ID]],'RBF Projects'!A:U,12,FALSE)),0)</f>
        <v>0</v>
      </c>
      <c r="N233" s="95" t="s">
        <v>61</v>
      </c>
      <c r="O233" s="45" t="s">
        <v>528</v>
      </c>
      <c r="P233" s="76" t="s">
        <v>28</v>
      </c>
      <c r="Q233" s="95" t="s">
        <v>529</v>
      </c>
      <c r="R233" s="76" t="s">
        <v>62</v>
      </c>
    </row>
    <row r="234" spans="1:18" s="78" customFormat="1" x14ac:dyDescent="0.2">
      <c r="A234" s="77" t="s">
        <v>113</v>
      </c>
      <c r="B234" s="78" t="s">
        <v>145</v>
      </c>
      <c r="C234" s="42" t="s">
        <v>23</v>
      </c>
      <c r="D234" s="77" t="s">
        <v>59</v>
      </c>
      <c r="E234" s="78" t="s">
        <v>37</v>
      </c>
      <c r="F234" s="78" t="s">
        <v>2190</v>
      </c>
      <c r="G234" s="78" t="s">
        <v>3270</v>
      </c>
      <c r="H234" s="78" t="s">
        <v>73</v>
      </c>
      <c r="I234" s="129" t="s">
        <v>531</v>
      </c>
      <c r="J234" s="130" t="str">
        <f>LEFT(DLILibrary[[#This Row],[DLI]], 3)</f>
        <v>DLI</v>
      </c>
      <c r="K234" s="131">
        <v>5</v>
      </c>
      <c r="L234" s="131">
        <f>IF(DLILibrary[[#This Row],[DLI/DLR]]="DLI",IF(J235="DLR",0,DLILibrary[[#This Row],[Value of DLI (in mln)]]),DLILibrary[[#This Row],[Value of DLI (in mln)]])</f>
        <v>5</v>
      </c>
      <c r="M234" s="239">
        <f>IF(DLILibrary[[#This Row],[DLI/DLR]]="DLI",DLILibrary[[#This Row],[Value of DLI (in mln)]]/(VLOOKUP(DLILibrary[[#This Row],[Project ID]],'RBF Projects'!A:U,12,FALSE)),0)</f>
        <v>9.9997260075073938E-2</v>
      </c>
      <c r="N234" s="78" t="s">
        <v>62</v>
      </c>
      <c r="O234" s="133" t="s">
        <v>472</v>
      </c>
      <c r="P234" s="77" t="s">
        <v>30</v>
      </c>
      <c r="Q234" s="78" t="s">
        <v>547</v>
      </c>
      <c r="R234" s="77" t="s">
        <v>62</v>
      </c>
    </row>
    <row r="235" spans="1:18" x14ac:dyDescent="0.2">
      <c r="A235" s="76" t="s">
        <v>113</v>
      </c>
      <c r="B235" s="95" t="s">
        <v>145</v>
      </c>
      <c r="C235" s="43" t="s">
        <v>23</v>
      </c>
      <c r="D235" s="76" t="s">
        <v>59</v>
      </c>
      <c r="E235" s="95" t="s">
        <v>37</v>
      </c>
      <c r="F235" s="95" t="s">
        <v>3238</v>
      </c>
      <c r="G235" s="95" t="s">
        <v>2868</v>
      </c>
      <c r="H235" s="95" t="s">
        <v>73</v>
      </c>
      <c r="I235" s="135" t="s">
        <v>532</v>
      </c>
      <c r="J235" s="136" t="str">
        <f>LEFT(DLILibrary[[#This Row],[DLI]], 3)</f>
        <v>DLI</v>
      </c>
      <c r="K235" s="137">
        <v>5</v>
      </c>
      <c r="L235" s="137">
        <f>IF(DLILibrary[[#This Row],[DLI/DLR]]="DLI",IF(J236="DLR",0,DLILibrary[[#This Row],[Value of DLI (in mln)]]),DLILibrary[[#This Row],[Value of DLI (in mln)]])</f>
        <v>5</v>
      </c>
      <c r="M235" s="239">
        <f>IF(DLILibrary[[#This Row],[DLI/DLR]]="DLI",DLILibrary[[#This Row],[Value of DLI (in mln)]]/(VLOOKUP(DLILibrary[[#This Row],[Project ID]],'RBF Projects'!A:U,12,FALSE)),0)</f>
        <v>9.9997260075073938E-2</v>
      </c>
      <c r="N235" s="95" t="s">
        <v>62</v>
      </c>
      <c r="O235" s="138" t="s">
        <v>472</v>
      </c>
      <c r="P235" s="76" t="s">
        <v>30</v>
      </c>
      <c r="Q235" s="95" t="s">
        <v>547</v>
      </c>
      <c r="R235" s="76" t="s">
        <v>62</v>
      </c>
    </row>
    <row r="236" spans="1:18" x14ac:dyDescent="0.2">
      <c r="A236" s="76" t="s">
        <v>113</v>
      </c>
      <c r="B236" s="95" t="s">
        <v>145</v>
      </c>
      <c r="C236" s="43" t="s">
        <v>23</v>
      </c>
      <c r="D236" s="76" t="s">
        <v>59</v>
      </c>
      <c r="E236" s="95" t="s">
        <v>37</v>
      </c>
      <c r="F236" s="95" t="s">
        <v>3238</v>
      </c>
      <c r="G236" s="95" t="s">
        <v>3243</v>
      </c>
      <c r="H236" s="95" t="s">
        <v>73</v>
      </c>
      <c r="I236" s="135" t="s">
        <v>534</v>
      </c>
      <c r="J236" s="136" t="str">
        <f>LEFT(DLILibrary[[#This Row],[DLI]], 3)</f>
        <v>DLI</v>
      </c>
      <c r="K236" s="137">
        <v>5</v>
      </c>
      <c r="L236" s="137">
        <f>IF(DLILibrary[[#This Row],[DLI/DLR]]="DLI",IF(J237="DLR",0,DLILibrary[[#This Row],[Value of DLI (in mln)]]),DLILibrary[[#This Row],[Value of DLI (in mln)]])</f>
        <v>5</v>
      </c>
      <c r="M236" s="239">
        <f>IF(DLILibrary[[#This Row],[DLI/DLR]]="DLI",DLILibrary[[#This Row],[Value of DLI (in mln)]]/(VLOOKUP(DLILibrary[[#This Row],[Project ID]],'RBF Projects'!A:U,12,FALSE)),0)</f>
        <v>9.9997260075073938E-2</v>
      </c>
      <c r="N236" s="95" t="s">
        <v>62</v>
      </c>
      <c r="O236" s="138" t="s">
        <v>472</v>
      </c>
      <c r="P236" s="76" t="s">
        <v>30</v>
      </c>
      <c r="Q236" s="95" t="s">
        <v>547</v>
      </c>
      <c r="R236" s="76" t="s">
        <v>62</v>
      </c>
    </row>
    <row r="237" spans="1:18" x14ac:dyDescent="0.2">
      <c r="A237" s="76" t="s">
        <v>113</v>
      </c>
      <c r="B237" s="95" t="s">
        <v>145</v>
      </c>
      <c r="C237" s="43" t="s">
        <v>23</v>
      </c>
      <c r="D237" s="76" t="s">
        <v>59</v>
      </c>
      <c r="E237" s="95" t="s">
        <v>37</v>
      </c>
      <c r="F237" s="95" t="s">
        <v>3238</v>
      </c>
      <c r="G237" s="95" t="s">
        <v>3243</v>
      </c>
      <c r="H237" s="95" t="s">
        <v>73</v>
      </c>
      <c r="I237" s="135" t="s">
        <v>533</v>
      </c>
      <c r="J237" s="136" t="str">
        <f>LEFT(DLILibrary[[#This Row],[DLI]], 3)</f>
        <v>DLI</v>
      </c>
      <c r="K237" s="137">
        <v>5</v>
      </c>
      <c r="L237" s="137">
        <f>IF(DLILibrary[[#This Row],[DLI/DLR]]="DLI",IF(J238="DLR",0,DLILibrary[[#This Row],[Value of DLI (in mln)]]),DLILibrary[[#This Row],[Value of DLI (in mln)]])</f>
        <v>5</v>
      </c>
      <c r="M237" s="239">
        <f>IF(DLILibrary[[#This Row],[DLI/DLR]]="DLI",DLILibrary[[#This Row],[Value of DLI (in mln)]]/(VLOOKUP(DLILibrary[[#This Row],[Project ID]],'RBF Projects'!A:U,12,FALSE)),0)</f>
        <v>9.9997260075073938E-2</v>
      </c>
      <c r="N237" s="95" t="s">
        <v>62</v>
      </c>
      <c r="O237" s="138" t="s">
        <v>472</v>
      </c>
      <c r="P237" s="76" t="s">
        <v>30</v>
      </c>
      <c r="Q237" s="95" t="s">
        <v>547</v>
      </c>
      <c r="R237" s="76" t="s">
        <v>62</v>
      </c>
    </row>
    <row r="238" spans="1:18" x14ac:dyDescent="0.2">
      <c r="A238" s="76" t="s">
        <v>113</v>
      </c>
      <c r="B238" s="95" t="s">
        <v>145</v>
      </c>
      <c r="C238" s="43" t="s">
        <v>23</v>
      </c>
      <c r="D238" s="76" t="s">
        <v>59</v>
      </c>
      <c r="E238" s="95" t="s">
        <v>37</v>
      </c>
      <c r="F238" s="95" t="s">
        <v>3238</v>
      </c>
      <c r="G238" s="95" t="s">
        <v>3277</v>
      </c>
      <c r="H238" s="95" t="s">
        <v>74</v>
      </c>
      <c r="I238" s="135" t="s">
        <v>535</v>
      </c>
      <c r="J238" s="136" t="str">
        <f>LEFT(DLILibrary[[#This Row],[DLI]], 3)</f>
        <v>DLI</v>
      </c>
      <c r="K238" s="137">
        <v>2.5</v>
      </c>
      <c r="L238" s="137">
        <f>IF(DLILibrary[[#This Row],[DLI/DLR]]="DLI",IF(J239="DLR",0,DLILibrary[[#This Row],[Value of DLI (in mln)]]),DLILibrary[[#This Row],[Value of DLI (in mln)]])</f>
        <v>2.5</v>
      </c>
      <c r="M238" s="239">
        <f>IF(DLILibrary[[#This Row],[DLI/DLR]]="DLI",DLILibrary[[#This Row],[Value of DLI (in mln)]]/(VLOOKUP(DLILibrary[[#This Row],[Project ID]],'RBF Projects'!A:U,12,FALSE)),0)</f>
        <v>4.9998630037536969E-2</v>
      </c>
      <c r="N238" s="95" t="s">
        <v>61</v>
      </c>
      <c r="O238" s="138" t="s">
        <v>472</v>
      </c>
      <c r="P238" s="76" t="s">
        <v>30</v>
      </c>
      <c r="Q238" s="95" t="s">
        <v>547</v>
      </c>
      <c r="R238" s="76" t="s">
        <v>62</v>
      </c>
    </row>
    <row r="239" spans="1:18" x14ac:dyDescent="0.2">
      <c r="A239" s="76" t="s">
        <v>113</v>
      </c>
      <c r="B239" s="95" t="s">
        <v>145</v>
      </c>
      <c r="C239" s="43" t="s">
        <v>23</v>
      </c>
      <c r="D239" s="76" t="s">
        <v>59</v>
      </c>
      <c r="E239" s="95" t="s">
        <v>37</v>
      </c>
      <c r="F239" s="95" t="s">
        <v>3238</v>
      </c>
      <c r="G239" s="95" t="s">
        <v>3243</v>
      </c>
      <c r="H239" s="95" t="s">
        <v>74</v>
      </c>
      <c r="I239" s="135" t="s">
        <v>536</v>
      </c>
      <c r="J239" s="136" t="str">
        <f>LEFT(DLILibrary[[#This Row],[DLI]], 3)</f>
        <v>DLI</v>
      </c>
      <c r="K239" s="137">
        <v>2.5</v>
      </c>
      <c r="L239" s="137">
        <f>IF(DLILibrary[[#This Row],[DLI/DLR]]="DLI",IF(J240="DLR",0,DLILibrary[[#This Row],[Value of DLI (in mln)]]),DLILibrary[[#This Row],[Value of DLI (in mln)]])</f>
        <v>2.5</v>
      </c>
      <c r="M239" s="239">
        <f>IF(DLILibrary[[#This Row],[DLI/DLR]]="DLI",DLILibrary[[#This Row],[Value of DLI (in mln)]]/(VLOOKUP(DLILibrary[[#This Row],[Project ID]],'RBF Projects'!A:U,12,FALSE)),0)</f>
        <v>4.9998630037536969E-2</v>
      </c>
      <c r="N239" s="95" t="s">
        <v>61</v>
      </c>
      <c r="O239" s="138" t="s">
        <v>472</v>
      </c>
      <c r="P239" s="76" t="s">
        <v>30</v>
      </c>
      <c r="Q239" s="95" t="s">
        <v>547</v>
      </c>
      <c r="R239" s="76" t="s">
        <v>62</v>
      </c>
    </row>
    <row r="240" spans="1:18" x14ac:dyDescent="0.2">
      <c r="A240" s="76" t="s">
        <v>113</v>
      </c>
      <c r="B240" s="95" t="s">
        <v>145</v>
      </c>
      <c r="C240" s="43" t="s">
        <v>23</v>
      </c>
      <c r="D240" s="76" t="s">
        <v>59</v>
      </c>
      <c r="E240" s="95" t="s">
        <v>37</v>
      </c>
      <c r="F240" s="95" t="s">
        <v>3238</v>
      </c>
      <c r="G240" s="95" t="s">
        <v>3275</v>
      </c>
      <c r="H240" s="95" t="s">
        <v>74</v>
      </c>
      <c r="I240" s="135" t="s">
        <v>537</v>
      </c>
      <c r="J240" s="136" t="str">
        <f>LEFT(DLILibrary[[#This Row],[DLI]], 3)</f>
        <v>DLI</v>
      </c>
      <c r="K240" s="137">
        <v>2.5006849999999998</v>
      </c>
      <c r="L240" s="137">
        <f>IF(DLILibrary[[#This Row],[DLI/DLR]]="DLI",IF(J241="DLR",0,DLILibrary[[#This Row],[Value of DLI (in mln)]]),DLILibrary[[#This Row],[Value of DLI (in mln)]])</f>
        <v>2.5006849999999998</v>
      </c>
      <c r="M240" s="239">
        <f>IF(DLILibrary[[#This Row],[DLI/DLR]]="DLI",DLILibrary[[#This Row],[Value of DLI (in mln)]]/(VLOOKUP(DLILibrary[[#This Row],[Project ID]],'RBF Projects'!A:U,12,FALSE)),0)</f>
        <v>5.0012329662167253E-2</v>
      </c>
      <c r="N240" s="95" t="s">
        <v>61</v>
      </c>
      <c r="O240" s="138" t="s">
        <v>472</v>
      </c>
      <c r="P240" s="76" t="s">
        <v>30</v>
      </c>
      <c r="Q240" s="95" t="s">
        <v>547</v>
      </c>
      <c r="R240" s="76" t="s">
        <v>62</v>
      </c>
    </row>
    <row r="241" spans="1:18" x14ac:dyDescent="0.2">
      <c r="A241" s="76" t="s">
        <v>113</v>
      </c>
      <c r="B241" s="95" t="s">
        <v>145</v>
      </c>
      <c r="C241" s="43" t="s">
        <v>23</v>
      </c>
      <c r="D241" s="76" t="s">
        <v>59</v>
      </c>
      <c r="E241" s="95" t="s">
        <v>37</v>
      </c>
      <c r="F241" s="95" t="s">
        <v>3238</v>
      </c>
      <c r="G241" s="95" t="s">
        <v>3275</v>
      </c>
      <c r="H241" s="95" t="s">
        <v>74</v>
      </c>
      <c r="I241" s="135" t="s">
        <v>538</v>
      </c>
      <c r="J241" s="136" t="str">
        <f>LEFT(DLILibrary[[#This Row],[DLI]], 3)</f>
        <v>DLI</v>
      </c>
      <c r="K241" s="137">
        <v>2.5006849999999998</v>
      </c>
      <c r="L241" s="137">
        <f>IF(DLILibrary[[#This Row],[DLI/DLR]]="DLI",IF(J242="DLR",0,DLILibrary[[#This Row],[Value of DLI (in mln)]]),DLILibrary[[#This Row],[Value of DLI (in mln)]])</f>
        <v>2.5006849999999998</v>
      </c>
      <c r="M241" s="239">
        <f>IF(DLILibrary[[#This Row],[DLI/DLR]]="DLI",DLILibrary[[#This Row],[Value of DLI (in mln)]]/(VLOOKUP(DLILibrary[[#This Row],[Project ID]],'RBF Projects'!A:U,12,FALSE)),0)</f>
        <v>5.0012329662167253E-2</v>
      </c>
      <c r="N241" s="95" t="s">
        <v>61</v>
      </c>
      <c r="O241" s="138" t="s">
        <v>472</v>
      </c>
      <c r="P241" s="76" t="s">
        <v>30</v>
      </c>
      <c r="Q241" s="95" t="s">
        <v>547</v>
      </c>
      <c r="R241" s="76" t="s">
        <v>62</v>
      </c>
    </row>
    <row r="242" spans="1:18" x14ac:dyDescent="0.2">
      <c r="A242" s="76" t="s">
        <v>113</v>
      </c>
      <c r="B242" s="95" t="s">
        <v>145</v>
      </c>
      <c r="C242" s="43" t="s">
        <v>23</v>
      </c>
      <c r="D242" s="76" t="s">
        <v>59</v>
      </c>
      <c r="E242" s="95" t="s">
        <v>37</v>
      </c>
      <c r="F242" s="95" t="s">
        <v>3238</v>
      </c>
      <c r="G242" s="95" t="s">
        <v>3277</v>
      </c>
      <c r="H242" s="95" t="s">
        <v>73</v>
      </c>
      <c r="I242" s="135" t="s">
        <v>539</v>
      </c>
      <c r="J242" s="136" t="str">
        <f>LEFT(DLILibrary[[#This Row],[DLI]], 3)</f>
        <v>DLI</v>
      </c>
      <c r="K242" s="137">
        <v>3</v>
      </c>
      <c r="L242" s="137">
        <f>IF(DLILibrary[[#This Row],[DLI/DLR]]="DLI",IF(J243="DLR",0,DLILibrary[[#This Row],[Value of DLI (in mln)]]),DLILibrary[[#This Row],[Value of DLI (in mln)]])</f>
        <v>3</v>
      </c>
      <c r="M242" s="239">
        <f>IF(DLILibrary[[#This Row],[DLI/DLR]]="DLI",DLILibrary[[#This Row],[Value of DLI (in mln)]]/(VLOOKUP(DLILibrary[[#This Row],[Project ID]],'RBF Projects'!A:U,12,FALSE)),0)</f>
        <v>5.9998356045044367E-2</v>
      </c>
      <c r="N242" s="95" t="s">
        <v>61</v>
      </c>
      <c r="O242" s="138" t="s">
        <v>472</v>
      </c>
      <c r="P242" s="76" t="s">
        <v>30</v>
      </c>
      <c r="Q242" s="95" t="s">
        <v>547</v>
      </c>
      <c r="R242" s="76" t="s">
        <v>62</v>
      </c>
    </row>
    <row r="243" spans="1:18" x14ac:dyDescent="0.2">
      <c r="A243" s="76" t="s">
        <v>113</v>
      </c>
      <c r="B243" s="95" t="s">
        <v>145</v>
      </c>
      <c r="C243" s="43" t="s">
        <v>23</v>
      </c>
      <c r="D243" s="76" t="s">
        <v>59</v>
      </c>
      <c r="E243" s="95" t="s">
        <v>37</v>
      </c>
      <c r="F243" s="95" t="s">
        <v>3238</v>
      </c>
      <c r="G243" s="95" t="s">
        <v>3277</v>
      </c>
      <c r="H243" s="95" t="s">
        <v>74</v>
      </c>
      <c r="I243" s="135" t="s">
        <v>540</v>
      </c>
      <c r="J243" s="136" t="str">
        <f>LEFT(DLILibrary[[#This Row],[DLI]], 3)</f>
        <v>DLI</v>
      </c>
      <c r="K243" s="137">
        <v>2.5</v>
      </c>
      <c r="L243" s="137">
        <f>IF(DLILibrary[[#This Row],[DLI/DLR]]="DLI",IF(J244="DLR",0,DLILibrary[[#This Row],[Value of DLI (in mln)]]),DLILibrary[[#This Row],[Value of DLI (in mln)]])</f>
        <v>2.5</v>
      </c>
      <c r="M243" s="239">
        <f>IF(DLILibrary[[#This Row],[DLI/DLR]]="DLI",DLILibrary[[#This Row],[Value of DLI (in mln)]]/(VLOOKUP(DLILibrary[[#This Row],[Project ID]],'RBF Projects'!A:U,12,FALSE)),0)</f>
        <v>4.9998630037536969E-2</v>
      </c>
      <c r="N243" s="95" t="s">
        <v>62</v>
      </c>
      <c r="O243" s="138" t="s">
        <v>472</v>
      </c>
      <c r="P243" s="76" t="s">
        <v>30</v>
      </c>
      <c r="Q243" s="95" t="s">
        <v>547</v>
      </c>
      <c r="R243" s="76" t="s">
        <v>62</v>
      </c>
    </row>
    <row r="244" spans="1:18" x14ac:dyDescent="0.2">
      <c r="A244" s="76" t="s">
        <v>113</v>
      </c>
      <c r="B244" s="95" t="s">
        <v>145</v>
      </c>
      <c r="C244" s="43" t="s">
        <v>23</v>
      </c>
      <c r="D244" s="76" t="s">
        <v>59</v>
      </c>
      <c r="E244" s="95" t="s">
        <v>37</v>
      </c>
      <c r="F244" s="95" t="s">
        <v>3238</v>
      </c>
      <c r="G244" s="95" t="s">
        <v>3278</v>
      </c>
      <c r="H244" s="95" t="s">
        <v>74</v>
      </c>
      <c r="I244" s="135" t="s">
        <v>541</v>
      </c>
      <c r="J244" s="136" t="str">
        <f>LEFT(DLILibrary[[#This Row],[DLI]], 3)</f>
        <v>DLI</v>
      </c>
      <c r="K244" s="137">
        <v>2.5</v>
      </c>
      <c r="L244" s="137">
        <f>IF(DLILibrary[[#This Row],[DLI/DLR]]="DLI",IF(J245="DLR",0,DLILibrary[[#This Row],[Value of DLI (in mln)]]),DLILibrary[[#This Row],[Value of DLI (in mln)]])</f>
        <v>2.5</v>
      </c>
      <c r="M244" s="239">
        <f>IF(DLILibrary[[#This Row],[DLI/DLR]]="DLI",DLILibrary[[#This Row],[Value of DLI (in mln)]]/(VLOOKUP(DLILibrary[[#This Row],[Project ID]],'RBF Projects'!A:U,12,FALSE)),0)</f>
        <v>4.9998630037536969E-2</v>
      </c>
      <c r="N244" s="95" t="s">
        <v>61</v>
      </c>
      <c r="O244" s="138" t="s">
        <v>472</v>
      </c>
      <c r="P244" s="76" t="s">
        <v>30</v>
      </c>
      <c r="Q244" s="95" t="s">
        <v>547</v>
      </c>
      <c r="R244" s="76" t="s">
        <v>62</v>
      </c>
    </row>
    <row r="245" spans="1:18" x14ac:dyDescent="0.2">
      <c r="A245" s="76" t="s">
        <v>113</v>
      </c>
      <c r="B245" s="95" t="s">
        <v>145</v>
      </c>
      <c r="C245" s="43" t="s">
        <v>23</v>
      </c>
      <c r="D245" s="76" t="s">
        <v>59</v>
      </c>
      <c r="E245" s="95" t="s">
        <v>37</v>
      </c>
      <c r="F245" s="95" t="s">
        <v>3238</v>
      </c>
      <c r="G245" s="95" t="s">
        <v>3278</v>
      </c>
      <c r="H245" s="95" t="s">
        <v>78</v>
      </c>
      <c r="I245" s="135" t="s">
        <v>542</v>
      </c>
      <c r="J245" s="136" t="str">
        <f>LEFT(DLILibrary[[#This Row],[DLI]], 3)</f>
        <v>DLI</v>
      </c>
      <c r="K245" s="137">
        <v>2</v>
      </c>
      <c r="L245" s="137">
        <f>IF(DLILibrary[[#This Row],[DLI/DLR]]="DLI",IF(J246="DLR",0,DLILibrary[[#This Row],[Value of DLI (in mln)]]),DLILibrary[[#This Row],[Value of DLI (in mln)]])</f>
        <v>2</v>
      </c>
      <c r="M245" s="239">
        <f>IF(DLILibrary[[#This Row],[DLI/DLR]]="DLI",DLILibrary[[#This Row],[Value of DLI (in mln)]]/(VLOOKUP(DLILibrary[[#This Row],[Project ID]],'RBF Projects'!A:U,12,FALSE)),0)</f>
        <v>3.9998904030029578E-2</v>
      </c>
      <c r="N245" s="95" t="s">
        <v>61</v>
      </c>
      <c r="O245" s="138" t="s">
        <v>472</v>
      </c>
      <c r="P245" s="76" t="s">
        <v>30</v>
      </c>
      <c r="Q245" s="95" t="s">
        <v>547</v>
      </c>
      <c r="R245" s="76" t="s">
        <v>62</v>
      </c>
    </row>
    <row r="246" spans="1:18" x14ac:dyDescent="0.2">
      <c r="A246" s="76" t="s">
        <v>113</v>
      </c>
      <c r="B246" s="95" t="s">
        <v>145</v>
      </c>
      <c r="C246" s="43" t="s">
        <v>23</v>
      </c>
      <c r="D246" s="76" t="s">
        <v>59</v>
      </c>
      <c r="E246" s="95" t="s">
        <v>37</v>
      </c>
      <c r="F246" s="95" t="s">
        <v>3238</v>
      </c>
      <c r="G246" s="95" t="s">
        <v>3278</v>
      </c>
      <c r="H246" s="95" t="s">
        <v>78</v>
      </c>
      <c r="I246" s="135" t="s">
        <v>543</v>
      </c>
      <c r="J246" s="136" t="str">
        <f>LEFT(DLILibrary[[#This Row],[DLI]], 3)</f>
        <v>DLI</v>
      </c>
      <c r="K246" s="137">
        <v>2.4</v>
      </c>
      <c r="L246" s="137">
        <f>IF(DLILibrary[[#This Row],[DLI/DLR]]="DLI",IF(J247="DLR",0,DLILibrary[[#This Row],[Value of DLI (in mln)]]),DLILibrary[[#This Row],[Value of DLI (in mln)]])</f>
        <v>2.4</v>
      </c>
      <c r="M246" s="239">
        <f>IF(DLILibrary[[#This Row],[DLI/DLR]]="DLI",DLILibrary[[#This Row],[Value of DLI (in mln)]]/(VLOOKUP(DLILibrary[[#This Row],[Project ID]],'RBF Projects'!A:U,12,FALSE)),0)</f>
        <v>4.7998684836035491E-2</v>
      </c>
      <c r="N246" s="95" t="s">
        <v>61</v>
      </c>
      <c r="O246" s="138" t="s">
        <v>472</v>
      </c>
      <c r="P246" s="76" t="s">
        <v>30</v>
      </c>
      <c r="Q246" s="95" t="s">
        <v>547</v>
      </c>
      <c r="R246" s="76" t="s">
        <v>62</v>
      </c>
    </row>
    <row r="247" spans="1:18" x14ac:dyDescent="0.2">
      <c r="A247" s="76" t="s">
        <v>113</v>
      </c>
      <c r="B247" s="95" t="s">
        <v>145</v>
      </c>
      <c r="C247" s="43" t="s">
        <v>23</v>
      </c>
      <c r="D247" s="76" t="s">
        <v>59</v>
      </c>
      <c r="E247" s="95" t="s">
        <v>37</v>
      </c>
      <c r="F247" s="95" t="s">
        <v>3238</v>
      </c>
      <c r="G247" s="95" t="s">
        <v>3278</v>
      </c>
      <c r="H247" s="95" t="s">
        <v>74</v>
      </c>
      <c r="I247" s="135" t="s">
        <v>544</v>
      </c>
      <c r="J247" s="136" t="str">
        <f>LEFT(DLILibrary[[#This Row],[DLI]], 3)</f>
        <v>DLI</v>
      </c>
      <c r="K247" s="137">
        <v>2.6</v>
      </c>
      <c r="L247" s="137">
        <f>IF(DLILibrary[[#This Row],[DLI/DLR]]="DLI",IF(J248="DLR",0,DLILibrary[[#This Row],[Value of DLI (in mln)]]),DLILibrary[[#This Row],[Value of DLI (in mln)]])</f>
        <v>2.6</v>
      </c>
      <c r="M247" s="239">
        <f>IF(DLILibrary[[#This Row],[DLI/DLR]]="DLI",DLILibrary[[#This Row],[Value of DLI (in mln)]]/(VLOOKUP(DLILibrary[[#This Row],[Project ID]],'RBF Projects'!A:U,12,FALSE)),0)</f>
        <v>5.1998575239038454E-2</v>
      </c>
      <c r="N247" s="95" t="s">
        <v>62</v>
      </c>
      <c r="O247" s="138" t="s">
        <v>472</v>
      </c>
      <c r="P247" s="76" t="s">
        <v>30</v>
      </c>
      <c r="Q247" s="95" t="s">
        <v>547</v>
      </c>
      <c r="R247" s="76" t="s">
        <v>62</v>
      </c>
    </row>
    <row r="248" spans="1:18" x14ac:dyDescent="0.2">
      <c r="A248" s="76" t="s">
        <v>113</v>
      </c>
      <c r="B248" s="95" t="s">
        <v>145</v>
      </c>
      <c r="C248" s="43" t="s">
        <v>23</v>
      </c>
      <c r="D248" s="76" t="s">
        <v>59</v>
      </c>
      <c r="E248" s="95" t="s">
        <v>37</v>
      </c>
      <c r="F248" s="95" t="s">
        <v>3238</v>
      </c>
      <c r="G248" s="95" t="s">
        <v>3278</v>
      </c>
      <c r="H248" s="95" t="s">
        <v>74</v>
      </c>
      <c r="I248" s="135" t="s">
        <v>546</v>
      </c>
      <c r="J248" s="136" t="str">
        <f>LEFT(DLILibrary[[#This Row],[DLI]], 3)</f>
        <v>DLI</v>
      </c>
      <c r="K248" s="137">
        <v>2.4</v>
      </c>
      <c r="L248" s="137">
        <f>IF(DLILibrary[[#This Row],[DLI/DLR]]="DLI",IF(J249="DLR",0,DLILibrary[[#This Row],[Value of DLI (in mln)]]),DLILibrary[[#This Row],[Value of DLI (in mln)]])</f>
        <v>2.4</v>
      </c>
      <c r="M248" s="239">
        <f>IF(DLILibrary[[#This Row],[DLI/DLR]]="DLI",DLILibrary[[#This Row],[Value of DLI (in mln)]]/(VLOOKUP(DLILibrary[[#This Row],[Project ID]],'RBF Projects'!A:U,12,FALSE)),0)</f>
        <v>4.7998684836035491E-2</v>
      </c>
      <c r="N248" s="95" t="s">
        <v>61</v>
      </c>
      <c r="O248" s="138" t="s">
        <v>472</v>
      </c>
      <c r="P248" s="76" t="s">
        <v>30</v>
      </c>
      <c r="Q248" s="95" t="s">
        <v>547</v>
      </c>
      <c r="R248" s="76" t="s">
        <v>62</v>
      </c>
    </row>
    <row r="249" spans="1:18" x14ac:dyDescent="0.2">
      <c r="A249" s="76" t="s">
        <v>113</v>
      </c>
      <c r="B249" s="95" t="s">
        <v>145</v>
      </c>
      <c r="C249" s="43" t="s">
        <v>23</v>
      </c>
      <c r="D249" s="76" t="s">
        <v>59</v>
      </c>
      <c r="E249" s="95" t="s">
        <v>37</v>
      </c>
      <c r="F249" s="95" t="s">
        <v>3238</v>
      </c>
      <c r="G249" s="95" t="s">
        <v>3278</v>
      </c>
      <c r="H249" s="95" t="s">
        <v>78</v>
      </c>
      <c r="I249" s="135" t="s">
        <v>545</v>
      </c>
      <c r="J249" s="136" t="str">
        <f>LEFT(DLILibrary[[#This Row],[DLI]], 3)</f>
        <v>DLI</v>
      </c>
      <c r="K249" s="137">
        <v>2.6</v>
      </c>
      <c r="L249" s="137">
        <f>IF(DLILibrary[[#This Row],[DLI/DLR]]="DLI",IF(J250="DLR",0,DLILibrary[[#This Row],[Value of DLI (in mln)]]),DLILibrary[[#This Row],[Value of DLI (in mln)]])</f>
        <v>2.6</v>
      </c>
      <c r="M249" s="239">
        <f>IF(DLILibrary[[#This Row],[DLI/DLR]]="DLI",DLILibrary[[#This Row],[Value of DLI (in mln)]]/(VLOOKUP(DLILibrary[[#This Row],[Project ID]],'RBF Projects'!A:U,12,FALSE)),0)</f>
        <v>5.1998575239038454E-2</v>
      </c>
      <c r="N249" s="95" t="s">
        <v>61</v>
      </c>
      <c r="O249" s="138" t="s">
        <v>472</v>
      </c>
      <c r="P249" s="76" t="s">
        <v>30</v>
      </c>
      <c r="Q249" s="95" t="s">
        <v>547</v>
      </c>
      <c r="R249" s="76" t="s">
        <v>62</v>
      </c>
    </row>
    <row r="250" spans="1:18" s="78" customFormat="1" x14ac:dyDescent="0.2">
      <c r="A250" s="77" t="s">
        <v>126</v>
      </c>
      <c r="B250" s="78" t="s">
        <v>146</v>
      </c>
      <c r="C250" s="42" t="s">
        <v>24</v>
      </c>
      <c r="D250" s="77" t="s">
        <v>59</v>
      </c>
      <c r="E250" s="78" t="s">
        <v>102</v>
      </c>
      <c r="F250" s="78" t="s">
        <v>3238</v>
      </c>
      <c r="G250" s="78" t="s">
        <v>3243</v>
      </c>
      <c r="H250" s="78" t="s">
        <v>78</v>
      </c>
      <c r="I250" s="129" t="s">
        <v>548</v>
      </c>
      <c r="J250" s="130" t="str">
        <f>LEFT(DLILibrary[[#This Row],[DLI]], 3)</f>
        <v>DLI</v>
      </c>
      <c r="K250" s="131">
        <f>SUM(K251:K252)</f>
        <v>1</v>
      </c>
      <c r="L250" s="131">
        <f>IF(DLILibrary[[#This Row],[DLI/DLR]]="DLI",IF(J251="DLR",0,DLILibrary[[#This Row],[Value of DLI (in mln)]]),DLILibrary[[#This Row],[Value of DLI (in mln)]])</f>
        <v>0</v>
      </c>
      <c r="M250" s="239">
        <f>IF(DLILibrary[[#This Row],[DLI/DLR]]="DLI",DLILibrary[[#This Row],[Value of DLI (in mln)]]/(VLOOKUP(DLILibrary[[#This Row],[Project ID]],'RBF Projects'!A:U,12,FALSE)),0)</f>
        <v>5.5555555555555552E-2</v>
      </c>
      <c r="N250" s="78" t="s">
        <v>61</v>
      </c>
      <c r="O250" s="133" t="s">
        <v>597</v>
      </c>
      <c r="P250" s="77" t="s">
        <v>27</v>
      </c>
      <c r="Q250" s="78" t="s">
        <v>530</v>
      </c>
      <c r="R250" s="77" t="s">
        <v>62</v>
      </c>
    </row>
    <row r="251" spans="1:18" outlineLevel="1" x14ac:dyDescent="0.2">
      <c r="A251" s="76" t="s">
        <v>126</v>
      </c>
      <c r="B251" s="95" t="s">
        <v>146</v>
      </c>
      <c r="C251" s="43" t="s">
        <v>24</v>
      </c>
      <c r="D251" s="76" t="s">
        <v>59</v>
      </c>
      <c r="E251" s="95" t="s">
        <v>102</v>
      </c>
      <c r="F251" s="95" t="s">
        <v>3238</v>
      </c>
      <c r="G251" s="95" t="s">
        <v>3243</v>
      </c>
      <c r="H251" s="95" t="s">
        <v>78</v>
      </c>
      <c r="I251" s="45" t="s">
        <v>549</v>
      </c>
      <c r="J251" s="95" t="str">
        <f>LEFT(DLILibrary[[#This Row],[DLI]], 3)</f>
        <v>DLR</v>
      </c>
      <c r="K251" s="121">
        <v>0.5</v>
      </c>
      <c r="L251" s="121">
        <f>IF(DLILibrary[[#This Row],[DLI/DLR]]="DLI",IF(J252="DLR",0,DLILibrary[[#This Row],[Value of DLI (in mln)]]),DLILibrary[[#This Row],[Value of DLI (in mln)]])</f>
        <v>0.5</v>
      </c>
      <c r="M251" s="239">
        <f>IF(DLILibrary[[#This Row],[DLI/DLR]]="DLI",DLILibrary[[#This Row],[Value of DLI (in mln)]]/(VLOOKUP(DLILibrary[[#This Row],[Project ID]],'RBF Projects'!A:U,12,FALSE)),0)</f>
        <v>0</v>
      </c>
      <c r="N251" s="95" t="s">
        <v>61</v>
      </c>
      <c r="O251" s="138" t="s">
        <v>566</v>
      </c>
      <c r="P251" s="76" t="s">
        <v>29</v>
      </c>
      <c r="Q251" s="95" t="s">
        <v>567</v>
      </c>
      <c r="R251" s="76" t="s">
        <v>62</v>
      </c>
    </row>
    <row r="252" spans="1:18" outlineLevel="1" x14ac:dyDescent="0.2">
      <c r="A252" s="76" t="s">
        <v>126</v>
      </c>
      <c r="B252" s="95" t="s">
        <v>146</v>
      </c>
      <c r="C252" s="43" t="s">
        <v>24</v>
      </c>
      <c r="D252" s="76" t="s">
        <v>59</v>
      </c>
      <c r="E252" s="95" t="s">
        <v>102</v>
      </c>
      <c r="F252" s="95" t="s">
        <v>3238</v>
      </c>
      <c r="G252" s="95" t="s">
        <v>3243</v>
      </c>
      <c r="H252" s="95" t="s">
        <v>78</v>
      </c>
      <c r="I252" s="45" t="s">
        <v>550</v>
      </c>
      <c r="J252" s="95" t="str">
        <f>LEFT(DLILibrary[[#This Row],[DLI]], 3)</f>
        <v>DLR</v>
      </c>
      <c r="K252" s="121">
        <v>0.5</v>
      </c>
      <c r="L252" s="121">
        <f>IF(DLILibrary[[#This Row],[DLI/DLR]]="DLI",IF(J253="DLR",0,DLILibrary[[#This Row],[Value of DLI (in mln)]]),DLILibrary[[#This Row],[Value of DLI (in mln)]])</f>
        <v>0.5</v>
      </c>
      <c r="M252" s="239">
        <f>IF(DLILibrary[[#This Row],[DLI/DLR]]="DLI",DLILibrary[[#This Row],[Value of DLI (in mln)]]/(VLOOKUP(DLILibrary[[#This Row],[Project ID]],'RBF Projects'!A:U,12,FALSE)),0)</f>
        <v>0</v>
      </c>
      <c r="N252" s="95" t="s">
        <v>61</v>
      </c>
      <c r="O252" s="138" t="s">
        <v>569</v>
      </c>
      <c r="P252" s="76" t="s">
        <v>28</v>
      </c>
      <c r="Q252" s="95" t="s">
        <v>568</v>
      </c>
      <c r="R252" s="76" t="s">
        <v>62</v>
      </c>
    </row>
    <row r="253" spans="1:18" x14ac:dyDescent="0.2">
      <c r="A253" s="76" t="s">
        <v>126</v>
      </c>
      <c r="B253" s="95" t="s">
        <v>146</v>
      </c>
      <c r="C253" s="43" t="s">
        <v>24</v>
      </c>
      <c r="D253" s="76" t="s">
        <v>59</v>
      </c>
      <c r="E253" s="95" t="s">
        <v>102</v>
      </c>
      <c r="F253" s="95" t="s">
        <v>2810</v>
      </c>
      <c r="G253" s="95" t="s">
        <v>2817</v>
      </c>
      <c r="H253" s="95" t="s">
        <v>352</v>
      </c>
      <c r="I253" s="135" t="s">
        <v>3279</v>
      </c>
      <c r="J253" s="136" t="str">
        <f>LEFT(DLILibrary[[#This Row],[DLI]], 3)</f>
        <v>DLI</v>
      </c>
      <c r="K253" s="137">
        <f>SUM(K254)</f>
        <v>0.5</v>
      </c>
      <c r="L253" s="137">
        <f>IF(DLILibrary[[#This Row],[DLI/DLR]]="DLI",IF(J254="DLR",0,DLILibrary[[#This Row],[Value of DLI (in mln)]]),DLILibrary[[#This Row],[Value of DLI (in mln)]])</f>
        <v>0</v>
      </c>
      <c r="M253" s="239">
        <f>IF(DLILibrary[[#This Row],[DLI/DLR]]="DLI",DLILibrary[[#This Row],[Value of DLI (in mln)]]/(VLOOKUP(DLILibrary[[#This Row],[Project ID]],'RBF Projects'!A:U,12,FALSE)),0)</f>
        <v>2.7777777777777776E-2</v>
      </c>
      <c r="N253" s="95" t="s">
        <v>61</v>
      </c>
      <c r="O253" s="138" t="s">
        <v>597</v>
      </c>
      <c r="P253" s="76" t="s">
        <v>28</v>
      </c>
      <c r="Q253" s="95" t="s">
        <v>530</v>
      </c>
      <c r="R253" s="76" t="s">
        <v>62</v>
      </c>
    </row>
    <row r="254" spans="1:18" outlineLevel="1" x14ac:dyDescent="0.2">
      <c r="A254" s="76" t="s">
        <v>126</v>
      </c>
      <c r="B254" s="95" t="s">
        <v>146</v>
      </c>
      <c r="C254" s="43" t="s">
        <v>24</v>
      </c>
      <c r="D254" s="76" t="s">
        <v>59</v>
      </c>
      <c r="E254" s="95" t="s">
        <v>102</v>
      </c>
      <c r="F254" s="95" t="s">
        <v>2810</v>
      </c>
      <c r="G254" s="95" t="s">
        <v>2817</v>
      </c>
      <c r="H254" s="95" t="s">
        <v>352</v>
      </c>
      <c r="I254" s="45" t="s">
        <v>3015</v>
      </c>
      <c r="J254" s="95" t="str">
        <f>LEFT(DLILibrary[[#This Row],[DLI]], 3)</f>
        <v>DLR</v>
      </c>
      <c r="K254" s="121">
        <v>0.5</v>
      </c>
      <c r="L254" s="121">
        <f>IF(DLILibrary[[#This Row],[DLI/DLR]]="DLI",IF(J255="DLR",0,DLILibrary[[#This Row],[Value of DLI (in mln)]]),DLILibrary[[#This Row],[Value of DLI (in mln)]])</f>
        <v>0.5</v>
      </c>
      <c r="M254" s="239">
        <f>IF(DLILibrary[[#This Row],[DLI/DLR]]="DLI",DLILibrary[[#This Row],[Value of DLI (in mln)]]/(VLOOKUP(DLILibrary[[#This Row],[Project ID]],'RBF Projects'!A:U,12,FALSE)),0)</f>
        <v>0</v>
      </c>
      <c r="N254" s="95" t="s">
        <v>61</v>
      </c>
      <c r="O254" s="138" t="s">
        <v>3016</v>
      </c>
      <c r="P254" s="76" t="s">
        <v>28</v>
      </c>
      <c r="Q254" s="95" t="s">
        <v>3017</v>
      </c>
      <c r="R254" s="76" t="s">
        <v>62</v>
      </c>
    </row>
    <row r="255" spans="1:18" x14ac:dyDescent="0.2">
      <c r="A255" s="76" t="s">
        <v>126</v>
      </c>
      <c r="B255" s="95" t="s">
        <v>146</v>
      </c>
      <c r="C255" s="43" t="s">
        <v>24</v>
      </c>
      <c r="D255" s="76" t="s">
        <v>59</v>
      </c>
      <c r="E255" s="95" t="s">
        <v>102</v>
      </c>
      <c r="F255" s="95" t="s">
        <v>3230</v>
      </c>
      <c r="G255" s="95" t="s">
        <v>53</v>
      </c>
      <c r="H255" s="95" t="s">
        <v>74</v>
      </c>
      <c r="I255" s="135" t="s">
        <v>551</v>
      </c>
      <c r="J255" s="136" t="str">
        <f>LEFT(DLILibrary[[#This Row],[DLI]], 3)</f>
        <v>DLR</v>
      </c>
      <c r="K255" s="137">
        <f>SUM(K256:K257)</f>
        <v>9.9499999999999993</v>
      </c>
      <c r="L255" s="137">
        <f>IF(DLILibrary[[#This Row],[DLI/DLR]]="DLI",IF(J256="DLR",0,DLILibrary[[#This Row],[Value of DLI (in mln)]]),DLILibrary[[#This Row],[Value of DLI (in mln)]])</f>
        <v>9.9499999999999993</v>
      </c>
      <c r="M255" s="239">
        <f>IF(DLILibrary[[#This Row],[DLI/DLR]]="DLI",DLILibrary[[#This Row],[Value of DLI (in mln)]]/(VLOOKUP(DLILibrary[[#This Row],[Project ID]],'RBF Projects'!A:U,12,FALSE)),0)</f>
        <v>0</v>
      </c>
      <c r="N255" s="95" t="s">
        <v>61</v>
      </c>
      <c r="O255" s="138" t="s">
        <v>597</v>
      </c>
      <c r="P255" s="76" t="s">
        <v>27</v>
      </c>
      <c r="Q255" s="95" t="s">
        <v>530</v>
      </c>
      <c r="R255" s="76" t="s">
        <v>62</v>
      </c>
    </row>
    <row r="256" spans="1:18" outlineLevel="1" x14ac:dyDescent="0.2">
      <c r="A256" s="76" t="s">
        <v>126</v>
      </c>
      <c r="B256" s="95" t="s">
        <v>146</v>
      </c>
      <c r="C256" s="43" t="s">
        <v>24</v>
      </c>
      <c r="D256" s="76" t="s">
        <v>59</v>
      </c>
      <c r="E256" s="95" t="s">
        <v>102</v>
      </c>
      <c r="F256" s="95" t="s">
        <v>3230</v>
      </c>
      <c r="G256" s="95" t="s">
        <v>53</v>
      </c>
      <c r="H256" s="95" t="s">
        <v>74</v>
      </c>
      <c r="I256" s="45" t="s">
        <v>552</v>
      </c>
      <c r="J256" s="95" t="str">
        <f>LEFT(DLILibrary[[#This Row],[DLI]], 3)</f>
        <v>DLR</v>
      </c>
      <c r="K256" s="121">
        <v>1.2</v>
      </c>
      <c r="L256" s="121">
        <f>IF(DLILibrary[[#This Row],[DLI/DLR]]="DLI",IF(J257="DLR",0,DLILibrary[[#This Row],[Value of DLI (in mln)]]),DLILibrary[[#This Row],[Value of DLI (in mln)]])</f>
        <v>1.2</v>
      </c>
      <c r="M256" s="239">
        <f>IF(DLILibrary[[#This Row],[DLI/DLR]]="DLI",DLILibrary[[#This Row],[Value of DLI (in mln)]]/(VLOOKUP(DLILibrary[[#This Row],[Project ID]],'RBF Projects'!A:U,12,FALSE)),0)</f>
        <v>0</v>
      </c>
      <c r="N256" s="95" t="s">
        <v>61</v>
      </c>
      <c r="O256" s="138" t="s">
        <v>571</v>
      </c>
      <c r="P256" s="76" t="s">
        <v>29</v>
      </c>
      <c r="Q256" s="95" t="s">
        <v>570</v>
      </c>
      <c r="R256" s="76" t="s">
        <v>62</v>
      </c>
    </row>
    <row r="257" spans="1:18" ht="13.5" customHeight="1" outlineLevel="1" x14ac:dyDescent="0.2">
      <c r="A257" s="76" t="s">
        <v>126</v>
      </c>
      <c r="B257" s="95" t="s">
        <v>146</v>
      </c>
      <c r="C257" s="43" t="s">
        <v>24</v>
      </c>
      <c r="D257" s="76" t="s">
        <v>59</v>
      </c>
      <c r="E257" s="95" t="s">
        <v>102</v>
      </c>
      <c r="F257" s="95" t="s">
        <v>3230</v>
      </c>
      <c r="G257" s="95" t="s">
        <v>53</v>
      </c>
      <c r="H257" s="95" t="s">
        <v>74</v>
      </c>
      <c r="I257" s="45" t="s">
        <v>553</v>
      </c>
      <c r="J257" s="95" t="str">
        <f>LEFT(DLILibrary[[#This Row],[DLI]], 3)</f>
        <v>DLR</v>
      </c>
      <c r="K257" s="121">
        <v>8.75</v>
      </c>
      <c r="L257" s="121">
        <f>IF(DLILibrary[[#This Row],[DLI/DLR]]="DLI",IF(J258="DLR",0,DLILibrary[[#This Row],[Value of DLI (in mln)]]),DLILibrary[[#This Row],[Value of DLI (in mln)]])</f>
        <v>8.75</v>
      </c>
      <c r="M257" s="239">
        <f>IF(DLILibrary[[#This Row],[DLI/DLR]]="DLI",DLILibrary[[#This Row],[Value of DLI (in mln)]]/(VLOOKUP(DLILibrary[[#This Row],[Project ID]],'RBF Projects'!A:U,12,FALSE)),0)</f>
        <v>0</v>
      </c>
      <c r="N257" s="95" t="s">
        <v>61</v>
      </c>
      <c r="O257" s="138" t="s">
        <v>573</v>
      </c>
      <c r="P257" s="76" t="s">
        <v>28</v>
      </c>
      <c r="Q257" s="95" t="s">
        <v>572</v>
      </c>
      <c r="R257" s="76" t="s">
        <v>62</v>
      </c>
    </row>
    <row r="258" spans="1:18" x14ac:dyDescent="0.2">
      <c r="A258" s="76" t="s">
        <v>126</v>
      </c>
      <c r="B258" s="95" t="s">
        <v>146</v>
      </c>
      <c r="C258" s="43" t="s">
        <v>24</v>
      </c>
      <c r="D258" s="76" t="s">
        <v>59</v>
      </c>
      <c r="E258" s="95" t="s">
        <v>102</v>
      </c>
      <c r="F258" s="95" t="s">
        <v>3230</v>
      </c>
      <c r="G258" s="95" t="s">
        <v>3293</v>
      </c>
      <c r="H258" s="95" t="s">
        <v>352</v>
      </c>
      <c r="I258" s="135" t="s">
        <v>554</v>
      </c>
      <c r="J258" s="136" t="str">
        <f>LEFT(DLILibrary[[#This Row],[DLI]], 3)</f>
        <v>DLI</v>
      </c>
      <c r="K258" s="137">
        <f>SUM(K259:K261)</f>
        <v>2.2999999999999998</v>
      </c>
      <c r="L258" s="137">
        <f>IF(DLILibrary[[#This Row],[DLI/DLR]]="DLI",IF(J259="DLR",0,DLILibrary[[#This Row],[Value of DLI (in mln)]]),DLILibrary[[#This Row],[Value of DLI (in mln)]])</f>
        <v>0</v>
      </c>
      <c r="M258" s="239">
        <f>IF(DLILibrary[[#This Row],[DLI/DLR]]="DLI",DLILibrary[[#This Row],[Value of DLI (in mln)]]/(VLOOKUP(DLILibrary[[#This Row],[Project ID]],'RBF Projects'!A:U,12,FALSE)),0)</f>
        <v>0.12777777777777777</v>
      </c>
      <c r="N258" s="95" t="s">
        <v>61</v>
      </c>
      <c r="O258" s="138" t="s">
        <v>597</v>
      </c>
      <c r="P258" s="76" t="s">
        <v>27</v>
      </c>
      <c r="Q258" s="95" t="s">
        <v>530</v>
      </c>
      <c r="R258" s="76" t="s">
        <v>62</v>
      </c>
    </row>
    <row r="259" spans="1:18" outlineLevel="1" x14ac:dyDescent="0.2">
      <c r="A259" s="76" t="s">
        <v>126</v>
      </c>
      <c r="B259" s="95" t="s">
        <v>146</v>
      </c>
      <c r="C259" s="43" t="s">
        <v>24</v>
      </c>
      <c r="D259" s="76" t="s">
        <v>59</v>
      </c>
      <c r="E259" s="95" t="s">
        <v>102</v>
      </c>
      <c r="F259" s="95" t="s">
        <v>3230</v>
      </c>
      <c r="G259" s="95" t="s">
        <v>3293</v>
      </c>
      <c r="H259" s="95" t="s">
        <v>352</v>
      </c>
      <c r="I259" s="45" t="s">
        <v>555</v>
      </c>
      <c r="J259" s="95" t="str">
        <f>LEFT(DLILibrary[[#This Row],[DLI]], 3)</f>
        <v>DLR</v>
      </c>
      <c r="K259" s="121">
        <v>0.3</v>
      </c>
      <c r="L259" s="121">
        <f>IF(DLILibrary[[#This Row],[DLI/DLR]]="DLI",IF(J260="DLR",0,DLILibrary[[#This Row],[Value of DLI (in mln)]]),DLILibrary[[#This Row],[Value of DLI (in mln)]])</f>
        <v>0.3</v>
      </c>
      <c r="M259" s="239">
        <f>IF(DLILibrary[[#This Row],[DLI/DLR]]="DLI",DLILibrary[[#This Row],[Value of DLI (in mln)]]/(VLOOKUP(DLILibrary[[#This Row],[Project ID]],'RBF Projects'!A:U,12,FALSE)),0)</f>
        <v>0</v>
      </c>
      <c r="N259" s="95" t="s">
        <v>61</v>
      </c>
      <c r="O259" s="138" t="s">
        <v>581</v>
      </c>
      <c r="P259" s="76" t="s">
        <v>29</v>
      </c>
      <c r="Q259" s="95" t="s">
        <v>574</v>
      </c>
      <c r="R259" s="76" t="s">
        <v>62</v>
      </c>
    </row>
    <row r="260" spans="1:18" outlineLevel="1" x14ac:dyDescent="0.2">
      <c r="A260" s="76" t="s">
        <v>126</v>
      </c>
      <c r="B260" s="95" t="s">
        <v>146</v>
      </c>
      <c r="C260" s="43" t="s">
        <v>24</v>
      </c>
      <c r="D260" s="76" t="s">
        <v>59</v>
      </c>
      <c r="E260" s="95" t="s">
        <v>102</v>
      </c>
      <c r="F260" s="95" t="s">
        <v>3230</v>
      </c>
      <c r="G260" s="95" t="s">
        <v>3293</v>
      </c>
      <c r="H260" s="95" t="s">
        <v>352</v>
      </c>
      <c r="I260" s="45" t="s">
        <v>557</v>
      </c>
      <c r="J260" s="95" t="str">
        <f>LEFT(DLILibrary[[#This Row],[DLI]], 3)</f>
        <v>DLR</v>
      </c>
      <c r="K260" s="121">
        <v>1</v>
      </c>
      <c r="L260" s="121">
        <f>IF(DLILibrary[[#This Row],[DLI/DLR]]="DLI",IF(J261="DLR",0,DLILibrary[[#This Row],[Value of DLI (in mln)]]),DLILibrary[[#This Row],[Value of DLI (in mln)]])</f>
        <v>1</v>
      </c>
      <c r="M260" s="239">
        <f>IF(DLILibrary[[#This Row],[DLI/DLR]]="DLI",DLILibrary[[#This Row],[Value of DLI (in mln)]]/(VLOOKUP(DLILibrary[[#This Row],[Project ID]],'RBF Projects'!A:U,12,FALSE)),0)</f>
        <v>0</v>
      </c>
      <c r="N260" s="95" t="s">
        <v>61</v>
      </c>
      <c r="O260" s="138" t="s">
        <v>576</v>
      </c>
      <c r="P260" s="76" t="s">
        <v>28</v>
      </c>
      <c r="Q260" s="95" t="s">
        <v>575</v>
      </c>
      <c r="R260" s="76" t="s">
        <v>62</v>
      </c>
    </row>
    <row r="261" spans="1:18" outlineLevel="1" x14ac:dyDescent="0.2">
      <c r="A261" s="76" t="s">
        <v>126</v>
      </c>
      <c r="B261" s="95" t="s">
        <v>146</v>
      </c>
      <c r="C261" s="43" t="s">
        <v>24</v>
      </c>
      <c r="D261" s="76" t="s">
        <v>59</v>
      </c>
      <c r="E261" s="95" t="s">
        <v>102</v>
      </c>
      <c r="F261" s="95" t="s">
        <v>3230</v>
      </c>
      <c r="G261" s="95" t="s">
        <v>49</v>
      </c>
      <c r="H261" s="95" t="s">
        <v>352</v>
      </c>
      <c r="I261" s="45" t="s">
        <v>558</v>
      </c>
      <c r="J261" s="95" t="str">
        <f>LEFT(DLILibrary[[#This Row],[DLI]], 3)</f>
        <v>DLR</v>
      </c>
      <c r="K261" s="121">
        <v>1</v>
      </c>
      <c r="L261" s="121">
        <f>IF(DLILibrary[[#This Row],[DLI/DLR]]="DLI",IF(J262="DLR",0,DLILibrary[[#This Row],[Value of DLI (in mln)]]),DLILibrary[[#This Row],[Value of DLI (in mln)]])</f>
        <v>1</v>
      </c>
      <c r="M261" s="239">
        <f>IF(DLILibrary[[#This Row],[DLI/DLR]]="DLI",DLILibrary[[#This Row],[Value of DLI (in mln)]]/(VLOOKUP(DLILibrary[[#This Row],[Project ID]],'RBF Projects'!A:U,12,FALSE)),0)</f>
        <v>0</v>
      </c>
      <c r="N261" s="95" t="s">
        <v>61</v>
      </c>
      <c r="O261" s="138" t="s">
        <v>578</v>
      </c>
      <c r="P261" s="76" t="s">
        <v>28</v>
      </c>
      <c r="Q261" s="95" t="s">
        <v>577</v>
      </c>
      <c r="R261" s="76" t="s">
        <v>62</v>
      </c>
    </row>
    <row r="262" spans="1:18" x14ac:dyDescent="0.2">
      <c r="A262" s="76" t="s">
        <v>126</v>
      </c>
      <c r="B262" s="95" t="s">
        <v>146</v>
      </c>
      <c r="C262" s="43" t="s">
        <v>24</v>
      </c>
      <c r="D262" s="76" t="s">
        <v>59</v>
      </c>
      <c r="E262" s="95" t="s">
        <v>102</v>
      </c>
      <c r="F262" s="95" t="s">
        <v>3232</v>
      </c>
      <c r="G262" s="95" t="s">
        <v>2831</v>
      </c>
      <c r="H262" s="95" t="s">
        <v>352</v>
      </c>
      <c r="I262" s="135" t="s">
        <v>556</v>
      </c>
      <c r="J262" s="136" t="str">
        <f>LEFT(DLILibrary[[#This Row],[DLI]], 3)</f>
        <v>DLI</v>
      </c>
      <c r="K262" s="137">
        <f>SUM(K263:K270)</f>
        <v>2.75</v>
      </c>
      <c r="L262" s="137">
        <f>IF(DLILibrary[[#This Row],[DLI/DLR]]="DLI",IF(J263="DLR",0,DLILibrary[[#This Row],[Value of DLI (in mln)]]),DLILibrary[[#This Row],[Value of DLI (in mln)]])</f>
        <v>0</v>
      </c>
      <c r="M262" s="239">
        <f>IF(DLILibrary[[#This Row],[DLI/DLR]]="DLI",DLILibrary[[#This Row],[Value of DLI (in mln)]]/(VLOOKUP(DLILibrary[[#This Row],[Project ID]],'RBF Projects'!A:U,12,FALSE)),0)</f>
        <v>0.15277777777777779</v>
      </c>
      <c r="N262" s="95" t="s">
        <v>61</v>
      </c>
      <c r="O262" s="138" t="s">
        <v>597</v>
      </c>
      <c r="P262" s="76" t="s">
        <v>28</v>
      </c>
      <c r="Q262" s="95" t="s">
        <v>530</v>
      </c>
      <c r="R262" s="76" t="s">
        <v>62</v>
      </c>
    </row>
    <row r="263" spans="1:18" outlineLevel="1" x14ac:dyDescent="0.2">
      <c r="A263" s="76" t="s">
        <v>126</v>
      </c>
      <c r="B263" s="95" t="s">
        <v>146</v>
      </c>
      <c r="C263" s="43" t="s">
        <v>24</v>
      </c>
      <c r="D263" s="76" t="s">
        <v>59</v>
      </c>
      <c r="E263" s="95" t="s">
        <v>102</v>
      </c>
      <c r="F263" s="95" t="s">
        <v>3232</v>
      </c>
      <c r="G263" s="95" t="s">
        <v>2831</v>
      </c>
      <c r="H263" s="95" t="s">
        <v>352</v>
      </c>
      <c r="I263" s="45" t="s">
        <v>559</v>
      </c>
      <c r="J263" s="95" t="str">
        <f>LEFT(DLILibrary[[#This Row],[DLI]], 3)</f>
        <v>DLR</v>
      </c>
      <c r="K263" s="121">
        <v>0.15</v>
      </c>
      <c r="L263" s="121">
        <f>IF(DLILibrary[[#This Row],[DLI/DLR]]="DLI",IF(J264="DLR",0,DLILibrary[[#This Row],[Value of DLI (in mln)]]),DLILibrary[[#This Row],[Value of DLI (in mln)]])</f>
        <v>0.15</v>
      </c>
      <c r="M263" s="239">
        <f>IF(DLILibrary[[#This Row],[DLI/DLR]]="DLI",DLILibrary[[#This Row],[Value of DLI (in mln)]]/(VLOOKUP(DLILibrary[[#This Row],[Project ID]],'RBF Projects'!A:U,12,FALSE)),0)</f>
        <v>0</v>
      </c>
      <c r="N263" s="95" t="s">
        <v>61</v>
      </c>
      <c r="O263" s="138" t="s">
        <v>580</v>
      </c>
      <c r="P263" s="76" t="s">
        <v>29</v>
      </c>
      <c r="Q263" s="95" t="s">
        <v>579</v>
      </c>
      <c r="R263" s="76" t="s">
        <v>62</v>
      </c>
    </row>
    <row r="264" spans="1:18" outlineLevel="1" x14ac:dyDescent="0.2">
      <c r="A264" s="76" t="s">
        <v>126</v>
      </c>
      <c r="B264" s="95" t="s">
        <v>146</v>
      </c>
      <c r="C264" s="43" t="s">
        <v>24</v>
      </c>
      <c r="D264" s="76" t="s">
        <v>59</v>
      </c>
      <c r="E264" s="95" t="s">
        <v>102</v>
      </c>
      <c r="F264" s="95" t="s">
        <v>3232</v>
      </c>
      <c r="G264" s="95" t="s">
        <v>2831</v>
      </c>
      <c r="H264" s="95" t="s">
        <v>352</v>
      </c>
      <c r="I264" s="45" t="s">
        <v>560</v>
      </c>
      <c r="J264" s="95" t="str">
        <f>LEFT(DLILibrary[[#This Row],[DLI]], 3)</f>
        <v>DLR</v>
      </c>
      <c r="K264" s="121">
        <v>0.25</v>
      </c>
      <c r="L264" s="121">
        <f>IF(DLILibrary[[#This Row],[DLI/DLR]]="DLI",IF(J265="DLR",0,DLILibrary[[#This Row],[Value of DLI (in mln)]]),DLILibrary[[#This Row],[Value of DLI (in mln)]])</f>
        <v>0.25</v>
      </c>
      <c r="M264" s="239">
        <f>IF(DLILibrary[[#This Row],[DLI/DLR]]="DLI",DLILibrary[[#This Row],[Value of DLI (in mln)]]/(VLOOKUP(DLILibrary[[#This Row],[Project ID]],'RBF Projects'!A:U,12,FALSE)),0)</f>
        <v>0</v>
      </c>
      <c r="N264" s="95" t="s">
        <v>61</v>
      </c>
      <c r="O264" s="138" t="s">
        <v>583</v>
      </c>
      <c r="P264" s="76" t="s">
        <v>29</v>
      </c>
      <c r="Q264" s="95" t="s">
        <v>582</v>
      </c>
      <c r="R264" s="76" t="s">
        <v>62</v>
      </c>
    </row>
    <row r="265" spans="1:18" outlineLevel="1" x14ac:dyDescent="0.2">
      <c r="A265" s="76" t="s">
        <v>126</v>
      </c>
      <c r="B265" s="95" t="s">
        <v>146</v>
      </c>
      <c r="C265" s="43" t="s">
        <v>24</v>
      </c>
      <c r="D265" s="76" t="s">
        <v>59</v>
      </c>
      <c r="E265" s="95" t="s">
        <v>102</v>
      </c>
      <c r="F265" s="95" t="s">
        <v>3232</v>
      </c>
      <c r="G265" s="95" t="s">
        <v>2831</v>
      </c>
      <c r="H265" s="95" t="s">
        <v>352</v>
      </c>
      <c r="I265" s="45" t="s">
        <v>561</v>
      </c>
      <c r="J265" s="95" t="str">
        <f>LEFT(DLILibrary[[#This Row],[DLI]], 3)</f>
        <v>DLR</v>
      </c>
      <c r="K265" s="121">
        <v>0.15</v>
      </c>
      <c r="L265" s="121">
        <f>IF(DLILibrary[[#This Row],[DLI/DLR]]="DLI",IF(J266="DLR",0,DLILibrary[[#This Row],[Value of DLI (in mln)]]),DLILibrary[[#This Row],[Value of DLI (in mln)]])</f>
        <v>0.15</v>
      </c>
      <c r="M265" s="239">
        <f>IF(DLILibrary[[#This Row],[DLI/DLR]]="DLI",DLILibrary[[#This Row],[Value of DLI (in mln)]]/(VLOOKUP(DLILibrary[[#This Row],[Project ID]],'RBF Projects'!A:U,12,FALSE)),0)</f>
        <v>0</v>
      </c>
      <c r="N265" s="95" t="s">
        <v>61</v>
      </c>
      <c r="O265" s="138" t="s">
        <v>585</v>
      </c>
      <c r="P265" s="76" t="s">
        <v>29</v>
      </c>
      <c r="Q265" s="95" t="s">
        <v>584</v>
      </c>
      <c r="R265" s="76" t="s">
        <v>62</v>
      </c>
    </row>
    <row r="266" spans="1:18" outlineLevel="1" x14ac:dyDescent="0.2">
      <c r="A266" s="76" t="s">
        <v>126</v>
      </c>
      <c r="B266" s="95" t="s">
        <v>146</v>
      </c>
      <c r="C266" s="43" t="s">
        <v>24</v>
      </c>
      <c r="D266" s="76" t="s">
        <v>59</v>
      </c>
      <c r="E266" s="95" t="s">
        <v>102</v>
      </c>
      <c r="F266" s="95" t="s">
        <v>3232</v>
      </c>
      <c r="G266" s="95" t="s">
        <v>2831</v>
      </c>
      <c r="H266" s="95" t="s">
        <v>352</v>
      </c>
      <c r="I266" s="45" t="s">
        <v>562</v>
      </c>
      <c r="J266" s="95" t="str">
        <f>LEFT(DLILibrary[[#This Row],[DLI]], 3)</f>
        <v>DLR</v>
      </c>
      <c r="K266" s="121">
        <v>0.35</v>
      </c>
      <c r="L266" s="121">
        <f>IF(DLILibrary[[#This Row],[DLI/DLR]]="DLI",IF(J267="DLR",0,DLILibrary[[#This Row],[Value of DLI (in mln)]]),DLILibrary[[#This Row],[Value of DLI (in mln)]])</f>
        <v>0.35</v>
      </c>
      <c r="M266" s="239">
        <f>IF(DLILibrary[[#This Row],[DLI/DLR]]="DLI",DLILibrary[[#This Row],[Value of DLI (in mln)]]/(VLOOKUP(DLILibrary[[#This Row],[Project ID]],'RBF Projects'!A:U,12,FALSE)),0)</f>
        <v>0</v>
      </c>
      <c r="N266" s="95" t="s">
        <v>61</v>
      </c>
      <c r="O266" s="138" t="s">
        <v>587</v>
      </c>
      <c r="P266" s="76" t="s">
        <v>28</v>
      </c>
      <c r="Q266" s="95" t="s">
        <v>586</v>
      </c>
      <c r="R266" s="76" t="s">
        <v>62</v>
      </c>
    </row>
    <row r="267" spans="1:18" outlineLevel="1" x14ac:dyDescent="0.2">
      <c r="A267" s="76" t="s">
        <v>126</v>
      </c>
      <c r="B267" s="95" t="s">
        <v>146</v>
      </c>
      <c r="C267" s="43" t="s">
        <v>24</v>
      </c>
      <c r="D267" s="76" t="s">
        <v>59</v>
      </c>
      <c r="E267" s="95" t="s">
        <v>102</v>
      </c>
      <c r="F267" s="95" t="s">
        <v>3232</v>
      </c>
      <c r="G267" s="95" t="s">
        <v>2831</v>
      </c>
      <c r="H267" s="95" t="s">
        <v>352</v>
      </c>
      <c r="I267" s="45" t="s">
        <v>563</v>
      </c>
      <c r="J267" s="95" t="str">
        <f>LEFT(DLILibrary[[#This Row],[DLI]], 3)</f>
        <v>DLR</v>
      </c>
      <c r="K267" s="121">
        <v>0.35</v>
      </c>
      <c r="L267" s="121">
        <f>IF(DLILibrary[[#This Row],[DLI/DLR]]="DLI",IF(J268="DLR",0,DLILibrary[[#This Row],[Value of DLI (in mln)]]),DLILibrary[[#This Row],[Value of DLI (in mln)]])</f>
        <v>0.35</v>
      </c>
      <c r="M267" s="239">
        <f>IF(DLILibrary[[#This Row],[DLI/DLR]]="DLI",DLILibrary[[#This Row],[Value of DLI (in mln)]]/(VLOOKUP(DLILibrary[[#This Row],[Project ID]],'RBF Projects'!A:U,12,FALSE)),0)</f>
        <v>0</v>
      </c>
      <c r="N267" s="95" t="s">
        <v>61</v>
      </c>
      <c r="O267" s="138" t="s">
        <v>589</v>
      </c>
      <c r="P267" s="76" t="s">
        <v>28</v>
      </c>
      <c r="Q267" s="95" t="s">
        <v>588</v>
      </c>
      <c r="R267" s="76" t="s">
        <v>62</v>
      </c>
    </row>
    <row r="268" spans="1:18" outlineLevel="1" x14ac:dyDescent="0.2">
      <c r="A268" s="76" t="s">
        <v>126</v>
      </c>
      <c r="B268" s="95" t="s">
        <v>146</v>
      </c>
      <c r="C268" s="43" t="s">
        <v>24</v>
      </c>
      <c r="D268" s="76" t="s">
        <v>59</v>
      </c>
      <c r="E268" s="95" t="s">
        <v>102</v>
      </c>
      <c r="F268" s="95" t="s">
        <v>3232</v>
      </c>
      <c r="G268" s="95" t="s">
        <v>2831</v>
      </c>
      <c r="H268" s="95" t="s">
        <v>352</v>
      </c>
      <c r="I268" s="45" t="s">
        <v>598</v>
      </c>
      <c r="J268" s="95" t="str">
        <f>LEFT(DLILibrary[[#This Row],[DLI]], 3)</f>
        <v>DLR</v>
      </c>
      <c r="K268" s="121">
        <v>0.5</v>
      </c>
      <c r="L268" s="121">
        <f>IF(DLILibrary[[#This Row],[DLI/DLR]]="DLI",IF(J269="DLR",0,DLILibrary[[#This Row],[Value of DLI (in mln)]]),DLILibrary[[#This Row],[Value of DLI (in mln)]])</f>
        <v>0.5</v>
      </c>
      <c r="M268" s="239">
        <f>IF(DLILibrary[[#This Row],[DLI/DLR]]="DLI",DLILibrary[[#This Row],[Value of DLI (in mln)]]/(VLOOKUP(DLILibrary[[#This Row],[Project ID]],'RBF Projects'!A:U,12,FALSE)),0)</f>
        <v>0</v>
      </c>
      <c r="N268" s="95" t="s">
        <v>61</v>
      </c>
      <c r="O268" s="138" t="s">
        <v>591</v>
      </c>
      <c r="P268" s="76" t="s">
        <v>28</v>
      </c>
      <c r="Q268" s="95" t="s">
        <v>590</v>
      </c>
      <c r="R268" s="76" t="s">
        <v>62</v>
      </c>
    </row>
    <row r="269" spans="1:18" outlineLevel="1" x14ac:dyDescent="0.2">
      <c r="A269" s="76" t="s">
        <v>126</v>
      </c>
      <c r="B269" s="95" t="s">
        <v>146</v>
      </c>
      <c r="C269" s="43" t="s">
        <v>24</v>
      </c>
      <c r="D269" s="76" t="s">
        <v>59</v>
      </c>
      <c r="E269" s="95" t="s">
        <v>102</v>
      </c>
      <c r="F269" s="95" t="s">
        <v>3232</v>
      </c>
      <c r="G269" s="95" t="s">
        <v>2831</v>
      </c>
      <c r="H269" s="95" t="s">
        <v>352</v>
      </c>
      <c r="I269" s="45" t="s">
        <v>564</v>
      </c>
      <c r="J269" s="95" t="str">
        <f>LEFT(DLILibrary[[#This Row],[DLI]], 3)</f>
        <v>DLR</v>
      </c>
      <c r="K269" s="121">
        <v>0.5</v>
      </c>
      <c r="L269" s="121">
        <f>IF(DLILibrary[[#This Row],[DLI/DLR]]="DLI",IF(J270="DLR",0,DLILibrary[[#This Row],[Value of DLI (in mln)]]),DLILibrary[[#This Row],[Value of DLI (in mln)]])</f>
        <v>0.5</v>
      </c>
      <c r="M269" s="239">
        <f>IF(DLILibrary[[#This Row],[DLI/DLR]]="DLI",DLILibrary[[#This Row],[Value of DLI (in mln)]]/(VLOOKUP(DLILibrary[[#This Row],[Project ID]],'RBF Projects'!A:U,12,FALSE)),0)</f>
        <v>0</v>
      </c>
      <c r="N269" s="95" t="s">
        <v>61</v>
      </c>
      <c r="O269" s="138" t="s">
        <v>593</v>
      </c>
      <c r="P269" s="76" t="s">
        <v>28</v>
      </c>
      <c r="Q269" s="95" t="s">
        <v>592</v>
      </c>
      <c r="R269" s="76" t="s">
        <v>62</v>
      </c>
    </row>
    <row r="270" spans="1:18" outlineLevel="1" x14ac:dyDescent="0.2">
      <c r="A270" s="76" t="s">
        <v>126</v>
      </c>
      <c r="B270" s="95" t="s">
        <v>146</v>
      </c>
      <c r="C270" s="43" t="s">
        <v>24</v>
      </c>
      <c r="D270" s="76" t="s">
        <v>59</v>
      </c>
      <c r="E270" s="95" t="s">
        <v>102</v>
      </c>
      <c r="F270" s="95" t="s">
        <v>3232</v>
      </c>
      <c r="G270" s="95" t="s">
        <v>2831</v>
      </c>
      <c r="H270" s="95" t="s">
        <v>352</v>
      </c>
      <c r="I270" s="45" t="s">
        <v>599</v>
      </c>
      <c r="J270" s="95" t="str">
        <f>LEFT(DLILibrary[[#This Row],[DLI]], 3)</f>
        <v>DLR</v>
      </c>
      <c r="K270" s="121">
        <v>0.5</v>
      </c>
      <c r="L270" s="121">
        <f>IF(DLILibrary[[#This Row],[DLI/DLR]]="DLI",IF(J271="DLR",0,DLILibrary[[#This Row],[Value of DLI (in mln)]]),DLILibrary[[#This Row],[Value of DLI (in mln)]])</f>
        <v>0.5</v>
      </c>
      <c r="M270" s="239">
        <f>IF(DLILibrary[[#This Row],[DLI/DLR]]="DLI",DLILibrary[[#This Row],[Value of DLI (in mln)]]/(VLOOKUP(DLILibrary[[#This Row],[Project ID]],'RBF Projects'!A:U,12,FALSE)),0)</f>
        <v>0</v>
      </c>
      <c r="N270" s="95" t="s">
        <v>61</v>
      </c>
      <c r="O270" s="138" t="s">
        <v>595</v>
      </c>
      <c r="P270" s="76" t="s">
        <v>28</v>
      </c>
      <c r="Q270" s="95" t="s">
        <v>594</v>
      </c>
      <c r="R270" s="76" t="s">
        <v>62</v>
      </c>
    </row>
    <row r="271" spans="1:18" x14ac:dyDescent="0.2">
      <c r="A271" s="76" t="s">
        <v>126</v>
      </c>
      <c r="B271" s="95" t="s">
        <v>146</v>
      </c>
      <c r="C271" s="43" t="s">
        <v>24</v>
      </c>
      <c r="D271" s="76" t="s">
        <v>59</v>
      </c>
      <c r="E271" s="95" t="s">
        <v>102</v>
      </c>
      <c r="F271" s="95" t="s">
        <v>2810</v>
      </c>
      <c r="G271" s="95" t="s">
        <v>3506</v>
      </c>
      <c r="H271" s="95" t="s">
        <v>74</v>
      </c>
      <c r="I271" s="135" t="s">
        <v>3018</v>
      </c>
      <c r="J271" s="136" t="str">
        <f>LEFT(DLILibrary[[#This Row],[DLI]], 3)</f>
        <v>DLI</v>
      </c>
      <c r="K271" s="137">
        <f>SUM(K272:K273)</f>
        <v>1.5</v>
      </c>
      <c r="L271" s="137">
        <f>IF(DLILibrary[[#This Row],[DLI/DLR]]="DLI",IF(J272="DLR",0,DLILibrary[[#This Row],[Value of DLI (in mln)]]),DLILibrary[[#This Row],[Value of DLI (in mln)]])</f>
        <v>0</v>
      </c>
      <c r="M271" s="239">
        <f>IF(DLILibrary[[#This Row],[DLI/DLR]]="DLI",DLILibrary[[#This Row],[Value of DLI (in mln)]]/(VLOOKUP(DLILibrary[[#This Row],[Project ID]],'RBF Projects'!A:U,12,FALSE)),0)</f>
        <v>8.3333333333333329E-2</v>
      </c>
      <c r="N271" s="95" t="s">
        <v>61</v>
      </c>
      <c r="O271" s="138" t="s">
        <v>597</v>
      </c>
      <c r="P271" s="76" t="s">
        <v>27</v>
      </c>
      <c r="Q271" s="95" t="s">
        <v>530</v>
      </c>
      <c r="R271" s="76" t="s">
        <v>62</v>
      </c>
    </row>
    <row r="272" spans="1:18" outlineLevel="1" x14ac:dyDescent="0.2">
      <c r="A272" s="76" t="s">
        <v>126</v>
      </c>
      <c r="B272" s="95" t="s">
        <v>146</v>
      </c>
      <c r="C272" s="43" t="s">
        <v>24</v>
      </c>
      <c r="D272" s="76" t="s">
        <v>59</v>
      </c>
      <c r="E272" s="95" t="s">
        <v>102</v>
      </c>
      <c r="F272" s="95" t="s">
        <v>2810</v>
      </c>
      <c r="G272" s="95" t="s">
        <v>2821</v>
      </c>
      <c r="H272" s="95" t="s">
        <v>74</v>
      </c>
      <c r="I272" s="45" t="s">
        <v>565</v>
      </c>
      <c r="J272" s="95" t="str">
        <f>LEFT(DLILibrary[[#This Row],[DLI]], 3)</f>
        <v>DLR</v>
      </c>
      <c r="K272" s="121">
        <v>0.5</v>
      </c>
      <c r="L272" s="121">
        <f>IF(DLILibrary[[#This Row],[DLI/DLR]]="DLI",IF(J273="DLR",0,DLILibrary[[#This Row],[Value of DLI (in mln)]]),DLILibrary[[#This Row],[Value of DLI (in mln)]])</f>
        <v>0.5</v>
      </c>
      <c r="M272" s="239">
        <f>IF(DLILibrary[[#This Row],[DLI/DLR]]="DLI",DLILibrary[[#This Row],[Value of DLI (in mln)]]/(VLOOKUP(DLILibrary[[#This Row],[Project ID]],'RBF Projects'!A:U,12,FALSE)),0)</f>
        <v>0</v>
      </c>
      <c r="N272" s="95" t="s">
        <v>61</v>
      </c>
      <c r="O272" s="45" t="s">
        <v>596</v>
      </c>
      <c r="P272" s="76" t="s">
        <v>29</v>
      </c>
      <c r="Q272" s="95" t="s">
        <v>3019</v>
      </c>
      <c r="R272" s="76" t="s">
        <v>62</v>
      </c>
    </row>
    <row r="273" spans="1:18" outlineLevel="1" x14ac:dyDescent="0.2">
      <c r="A273" s="76" t="s">
        <v>126</v>
      </c>
      <c r="B273" s="95" t="s">
        <v>146</v>
      </c>
      <c r="C273" s="43" t="s">
        <v>24</v>
      </c>
      <c r="D273" s="76" t="s">
        <v>59</v>
      </c>
      <c r="E273" s="95" t="s">
        <v>102</v>
      </c>
      <c r="F273" s="95" t="s">
        <v>2810</v>
      </c>
      <c r="G273" s="95" t="s">
        <v>2819</v>
      </c>
      <c r="H273" s="95" t="s">
        <v>74</v>
      </c>
      <c r="I273" s="45" t="s">
        <v>3020</v>
      </c>
      <c r="J273" s="95" t="str">
        <f>LEFT(DLILibrary[[#This Row],[DLI]], 3)</f>
        <v>DLR</v>
      </c>
      <c r="K273" s="121">
        <v>1</v>
      </c>
      <c r="L273" s="121">
        <f>IF(DLILibrary[[#This Row],[DLI/DLR]]="DLI",IF(J274="DLR",0,DLILibrary[[#This Row],[Value of DLI (in mln)]]),DLILibrary[[#This Row],[Value of DLI (in mln)]])</f>
        <v>1</v>
      </c>
      <c r="M273" s="239">
        <f>IF(DLILibrary[[#This Row],[DLI/DLR]]="DLI",DLILibrary[[#This Row],[Value of DLI (in mln)]]/(VLOOKUP(DLILibrary[[#This Row],[Project ID]],'RBF Projects'!A:U,12,FALSE)),0)</f>
        <v>0</v>
      </c>
      <c r="N273" s="95" t="s">
        <v>61</v>
      </c>
      <c r="O273" s="45" t="s">
        <v>3021</v>
      </c>
      <c r="P273" s="76" t="s">
        <v>28</v>
      </c>
      <c r="Q273" s="95" t="s">
        <v>3022</v>
      </c>
      <c r="R273" s="76" t="s">
        <v>62</v>
      </c>
    </row>
    <row r="274" spans="1:18" s="78" customFormat="1" x14ac:dyDescent="0.2">
      <c r="A274" s="77" t="s">
        <v>124</v>
      </c>
      <c r="B274" s="78" t="s">
        <v>147</v>
      </c>
      <c r="C274" s="42" t="s">
        <v>23</v>
      </c>
      <c r="D274" s="77" t="s">
        <v>59</v>
      </c>
      <c r="E274" s="78" t="s">
        <v>102</v>
      </c>
      <c r="F274" s="78" t="s">
        <v>3232</v>
      </c>
      <c r="G274" s="78" t="s">
        <v>2831</v>
      </c>
      <c r="H274" s="78" t="s">
        <v>78</v>
      </c>
      <c r="I274" s="129" t="s">
        <v>14591</v>
      </c>
      <c r="J274" s="130" t="str">
        <f>LEFT(DLILibrary[[#This Row],[DLI]], 3)</f>
        <v>DLI</v>
      </c>
      <c r="K274" s="131">
        <v>6</v>
      </c>
      <c r="L274" s="131">
        <f>IF(DLILibrary[[#This Row],[DLI/DLR]]="DLI",IF(J275="DLR",0,DLILibrary[[#This Row],[Value of DLI (in mln)]]),DLILibrary[[#This Row],[Value of DLI (in mln)]])</f>
        <v>6</v>
      </c>
      <c r="M274" s="239">
        <f>IF(DLILibrary[[#This Row],[DLI/DLR]]="DLI",DLILibrary[[#This Row],[Value of DLI (in mln)]]/(VLOOKUP(DLILibrary[[#This Row],[Project ID]],'RBF Projects'!A:U,12,FALSE)),0)</f>
        <v>6.0150375939849621E-2</v>
      </c>
      <c r="N274" s="78" t="s">
        <v>62</v>
      </c>
      <c r="O274" s="133" t="s">
        <v>472</v>
      </c>
      <c r="P274" s="77" t="s">
        <v>29</v>
      </c>
      <c r="Q274" s="78" t="s">
        <v>602</v>
      </c>
      <c r="R274" s="77" t="s">
        <v>2382</v>
      </c>
    </row>
    <row r="275" spans="1:18" x14ac:dyDescent="0.2">
      <c r="A275" s="76" t="s">
        <v>124</v>
      </c>
      <c r="B275" s="95" t="s">
        <v>147</v>
      </c>
      <c r="C275" s="43" t="s">
        <v>23</v>
      </c>
      <c r="D275" s="76" t="s">
        <v>59</v>
      </c>
      <c r="E275" s="95" t="s">
        <v>102</v>
      </c>
      <c r="F275" s="95" t="s">
        <v>3238</v>
      </c>
      <c r="G275" s="95" t="s">
        <v>2869</v>
      </c>
      <c r="H275" s="95" t="s">
        <v>78</v>
      </c>
      <c r="I275" s="135" t="s">
        <v>14592</v>
      </c>
      <c r="J275" s="136" t="str">
        <f>LEFT(DLILibrary[[#This Row],[DLI]], 3)</f>
        <v>DLI</v>
      </c>
      <c r="K275" s="137">
        <v>6</v>
      </c>
      <c r="L275" s="137">
        <f>IF(DLILibrary[[#This Row],[DLI/DLR]]="DLI",IF(J276="DLR",0,DLILibrary[[#This Row],[Value of DLI (in mln)]]),DLILibrary[[#This Row],[Value of DLI (in mln)]])</f>
        <v>6</v>
      </c>
      <c r="M275" s="239">
        <f>IF(DLILibrary[[#This Row],[DLI/DLR]]="DLI",DLILibrary[[#This Row],[Value of DLI (in mln)]]/(VLOOKUP(DLILibrary[[#This Row],[Project ID]],'RBF Projects'!A:U,12,FALSE)),0)</f>
        <v>6.0150375939849621E-2</v>
      </c>
      <c r="N275" s="95" t="s">
        <v>62</v>
      </c>
      <c r="O275" s="138" t="s">
        <v>472</v>
      </c>
      <c r="P275" s="76" t="s">
        <v>29</v>
      </c>
      <c r="Q275" s="95" t="s">
        <v>604</v>
      </c>
      <c r="R275" s="76" t="s">
        <v>2382</v>
      </c>
    </row>
    <row r="276" spans="1:18" x14ac:dyDescent="0.2">
      <c r="A276" s="76" t="s">
        <v>124</v>
      </c>
      <c r="B276" s="95" t="s">
        <v>147</v>
      </c>
      <c r="C276" s="43" t="s">
        <v>23</v>
      </c>
      <c r="D276" s="76" t="s">
        <v>59</v>
      </c>
      <c r="E276" s="95" t="s">
        <v>102</v>
      </c>
      <c r="F276" s="95" t="s">
        <v>2810</v>
      </c>
      <c r="G276" s="95" t="s">
        <v>2819</v>
      </c>
      <c r="H276" s="95" t="s">
        <v>78</v>
      </c>
      <c r="I276" s="135" t="s">
        <v>2890</v>
      </c>
      <c r="J276" s="136" t="str">
        <f>LEFT(DLILibrary[[#This Row],[DLI]], 3)</f>
        <v>DLI</v>
      </c>
      <c r="K276" s="137">
        <v>6</v>
      </c>
      <c r="L276" s="137">
        <f>IF(DLILibrary[[#This Row],[DLI/DLR]]="DLI",IF(J277="DLR",0,DLILibrary[[#This Row],[Value of DLI (in mln)]]),DLILibrary[[#This Row],[Value of DLI (in mln)]])</f>
        <v>6</v>
      </c>
      <c r="M276" s="239">
        <f>IF(DLILibrary[[#This Row],[DLI/DLR]]="DLI",DLILibrary[[#This Row],[Value of DLI (in mln)]]/(VLOOKUP(DLILibrary[[#This Row],[Project ID]],'RBF Projects'!A:U,12,FALSE)),0)</f>
        <v>6.0150375939849621E-2</v>
      </c>
      <c r="N276" s="95" t="s">
        <v>62</v>
      </c>
      <c r="O276" s="138" t="s">
        <v>472</v>
      </c>
      <c r="P276" s="76" t="s">
        <v>29</v>
      </c>
      <c r="Q276" s="95" t="s">
        <v>603</v>
      </c>
      <c r="R276" s="76" t="s">
        <v>2382</v>
      </c>
    </row>
    <row r="277" spans="1:18" x14ac:dyDescent="0.2">
      <c r="A277" s="76" t="s">
        <v>124</v>
      </c>
      <c r="B277" s="95" t="s">
        <v>147</v>
      </c>
      <c r="C277" s="43" t="s">
        <v>23</v>
      </c>
      <c r="D277" s="76" t="s">
        <v>59</v>
      </c>
      <c r="E277" s="95" t="s">
        <v>102</v>
      </c>
      <c r="F277" s="95" t="s">
        <v>3238</v>
      </c>
      <c r="G277" s="95" t="s">
        <v>2868</v>
      </c>
      <c r="H277" s="95" t="s">
        <v>78</v>
      </c>
      <c r="I277" s="135" t="s">
        <v>14593</v>
      </c>
      <c r="J277" s="136" t="str">
        <f>LEFT(DLILibrary[[#This Row],[DLI]], 3)</f>
        <v>DLI</v>
      </c>
      <c r="K277" s="137">
        <v>6</v>
      </c>
      <c r="L277" s="137">
        <f>IF(DLILibrary[[#This Row],[DLI/DLR]]="DLI",IF(J278="DLR",0,DLILibrary[[#This Row],[Value of DLI (in mln)]]),DLILibrary[[#This Row],[Value of DLI (in mln)]])</f>
        <v>6</v>
      </c>
      <c r="M277" s="239">
        <f>IF(DLILibrary[[#This Row],[DLI/DLR]]="DLI",DLILibrary[[#This Row],[Value of DLI (in mln)]]/(VLOOKUP(DLILibrary[[#This Row],[Project ID]],'RBF Projects'!A:U,12,FALSE)),0)</f>
        <v>6.0150375939849621E-2</v>
      </c>
      <c r="N277" s="95" t="s">
        <v>62</v>
      </c>
      <c r="O277" s="138" t="s">
        <v>472</v>
      </c>
      <c r="P277" s="76" t="s">
        <v>29</v>
      </c>
      <c r="Q277" s="95" t="s">
        <v>605</v>
      </c>
      <c r="R277" s="76" t="s">
        <v>2382</v>
      </c>
    </row>
    <row r="278" spans="1:18" x14ac:dyDescent="0.2">
      <c r="A278" s="76" t="s">
        <v>124</v>
      </c>
      <c r="B278" s="95" t="s">
        <v>147</v>
      </c>
      <c r="C278" s="43" t="s">
        <v>23</v>
      </c>
      <c r="D278" s="76" t="s">
        <v>59</v>
      </c>
      <c r="E278" s="95" t="s">
        <v>102</v>
      </c>
      <c r="F278" s="95" t="s">
        <v>3232</v>
      </c>
      <c r="G278" s="95" t="s">
        <v>2830</v>
      </c>
      <c r="H278" s="95" t="s">
        <v>78</v>
      </c>
      <c r="I278" s="135" t="s">
        <v>14594</v>
      </c>
      <c r="J278" s="136" t="str">
        <f>LEFT(DLILibrary[[#This Row],[DLI]], 3)</f>
        <v>DLI</v>
      </c>
      <c r="K278" s="137">
        <v>6</v>
      </c>
      <c r="L278" s="137">
        <f>IF(DLILibrary[[#This Row],[DLI/DLR]]="DLI",IF(J279="DLR",0,DLILibrary[[#This Row],[Value of DLI (in mln)]]),DLILibrary[[#This Row],[Value of DLI (in mln)]])</f>
        <v>6</v>
      </c>
      <c r="M278" s="239">
        <f>IF(DLILibrary[[#This Row],[DLI/DLR]]="DLI",DLILibrary[[#This Row],[Value of DLI (in mln)]]/(VLOOKUP(DLILibrary[[#This Row],[Project ID]],'RBF Projects'!A:U,12,FALSE)),0)</f>
        <v>6.0150375939849621E-2</v>
      </c>
      <c r="N278" s="95" t="s">
        <v>62</v>
      </c>
      <c r="O278" s="138" t="s">
        <v>472</v>
      </c>
      <c r="P278" s="76" t="s">
        <v>29</v>
      </c>
      <c r="Q278" s="95" t="s">
        <v>606</v>
      </c>
      <c r="R278" s="76" t="s">
        <v>2382</v>
      </c>
    </row>
    <row r="279" spans="1:18" x14ac:dyDescent="0.2">
      <c r="A279" s="76" t="s">
        <v>124</v>
      </c>
      <c r="B279" s="95" t="s">
        <v>147</v>
      </c>
      <c r="C279" s="43" t="s">
        <v>23</v>
      </c>
      <c r="D279" s="76" t="s">
        <v>59</v>
      </c>
      <c r="E279" s="95" t="s">
        <v>102</v>
      </c>
      <c r="F279" s="95" t="s">
        <v>3238</v>
      </c>
      <c r="G279" s="95" t="s">
        <v>3276</v>
      </c>
      <c r="H279" s="95" t="s">
        <v>78</v>
      </c>
      <c r="I279" s="135" t="s">
        <v>14595</v>
      </c>
      <c r="J279" s="136" t="str">
        <f>LEFT(DLILibrary[[#This Row],[DLI]], 3)</f>
        <v>DLI</v>
      </c>
      <c r="K279" s="137">
        <v>6</v>
      </c>
      <c r="L279" s="137">
        <f>IF(DLILibrary[[#This Row],[DLI/DLR]]="DLI",IF(J280="DLR",0,DLILibrary[[#This Row],[Value of DLI (in mln)]]),DLILibrary[[#This Row],[Value of DLI (in mln)]])</f>
        <v>6</v>
      </c>
      <c r="M279" s="239">
        <f>IF(DLILibrary[[#This Row],[DLI/DLR]]="DLI",DLILibrary[[#This Row],[Value of DLI (in mln)]]/(VLOOKUP(DLILibrary[[#This Row],[Project ID]],'RBF Projects'!A:U,12,FALSE)),0)</f>
        <v>6.0150375939849621E-2</v>
      </c>
      <c r="N279" s="95" t="s">
        <v>62</v>
      </c>
      <c r="O279" s="138" t="s">
        <v>472</v>
      </c>
      <c r="P279" s="76" t="s">
        <v>29</v>
      </c>
      <c r="Q279" s="95" t="s">
        <v>607</v>
      </c>
      <c r="R279" s="76" t="s">
        <v>2382</v>
      </c>
    </row>
    <row r="280" spans="1:18" x14ac:dyDescent="0.2">
      <c r="A280" s="76" t="s">
        <v>124</v>
      </c>
      <c r="B280" s="95" t="s">
        <v>147</v>
      </c>
      <c r="C280" s="43" t="s">
        <v>23</v>
      </c>
      <c r="D280" s="76" t="s">
        <v>59</v>
      </c>
      <c r="E280" s="95" t="s">
        <v>102</v>
      </c>
      <c r="F280" s="95" t="s">
        <v>3236</v>
      </c>
      <c r="G280" s="95" t="s">
        <v>3504</v>
      </c>
      <c r="H280" s="95" t="s">
        <v>78</v>
      </c>
      <c r="I280" s="135" t="s">
        <v>2891</v>
      </c>
      <c r="J280" s="136" t="str">
        <f>LEFT(DLILibrary[[#This Row],[DLI]], 3)</f>
        <v>DLI</v>
      </c>
      <c r="K280" s="137">
        <v>4</v>
      </c>
      <c r="L280" s="137">
        <f>IF(DLILibrary[[#This Row],[DLI/DLR]]="DLI",IF(J281="DLR",0,DLILibrary[[#This Row],[Value of DLI (in mln)]]),DLILibrary[[#This Row],[Value of DLI (in mln)]])</f>
        <v>4</v>
      </c>
      <c r="M280" s="239">
        <f>IF(DLILibrary[[#This Row],[DLI/DLR]]="DLI",DLILibrary[[#This Row],[Value of DLI (in mln)]]/(VLOOKUP(DLILibrary[[#This Row],[Project ID]],'RBF Projects'!A:U,12,FALSE)),0)</f>
        <v>4.0100250626566414E-2</v>
      </c>
      <c r="N280" s="95" t="s">
        <v>62</v>
      </c>
      <c r="O280" s="138" t="s">
        <v>472</v>
      </c>
      <c r="P280" s="76" t="s">
        <v>29</v>
      </c>
      <c r="Q280" s="95" t="s">
        <v>608</v>
      </c>
      <c r="R280" s="76" t="s">
        <v>2382</v>
      </c>
    </row>
    <row r="281" spans="1:18" x14ac:dyDescent="0.2">
      <c r="A281" s="76" t="s">
        <v>124</v>
      </c>
      <c r="B281" s="95" t="s">
        <v>147</v>
      </c>
      <c r="C281" s="43" t="s">
        <v>23</v>
      </c>
      <c r="D281" s="76" t="s">
        <v>59</v>
      </c>
      <c r="E281" s="95" t="s">
        <v>102</v>
      </c>
      <c r="F281" s="95" t="s">
        <v>3238</v>
      </c>
      <c r="G281" s="95" t="s">
        <v>3243</v>
      </c>
      <c r="H281" s="95" t="s">
        <v>78</v>
      </c>
      <c r="I281" s="135" t="s">
        <v>14596</v>
      </c>
      <c r="J281" s="136" t="str">
        <f>LEFT(DLILibrary[[#This Row],[DLI]], 3)</f>
        <v>DLI</v>
      </c>
      <c r="K281" s="137">
        <v>4</v>
      </c>
      <c r="L281" s="137">
        <f>IF(DLILibrary[[#This Row],[DLI/DLR]]="DLI",IF(J282="DLR",0,DLILibrary[[#This Row],[Value of DLI (in mln)]]),DLILibrary[[#This Row],[Value of DLI (in mln)]])</f>
        <v>4</v>
      </c>
      <c r="M281" s="239">
        <f>IF(DLILibrary[[#This Row],[DLI/DLR]]="DLI",DLILibrary[[#This Row],[Value of DLI (in mln)]]/(VLOOKUP(DLILibrary[[#This Row],[Project ID]],'RBF Projects'!A:U,12,FALSE)),0)</f>
        <v>4.0100250626566414E-2</v>
      </c>
      <c r="N281" s="95" t="s">
        <v>62</v>
      </c>
      <c r="O281" s="138" t="s">
        <v>472</v>
      </c>
      <c r="P281" s="76" t="s">
        <v>29</v>
      </c>
      <c r="Q281" s="95" t="s">
        <v>609</v>
      </c>
      <c r="R281" s="76" t="s">
        <v>2382</v>
      </c>
    </row>
    <row r="282" spans="1:18" x14ac:dyDescent="0.2">
      <c r="A282" s="76" t="s">
        <v>124</v>
      </c>
      <c r="B282" s="95" t="s">
        <v>147</v>
      </c>
      <c r="C282" s="43" t="s">
        <v>23</v>
      </c>
      <c r="D282" s="76" t="s">
        <v>59</v>
      </c>
      <c r="E282" s="95" t="s">
        <v>102</v>
      </c>
      <c r="F282" s="95" t="s">
        <v>3238</v>
      </c>
      <c r="G282" s="95" t="s">
        <v>2868</v>
      </c>
      <c r="H282" s="95" t="s">
        <v>78</v>
      </c>
      <c r="I282" s="135" t="s">
        <v>14597</v>
      </c>
      <c r="J282" s="136" t="str">
        <f>LEFT(DLILibrary[[#This Row],[DLI]], 3)</f>
        <v>DLI</v>
      </c>
      <c r="K282" s="137">
        <v>4.75</v>
      </c>
      <c r="L282" s="137">
        <f>IF(DLILibrary[[#This Row],[DLI/DLR]]="DLI",IF(J283="DLR",0,DLILibrary[[#This Row],[Value of DLI (in mln)]]),DLILibrary[[#This Row],[Value of DLI (in mln)]])</f>
        <v>4.75</v>
      </c>
      <c r="M282" s="239">
        <f>IF(DLILibrary[[#This Row],[DLI/DLR]]="DLI",DLILibrary[[#This Row],[Value of DLI (in mln)]]/(VLOOKUP(DLILibrary[[#This Row],[Project ID]],'RBF Projects'!A:U,12,FALSE)),0)</f>
        <v>4.7619047619047616E-2</v>
      </c>
      <c r="N282" s="95" t="s">
        <v>62</v>
      </c>
      <c r="O282" s="138" t="s">
        <v>472</v>
      </c>
      <c r="P282" s="76" t="s">
        <v>29</v>
      </c>
      <c r="Q282" s="95" t="s">
        <v>610</v>
      </c>
      <c r="R282" s="76" t="s">
        <v>2382</v>
      </c>
    </row>
    <row r="283" spans="1:18" x14ac:dyDescent="0.2">
      <c r="A283" s="76" t="s">
        <v>124</v>
      </c>
      <c r="B283" s="95" t="s">
        <v>147</v>
      </c>
      <c r="C283" s="43" t="s">
        <v>23</v>
      </c>
      <c r="D283" s="76" t="s">
        <v>59</v>
      </c>
      <c r="E283" s="95" t="s">
        <v>102</v>
      </c>
      <c r="F283" s="95" t="s">
        <v>3232</v>
      </c>
      <c r="G283" s="95" t="s">
        <v>2831</v>
      </c>
      <c r="H283" s="95" t="s">
        <v>78</v>
      </c>
      <c r="I283" s="135" t="s">
        <v>14598</v>
      </c>
      <c r="J283" s="136" t="str">
        <f>LEFT(DLILibrary[[#This Row],[DLI]], 3)</f>
        <v>DLI</v>
      </c>
      <c r="K283" s="137">
        <v>5</v>
      </c>
      <c r="L283" s="137">
        <f>IF(DLILibrary[[#This Row],[DLI/DLR]]="DLI",IF(J284="DLR",0,DLILibrary[[#This Row],[Value of DLI (in mln)]]),DLILibrary[[#This Row],[Value of DLI (in mln)]])</f>
        <v>5</v>
      </c>
      <c r="M283" s="239">
        <f>IF(DLILibrary[[#This Row],[DLI/DLR]]="DLI",DLILibrary[[#This Row],[Value of DLI (in mln)]]/(VLOOKUP(DLILibrary[[#This Row],[Project ID]],'RBF Projects'!A:U,12,FALSE)),0)</f>
        <v>5.0125313283208017E-2</v>
      </c>
      <c r="N283" s="95" t="s">
        <v>62</v>
      </c>
      <c r="O283" s="138" t="s">
        <v>472</v>
      </c>
      <c r="P283" s="76" t="s">
        <v>29</v>
      </c>
      <c r="Q283" s="95" t="s">
        <v>611</v>
      </c>
      <c r="R283" s="76" t="s">
        <v>2382</v>
      </c>
    </row>
    <row r="284" spans="1:18" x14ac:dyDescent="0.2">
      <c r="A284" s="76" t="s">
        <v>124</v>
      </c>
      <c r="B284" s="95" t="s">
        <v>147</v>
      </c>
      <c r="C284" s="43" t="s">
        <v>23</v>
      </c>
      <c r="D284" s="76" t="s">
        <v>59</v>
      </c>
      <c r="E284" s="95" t="s">
        <v>102</v>
      </c>
      <c r="F284" s="95" t="s">
        <v>3232</v>
      </c>
      <c r="G284" s="95" t="s">
        <v>2830</v>
      </c>
      <c r="H284" s="95" t="s">
        <v>78</v>
      </c>
      <c r="I284" s="135" t="s">
        <v>14599</v>
      </c>
      <c r="J284" s="136" t="str">
        <f>LEFT(DLILibrary[[#This Row],[DLI]], 3)</f>
        <v>DLI</v>
      </c>
      <c r="K284" s="137">
        <v>4</v>
      </c>
      <c r="L284" s="137">
        <f>IF(DLILibrary[[#This Row],[DLI/DLR]]="DLI",IF(J285="DLR",0,DLILibrary[[#This Row],[Value of DLI (in mln)]]),DLILibrary[[#This Row],[Value of DLI (in mln)]])</f>
        <v>4</v>
      </c>
      <c r="M284" s="239">
        <f>IF(DLILibrary[[#This Row],[DLI/DLR]]="DLI",DLILibrary[[#This Row],[Value of DLI (in mln)]]/(VLOOKUP(DLILibrary[[#This Row],[Project ID]],'RBF Projects'!A:U,12,FALSE)),0)</f>
        <v>4.0100250626566414E-2</v>
      </c>
      <c r="N284" s="95" t="s">
        <v>62</v>
      </c>
      <c r="O284" s="138" t="s">
        <v>472</v>
      </c>
      <c r="P284" s="76" t="s">
        <v>29</v>
      </c>
      <c r="Q284" s="95" t="s">
        <v>612</v>
      </c>
      <c r="R284" s="76" t="s">
        <v>2382</v>
      </c>
    </row>
    <row r="285" spans="1:18" x14ac:dyDescent="0.2">
      <c r="A285" s="76" t="s">
        <v>124</v>
      </c>
      <c r="B285" s="95" t="s">
        <v>147</v>
      </c>
      <c r="C285" s="43" t="s">
        <v>23</v>
      </c>
      <c r="D285" s="76" t="s">
        <v>59</v>
      </c>
      <c r="E285" s="95" t="s">
        <v>102</v>
      </c>
      <c r="F285" s="95" t="s">
        <v>3238</v>
      </c>
      <c r="G285" s="95" t="s">
        <v>2869</v>
      </c>
      <c r="H285" s="95" t="s">
        <v>78</v>
      </c>
      <c r="I285" s="135" t="s">
        <v>14600</v>
      </c>
      <c r="J285" s="136" t="str">
        <f>LEFT(DLILibrary[[#This Row],[DLI]], 3)</f>
        <v>DLI</v>
      </c>
      <c r="K285" s="137">
        <v>4</v>
      </c>
      <c r="L285" s="137">
        <f>IF(DLILibrary[[#This Row],[DLI/DLR]]="DLI",IF(J286="DLR",0,DLILibrary[[#This Row],[Value of DLI (in mln)]]),DLILibrary[[#This Row],[Value of DLI (in mln)]])</f>
        <v>4</v>
      </c>
      <c r="M285" s="239">
        <f>IF(DLILibrary[[#This Row],[DLI/DLR]]="DLI",DLILibrary[[#This Row],[Value of DLI (in mln)]]/(VLOOKUP(DLILibrary[[#This Row],[Project ID]],'RBF Projects'!A:U,12,FALSE)),0)</f>
        <v>4.0100250626566414E-2</v>
      </c>
      <c r="N285" s="95" t="s">
        <v>62</v>
      </c>
      <c r="O285" s="138" t="s">
        <v>472</v>
      </c>
      <c r="P285" s="76" t="s">
        <v>29</v>
      </c>
      <c r="Q285" s="95" t="s">
        <v>613</v>
      </c>
      <c r="R285" s="76" t="s">
        <v>2382</v>
      </c>
    </row>
    <row r="286" spans="1:18" x14ac:dyDescent="0.2">
      <c r="A286" s="76" t="s">
        <v>124</v>
      </c>
      <c r="B286" s="95" t="s">
        <v>147</v>
      </c>
      <c r="C286" s="43" t="s">
        <v>23</v>
      </c>
      <c r="D286" s="76" t="s">
        <v>59</v>
      </c>
      <c r="E286" s="95" t="s">
        <v>102</v>
      </c>
      <c r="F286" s="95" t="s">
        <v>3238</v>
      </c>
      <c r="G286" s="95" t="s">
        <v>2868</v>
      </c>
      <c r="H286" s="95" t="s">
        <v>352</v>
      </c>
      <c r="I286" s="135" t="s">
        <v>601</v>
      </c>
      <c r="J286" s="136" t="str">
        <f>LEFT(DLILibrary[[#This Row],[DLI]], 3)</f>
        <v>DLI</v>
      </c>
      <c r="K286" s="137">
        <v>4</v>
      </c>
      <c r="L286" s="137">
        <f>IF(DLILibrary[[#This Row],[DLI/DLR]]="DLI",IF(J287="DLR",0,DLILibrary[[#This Row],[Value of DLI (in mln)]]),DLILibrary[[#This Row],[Value of DLI (in mln)]])</f>
        <v>4</v>
      </c>
      <c r="M286" s="239">
        <f>IF(DLILibrary[[#This Row],[DLI/DLR]]="DLI",DLILibrary[[#This Row],[Value of DLI (in mln)]]/(VLOOKUP(DLILibrary[[#This Row],[Project ID]],'RBF Projects'!A:U,12,FALSE)),0)</f>
        <v>4.0100250626566414E-2</v>
      </c>
      <c r="N286" s="95" t="s">
        <v>62</v>
      </c>
      <c r="O286" s="138" t="s">
        <v>472</v>
      </c>
      <c r="P286" s="76" t="s">
        <v>29</v>
      </c>
      <c r="Q286" s="95" t="s">
        <v>614</v>
      </c>
      <c r="R286" s="76" t="s">
        <v>2382</v>
      </c>
    </row>
    <row r="287" spans="1:18" x14ac:dyDescent="0.2">
      <c r="A287" s="76" t="s">
        <v>124</v>
      </c>
      <c r="B287" s="95" t="s">
        <v>147</v>
      </c>
      <c r="C287" s="43" t="s">
        <v>23</v>
      </c>
      <c r="D287" s="76" t="s">
        <v>59</v>
      </c>
      <c r="E287" s="95" t="s">
        <v>102</v>
      </c>
      <c r="F287" s="95" t="s">
        <v>2810</v>
      </c>
      <c r="G287" s="95" t="s">
        <v>2819</v>
      </c>
      <c r="H287" s="95" t="s">
        <v>78</v>
      </c>
      <c r="I287" s="135" t="s">
        <v>3023</v>
      </c>
      <c r="J287" s="136" t="str">
        <f>LEFT(DLILibrary[[#This Row],[DLI]], 3)</f>
        <v>DLI</v>
      </c>
      <c r="K287" s="137">
        <v>6</v>
      </c>
      <c r="L287" s="137">
        <f>IF(DLILibrary[[#This Row],[DLI/DLR]]="DLI",IF(J288="DLR",0,DLILibrary[[#This Row],[Value of DLI (in mln)]]),DLILibrary[[#This Row],[Value of DLI (in mln)]])</f>
        <v>6</v>
      </c>
      <c r="M287" s="239">
        <f>IF(DLILibrary[[#This Row],[DLI/DLR]]="DLI",DLILibrary[[#This Row],[Value of DLI (in mln)]]/(VLOOKUP(DLILibrary[[#This Row],[Project ID]],'RBF Projects'!A:U,12,FALSE)),0)</f>
        <v>6.0150375939849621E-2</v>
      </c>
      <c r="N287" s="95" t="s">
        <v>62</v>
      </c>
      <c r="O287" s="138" t="s">
        <v>472</v>
      </c>
      <c r="P287" s="76" t="s">
        <v>29</v>
      </c>
      <c r="Q287" s="95" t="s">
        <v>615</v>
      </c>
      <c r="R287" s="76" t="s">
        <v>2382</v>
      </c>
    </row>
    <row r="288" spans="1:18" x14ac:dyDescent="0.2">
      <c r="A288" s="76" t="s">
        <v>124</v>
      </c>
      <c r="B288" s="95" t="s">
        <v>147</v>
      </c>
      <c r="C288" s="43" t="s">
        <v>23</v>
      </c>
      <c r="D288" s="76" t="s">
        <v>59</v>
      </c>
      <c r="E288" s="95" t="s">
        <v>102</v>
      </c>
      <c r="F288" s="95" t="s">
        <v>2810</v>
      </c>
      <c r="G288" s="95" t="s">
        <v>2814</v>
      </c>
      <c r="H288" s="95" t="s">
        <v>78</v>
      </c>
      <c r="I288" s="135" t="s">
        <v>2892</v>
      </c>
      <c r="J288" s="136" t="str">
        <f>LEFT(DLILibrary[[#This Row],[DLI]], 3)</f>
        <v>DLI</v>
      </c>
      <c r="K288" s="137">
        <v>6</v>
      </c>
      <c r="L288" s="137">
        <f>IF(DLILibrary[[#This Row],[DLI/DLR]]="DLI",IF(J289="DLR",0,DLILibrary[[#This Row],[Value of DLI (in mln)]]),DLILibrary[[#This Row],[Value of DLI (in mln)]])</f>
        <v>6</v>
      </c>
      <c r="M288" s="239">
        <f>IF(DLILibrary[[#This Row],[DLI/DLR]]="DLI",DLILibrary[[#This Row],[Value of DLI (in mln)]]/(VLOOKUP(DLILibrary[[#This Row],[Project ID]],'RBF Projects'!A:U,12,FALSE)),0)</f>
        <v>6.0150375939849621E-2</v>
      </c>
      <c r="N288" s="95" t="s">
        <v>62</v>
      </c>
      <c r="O288" s="138" t="s">
        <v>472</v>
      </c>
      <c r="P288" s="76" t="s">
        <v>29</v>
      </c>
      <c r="Q288" s="95" t="s">
        <v>616</v>
      </c>
      <c r="R288" s="76" t="s">
        <v>2382</v>
      </c>
    </row>
    <row r="289" spans="1:18" x14ac:dyDescent="0.2">
      <c r="A289" s="76" t="s">
        <v>124</v>
      </c>
      <c r="B289" s="95" t="s">
        <v>147</v>
      </c>
      <c r="C289" s="43" t="s">
        <v>23</v>
      </c>
      <c r="D289" s="76" t="s">
        <v>59</v>
      </c>
      <c r="E289" s="95" t="s">
        <v>102</v>
      </c>
      <c r="F289" s="95" t="s">
        <v>3238</v>
      </c>
      <c r="G289" s="95" t="s">
        <v>2868</v>
      </c>
      <c r="H289" s="95" t="s">
        <v>78</v>
      </c>
      <c r="I289" s="135" t="s">
        <v>14601</v>
      </c>
      <c r="J289" s="136" t="str">
        <f>LEFT(DLILibrary[[#This Row],[DLI]], 3)</f>
        <v>DLI</v>
      </c>
      <c r="K289" s="137">
        <v>5</v>
      </c>
      <c r="L289" s="137">
        <f>IF(DLILibrary[[#This Row],[DLI/DLR]]="DLI",IF(J290="DLR",0,DLILibrary[[#This Row],[Value of DLI (in mln)]]),DLILibrary[[#This Row],[Value of DLI (in mln)]])</f>
        <v>5</v>
      </c>
      <c r="M289" s="239">
        <f>IF(DLILibrary[[#This Row],[DLI/DLR]]="DLI",DLILibrary[[#This Row],[Value of DLI (in mln)]]/(VLOOKUP(DLILibrary[[#This Row],[Project ID]],'RBF Projects'!A:U,12,FALSE)),0)</f>
        <v>5.0125313283208017E-2</v>
      </c>
      <c r="N289" s="95" t="s">
        <v>62</v>
      </c>
      <c r="O289" s="138" t="s">
        <v>472</v>
      </c>
      <c r="P289" s="76" t="s">
        <v>29</v>
      </c>
      <c r="Q289" s="95" t="s">
        <v>617</v>
      </c>
      <c r="R289" s="76" t="s">
        <v>2382</v>
      </c>
    </row>
    <row r="290" spans="1:18" x14ac:dyDescent="0.2">
      <c r="A290" s="76" t="s">
        <v>124</v>
      </c>
      <c r="B290" s="95" t="s">
        <v>147</v>
      </c>
      <c r="C290" s="43" t="s">
        <v>23</v>
      </c>
      <c r="D290" s="76" t="s">
        <v>59</v>
      </c>
      <c r="E290" s="95" t="s">
        <v>102</v>
      </c>
      <c r="F290" s="95" t="s">
        <v>3238</v>
      </c>
      <c r="G290" s="95" t="s">
        <v>2869</v>
      </c>
      <c r="H290" s="95" t="s">
        <v>78</v>
      </c>
      <c r="I290" s="135" t="s">
        <v>14602</v>
      </c>
      <c r="J290" s="136" t="str">
        <f>LEFT(DLILibrary[[#This Row],[DLI]], 3)</f>
        <v>DLI</v>
      </c>
      <c r="K290" s="137">
        <v>4</v>
      </c>
      <c r="L290" s="137">
        <f>IF(DLILibrary[[#This Row],[DLI/DLR]]="DLI",IF(J291="DLR",0,DLILibrary[[#This Row],[Value of DLI (in mln)]]),DLILibrary[[#This Row],[Value of DLI (in mln)]])</f>
        <v>4</v>
      </c>
      <c r="M290" s="239">
        <f>IF(DLILibrary[[#This Row],[DLI/DLR]]="DLI",DLILibrary[[#This Row],[Value of DLI (in mln)]]/(VLOOKUP(DLILibrary[[#This Row],[Project ID]],'RBF Projects'!A:U,12,FALSE)),0)</f>
        <v>4.0100250626566414E-2</v>
      </c>
      <c r="N290" s="95" t="s">
        <v>62</v>
      </c>
      <c r="O290" s="138" t="s">
        <v>472</v>
      </c>
      <c r="P290" s="76" t="s">
        <v>29</v>
      </c>
      <c r="Q290" s="95" t="s">
        <v>613</v>
      </c>
      <c r="R290" s="76" t="s">
        <v>2382</v>
      </c>
    </row>
    <row r="291" spans="1:18" x14ac:dyDescent="0.2">
      <c r="A291" s="76" t="s">
        <v>124</v>
      </c>
      <c r="B291" s="95" t="s">
        <v>147</v>
      </c>
      <c r="C291" s="43" t="s">
        <v>23</v>
      </c>
      <c r="D291" s="76" t="s">
        <v>59</v>
      </c>
      <c r="E291" s="95" t="s">
        <v>102</v>
      </c>
      <c r="F291" s="95" t="s">
        <v>3238</v>
      </c>
      <c r="G291" s="95" t="s">
        <v>3241</v>
      </c>
      <c r="H291" s="95" t="s">
        <v>78</v>
      </c>
      <c r="I291" s="135" t="s">
        <v>14603</v>
      </c>
      <c r="J291" s="136" t="str">
        <f>LEFT(DLILibrary[[#This Row],[DLI]], 3)</f>
        <v>DLI</v>
      </c>
      <c r="K291" s="137">
        <v>4</v>
      </c>
      <c r="L291" s="137">
        <f>IF(DLILibrary[[#This Row],[DLI/DLR]]="DLI",IF(J292="DLR",0,DLILibrary[[#This Row],[Value of DLI (in mln)]]),DLILibrary[[#This Row],[Value of DLI (in mln)]])</f>
        <v>4</v>
      </c>
      <c r="M291" s="239">
        <f>IF(DLILibrary[[#This Row],[DLI/DLR]]="DLI",DLILibrary[[#This Row],[Value of DLI (in mln)]]/(VLOOKUP(DLILibrary[[#This Row],[Project ID]],'RBF Projects'!A:U,12,FALSE)),0)</f>
        <v>4.0100250626566414E-2</v>
      </c>
      <c r="N291" s="95" t="s">
        <v>62</v>
      </c>
      <c r="O291" s="138" t="s">
        <v>472</v>
      </c>
      <c r="P291" s="76" t="s">
        <v>29</v>
      </c>
      <c r="Q291" s="95" t="s">
        <v>618</v>
      </c>
      <c r="R291" s="76" t="s">
        <v>2382</v>
      </c>
    </row>
    <row r="292" spans="1:18" x14ac:dyDescent="0.2">
      <c r="A292" s="76" t="s">
        <v>124</v>
      </c>
      <c r="B292" s="95" t="s">
        <v>147</v>
      </c>
      <c r="C292" s="43" t="s">
        <v>23</v>
      </c>
      <c r="D292" s="76" t="s">
        <v>59</v>
      </c>
      <c r="E292" s="95" t="s">
        <v>102</v>
      </c>
      <c r="F292" s="95" t="s">
        <v>3238</v>
      </c>
      <c r="G292" s="95" t="s">
        <v>3275</v>
      </c>
      <c r="H292" s="95" t="s">
        <v>78</v>
      </c>
      <c r="I292" s="135" t="s">
        <v>14604</v>
      </c>
      <c r="J292" s="136" t="str">
        <f>LEFT(DLILibrary[[#This Row],[DLI]], 3)</f>
        <v>DLI</v>
      </c>
      <c r="K292" s="137">
        <v>5</v>
      </c>
      <c r="L292" s="137">
        <f>IF(DLILibrary[[#This Row],[DLI/DLR]]="DLI",IF(J293="DLR",0,DLILibrary[[#This Row],[Value of DLI (in mln)]]),DLILibrary[[#This Row],[Value of DLI (in mln)]])</f>
        <v>5</v>
      </c>
      <c r="M292" s="239">
        <f>IF(DLILibrary[[#This Row],[DLI/DLR]]="DLI",DLILibrary[[#This Row],[Value of DLI (in mln)]]/(VLOOKUP(DLILibrary[[#This Row],[Project ID]],'RBF Projects'!A:U,12,FALSE)),0)</f>
        <v>5.0125313283208017E-2</v>
      </c>
      <c r="N292" s="95" t="s">
        <v>62</v>
      </c>
      <c r="O292" s="138" t="s">
        <v>472</v>
      </c>
      <c r="P292" s="76" t="s">
        <v>29</v>
      </c>
      <c r="Q292" s="95" t="s">
        <v>619</v>
      </c>
      <c r="R292" s="76" t="s">
        <v>2382</v>
      </c>
    </row>
    <row r="293" spans="1:18" x14ac:dyDescent="0.2">
      <c r="A293" s="76" t="s">
        <v>124</v>
      </c>
      <c r="B293" s="95" t="s">
        <v>147</v>
      </c>
      <c r="C293" s="43" t="s">
        <v>23</v>
      </c>
      <c r="D293" s="76" t="s">
        <v>59</v>
      </c>
      <c r="E293" s="95" t="s">
        <v>102</v>
      </c>
      <c r="F293" s="95" t="s">
        <v>3238</v>
      </c>
      <c r="G293" s="95" t="s">
        <v>138</v>
      </c>
      <c r="H293" s="95" t="s">
        <v>78</v>
      </c>
      <c r="I293" s="135" t="s">
        <v>14605</v>
      </c>
      <c r="J293" s="136" t="str">
        <f>LEFT(DLILibrary[[#This Row],[DLI]], 3)</f>
        <v>DLI</v>
      </c>
      <c r="K293" s="137">
        <v>4</v>
      </c>
      <c r="L293" s="137">
        <f>IF(DLILibrary[[#This Row],[DLI/DLR]]="DLI",IF(J294="DLR",0,DLILibrary[[#This Row],[Value of DLI (in mln)]]),DLILibrary[[#This Row],[Value of DLI (in mln)]])</f>
        <v>4</v>
      </c>
      <c r="M293" s="239">
        <f>IF(DLILibrary[[#This Row],[DLI/DLR]]="DLI",DLILibrary[[#This Row],[Value of DLI (in mln)]]/(VLOOKUP(DLILibrary[[#This Row],[Project ID]],'RBF Projects'!A:U,12,FALSE)),0)</f>
        <v>4.0100250626566414E-2</v>
      </c>
      <c r="N293" s="95" t="s">
        <v>62</v>
      </c>
      <c r="O293" s="138" t="s">
        <v>472</v>
      </c>
      <c r="P293" s="76" t="s">
        <v>29</v>
      </c>
      <c r="Q293" s="95" t="s">
        <v>620</v>
      </c>
      <c r="R293" s="76" t="s">
        <v>2382</v>
      </c>
    </row>
    <row r="294" spans="1:18" s="78" customFormat="1" x14ac:dyDescent="0.2">
      <c r="A294" s="77" t="s">
        <v>130</v>
      </c>
      <c r="B294" s="236" t="s">
        <v>15505</v>
      </c>
      <c r="C294" s="42" t="s">
        <v>19</v>
      </c>
      <c r="D294" s="77" t="s">
        <v>59</v>
      </c>
      <c r="E294" s="78" t="s">
        <v>37</v>
      </c>
      <c r="F294" s="78" t="s">
        <v>2190</v>
      </c>
      <c r="G294" s="78" t="s">
        <v>3270</v>
      </c>
      <c r="H294" s="78" t="s">
        <v>74</v>
      </c>
      <c r="I294" s="129" t="s">
        <v>621</v>
      </c>
      <c r="J294" s="130" t="str">
        <f>LEFT(DLILibrary[[#This Row],[DLI]], 3)</f>
        <v>DLI</v>
      </c>
      <c r="K294" s="131">
        <f>SUM(K295:K296)</f>
        <v>7.9219999999999997</v>
      </c>
      <c r="L294" s="131">
        <f>IF(DLILibrary[[#This Row],[DLI/DLR]]="DLI",IF(J295="DLR",0,DLILibrary[[#This Row],[Value of DLI (in mln)]]),DLILibrary[[#This Row],[Value of DLI (in mln)]])</f>
        <v>0</v>
      </c>
      <c r="M294" s="239">
        <f>IF(DLILibrary[[#This Row],[DLI/DLR]]="DLI",DLILibrary[[#This Row],[Value of DLI (in mln)]]/(VLOOKUP(DLILibrary[[#This Row],[Project ID]],'RBF Projects'!A:U,12,FALSE)),0)</f>
        <v>8.1839969120236236E-2</v>
      </c>
      <c r="N294" s="78" t="s">
        <v>62</v>
      </c>
      <c r="O294" s="144" t="s">
        <v>642</v>
      </c>
      <c r="P294" s="77" t="s">
        <v>30</v>
      </c>
      <c r="Q294" s="78" t="s">
        <v>625</v>
      </c>
      <c r="R294" s="77" t="s">
        <v>62</v>
      </c>
    </row>
    <row r="295" spans="1:18" ht="16" outlineLevel="1" x14ac:dyDescent="0.2">
      <c r="A295" s="76" t="s">
        <v>130</v>
      </c>
      <c r="B295" s="236" t="s">
        <v>15505</v>
      </c>
      <c r="C295" s="44" t="s">
        <v>19</v>
      </c>
      <c r="D295" s="76" t="s">
        <v>59</v>
      </c>
      <c r="E295" s="95" t="s">
        <v>37</v>
      </c>
      <c r="F295" s="95" t="s">
        <v>2190</v>
      </c>
      <c r="G295" s="95" t="s">
        <v>3270</v>
      </c>
      <c r="H295" s="95" t="s">
        <v>74</v>
      </c>
      <c r="I295" s="45" t="s">
        <v>623</v>
      </c>
      <c r="J295" s="95" t="str">
        <f>LEFT(DLILibrary[[#This Row],[DLI]], 3)</f>
        <v>DLR</v>
      </c>
      <c r="K295" s="121">
        <v>3.9609999999999999</v>
      </c>
      <c r="L295" s="121">
        <f>IF(DLILibrary[[#This Row],[DLI/DLR]]="DLI",IF(J296="DLR",0,DLILibrary[[#This Row],[Value of DLI (in mln)]]),DLILibrary[[#This Row],[Value of DLI (in mln)]])</f>
        <v>3.9609999999999999</v>
      </c>
      <c r="M295" s="239">
        <f>IF(DLILibrary[[#This Row],[DLI/DLR]]="DLI",DLILibrary[[#This Row],[Value of DLI (in mln)]]/(VLOOKUP(DLILibrary[[#This Row],[Project ID]],'RBF Projects'!A:U,12,FALSE)),0)</f>
        <v>0</v>
      </c>
      <c r="N295" s="95" t="s">
        <v>62</v>
      </c>
      <c r="O295" s="45" t="s">
        <v>626</v>
      </c>
      <c r="P295" s="76" t="s">
        <v>30</v>
      </c>
      <c r="Q295" s="95" t="s">
        <v>625</v>
      </c>
      <c r="R295" s="76" t="s">
        <v>62</v>
      </c>
    </row>
    <row r="296" spans="1:18" ht="16" outlineLevel="1" x14ac:dyDescent="0.2">
      <c r="A296" s="76" t="s">
        <v>130</v>
      </c>
      <c r="B296" s="236" t="s">
        <v>15505</v>
      </c>
      <c r="C296" s="44" t="s">
        <v>19</v>
      </c>
      <c r="D296" s="76" t="s">
        <v>59</v>
      </c>
      <c r="E296" s="95" t="s">
        <v>37</v>
      </c>
      <c r="F296" s="95" t="s">
        <v>2190</v>
      </c>
      <c r="G296" s="95" t="s">
        <v>3270</v>
      </c>
      <c r="H296" s="95" t="s">
        <v>74</v>
      </c>
      <c r="I296" s="45" t="s">
        <v>624</v>
      </c>
      <c r="J296" s="95" t="str">
        <f>LEFT(DLILibrary[[#This Row],[DLI]], 3)</f>
        <v>DLR</v>
      </c>
      <c r="K296" s="121">
        <v>3.9609999999999999</v>
      </c>
      <c r="L296" s="121">
        <f>IF(DLILibrary[[#This Row],[DLI/DLR]]="DLI",IF(J297="DLR",0,DLILibrary[[#This Row],[Value of DLI (in mln)]]),DLILibrary[[#This Row],[Value of DLI (in mln)]])</f>
        <v>3.9609999999999999</v>
      </c>
      <c r="M296" s="239">
        <f>IF(DLILibrary[[#This Row],[DLI/DLR]]="DLI",DLILibrary[[#This Row],[Value of DLI (in mln)]]/(VLOOKUP(DLILibrary[[#This Row],[Project ID]],'RBF Projects'!A:U,12,FALSE)),0)</f>
        <v>0</v>
      </c>
      <c r="N296" s="95" t="s">
        <v>62</v>
      </c>
      <c r="O296" s="45" t="s">
        <v>627</v>
      </c>
      <c r="P296" s="76" t="s">
        <v>30</v>
      </c>
      <c r="Q296" s="95" t="s">
        <v>625</v>
      </c>
      <c r="R296" s="76" t="s">
        <v>62</v>
      </c>
    </row>
    <row r="297" spans="1:18" ht="16" x14ac:dyDescent="0.2">
      <c r="A297" s="76" t="s">
        <v>130</v>
      </c>
      <c r="B297" s="236" t="s">
        <v>15505</v>
      </c>
      <c r="C297" s="44" t="s">
        <v>19</v>
      </c>
      <c r="D297" s="76" t="s">
        <v>59</v>
      </c>
      <c r="E297" s="95" t="s">
        <v>37</v>
      </c>
      <c r="F297" s="95" t="s">
        <v>2190</v>
      </c>
      <c r="G297" s="95" t="s">
        <v>3259</v>
      </c>
      <c r="H297" s="95" t="s">
        <v>74</v>
      </c>
      <c r="I297" s="135" t="s">
        <v>622</v>
      </c>
      <c r="J297" s="136" t="str">
        <f>LEFT(DLILibrary[[#This Row],[DLI]], 3)</f>
        <v>DLI</v>
      </c>
      <c r="K297" s="137">
        <f>SUM(K298:K300)</f>
        <v>3.6177779999999999</v>
      </c>
      <c r="L297" s="137">
        <f>IF(DLILibrary[[#This Row],[DLI/DLR]]="DLI",IF(J298="DLR",0,DLILibrary[[#This Row],[Value of DLI (in mln)]]),DLILibrary[[#This Row],[Value of DLI (in mln)]])</f>
        <v>0</v>
      </c>
      <c r="M297" s="239">
        <f>IF(DLILibrary[[#This Row],[DLI/DLR]]="DLI",DLILibrary[[#This Row],[Value of DLI (in mln)]]/(VLOOKUP(DLILibrary[[#This Row],[Project ID]],'RBF Projects'!A:U,12,FALSE)),0)</f>
        <v>3.7374253951510984E-2</v>
      </c>
      <c r="N297" s="95" t="s">
        <v>61</v>
      </c>
      <c r="O297" s="45" t="s">
        <v>628</v>
      </c>
      <c r="P297" s="76" t="s">
        <v>27</v>
      </c>
      <c r="Q297" s="95" t="s">
        <v>629</v>
      </c>
      <c r="R297" s="76" t="s">
        <v>62</v>
      </c>
    </row>
    <row r="298" spans="1:18" ht="16" outlineLevel="1" x14ac:dyDescent="0.2">
      <c r="A298" s="76" t="s">
        <v>130</v>
      </c>
      <c r="B298" s="236" t="s">
        <v>15505</v>
      </c>
      <c r="C298" s="44" t="s">
        <v>19</v>
      </c>
      <c r="D298" s="76" t="s">
        <v>59</v>
      </c>
      <c r="E298" s="95" t="s">
        <v>37</v>
      </c>
      <c r="F298" s="95" t="s">
        <v>2190</v>
      </c>
      <c r="G298" s="95" t="s">
        <v>3259</v>
      </c>
      <c r="H298" s="95" t="s">
        <v>74</v>
      </c>
      <c r="I298" s="45" t="s">
        <v>633</v>
      </c>
      <c r="J298" s="95" t="str">
        <f>LEFT(DLILibrary[[#This Row],[DLI]], 3)</f>
        <v>DLR</v>
      </c>
      <c r="K298" s="121">
        <v>0.75333300000000003</v>
      </c>
      <c r="L298" s="121">
        <f>IF(DLILibrary[[#This Row],[DLI/DLR]]="DLI",IF(J299="DLR",0,DLILibrary[[#This Row],[Value of DLI (in mln)]]),DLILibrary[[#This Row],[Value of DLI (in mln)]])</f>
        <v>0.75333300000000003</v>
      </c>
      <c r="M298" s="239">
        <f>IF(DLILibrary[[#This Row],[DLI/DLR]]="DLI",DLILibrary[[#This Row],[Value of DLI (in mln)]]/(VLOOKUP(DLILibrary[[#This Row],[Project ID]],'RBF Projects'!A:U,12,FALSE)),0)</f>
        <v>0</v>
      </c>
      <c r="N298" s="95" t="s">
        <v>61</v>
      </c>
      <c r="O298" s="45" t="s">
        <v>628</v>
      </c>
      <c r="P298" s="76" t="s">
        <v>27</v>
      </c>
      <c r="Q298" s="95" t="s">
        <v>629</v>
      </c>
      <c r="R298" s="76" t="s">
        <v>62</v>
      </c>
    </row>
    <row r="299" spans="1:18" ht="16" outlineLevel="1" x14ac:dyDescent="0.2">
      <c r="A299" s="76" t="s">
        <v>130</v>
      </c>
      <c r="B299" s="236" t="s">
        <v>15505</v>
      </c>
      <c r="C299" s="44" t="s">
        <v>19</v>
      </c>
      <c r="D299" s="76" t="s">
        <v>59</v>
      </c>
      <c r="E299" s="95" t="s">
        <v>37</v>
      </c>
      <c r="F299" s="95" t="s">
        <v>2190</v>
      </c>
      <c r="G299" s="95" t="s">
        <v>3259</v>
      </c>
      <c r="H299" s="95" t="s">
        <v>74</v>
      </c>
      <c r="I299" s="45" t="s">
        <v>634</v>
      </c>
      <c r="J299" s="95" t="str">
        <f>LEFT(DLILibrary[[#This Row],[DLI]], 3)</f>
        <v>DLR</v>
      </c>
      <c r="K299" s="121">
        <v>1.0555559999999999</v>
      </c>
      <c r="L299" s="121">
        <f>IF(DLILibrary[[#This Row],[DLI/DLR]]="DLI",IF(J300="DLR",0,DLILibrary[[#This Row],[Value of DLI (in mln)]]),DLILibrary[[#This Row],[Value of DLI (in mln)]])</f>
        <v>1.0555559999999999</v>
      </c>
      <c r="M299" s="239">
        <f>IF(DLILibrary[[#This Row],[DLI/DLR]]="DLI",DLILibrary[[#This Row],[Value of DLI (in mln)]]/(VLOOKUP(DLILibrary[[#This Row],[Project ID]],'RBF Projects'!A:U,12,FALSE)),0)</f>
        <v>0</v>
      </c>
      <c r="N299" s="95" t="s">
        <v>61</v>
      </c>
      <c r="O299" s="45" t="s">
        <v>628</v>
      </c>
      <c r="P299" s="76" t="s">
        <v>27</v>
      </c>
      <c r="Q299" s="95" t="s">
        <v>629</v>
      </c>
      <c r="R299" s="76" t="s">
        <v>62</v>
      </c>
    </row>
    <row r="300" spans="1:18" ht="16" outlineLevel="1" x14ac:dyDescent="0.2">
      <c r="A300" s="76" t="s">
        <v>130</v>
      </c>
      <c r="B300" s="236" t="s">
        <v>15505</v>
      </c>
      <c r="C300" s="44" t="s">
        <v>19</v>
      </c>
      <c r="D300" s="76" t="s">
        <v>59</v>
      </c>
      <c r="E300" s="95" t="s">
        <v>37</v>
      </c>
      <c r="F300" s="95" t="s">
        <v>2190</v>
      </c>
      <c r="G300" s="95" t="s">
        <v>3259</v>
      </c>
      <c r="H300" s="95" t="s">
        <v>74</v>
      </c>
      <c r="I300" s="45" t="s">
        <v>635</v>
      </c>
      <c r="J300" s="95" t="str">
        <f>LEFT(DLILibrary[[#This Row],[DLI]], 3)</f>
        <v>DLR</v>
      </c>
      <c r="K300" s="121">
        <v>1.808889</v>
      </c>
      <c r="L300" s="121">
        <f>IF(DLILibrary[[#This Row],[DLI/DLR]]="DLI",IF(J301="DLR",0,DLILibrary[[#This Row],[Value of DLI (in mln)]]),DLILibrary[[#This Row],[Value of DLI (in mln)]])</f>
        <v>1.808889</v>
      </c>
      <c r="M300" s="239">
        <f>IF(DLILibrary[[#This Row],[DLI/DLR]]="DLI",DLILibrary[[#This Row],[Value of DLI (in mln)]]/(VLOOKUP(DLILibrary[[#This Row],[Project ID]],'RBF Projects'!A:U,12,FALSE)),0)</f>
        <v>0</v>
      </c>
      <c r="N300" s="95" t="s">
        <v>61</v>
      </c>
      <c r="O300" s="45" t="s">
        <v>628</v>
      </c>
      <c r="P300" s="76" t="s">
        <v>27</v>
      </c>
      <c r="Q300" s="95" t="s">
        <v>629</v>
      </c>
      <c r="R300" s="76" t="s">
        <v>62</v>
      </c>
    </row>
    <row r="301" spans="1:18" ht="16" x14ac:dyDescent="0.2">
      <c r="A301" s="76" t="s">
        <v>130</v>
      </c>
      <c r="B301" s="236" t="s">
        <v>15505</v>
      </c>
      <c r="C301" s="44" t="s">
        <v>19</v>
      </c>
      <c r="D301" s="76" t="s">
        <v>59</v>
      </c>
      <c r="E301" s="95" t="s">
        <v>37</v>
      </c>
      <c r="F301" s="95" t="s">
        <v>3230</v>
      </c>
      <c r="G301" s="95" t="s">
        <v>50</v>
      </c>
      <c r="H301" s="95" t="s">
        <v>74</v>
      </c>
      <c r="I301" s="135" t="s">
        <v>630</v>
      </c>
      <c r="J301" s="136" t="str">
        <f>LEFT(DLILibrary[[#This Row],[DLI]], 3)</f>
        <v>DLI</v>
      </c>
      <c r="K301" s="137">
        <f>SUM(K302:K306)</f>
        <v>16.528333</v>
      </c>
      <c r="L301" s="137">
        <f>IF(DLILibrary[[#This Row],[DLI/DLR]]="DLI",IF(J302="DLR",0,DLILibrary[[#This Row],[Value of DLI (in mln)]]),DLILibrary[[#This Row],[Value of DLI (in mln)]])</f>
        <v>0</v>
      </c>
      <c r="M301" s="239">
        <f>IF(DLILibrary[[#This Row],[DLI/DLR]]="DLI",DLILibrary[[#This Row],[Value of DLI (in mln)]]/(VLOOKUP(DLILibrary[[#This Row],[Project ID]],'RBF Projects'!A:U,12,FALSE)),0)</f>
        <v>0.17074959130635969</v>
      </c>
      <c r="N301" s="95" t="s">
        <v>61</v>
      </c>
      <c r="O301" s="45" t="s">
        <v>643</v>
      </c>
      <c r="P301" s="76" t="s">
        <v>28</v>
      </c>
      <c r="Q301" s="95" t="s">
        <v>631</v>
      </c>
      <c r="R301" s="76" t="s">
        <v>62</v>
      </c>
    </row>
    <row r="302" spans="1:18" ht="16" outlineLevel="1" x14ac:dyDescent="0.2">
      <c r="A302" s="76" t="s">
        <v>130</v>
      </c>
      <c r="B302" s="236" t="s">
        <v>15505</v>
      </c>
      <c r="C302" s="44" t="s">
        <v>19</v>
      </c>
      <c r="D302" s="76" t="s">
        <v>59</v>
      </c>
      <c r="E302" s="95" t="s">
        <v>37</v>
      </c>
      <c r="F302" s="95" t="s">
        <v>3230</v>
      </c>
      <c r="G302" s="95" t="s">
        <v>50</v>
      </c>
      <c r="H302" s="95" t="s">
        <v>74</v>
      </c>
      <c r="I302" s="45" t="s">
        <v>3395</v>
      </c>
      <c r="J302" s="95" t="str">
        <f>LEFT(DLILibrary[[#This Row],[DLI]], 3)</f>
        <v>DLR</v>
      </c>
      <c r="K302" s="121">
        <v>1.963622</v>
      </c>
      <c r="L302" s="121">
        <f>IF(DLILibrary[[#This Row],[DLI/DLR]]="DLI",IF(J303="DLR",0,DLILibrary[[#This Row],[Value of DLI (in mln)]]),DLILibrary[[#This Row],[Value of DLI (in mln)]])</f>
        <v>1.963622</v>
      </c>
      <c r="M302" s="239">
        <f>IF(DLILibrary[[#This Row],[DLI/DLR]]="DLI",DLILibrary[[#This Row],[Value of DLI (in mln)]]/(VLOOKUP(DLILibrary[[#This Row],[Project ID]],'RBF Projects'!A:U,12,FALSE)),0)</f>
        <v>0</v>
      </c>
      <c r="N302" s="95" t="s">
        <v>61</v>
      </c>
      <c r="O302" s="45" t="s">
        <v>632</v>
      </c>
      <c r="P302" s="76" t="s">
        <v>28</v>
      </c>
      <c r="Q302" s="95" t="s">
        <v>631</v>
      </c>
      <c r="R302" s="76" t="s">
        <v>62</v>
      </c>
    </row>
    <row r="303" spans="1:18" ht="16" outlineLevel="1" x14ac:dyDescent="0.2">
      <c r="A303" s="76" t="s">
        <v>130</v>
      </c>
      <c r="B303" s="236" t="s">
        <v>15505</v>
      </c>
      <c r="C303" s="44" t="s">
        <v>19</v>
      </c>
      <c r="D303" s="76" t="s">
        <v>59</v>
      </c>
      <c r="E303" s="95" t="s">
        <v>37</v>
      </c>
      <c r="F303" s="95" t="s">
        <v>3230</v>
      </c>
      <c r="G303" s="95" t="s">
        <v>50</v>
      </c>
      <c r="H303" s="95" t="s">
        <v>74</v>
      </c>
      <c r="I303" s="45" t="s">
        <v>3396</v>
      </c>
      <c r="J303" s="95" t="str">
        <f>LEFT(DLILibrary[[#This Row],[DLI]], 3)</f>
        <v>DLR</v>
      </c>
      <c r="K303" s="121">
        <v>2.920722</v>
      </c>
      <c r="L303" s="121">
        <f>IF(DLILibrary[[#This Row],[DLI/DLR]]="DLI",IF(J304="DLR",0,DLILibrary[[#This Row],[Value of DLI (in mln)]]),DLILibrary[[#This Row],[Value of DLI (in mln)]])</f>
        <v>2.920722</v>
      </c>
      <c r="M303" s="239">
        <f>IF(DLILibrary[[#This Row],[DLI/DLR]]="DLI",DLILibrary[[#This Row],[Value of DLI (in mln)]]/(VLOOKUP(DLILibrary[[#This Row],[Project ID]],'RBF Projects'!A:U,12,FALSE)),0)</f>
        <v>0</v>
      </c>
      <c r="N303" s="95" t="s">
        <v>61</v>
      </c>
      <c r="O303" s="45" t="s">
        <v>632</v>
      </c>
      <c r="P303" s="76" t="s">
        <v>28</v>
      </c>
      <c r="Q303" s="95" t="s">
        <v>631</v>
      </c>
      <c r="R303" s="76" t="s">
        <v>62</v>
      </c>
    </row>
    <row r="304" spans="1:18" ht="16" outlineLevel="1" x14ac:dyDescent="0.2">
      <c r="A304" s="76" t="s">
        <v>130</v>
      </c>
      <c r="B304" s="236" t="s">
        <v>15505</v>
      </c>
      <c r="C304" s="44" t="s">
        <v>19</v>
      </c>
      <c r="D304" s="76" t="s">
        <v>59</v>
      </c>
      <c r="E304" s="95" t="s">
        <v>37</v>
      </c>
      <c r="F304" s="95" t="s">
        <v>3230</v>
      </c>
      <c r="G304" s="95" t="s">
        <v>50</v>
      </c>
      <c r="H304" s="95" t="s">
        <v>74</v>
      </c>
      <c r="I304" s="45" t="s">
        <v>3397</v>
      </c>
      <c r="J304" s="95" t="str">
        <f>LEFT(DLILibrary[[#This Row],[DLI]], 3)</f>
        <v>DLR</v>
      </c>
      <c r="K304" s="121">
        <v>3.6374780000000002</v>
      </c>
      <c r="L304" s="121">
        <f>IF(DLILibrary[[#This Row],[DLI/DLR]]="DLI",IF(J305="DLR",0,DLILibrary[[#This Row],[Value of DLI (in mln)]]),DLILibrary[[#This Row],[Value of DLI (in mln)]])</f>
        <v>3.6374780000000002</v>
      </c>
      <c r="M304" s="239">
        <f>IF(DLILibrary[[#This Row],[DLI/DLR]]="DLI",DLILibrary[[#This Row],[Value of DLI (in mln)]]/(VLOOKUP(DLILibrary[[#This Row],[Project ID]],'RBF Projects'!A:U,12,FALSE)),0)</f>
        <v>0</v>
      </c>
      <c r="N304" s="95" t="s">
        <v>61</v>
      </c>
      <c r="O304" s="45" t="s">
        <v>632</v>
      </c>
      <c r="P304" s="76" t="s">
        <v>28</v>
      </c>
      <c r="Q304" s="95" t="s">
        <v>631</v>
      </c>
      <c r="R304" s="76" t="s">
        <v>62</v>
      </c>
    </row>
    <row r="305" spans="1:18" ht="16" outlineLevel="1" x14ac:dyDescent="0.2">
      <c r="A305" s="76" t="s">
        <v>130</v>
      </c>
      <c r="B305" s="236" t="s">
        <v>15505</v>
      </c>
      <c r="C305" s="44" t="s">
        <v>19</v>
      </c>
      <c r="D305" s="76" t="s">
        <v>59</v>
      </c>
      <c r="E305" s="95" t="s">
        <v>37</v>
      </c>
      <c r="F305" s="95" t="s">
        <v>3230</v>
      </c>
      <c r="G305" s="95" t="s">
        <v>50</v>
      </c>
      <c r="H305" s="95" t="s">
        <v>74</v>
      </c>
      <c r="I305" s="45" t="s">
        <v>3398</v>
      </c>
      <c r="J305" s="95" t="str">
        <f>LEFT(DLILibrary[[#This Row],[DLI]], 3)</f>
        <v>DLR</v>
      </c>
      <c r="K305" s="121">
        <v>3.9023669999999999</v>
      </c>
      <c r="L305" s="121">
        <f>IF(DLILibrary[[#This Row],[DLI/DLR]]="DLI",IF(J306="DLR",0,DLILibrary[[#This Row],[Value of DLI (in mln)]]),DLILibrary[[#This Row],[Value of DLI (in mln)]])</f>
        <v>3.9023669999999999</v>
      </c>
      <c r="M305" s="239">
        <f>IF(DLILibrary[[#This Row],[DLI/DLR]]="DLI",DLILibrary[[#This Row],[Value of DLI (in mln)]]/(VLOOKUP(DLILibrary[[#This Row],[Project ID]],'RBF Projects'!A:U,12,FALSE)),0)</f>
        <v>0</v>
      </c>
      <c r="N305" s="95" t="s">
        <v>61</v>
      </c>
      <c r="O305" s="45" t="s">
        <v>632</v>
      </c>
      <c r="P305" s="76" t="s">
        <v>28</v>
      </c>
      <c r="Q305" s="95" t="s">
        <v>631</v>
      </c>
      <c r="R305" s="76" t="s">
        <v>62</v>
      </c>
    </row>
    <row r="306" spans="1:18" ht="16" outlineLevel="1" x14ac:dyDescent="0.2">
      <c r="A306" s="76" t="s">
        <v>130</v>
      </c>
      <c r="B306" s="236" t="s">
        <v>15505</v>
      </c>
      <c r="C306" s="44" t="s">
        <v>19</v>
      </c>
      <c r="D306" s="76" t="s">
        <v>59</v>
      </c>
      <c r="E306" s="95" t="s">
        <v>37</v>
      </c>
      <c r="F306" s="95" t="s">
        <v>3230</v>
      </c>
      <c r="G306" s="95" t="s">
        <v>50</v>
      </c>
      <c r="H306" s="95" t="s">
        <v>74</v>
      </c>
      <c r="I306" s="45" t="s">
        <v>3399</v>
      </c>
      <c r="J306" s="95" t="str">
        <f>LEFT(DLILibrary[[#This Row],[DLI]], 3)</f>
        <v>DLR</v>
      </c>
      <c r="K306" s="121">
        <v>4.1041439999999998</v>
      </c>
      <c r="L306" s="121">
        <f>IF(DLILibrary[[#This Row],[DLI/DLR]]="DLI",IF(J307="DLR",0,DLILibrary[[#This Row],[Value of DLI (in mln)]]),DLILibrary[[#This Row],[Value of DLI (in mln)]])</f>
        <v>4.1041439999999998</v>
      </c>
      <c r="M306" s="239">
        <f>IF(DLILibrary[[#This Row],[DLI/DLR]]="DLI",DLILibrary[[#This Row],[Value of DLI (in mln)]]/(VLOOKUP(DLILibrary[[#This Row],[Project ID]],'RBF Projects'!A:U,12,FALSE)),0)</f>
        <v>0</v>
      </c>
      <c r="N306" s="95" t="s">
        <v>61</v>
      </c>
      <c r="O306" s="45" t="s">
        <v>632</v>
      </c>
      <c r="P306" s="76" t="s">
        <v>28</v>
      </c>
      <c r="Q306" s="95" t="s">
        <v>631</v>
      </c>
      <c r="R306" s="76" t="s">
        <v>62</v>
      </c>
    </row>
    <row r="307" spans="1:18" ht="16" x14ac:dyDescent="0.2">
      <c r="A307" s="76" t="s">
        <v>130</v>
      </c>
      <c r="B307" s="236" t="s">
        <v>15505</v>
      </c>
      <c r="C307" s="44" t="s">
        <v>19</v>
      </c>
      <c r="D307" s="76" t="s">
        <v>59</v>
      </c>
      <c r="E307" s="95" t="s">
        <v>37</v>
      </c>
      <c r="F307" s="95" t="s">
        <v>3236</v>
      </c>
      <c r="G307" s="95" t="s">
        <v>3273</v>
      </c>
      <c r="H307" s="95" t="s">
        <v>74</v>
      </c>
      <c r="I307" s="135" t="s">
        <v>636</v>
      </c>
      <c r="J307" s="136" t="str">
        <f>LEFT(DLILibrary[[#This Row],[DLI]], 3)</f>
        <v>DLI</v>
      </c>
      <c r="K307" s="137">
        <f>SUM(K308:K312)</f>
        <v>29.962467</v>
      </c>
      <c r="L307" s="137">
        <f>IF(DLILibrary[[#This Row],[DLI/DLR]]="DLI",IF(J308="DLR",0,DLILibrary[[#This Row],[Value of DLI (in mln)]]),DLILibrary[[#This Row],[Value of DLI (in mln)]])</f>
        <v>0</v>
      </c>
      <c r="M307" s="239">
        <f>IF(DLILibrary[[#This Row],[DLI/DLR]]="DLI",DLILibrary[[#This Row],[Value of DLI (in mln)]]/(VLOOKUP(DLILibrary[[#This Row],[Project ID]],'RBF Projects'!A:U,12,FALSE)),0)</f>
        <v>0.30953387705706858</v>
      </c>
      <c r="N307" s="95" t="s">
        <v>61</v>
      </c>
      <c r="O307" s="45" t="s">
        <v>643</v>
      </c>
      <c r="P307" s="76" t="s">
        <v>27</v>
      </c>
      <c r="Q307" s="95" t="s">
        <v>641</v>
      </c>
      <c r="R307" s="76" t="s">
        <v>62</v>
      </c>
    </row>
    <row r="308" spans="1:18" ht="16" outlineLevel="1" x14ac:dyDescent="0.2">
      <c r="A308" s="76" t="s">
        <v>130</v>
      </c>
      <c r="B308" s="236" t="s">
        <v>15505</v>
      </c>
      <c r="C308" s="44" t="s">
        <v>19</v>
      </c>
      <c r="D308" s="76" t="s">
        <v>59</v>
      </c>
      <c r="E308" s="95" t="s">
        <v>37</v>
      </c>
      <c r="F308" s="95" t="s">
        <v>3236</v>
      </c>
      <c r="G308" s="95" t="s">
        <v>3273</v>
      </c>
      <c r="H308" s="95" t="s">
        <v>74</v>
      </c>
      <c r="I308" s="45" t="s">
        <v>3400</v>
      </c>
      <c r="J308" s="95" t="str">
        <f>LEFT(DLILibrary[[#This Row],[DLI]], 3)</f>
        <v>DLR</v>
      </c>
      <c r="K308" s="121">
        <v>1.479733</v>
      </c>
      <c r="L308" s="121">
        <f>IF(DLILibrary[[#This Row],[DLI/DLR]]="DLI",IF(J309="DLR",0,DLILibrary[[#This Row],[Value of DLI (in mln)]]),DLILibrary[[#This Row],[Value of DLI (in mln)]])</f>
        <v>1.479733</v>
      </c>
      <c r="M308" s="239">
        <f>IF(DLILibrary[[#This Row],[DLI/DLR]]="DLI",DLILibrary[[#This Row],[Value of DLI (in mln)]]/(VLOOKUP(DLILibrary[[#This Row],[Project ID]],'RBF Projects'!A:U,12,FALSE)),0)</f>
        <v>0</v>
      </c>
      <c r="N308" s="95" t="s">
        <v>61</v>
      </c>
      <c r="O308" s="45" t="s">
        <v>14606</v>
      </c>
      <c r="P308" s="76" t="s">
        <v>27</v>
      </c>
      <c r="Q308" s="95" t="s">
        <v>641</v>
      </c>
      <c r="R308" s="76" t="s">
        <v>62</v>
      </c>
    </row>
    <row r="309" spans="1:18" ht="16" outlineLevel="1" x14ac:dyDescent="0.2">
      <c r="A309" s="76" t="s">
        <v>130</v>
      </c>
      <c r="B309" s="236" t="s">
        <v>15505</v>
      </c>
      <c r="C309" s="44" t="s">
        <v>19</v>
      </c>
      <c r="D309" s="76" t="s">
        <v>59</v>
      </c>
      <c r="E309" s="95" t="s">
        <v>37</v>
      </c>
      <c r="F309" s="95" t="s">
        <v>3236</v>
      </c>
      <c r="G309" s="95" t="s">
        <v>3273</v>
      </c>
      <c r="H309" s="95" t="s">
        <v>74</v>
      </c>
      <c r="I309" s="45" t="s">
        <v>3401</v>
      </c>
      <c r="J309" s="95" t="str">
        <f>LEFT(DLILibrary[[#This Row],[DLI]], 3)</f>
        <v>DLR</v>
      </c>
      <c r="K309" s="121">
        <v>3.3539560000000002</v>
      </c>
      <c r="L309" s="121">
        <f>IF(DLILibrary[[#This Row],[DLI/DLR]]="DLI",IF(J310="DLR",0,DLILibrary[[#This Row],[Value of DLI (in mln)]]),DLILibrary[[#This Row],[Value of DLI (in mln)]])</f>
        <v>3.3539560000000002</v>
      </c>
      <c r="M309" s="239">
        <f>IF(DLILibrary[[#This Row],[DLI/DLR]]="DLI",DLILibrary[[#This Row],[Value of DLI (in mln)]]/(VLOOKUP(DLILibrary[[#This Row],[Project ID]],'RBF Projects'!A:U,12,FALSE)),0)</f>
        <v>0</v>
      </c>
      <c r="N309" s="95" t="s">
        <v>61</v>
      </c>
      <c r="O309" s="45" t="s">
        <v>14607</v>
      </c>
      <c r="P309" s="76" t="s">
        <v>27</v>
      </c>
      <c r="Q309" s="95" t="s">
        <v>641</v>
      </c>
      <c r="R309" s="76" t="s">
        <v>62</v>
      </c>
    </row>
    <row r="310" spans="1:18" ht="16" outlineLevel="1" x14ac:dyDescent="0.2">
      <c r="A310" s="76" t="s">
        <v>130</v>
      </c>
      <c r="B310" s="236" t="s">
        <v>15505</v>
      </c>
      <c r="C310" s="44" t="s">
        <v>19</v>
      </c>
      <c r="D310" s="76" t="s">
        <v>59</v>
      </c>
      <c r="E310" s="95" t="s">
        <v>37</v>
      </c>
      <c r="F310" s="95" t="s">
        <v>3236</v>
      </c>
      <c r="G310" s="95" t="s">
        <v>3273</v>
      </c>
      <c r="H310" s="95" t="s">
        <v>74</v>
      </c>
      <c r="I310" s="138" t="s">
        <v>3402</v>
      </c>
      <c r="J310" s="76" t="str">
        <f>LEFT(DLILibrary[[#This Row],[DLI]], 3)</f>
        <v>DLR</v>
      </c>
      <c r="K310" s="121">
        <v>11.936556</v>
      </c>
      <c r="L310" s="121">
        <f>IF(DLILibrary[[#This Row],[DLI/DLR]]="DLI",IF(J311="DLR",0,DLILibrary[[#This Row],[Value of DLI (in mln)]]),DLILibrary[[#This Row],[Value of DLI (in mln)]])</f>
        <v>11.936556</v>
      </c>
      <c r="M310" s="239">
        <f>IF(DLILibrary[[#This Row],[DLI/DLR]]="DLI",DLILibrary[[#This Row],[Value of DLI (in mln)]]/(VLOOKUP(DLILibrary[[#This Row],[Project ID]],'RBF Projects'!A:U,12,FALSE)),0)</f>
        <v>0</v>
      </c>
      <c r="N310" s="95" t="s">
        <v>61</v>
      </c>
      <c r="O310" s="45" t="s">
        <v>14607</v>
      </c>
      <c r="P310" s="76" t="s">
        <v>27</v>
      </c>
      <c r="Q310" s="95" t="s">
        <v>641</v>
      </c>
      <c r="R310" s="76" t="s">
        <v>62</v>
      </c>
    </row>
    <row r="311" spans="1:18" ht="16" outlineLevel="1" x14ac:dyDescent="0.2">
      <c r="A311" s="76" t="s">
        <v>130</v>
      </c>
      <c r="B311" s="236" t="s">
        <v>15505</v>
      </c>
      <c r="C311" s="44" t="s">
        <v>19</v>
      </c>
      <c r="D311" s="76" t="s">
        <v>59</v>
      </c>
      <c r="E311" s="95" t="s">
        <v>37</v>
      </c>
      <c r="F311" s="95" t="s">
        <v>3236</v>
      </c>
      <c r="G311" s="95" t="s">
        <v>3273</v>
      </c>
      <c r="H311" s="95" t="s">
        <v>74</v>
      </c>
      <c r="I311" s="138" t="s">
        <v>3403</v>
      </c>
      <c r="J311" s="76" t="str">
        <f>LEFT(DLILibrary[[#This Row],[DLI]], 3)</f>
        <v>DLR</v>
      </c>
      <c r="K311" s="121">
        <v>7.3698889999999997</v>
      </c>
      <c r="L311" s="121">
        <f>IF(DLILibrary[[#This Row],[DLI/DLR]]="DLI",IF(J312="DLR",0,DLILibrary[[#This Row],[Value of DLI (in mln)]]),DLILibrary[[#This Row],[Value of DLI (in mln)]])</f>
        <v>7.3698889999999997</v>
      </c>
      <c r="M311" s="239">
        <f>IF(DLILibrary[[#This Row],[DLI/DLR]]="DLI",DLILibrary[[#This Row],[Value of DLI (in mln)]]/(VLOOKUP(DLILibrary[[#This Row],[Project ID]],'RBF Projects'!A:U,12,FALSE)),0)</f>
        <v>0</v>
      </c>
      <c r="N311" s="95" t="s">
        <v>61</v>
      </c>
      <c r="O311" s="45" t="s">
        <v>14607</v>
      </c>
      <c r="P311" s="76" t="s">
        <v>27</v>
      </c>
      <c r="Q311" s="95" t="s">
        <v>641</v>
      </c>
      <c r="R311" s="76" t="s">
        <v>62</v>
      </c>
    </row>
    <row r="312" spans="1:18" ht="16" outlineLevel="1" x14ac:dyDescent="0.2">
      <c r="A312" s="76" t="s">
        <v>130</v>
      </c>
      <c r="B312" s="236" t="s">
        <v>15505</v>
      </c>
      <c r="C312" s="44" t="s">
        <v>19</v>
      </c>
      <c r="D312" s="76" t="s">
        <v>59</v>
      </c>
      <c r="E312" s="95" t="s">
        <v>37</v>
      </c>
      <c r="F312" s="95" t="s">
        <v>3236</v>
      </c>
      <c r="G312" s="95" t="s">
        <v>3273</v>
      </c>
      <c r="H312" s="95" t="s">
        <v>74</v>
      </c>
      <c r="I312" s="138" t="s">
        <v>3404</v>
      </c>
      <c r="J312" s="76" t="str">
        <f>LEFT(DLILibrary[[#This Row],[DLI]], 3)</f>
        <v>DLR</v>
      </c>
      <c r="K312" s="121">
        <v>5.8223330000000004</v>
      </c>
      <c r="L312" s="121">
        <f>IF(DLILibrary[[#This Row],[DLI/DLR]]="DLI",IF(J313="DLR",0,DLILibrary[[#This Row],[Value of DLI (in mln)]]),DLILibrary[[#This Row],[Value of DLI (in mln)]])</f>
        <v>5.8223330000000004</v>
      </c>
      <c r="M312" s="239">
        <f>IF(DLILibrary[[#This Row],[DLI/DLR]]="DLI",DLILibrary[[#This Row],[Value of DLI (in mln)]]/(VLOOKUP(DLILibrary[[#This Row],[Project ID]],'RBF Projects'!A:U,12,FALSE)),0)</f>
        <v>0</v>
      </c>
      <c r="N312" s="95" t="s">
        <v>61</v>
      </c>
      <c r="O312" s="45" t="s">
        <v>14607</v>
      </c>
      <c r="P312" s="76" t="s">
        <v>27</v>
      </c>
      <c r="Q312" s="95" t="s">
        <v>641</v>
      </c>
      <c r="R312" s="76" t="s">
        <v>62</v>
      </c>
    </row>
    <row r="313" spans="1:18" ht="16" x14ac:dyDescent="0.2">
      <c r="A313" s="76" t="s">
        <v>130</v>
      </c>
      <c r="B313" s="236" t="s">
        <v>15505</v>
      </c>
      <c r="C313" s="44" t="s">
        <v>19</v>
      </c>
      <c r="D313" s="76" t="s">
        <v>59</v>
      </c>
      <c r="E313" s="95" t="s">
        <v>37</v>
      </c>
      <c r="F313" s="95" t="s">
        <v>3231</v>
      </c>
      <c r="G313" s="95" t="s">
        <v>3472</v>
      </c>
      <c r="H313" s="95" t="s">
        <v>74</v>
      </c>
      <c r="I313" s="135" t="s">
        <v>637</v>
      </c>
      <c r="J313" s="136" t="str">
        <f>LEFT(DLILibrary[[#This Row],[DLI]], 3)</f>
        <v>DLI</v>
      </c>
      <c r="K313" s="137">
        <f>SUM(K314:K318)</f>
        <v>20.083756000000001</v>
      </c>
      <c r="L313" s="137">
        <f>IF(DLILibrary[[#This Row],[DLI/DLR]]="DLI",IF(J314="DLR",0,DLILibrary[[#This Row],[Value of DLI (in mln)]]),DLILibrary[[#This Row],[Value of DLI (in mln)]])</f>
        <v>0</v>
      </c>
      <c r="M313" s="239">
        <f>IF(DLILibrary[[#This Row],[DLI/DLR]]="DLI",DLILibrary[[#This Row],[Value of DLI (in mln)]]/(VLOOKUP(DLILibrary[[#This Row],[Project ID]],'RBF Projects'!A:U,12,FALSE)),0)</f>
        <v>0.20747967317070934</v>
      </c>
      <c r="N313" s="95" t="s">
        <v>61</v>
      </c>
      <c r="O313" s="45" t="s">
        <v>643</v>
      </c>
      <c r="P313" s="76" t="s">
        <v>28</v>
      </c>
      <c r="Q313" s="95" t="s">
        <v>644</v>
      </c>
      <c r="R313" s="76" t="s">
        <v>62</v>
      </c>
    </row>
    <row r="314" spans="1:18" ht="16" outlineLevel="1" x14ac:dyDescent="0.2">
      <c r="A314" s="76" t="s">
        <v>130</v>
      </c>
      <c r="B314" s="236" t="s">
        <v>15505</v>
      </c>
      <c r="C314" s="44" t="s">
        <v>19</v>
      </c>
      <c r="D314" s="76" t="s">
        <v>59</v>
      </c>
      <c r="E314" s="95" t="s">
        <v>37</v>
      </c>
      <c r="F314" s="95" t="s">
        <v>3231</v>
      </c>
      <c r="G314" s="95" t="s">
        <v>3472</v>
      </c>
      <c r="H314" s="95" t="s">
        <v>74</v>
      </c>
      <c r="I314" s="45" t="s">
        <v>3405</v>
      </c>
      <c r="J314" s="95" t="str">
        <f>LEFT(DLILibrary[[#This Row],[DLI]], 3)</f>
        <v>DLR</v>
      </c>
      <c r="K314" s="121">
        <v>1.4406669999999999</v>
      </c>
      <c r="L314" s="121">
        <f>IF(DLILibrary[[#This Row],[DLI/DLR]]="DLI",IF(J315="DLR",0,DLILibrary[[#This Row],[Value of DLI (in mln)]]),DLILibrary[[#This Row],[Value of DLI (in mln)]])</f>
        <v>1.4406669999999999</v>
      </c>
      <c r="M314" s="239">
        <f>IF(DLILibrary[[#This Row],[DLI/DLR]]="DLI",DLILibrary[[#This Row],[Value of DLI (in mln)]]/(VLOOKUP(DLILibrary[[#This Row],[Project ID]],'RBF Projects'!A:U,12,FALSE)),0)</f>
        <v>0</v>
      </c>
      <c r="N314" s="95" t="s">
        <v>61</v>
      </c>
      <c r="O314" s="45" t="s">
        <v>14608</v>
      </c>
      <c r="P314" s="76" t="s">
        <v>28</v>
      </c>
      <c r="Q314" s="95" t="s">
        <v>677</v>
      </c>
      <c r="R314" s="76" t="s">
        <v>62</v>
      </c>
    </row>
    <row r="315" spans="1:18" ht="16" outlineLevel="1" x14ac:dyDescent="0.2">
      <c r="A315" s="76" t="s">
        <v>130</v>
      </c>
      <c r="B315" s="236" t="s">
        <v>15505</v>
      </c>
      <c r="C315" s="44" t="s">
        <v>19</v>
      </c>
      <c r="D315" s="76" t="s">
        <v>59</v>
      </c>
      <c r="E315" s="95" t="s">
        <v>37</v>
      </c>
      <c r="F315" s="95" t="s">
        <v>3231</v>
      </c>
      <c r="G315" s="95" t="s">
        <v>3472</v>
      </c>
      <c r="H315" s="95" t="s">
        <v>74</v>
      </c>
      <c r="I315" s="45" t="s">
        <v>3406</v>
      </c>
      <c r="J315" s="95" t="str">
        <f>LEFT(DLILibrary[[#This Row],[DLI]], 3)</f>
        <v>DLR</v>
      </c>
      <c r="K315" s="121">
        <v>3.3867780000000001</v>
      </c>
      <c r="L315" s="121">
        <f>IF(DLILibrary[[#This Row],[DLI/DLR]]="DLI",IF(J316="DLR",0,DLILibrary[[#This Row],[Value of DLI (in mln)]]),DLILibrary[[#This Row],[Value of DLI (in mln)]])</f>
        <v>3.3867780000000001</v>
      </c>
      <c r="M315" s="239">
        <f>IF(DLILibrary[[#This Row],[DLI/DLR]]="DLI",DLILibrary[[#This Row],[Value of DLI (in mln)]]/(VLOOKUP(DLILibrary[[#This Row],[Project ID]],'RBF Projects'!A:U,12,FALSE)),0)</f>
        <v>0</v>
      </c>
      <c r="N315" s="95" t="s">
        <v>61</v>
      </c>
      <c r="O315" s="45" t="s">
        <v>14608</v>
      </c>
      <c r="P315" s="76" t="s">
        <v>28</v>
      </c>
      <c r="Q315" s="95" t="s">
        <v>677</v>
      </c>
      <c r="R315" s="76" t="s">
        <v>62</v>
      </c>
    </row>
    <row r="316" spans="1:18" ht="16" outlineLevel="1" x14ac:dyDescent="0.2">
      <c r="A316" s="76" t="s">
        <v>130</v>
      </c>
      <c r="B316" s="236" t="s">
        <v>15505</v>
      </c>
      <c r="C316" s="44" t="s">
        <v>19</v>
      </c>
      <c r="D316" s="76" t="s">
        <v>59</v>
      </c>
      <c r="E316" s="95" t="s">
        <v>37</v>
      </c>
      <c r="F316" s="95" t="s">
        <v>3231</v>
      </c>
      <c r="G316" s="95" t="s">
        <v>3472</v>
      </c>
      <c r="H316" s="95" t="s">
        <v>74</v>
      </c>
      <c r="I316" s="45" t="s">
        <v>3407</v>
      </c>
      <c r="J316" s="95" t="str">
        <f>LEFT(DLILibrary[[#This Row],[DLI]], 3)</f>
        <v>DLR</v>
      </c>
      <c r="K316" s="121">
        <v>5.7466670000000004</v>
      </c>
      <c r="L316" s="121">
        <f>IF(DLILibrary[[#This Row],[DLI/DLR]]="DLI",IF(J317="DLR",0,DLILibrary[[#This Row],[Value of DLI (in mln)]]),DLILibrary[[#This Row],[Value of DLI (in mln)]])</f>
        <v>5.7466670000000004</v>
      </c>
      <c r="M316" s="239">
        <f>IF(DLILibrary[[#This Row],[DLI/DLR]]="DLI",DLILibrary[[#This Row],[Value of DLI (in mln)]]/(VLOOKUP(DLILibrary[[#This Row],[Project ID]],'RBF Projects'!A:U,12,FALSE)),0)</f>
        <v>0</v>
      </c>
      <c r="N316" s="95" t="s">
        <v>61</v>
      </c>
      <c r="O316" s="45" t="s">
        <v>14608</v>
      </c>
      <c r="P316" s="76" t="s">
        <v>28</v>
      </c>
      <c r="Q316" s="95" t="s">
        <v>678</v>
      </c>
      <c r="R316" s="76" t="s">
        <v>62</v>
      </c>
    </row>
    <row r="317" spans="1:18" ht="16" outlineLevel="1" x14ac:dyDescent="0.2">
      <c r="A317" s="76" t="s">
        <v>130</v>
      </c>
      <c r="B317" s="236" t="s">
        <v>15505</v>
      </c>
      <c r="C317" s="44" t="s">
        <v>19</v>
      </c>
      <c r="D317" s="76" t="s">
        <v>59</v>
      </c>
      <c r="E317" s="95" t="s">
        <v>37</v>
      </c>
      <c r="F317" s="95" t="s">
        <v>3231</v>
      </c>
      <c r="G317" s="95" t="s">
        <v>3472</v>
      </c>
      <c r="H317" s="95" t="s">
        <v>74</v>
      </c>
      <c r="I317" s="45" t="s">
        <v>3408</v>
      </c>
      <c r="J317" s="95" t="str">
        <f>LEFT(DLILibrary[[#This Row],[DLI]], 3)</f>
        <v>DLR</v>
      </c>
      <c r="K317" s="121">
        <v>5.0472219999999997</v>
      </c>
      <c r="L317" s="121">
        <f>IF(DLILibrary[[#This Row],[DLI/DLR]]="DLI",IF(J318="DLR",0,DLILibrary[[#This Row],[Value of DLI (in mln)]]),DLILibrary[[#This Row],[Value of DLI (in mln)]])</f>
        <v>5.0472219999999997</v>
      </c>
      <c r="M317" s="239">
        <f>IF(DLILibrary[[#This Row],[DLI/DLR]]="DLI",DLILibrary[[#This Row],[Value of DLI (in mln)]]/(VLOOKUP(DLILibrary[[#This Row],[Project ID]],'RBF Projects'!A:U,12,FALSE)),0)</f>
        <v>0</v>
      </c>
      <c r="N317" s="95" t="s">
        <v>61</v>
      </c>
      <c r="O317" s="45" t="s">
        <v>14608</v>
      </c>
      <c r="P317" s="76" t="s">
        <v>28</v>
      </c>
      <c r="Q317" s="95" t="s">
        <v>677</v>
      </c>
      <c r="R317" s="76" t="s">
        <v>62</v>
      </c>
    </row>
    <row r="318" spans="1:18" ht="16" outlineLevel="1" x14ac:dyDescent="0.2">
      <c r="A318" s="76" t="s">
        <v>130</v>
      </c>
      <c r="B318" s="236" t="s">
        <v>15505</v>
      </c>
      <c r="C318" s="44" t="s">
        <v>19</v>
      </c>
      <c r="D318" s="76" t="s">
        <v>59</v>
      </c>
      <c r="E318" s="95" t="s">
        <v>37</v>
      </c>
      <c r="F318" s="95" t="s">
        <v>3231</v>
      </c>
      <c r="G318" s="95" t="s">
        <v>3472</v>
      </c>
      <c r="H318" s="95" t="s">
        <v>74</v>
      </c>
      <c r="I318" s="45" t="s">
        <v>3409</v>
      </c>
      <c r="J318" s="95" t="str">
        <f>LEFT(DLILibrary[[#This Row],[DLI]], 3)</f>
        <v>DLR</v>
      </c>
      <c r="K318" s="121">
        <v>4.4624220000000001</v>
      </c>
      <c r="L318" s="121">
        <f>IF(DLILibrary[[#This Row],[DLI/DLR]]="DLI",IF(J319="DLR",0,DLILibrary[[#This Row],[Value of DLI (in mln)]]),DLILibrary[[#This Row],[Value of DLI (in mln)]])</f>
        <v>4.4624220000000001</v>
      </c>
      <c r="M318" s="239">
        <f>IF(DLILibrary[[#This Row],[DLI/DLR]]="DLI",DLILibrary[[#This Row],[Value of DLI (in mln)]]/(VLOOKUP(DLILibrary[[#This Row],[Project ID]],'RBF Projects'!A:U,12,FALSE)),0)</f>
        <v>0</v>
      </c>
      <c r="N318" s="95" t="s">
        <v>61</v>
      </c>
      <c r="O318" s="45" t="s">
        <v>14608</v>
      </c>
      <c r="P318" s="76" t="s">
        <v>28</v>
      </c>
      <c r="Q318" s="95" t="s">
        <v>677</v>
      </c>
      <c r="R318" s="76" t="s">
        <v>62</v>
      </c>
    </row>
    <row r="319" spans="1:18" ht="16" x14ac:dyDescent="0.2">
      <c r="A319" s="76" t="s">
        <v>130</v>
      </c>
      <c r="B319" s="236" t="s">
        <v>15505</v>
      </c>
      <c r="C319" s="44" t="s">
        <v>19</v>
      </c>
      <c r="D319" s="76" t="s">
        <v>59</v>
      </c>
      <c r="E319" s="95" t="s">
        <v>37</v>
      </c>
      <c r="F319" s="95" t="s">
        <v>3231</v>
      </c>
      <c r="G319" s="95" t="s">
        <v>3266</v>
      </c>
      <c r="H319" s="95" t="s">
        <v>74</v>
      </c>
      <c r="I319" s="135" t="s">
        <v>638</v>
      </c>
      <c r="J319" s="136" t="str">
        <f>LEFT(DLILibrary[[#This Row],[DLI]], 3)</f>
        <v>DLI</v>
      </c>
      <c r="K319" s="137">
        <f>SUM(K320:K324)</f>
        <v>4.7976659999999995</v>
      </c>
      <c r="L319" s="137">
        <f>IF(DLILibrary[[#This Row],[DLI/DLR]]="DLI",IF(J320="DLR",0,DLILibrary[[#This Row],[Value of DLI (in mln)]]),DLILibrary[[#This Row],[Value of DLI (in mln)]])</f>
        <v>0</v>
      </c>
      <c r="M319" s="239">
        <f>IF(DLILibrary[[#This Row],[DLI/DLR]]="DLI",DLILibrary[[#This Row],[Value of DLI (in mln)]]/(VLOOKUP(DLILibrary[[#This Row],[Project ID]],'RBF Projects'!A:U,12,FALSE)),0)</f>
        <v>4.9563347297299581E-2</v>
      </c>
      <c r="N319" s="95" t="s">
        <v>61</v>
      </c>
      <c r="O319" s="138" t="s">
        <v>2071</v>
      </c>
      <c r="P319" s="76" t="s">
        <v>30</v>
      </c>
      <c r="Q319" s="95" t="s">
        <v>645</v>
      </c>
      <c r="R319" s="76" t="s">
        <v>62</v>
      </c>
    </row>
    <row r="320" spans="1:18" ht="16" outlineLevel="1" x14ac:dyDescent="0.2">
      <c r="A320" s="76" t="s">
        <v>130</v>
      </c>
      <c r="B320" s="236" t="s">
        <v>15505</v>
      </c>
      <c r="C320" s="44" t="s">
        <v>19</v>
      </c>
      <c r="D320" s="76" t="s">
        <v>59</v>
      </c>
      <c r="E320" s="95" t="s">
        <v>37</v>
      </c>
      <c r="F320" s="95" t="s">
        <v>3231</v>
      </c>
      <c r="G320" s="95" t="s">
        <v>3266</v>
      </c>
      <c r="H320" s="95" t="s">
        <v>74</v>
      </c>
      <c r="I320" s="45" t="s">
        <v>3410</v>
      </c>
      <c r="J320" s="95" t="str">
        <f>LEFT(DLILibrary[[#This Row],[DLI]], 3)</f>
        <v>DLR</v>
      </c>
      <c r="K320" s="121">
        <v>0.61966699999999997</v>
      </c>
      <c r="L320" s="121">
        <f>IF(DLILibrary[[#This Row],[DLI/DLR]]="DLI",IF(J321="DLR",0,DLILibrary[[#This Row],[Value of DLI (in mln)]]),DLILibrary[[#This Row],[Value of DLI (in mln)]])</f>
        <v>0.61966699999999997</v>
      </c>
      <c r="M320" s="239">
        <f>IF(DLILibrary[[#This Row],[DLI/DLR]]="DLI",DLILibrary[[#This Row],[Value of DLI (in mln)]]/(VLOOKUP(DLILibrary[[#This Row],[Project ID]],'RBF Projects'!A:U,12,FALSE)),0)</f>
        <v>0</v>
      </c>
      <c r="N320" s="95" t="s">
        <v>61</v>
      </c>
      <c r="O320" s="138" t="s">
        <v>646</v>
      </c>
      <c r="P320" s="76" t="s">
        <v>30</v>
      </c>
      <c r="Q320" s="95" t="s">
        <v>645</v>
      </c>
      <c r="R320" s="76" t="s">
        <v>62</v>
      </c>
    </row>
    <row r="321" spans="1:18" ht="16" outlineLevel="1" x14ac:dyDescent="0.2">
      <c r="A321" s="76" t="s">
        <v>130</v>
      </c>
      <c r="B321" s="236" t="s">
        <v>15505</v>
      </c>
      <c r="C321" s="44" t="s">
        <v>19</v>
      </c>
      <c r="D321" s="76" t="s">
        <v>59</v>
      </c>
      <c r="E321" s="95" t="s">
        <v>37</v>
      </c>
      <c r="F321" s="95" t="s">
        <v>3231</v>
      </c>
      <c r="G321" s="95" t="s">
        <v>3266</v>
      </c>
      <c r="H321" s="95" t="s">
        <v>74</v>
      </c>
      <c r="I321" s="45" t="s">
        <v>3411</v>
      </c>
      <c r="J321" s="95" t="str">
        <f>LEFT(DLILibrary[[#This Row],[DLI]], 3)</f>
        <v>DLR</v>
      </c>
      <c r="K321" s="121">
        <v>1.1093329999999999</v>
      </c>
      <c r="L321" s="121">
        <f>IF(DLILibrary[[#This Row],[DLI/DLR]]="DLI",IF(J322="DLR",0,DLILibrary[[#This Row],[Value of DLI (in mln)]]),DLILibrary[[#This Row],[Value of DLI (in mln)]])</f>
        <v>1.1093329999999999</v>
      </c>
      <c r="M321" s="239">
        <f>IF(DLILibrary[[#This Row],[DLI/DLR]]="DLI",DLILibrary[[#This Row],[Value of DLI (in mln)]]/(VLOOKUP(DLILibrary[[#This Row],[Project ID]],'RBF Projects'!A:U,12,FALSE)),0)</f>
        <v>0</v>
      </c>
      <c r="N321" s="95" t="s">
        <v>61</v>
      </c>
      <c r="O321" s="138" t="s">
        <v>646</v>
      </c>
      <c r="P321" s="76" t="s">
        <v>30</v>
      </c>
      <c r="Q321" s="95" t="s">
        <v>645</v>
      </c>
      <c r="R321" s="76" t="s">
        <v>62</v>
      </c>
    </row>
    <row r="322" spans="1:18" ht="16" outlineLevel="1" x14ac:dyDescent="0.2">
      <c r="A322" s="76" t="s">
        <v>130</v>
      </c>
      <c r="B322" s="236" t="s">
        <v>15505</v>
      </c>
      <c r="C322" s="44" t="s">
        <v>19</v>
      </c>
      <c r="D322" s="76" t="s">
        <v>59</v>
      </c>
      <c r="E322" s="95" t="s">
        <v>37</v>
      </c>
      <c r="F322" s="95" t="s">
        <v>3231</v>
      </c>
      <c r="G322" s="95" t="s">
        <v>3266</v>
      </c>
      <c r="H322" s="95" t="s">
        <v>74</v>
      </c>
      <c r="I322" s="45" t="s">
        <v>3412</v>
      </c>
      <c r="J322" s="95" t="str">
        <f>LEFT(DLILibrary[[#This Row],[DLI]], 3)</f>
        <v>DLR</v>
      </c>
      <c r="K322" s="121">
        <v>0.91600000000000004</v>
      </c>
      <c r="L322" s="121">
        <f>IF(DLILibrary[[#This Row],[DLI/DLR]]="DLI",IF(J323="DLR",0,DLILibrary[[#This Row],[Value of DLI (in mln)]]),DLILibrary[[#This Row],[Value of DLI (in mln)]])</f>
        <v>0.91600000000000004</v>
      </c>
      <c r="M322" s="239">
        <f>IF(DLILibrary[[#This Row],[DLI/DLR]]="DLI",DLILibrary[[#This Row],[Value of DLI (in mln)]]/(VLOOKUP(DLILibrary[[#This Row],[Project ID]],'RBF Projects'!A:U,12,FALSE)),0)</f>
        <v>0</v>
      </c>
      <c r="N322" s="95" t="s">
        <v>61</v>
      </c>
      <c r="O322" s="138" t="s">
        <v>646</v>
      </c>
      <c r="P322" s="76" t="s">
        <v>30</v>
      </c>
      <c r="Q322" s="95" t="s">
        <v>645</v>
      </c>
      <c r="R322" s="76" t="s">
        <v>62</v>
      </c>
    </row>
    <row r="323" spans="1:18" ht="16" outlineLevel="1" x14ac:dyDescent="0.2">
      <c r="A323" s="76" t="s">
        <v>130</v>
      </c>
      <c r="B323" s="236" t="s">
        <v>15505</v>
      </c>
      <c r="C323" s="44" t="s">
        <v>19</v>
      </c>
      <c r="D323" s="76" t="s">
        <v>59</v>
      </c>
      <c r="E323" s="95" t="s">
        <v>37</v>
      </c>
      <c r="F323" s="95" t="s">
        <v>3231</v>
      </c>
      <c r="G323" s="95" t="s">
        <v>3266</v>
      </c>
      <c r="H323" s="95" t="s">
        <v>74</v>
      </c>
      <c r="I323" s="45" t="s">
        <v>3413</v>
      </c>
      <c r="J323" s="95" t="str">
        <f>LEFT(DLILibrary[[#This Row],[DLI]], 3)</f>
        <v>DLR</v>
      </c>
      <c r="K323" s="121">
        <v>1.088333</v>
      </c>
      <c r="L323" s="121">
        <f>IF(DLILibrary[[#This Row],[DLI/DLR]]="DLI",IF(J324="DLR",0,DLILibrary[[#This Row],[Value of DLI (in mln)]]),DLILibrary[[#This Row],[Value of DLI (in mln)]])</f>
        <v>1.088333</v>
      </c>
      <c r="M323" s="239">
        <f>IF(DLILibrary[[#This Row],[DLI/DLR]]="DLI",DLILibrary[[#This Row],[Value of DLI (in mln)]]/(VLOOKUP(DLILibrary[[#This Row],[Project ID]],'RBF Projects'!A:U,12,FALSE)),0)</f>
        <v>0</v>
      </c>
      <c r="N323" s="95" t="s">
        <v>61</v>
      </c>
      <c r="O323" s="138" t="s">
        <v>646</v>
      </c>
      <c r="P323" s="76" t="s">
        <v>30</v>
      </c>
      <c r="Q323" s="95" t="s">
        <v>645</v>
      </c>
      <c r="R323" s="76" t="s">
        <v>62</v>
      </c>
    </row>
    <row r="324" spans="1:18" ht="13.5" customHeight="1" outlineLevel="1" x14ac:dyDescent="0.2">
      <c r="A324" s="76" t="s">
        <v>130</v>
      </c>
      <c r="B324" s="236" t="s">
        <v>15505</v>
      </c>
      <c r="C324" s="44" t="s">
        <v>19</v>
      </c>
      <c r="D324" s="76" t="s">
        <v>59</v>
      </c>
      <c r="E324" s="95" t="s">
        <v>37</v>
      </c>
      <c r="F324" s="95" t="s">
        <v>3231</v>
      </c>
      <c r="G324" s="95" t="s">
        <v>3266</v>
      </c>
      <c r="H324" s="95" t="s">
        <v>74</v>
      </c>
      <c r="I324" s="45" t="s">
        <v>3414</v>
      </c>
      <c r="J324" s="95" t="str">
        <f>LEFT(DLILibrary[[#This Row],[DLI]], 3)</f>
        <v>DLR</v>
      </c>
      <c r="K324" s="121">
        <v>1.064333</v>
      </c>
      <c r="L324" s="121">
        <f>IF(DLILibrary[[#This Row],[DLI/DLR]]="DLI",IF(J325="DLR",0,DLILibrary[[#This Row],[Value of DLI (in mln)]]),DLILibrary[[#This Row],[Value of DLI (in mln)]])</f>
        <v>1.064333</v>
      </c>
      <c r="M324" s="239">
        <f>IF(DLILibrary[[#This Row],[DLI/DLR]]="DLI",DLILibrary[[#This Row],[Value of DLI (in mln)]]/(VLOOKUP(DLILibrary[[#This Row],[Project ID]],'RBF Projects'!A:U,12,FALSE)),0)</f>
        <v>0</v>
      </c>
      <c r="N324" s="95" t="s">
        <v>61</v>
      </c>
      <c r="O324" s="138" t="s">
        <v>646</v>
      </c>
      <c r="P324" s="76" t="s">
        <v>30</v>
      </c>
      <c r="Q324" s="95" t="s">
        <v>645</v>
      </c>
      <c r="R324" s="76" t="s">
        <v>62</v>
      </c>
    </row>
    <row r="325" spans="1:18" ht="16" x14ac:dyDescent="0.2">
      <c r="A325" s="76" t="s">
        <v>130</v>
      </c>
      <c r="B325" s="236" t="s">
        <v>15505</v>
      </c>
      <c r="C325" s="44" t="s">
        <v>19</v>
      </c>
      <c r="D325" s="76" t="s">
        <v>59</v>
      </c>
      <c r="E325" s="95" t="s">
        <v>37</v>
      </c>
      <c r="F325" s="95" t="s">
        <v>3238</v>
      </c>
      <c r="G325" s="95" t="s">
        <v>2868</v>
      </c>
      <c r="H325" s="95" t="s">
        <v>74</v>
      </c>
      <c r="I325" s="135" t="s">
        <v>639</v>
      </c>
      <c r="J325" s="136" t="str">
        <f>LEFT(DLILibrary[[#This Row],[DLI]], 3)</f>
        <v>DLI</v>
      </c>
      <c r="K325" s="137">
        <f>SUM(K326:K330)</f>
        <v>13.886668</v>
      </c>
      <c r="L325" s="137">
        <f>IF(DLILibrary[[#This Row],[DLI/DLR]]="DLI",IF(J326="DLR",0,DLILibrary[[#This Row],[Value of DLI (in mln)]]),DLILibrary[[#This Row],[Value of DLI (in mln)]])</f>
        <v>0</v>
      </c>
      <c r="M325" s="239">
        <f>IF(DLILibrary[[#This Row],[DLI/DLR]]="DLI",DLILibrary[[#This Row],[Value of DLI (in mln)]]/(VLOOKUP(DLILibrary[[#This Row],[Project ID]],'RBF Projects'!A:U,12,FALSE)),0)</f>
        <v>0.14345928809681555</v>
      </c>
      <c r="N325" s="95" t="s">
        <v>61</v>
      </c>
      <c r="O325" s="138" t="s">
        <v>675</v>
      </c>
      <c r="P325" s="76" t="s">
        <v>30</v>
      </c>
      <c r="Q325" s="95" t="s">
        <v>676</v>
      </c>
      <c r="R325" s="76" t="s">
        <v>62</v>
      </c>
    </row>
    <row r="326" spans="1:18" ht="16" outlineLevel="1" x14ac:dyDescent="0.2">
      <c r="A326" s="76" t="s">
        <v>130</v>
      </c>
      <c r="B326" s="236" t="s">
        <v>15505</v>
      </c>
      <c r="C326" s="44" t="s">
        <v>19</v>
      </c>
      <c r="D326" s="76" t="s">
        <v>59</v>
      </c>
      <c r="E326" s="95" t="s">
        <v>37</v>
      </c>
      <c r="F326" s="95" t="s">
        <v>3238</v>
      </c>
      <c r="G326" s="95" t="s">
        <v>2868</v>
      </c>
      <c r="H326" s="95" t="s">
        <v>74</v>
      </c>
      <c r="I326" s="45" t="s">
        <v>640</v>
      </c>
      <c r="J326" s="95" t="str">
        <f>LEFT(DLILibrary[[#This Row],[DLI]], 3)</f>
        <v>DLR</v>
      </c>
      <c r="K326" s="121">
        <v>0.98888900000000002</v>
      </c>
      <c r="L326" s="121">
        <f>IF(DLILibrary[[#This Row],[DLI/DLR]]="DLI",IF(J327="DLR",0,DLILibrary[[#This Row],[Value of DLI (in mln)]]),DLILibrary[[#This Row],[Value of DLI (in mln)]])</f>
        <v>0.98888900000000002</v>
      </c>
      <c r="M326" s="239">
        <f>IF(DLILibrary[[#This Row],[DLI/DLR]]="DLI",DLILibrary[[#This Row],[Value of DLI (in mln)]]/(VLOOKUP(DLILibrary[[#This Row],[Project ID]],'RBF Projects'!A:U,12,FALSE)),0)</f>
        <v>0</v>
      </c>
      <c r="N326" s="95" t="s">
        <v>61</v>
      </c>
      <c r="O326" s="138" t="s">
        <v>675</v>
      </c>
      <c r="P326" s="76" t="s">
        <v>30</v>
      </c>
      <c r="Q326" s="95" t="s">
        <v>676</v>
      </c>
      <c r="R326" s="76" t="s">
        <v>62</v>
      </c>
    </row>
    <row r="327" spans="1:18" ht="16" outlineLevel="1" x14ac:dyDescent="0.2">
      <c r="A327" s="76" t="s">
        <v>130</v>
      </c>
      <c r="B327" s="236" t="s">
        <v>15505</v>
      </c>
      <c r="C327" s="44" t="s">
        <v>19</v>
      </c>
      <c r="D327" s="76" t="s">
        <v>59</v>
      </c>
      <c r="E327" s="95" t="s">
        <v>37</v>
      </c>
      <c r="F327" s="95" t="s">
        <v>3238</v>
      </c>
      <c r="G327" s="95" t="s">
        <v>2868</v>
      </c>
      <c r="H327" s="95" t="s">
        <v>74</v>
      </c>
      <c r="I327" s="45" t="s">
        <v>3286</v>
      </c>
      <c r="J327" s="95" t="str">
        <f>LEFT(DLILibrary[[#This Row],[DLI]], 3)</f>
        <v>DLR</v>
      </c>
      <c r="K327" s="121">
        <v>2.7488890000000001</v>
      </c>
      <c r="L327" s="121">
        <f>IF(DLILibrary[[#This Row],[DLI/DLR]]="DLI",IF(J328="DLR",0,DLILibrary[[#This Row],[Value of DLI (in mln)]]),DLILibrary[[#This Row],[Value of DLI (in mln)]])</f>
        <v>2.7488890000000001</v>
      </c>
      <c r="M327" s="239">
        <f>IF(DLILibrary[[#This Row],[DLI/DLR]]="DLI",DLILibrary[[#This Row],[Value of DLI (in mln)]]/(VLOOKUP(DLILibrary[[#This Row],[Project ID]],'RBF Projects'!A:U,12,FALSE)),0)</f>
        <v>0</v>
      </c>
      <c r="N327" s="95" t="s">
        <v>61</v>
      </c>
      <c r="O327" s="138" t="s">
        <v>675</v>
      </c>
      <c r="P327" s="76" t="s">
        <v>30</v>
      </c>
      <c r="Q327" s="95" t="s">
        <v>676</v>
      </c>
      <c r="R327" s="76" t="s">
        <v>62</v>
      </c>
    </row>
    <row r="328" spans="1:18" ht="16" outlineLevel="1" x14ac:dyDescent="0.2">
      <c r="A328" s="76" t="s">
        <v>130</v>
      </c>
      <c r="B328" s="236" t="s">
        <v>15505</v>
      </c>
      <c r="C328" s="44" t="s">
        <v>19</v>
      </c>
      <c r="D328" s="76" t="s">
        <v>59</v>
      </c>
      <c r="E328" s="95" t="s">
        <v>37</v>
      </c>
      <c r="F328" s="95" t="s">
        <v>3238</v>
      </c>
      <c r="G328" s="95" t="s">
        <v>2868</v>
      </c>
      <c r="H328" s="95" t="s">
        <v>74</v>
      </c>
      <c r="I328" s="45" t="s">
        <v>3287</v>
      </c>
      <c r="J328" s="95" t="str">
        <f>LEFT(DLILibrary[[#This Row],[DLI]], 3)</f>
        <v>DLR</v>
      </c>
      <c r="K328" s="121">
        <v>2.2855560000000001</v>
      </c>
      <c r="L328" s="121">
        <f>IF(DLILibrary[[#This Row],[DLI/DLR]]="DLI",IF(J329="DLR",0,DLILibrary[[#This Row],[Value of DLI (in mln)]]),DLILibrary[[#This Row],[Value of DLI (in mln)]])</f>
        <v>2.2855560000000001</v>
      </c>
      <c r="M328" s="239">
        <f>IF(DLILibrary[[#This Row],[DLI/DLR]]="DLI",DLILibrary[[#This Row],[Value of DLI (in mln)]]/(VLOOKUP(DLILibrary[[#This Row],[Project ID]],'RBF Projects'!A:U,12,FALSE)),0)</f>
        <v>0</v>
      </c>
      <c r="N328" s="95" t="s">
        <v>61</v>
      </c>
      <c r="O328" s="138" t="s">
        <v>675</v>
      </c>
      <c r="P328" s="76" t="s">
        <v>30</v>
      </c>
      <c r="Q328" s="95" t="s">
        <v>676</v>
      </c>
      <c r="R328" s="76" t="s">
        <v>62</v>
      </c>
    </row>
    <row r="329" spans="1:18" ht="16" outlineLevel="1" x14ac:dyDescent="0.2">
      <c r="A329" s="76" t="s">
        <v>130</v>
      </c>
      <c r="B329" s="236" t="s">
        <v>15505</v>
      </c>
      <c r="C329" s="44" t="s">
        <v>19</v>
      </c>
      <c r="D329" s="76" t="s">
        <v>59</v>
      </c>
      <c r="E329" s="95" t="s">
        <v>37</v>
      </c>
      <c r="F329" s="95" t="s">
        <v>3238</v>
      </c>
      <c r="G329" s="95" t="s">
        <v>2868</v>
      </c>
      <c r="H329" s="95" t="s">
        <v>74</v>
      </c>
      <c r="I329" s="45" t="s">
        <v>3288</v>
      </c>
      <c r="J329" s="95" t="str">
        <f>LEFT(DLILibrary[[#This Row],[DLI]], 3)</f>
        <v>DLR</v>
      </c>
      <c r="K329" s="121">
        <v>3.2766670000000002</v>
      </c>
      <c r="L329" s="121">
        <f>IF(DLILibrary[[#This Row],[DLI/DLR]]="DLI",IF(J330="DLR",0,DLILibrary[[#This Row],[Value of DLI (in mln)]]),DLILibrary[[#This Row],[Value of DLI (in mln)]])</f>
        <v>3.2766670000000002</v>
      </c>
      <c r="M329" s="239">
        <f>IF(DLILibrary[[#This Row],[DLI/DLR]]="DLI",DLILibrary[[#This Row],[Value of DLI (in mln)]]/(VLOOKUP(DLILibrary[[#This Row],[Project ID]],'RBF Projects'!A:U,12,FALSE)),0)</f>
        <v>0</v>
      </c>
      <c r="N329" s="95" t="s">
        <v>61</v>
      </c>
      <c r="O329" s="138" t="s">
        <v>675</v>
      </c>
      <c r="P329" s="76" t="s">
        <v>30</v>
      </c>
      <c r="Q329" s="95" t="s">
        <v>676</v>
      </c>
      <c r="R329" s="76" t="s">
        <v>62</v>
      </c>
    </row>
    <row r="330" spans="1:18" ht="16" outlineLevel="1" x14ac:dyDescent="0.2">
      <c r="A330" s="76" t="s">
        <v>130</v>
      </c>
      <c r="B330" s="236" t="s">
        <v>15505</v>
      </c>
      <c r="C330" s="44" t="s">
        <v>19</v>
      </c>
      <c r="D330" s="76" t="s">
        <v>59</v>
      </c>
      <c r="E330" s="95" t="s">
        <v>37</v>
      </c>
      <c r="F330" s="95" t="s">
        <v>3238</v>
      </c>
      <c r="G330" s="95" t="s">
        <v>2868</v>
      </c>
      <c r="H330" s="95" t="s">
        <v>74</v>
      </c>
      <c r="I330" s="45" t="s">
        <v>3289</v>
      </c>
      <c r="J330" s="95" t="str">
        <f>LEFT(DLILibrary[[#This Row],[DLI]], 3)</f>
        <v>DLR</v>
      </c>
      <c r="K330" s="121">
        <v>4.5866670000000003</v>
      </c>
      <c r="L330" s="121">
        <f>IF(DLILibrary[[#This Row],[DLI/DLR]]="DLI",IF(J331="DLR",0,DLILibrary[[#This Row],[Value of DLI (in mln)]]),DLILibrary[[#This Row],[Value of DLI (in mln)]])</f>
        <v>4.5866670000000003</v>
      </c>
      <c r="M330" s="239">
        <f>IF(DLILibrary[[#This Row],[DLI/DLR]]="DLI",DLILibrary[[#This Row],[Value of DLI (in mln)]]/(VLOOKUP(DLILibrary[[#This Row],[Project ID]],'RBF Projects'!A:U,12,FALSE)),0)</f>
        <v>0</v>
      </c>
      <c r="N330" s="95" t="s">
        <v>61</v>
      </c>
      <c r="O330" s="138" t="s">
        <v>675</v>
      </c>
      <c r="P330" s="76" t="s">
        <v>30</v>
      </c>
      <c r="Q330" s="95" t="s">
        <v>676</v>
      </c>
      <c r="R330" s="76" t="s">
        <v>62</v>
      </c>
    </row>
    <row r="331" spans="1:18" s="78" customFormat="1" x14ac:dyDescent="0.2">
      <c r="A331" s="77" t="s">
        <v>122</v>
      </c>
      <c r="B331" s="78" t="s">
        <v>148</v>
      </c>
      <c r="C331" s="42" t="s">
        <v>19</v>
      </c>
      <c r="D331" s="77" t="s">
        <v>59</v>
      </c>
      <c r="E331" s="78" t="s">
        <v>38</v>
      </c>
      <c r="F331" s="78" t="s">
        <v>2190</v>
      </c>
      <c r="G331" s="78" t="s">
        <v>3270</v>
      </c>
      <c r="H331" s="78" t="s">
        <v>74</v>
      </c>
      <c r="I331" s="129" t="s">
        <v>621</v>
      </c>
      <c r="J331" s="130" t="str">
        <f>LEFT(DLILibrary[[#This Row],[DLI]], 3)</f>
        <v>DLI</v>
      </c>
      <c r="K331" s="131">
        <f>SUM(K332:K333)</f>
        <v>24.594999999999999</v>
      </c>
      <c r="L331" s="131">
        <f>IF(DLILibrary[[#This Row],[DLI/DLR]]="DLI",IF(J332="DLR",0,DLILibrary[[#This Row],[Value of DLI (in mln)]]),DLILibrary[[#This Row],[Value of DLI (in mln)]])</f>
        <v>0</v>
      </c>
      <c r="M331" s="239">
        <f>IF(DLILibrary[[#This Row],[DLI/DLR]]="DLI",DLILibrary[[#This Row],[Value of DLI (in mln)]]/(VLOOKUP(DLILibrary[[#This Row],[Project ID]],'RBF Projects'!A:U,12,FALSE)),0)</f>
        <v>8.6298249550446474E-2</v>
      </c>
      <c r="N331" s="78" t="s">
        <v>62</v>
      </c>
      <c r="O331" s="133" t="s">
        <v>597</v>
      </c>
      <c r="P331" s="77" t="s">
        <v>30</v>
      </c>
      <c r="Q331" s="78" t="s">
        <v>683</v>
      </c>
      <c r="R331" s="77" t="s">
        <v>62</v>
      </c>
    </row>
    <row r="332" spans="1:18" outlineLevel="1" x14ac:dyDescent="0.2">
      <c r="A332" s="76" t="s">
        <v>122</v>
      </c>
      <c r="B332" s="95" t="s">
        <v>148</v>
      </c>
      <c r="C332" s="43" t="s">
        <v>19</v>
      </c>
      <c r="D332" s="76" t="s">
        <v>59</v>
      </c>
      <c r="E332" s="95" t="s">
        <v>38</v>
      </c>
      <c r="F332" s="95" t="s">
        <v>2190</v>
      </c>
      <c r="G332" s="95" t="s">
        <v>3258</v>
      </c>
      <c r="H332" s="95" t="s">
        <v>74</v>
      </c>
      <c r="I332" s="45" t="s">
        <v>679</v>
      </c>
      <c r="J332" s="95" t="str">
        <f>LEFT(DLILibrary[[#This Row],[DLI]], 3)</f>
        <v>DLR</v>
      </c>
      <c r="K332" s="121">
        <v>12.297499999999999</v>
      </c>
      <c r="L332" s="121">
        <f>IF(DLILibrary[[#This Row],[DLI/DLR]]="DLI",IF(J333="DLR",0,DLILibrary[[#This Row],[Value of DLI (in mln)]]),DLILibrary[[#This Row],[Value of DLI (in mln)]])</f>
        <v>12.297499999999999</v>
      </c>
      <c r="M332" s="239">
        <f>IF(DLILibrary[[#This Row],[DLI/DLR]]="DLI",DLILibrary[[#This Row],[Value of DLI (in mln)]]/(VLOOKUP(DLILibrary[[#This Row],[Project ID]],'RBF Projects'!A:U,12,FALSE)),0)</f>
        <v>0</v>
      </c>
      <c r="N332" s="95" t="s">
        <v>62</v>
      </c>
      <c r="O332" s="45" t="s">
        <v>682</v>
      </c>
      <c r="P332" s="76" t="s">
        <v>30</v>
      </c>
      <c r="Q332" s="95" t="s">
        <v>683</v>
      </c>
      <c r="R332" s="76" t="s">
        <v>62</v>
      </c>
    </row>
    <row r="333" spans="1:18" outlineLevel="1" x14ac:dyDescent="0.2">
      <c r="A333" s="76" t="s">
        <v>122</v>
      </c>
      <c r="B333" s="95" t="s">
        <v>148</v>
      </c>
      <c r="C333" s="43" t="s">
        <v>19</v>
      </c>
      <c r="D333" s="76" t="s">
        <v>59</v>
      </c>
      <c r="E333" s="95" t="s">
        <v>38</v>
      </c>
      <c r="F333" s="95" t="s">
        <v>2190</v>
      </c>
      <c r="G333" s="95" t="s">
        <v>3270</v>
      </c>
      <c r="H333" s="95" t="s">
        <v>74</v>
      </c>
      <c r="I333" s="45" t="s">
        <v>680</v>
      </c>
      <c r="J333" s="95" t="str">
        <f>LEFT(DLILibrary[[#This Row],[DLI]], 3)</f>
        <v>DLR</v>
      </c>
      <c r="K333" s="121">
        <v>12.297499999999999</v>
      </c>
      <c r="L333" s="121">
        <f>IF(DLILibrary[[#This Row],[DLI/DLR]]="DLI",IF(J334="DLR",0,DLILibrary[[#This Row],[Value of DLI (in mln)]]),DLILibrary[[#This Row],[Value of DLI (in mln)]])</f>
        <v>12.297499999999999</v>
      </c>
      <c r="M333" s="239">
        <f>IF(DLILibrary[[#This Row],[DLI/DLR]]="DLI",DLILibrary[[#This Row],[Value of DLI (in mln)]]/(VLOOKUP(DLILibrary[[#This Row],[Project ID]],'RBF Projects'!A:U,12,FALSE)),0)</f>
        <v>0</v>
      </c>
      <c r="N333" s="95" t="s">
        <v>62</v>
      </c>
      <c r="O333" s="45" t="s">
        <v>682</v>
      </c>
      <c r="P333" s="76" t="s">
        <v>30</v>
      </c>
      <c r="Q333" s="95" t="s">
        <v>683</v>
      </c>
      <c r="R333" s="76" t="s">
        <v>62</v>
      </c>
    </row>
    <row r="334" spans="1:18" x14ac:dyDescent="0.2">
      <c r="A334" s="76" t="s">
        <v>122</v>
      </c>
      <c r="B334" s="95" t="s">
        <v>148</v>
      </c>
      <c r="C334" s="43" t="s">
        <v>19</v>
      </c>
      <c r="D334" s="76" t="s">
        <v>59</v>
      </c>
      <c r="E334" s="95" t="s">
        <v>38</v>
      </c>
      <c r="F334" s="95" t="s">
        <v>3230</v>
      </c>
      <c r="G334" s="95" t="s">
        <v>3293</v>
      </c>
      <c r="H334" s="95" t="s">
        <v>74</v>
      </c>
      <c r="I334" s="135" t="s">
        <v>681</v>
      </c>
      <c r="J334" s="136" t="str">
        <f>LEFT(DLILibrary[[#This Row],[DLI]], 3)</f>
        <v>DLI</v>
      </c>
      <c r="K334" s="137">
        <f>K335</f>
        <v>36.892496999999999</v>
      </c>
      <c r="L334" s="137">
        <f>IF(DLILibrary[[#This Row],[DLI/DLR]]="DLI",IF(J335="DLR",0,DLILibrary[[#This Row],[Value of DLI (in mln)]]),DLILibrary[[#This Row],[Value of DLI (in mln)]])</f>
        <v>0</v>
      </c>
      <c r="M334" s="239">
        <f>IF(DLILibrary[[#This Row],[DLI/DLR]]="DLI",DLILibrary[[#This Row],[Value of DLI (in mln)]]/(VLOOKUP(DLILibrary[[#This Row],[Project ID]],'RBF Projects'!A:U,12,FALSE)),0)</f>
        <v>0.12944736379935345</v>
      </c>
      <c r="N334" s="95" t="s">
        <v>61</v>
      </c>
      <c r="O334" s="138" t="s">
        <v>597</v>
      </c>
      <c r="P334" s="76" t="s">
        <v>28</v>
      </c>
      <c r="Q334" s="95" t="s">
        <v>683</v>
      </c>
      <c r="R334" s="76" t="s">
        <v>62</v>
      </c>
    </row>
    <row r="335" spans="1:18" outlineLevel="1" x14ac:dyDescent="0.2">
      <c r="A335" s="76" t="s">
        <v>122</v>
      </c>
      <c r="B335" s="95" t="s">
        <v>148</v>
      </c>
      <c r="C335" s="43" t="s">
        <v>19</v>
      </c>
      <c r="D335" s="76" t="s">
        <v>59</v>
      </c>
      <c r="E335" s="95" t="s">
        <v>38</v>
      </c>
      <c r="F335" s="95" t="s">
        <v>3230</v>
      </c>
      <c r="G335" s="95" t="s">
        <v>3293</v>
      </c>
      <c r="H335" s="95" t="s">
        <v>74</v>
      </c>
      <c r="I335" s="45" t="s">
        <v>684</v>
      </c>
      <c r="J335" s="95" t="str">
        <f>LEFT(DLILibrary[[#This Row],[DLI]], 3)</f>
        <v>DLR</v>
      </c>
      <c r="K335" s="121">
        <f>SUM(K336:K340)</f>
        <v>36.892496999999999</v>
      </c>
      <c r="L335" s="121">
        <f>IF(DLILibrary[[#This Row],[DLI/DLR]]="DLI",IF(J336="DLR",0,DLILibrary[[#This Row],[Value of DLI (in mln)]]),DLILibrary[[#This Row],[Value of DLI (in mln)]])</f>
        <v>36.892496999999999</v>
      </c>
      <c r="M335" s="239">
        <f>IF(DLILibrary[[#This Row],[DLI/DLR]]="DLI",DLILibrary[[#This Row],[Value of DLI (in mln)]]/(VLOOKUP(DLILibrary[[#This Row],[Project ID]],'RBF Projects'!A:U,12,FALSE)),0)</f>
        <v>0</v>
      </c>
      <c r="N335" s="95" t="s">
        <v>61</v>
      </c>
      <c r="O335" s="45" t="s">
        <v>687</v>
      </c>
      <c r="P335" s="76" t="s">
        <v>28</v>
      </c>
      <c r="Q335" s="95" t="s">
        <v>683</v>
      </c>
      <c r="R335" s="76" t="s">
        <v>62</v>
      </c>
    </row>
    <row r="336" spans="1:18" outlineLevel="1" x14ac:dyDescent="0.2">
      <c r="A336" s="76" t="s">
        <v>122</v>
      </c>
      <c r="B336" s="95" t="s">
        <v>148</v>
      </c>
      <c r="C336" s="43" t="s">
        <v>19</v>
      </c>
      <c r="D336" s="76" t="s">
        <v>59</v>
      </c>
      <c r="E336" s="95" t="s">
        <v>38</v>
      </c>
      <c r="F336" s="95" t="s">
        <v>3230</v>
      </c>
      <c r="G336" s="95" t="s">
        <v>3293</v>
      </c>
      <c r="H336" s="95" t="s">
        <v>74</v>
      </c>
      <c r="I336" s="145" t="s">
        <v>3418</v>
      </c>
      <c r="J336" s="146" t="str">
        <f>LEFT(DLILibrary[[#This Row],[DLI]], 3)</f>
        <v>DLR</v>
      </c>
      <c r="K336" s="121">
        <v>4.2344970000000002</v>
      </c>
      <c r="L336" s="121">
        <f>IF(DLILibrary[[#This Row],[DLI/DLR]]="DLI",IF(J337="DLR",0,DLILibrary[[#This Row],[Value of DLI (in mln)]]),DLILibrary[[#This Row],[Value of DLI (in mln)]])</f>
        <v>4.2344970000000002</v>
      </c>
      <c r="M336" s="239">
        <f>IF(DLILibrary[[#This Row],[DLI/DLR]]="DLI",DLILibrary[[#This Row],[Value of DLI (in mln)]]/(VLOOKUP(DLILibrary[[#This Row],[Project ID]],'RBF Projects'!A:U,12,FALSE)),0)</f>
        <v>0</v>
      </c>
      <c r="N336" s="95" t="s">
        <v>61</v>
      </c>
      <c r="O336" s="138" t="s">
        <v>472</v>
      </c>
      <c r="P336" s="76" t="s">
        <v>28</v>
      </c>
      <c r="Q336" s="95" t="s">
        <v>683</v>
      </c>
      <c r="R336" s="76" t="s">
        <v>62</v>
      </c>
    </row>
    <row r="337" spans="1:18" outlineLevel="1" x14ac:dyDescent="0.2">
      <c r="A337" s="76" t="s">
        <v>122</v>
      </c>
      <c r="B337" s="95" t="s">
        <v>148</v>
      </c>
      <c r="C337" s="43" t="s">
        <v>19</v>
      </c>
      <c r="D337" s="76" t="s">
        <v>59</v>
      </c>
      <c r="E337" s="95" t="s">
        <v>38</v>
      </c>
      <c r="F337" s="95" t="s">
        <v>3230</v>
      </c>
      <c r="G337" s="95" t="s">
        <v>3293</v>
      </c>
      <c r="H337" s="95" t="s">
        <v>74</v>
      </c>
      <c r="I337" s="147" t="s">
        <v>3417</v>
      </c>
      <c r="J337" s="148" t="str">
        <f>LEFT(DLILibrary[[#This Row],[DLI]], 3)</f>
        <v>DLR</v>
      </c>
      <c r="K337" s="121">
        <v>5.6179180000000004</v>
      </c>
      <c r="L337" s="121">
        <f>IF(DLILibrary[[#This Row],[DLI/DLR]]="DLI",IF(J338="DLR",0,DLILibrary[[#This Row],[Value of DLI (in mln)]]),DLILibrary[[#This Row],[Value of DLI (in mln)]])</f>
        <v>5.6179180000000004</v>
      </c>
      <c r="M337" s="239">
        <f>IF(DLILibrary[[#This Row],[DLI/DLR]]="DLI",DLILibrary[[#This Row],[Value of DLI (in mln)]]/(VLOOKUP(DLILibrary[[#This Row],[Project ID]],'RBF Projects'!A:U,12,FALSE)),0)</f>
        <v>0</v>
      </c>
      <c r="N337" s="95" t="s">
        <v>61</v>
      </c>
      <c r="O337" s="138" t="s">
        <v>472</v>
      </c>
      <c r="P337" s="76" t="s">
        <v>28</v>
      </c>
      <c r="Q337" s="95" t="s">
        <v>683</v>
      </c>
      <c r="R337" s="76" t="s">
        <v>62</v>
      </c>
    </row>
    <row r="338" spans="1:18" outlineLevel="1" x14ac:dyDescent="0.2">
      <c r="A338" s="76" t="s">
        <v>122</v>
      </c>
      <c r="B338" s="95" t="s">
        <v>148</v>
      </c>
      <c r="C338" s="43" t="s">
        <v>19</v>
      </c>
      <c r="D338" s="76" t="s">
        <v>59</v>
      </c>
      <c r="E338" s="95" t="s">
        <v>38</v>
      </c>
      <c r="F338" s="95" t="s">
        <v>3230</v>
      </c>
      <c r="G338" s="95" t="s">
        <v>3293</v>
      </c>
      <c r="H338" s="95" t="s">
        <v>74</v>
      </c>
      <c r="I338" s="147" t="s">
        <v>3416</v>
      </c>
      <c r="J338" s="148" t="str">
        <f>LEFT(DLILibrary[[#This Row],[DLI]], 3)</f>
        <v>DLR</v>
      </c>
      <c r="K338" s="121">
        <v>7.3464150000000004</v>
      </c>
      <c r="L338" s="121">
        <f>IF(DLILibrary[[#This Row],[DLI/DLR]]="DLI",IF(J339="DLR",0,DLILibrary[[#This Row],[Value of DLI (in mln)]]),DLILibrary[[#This Row],[Value of DLI (in mln)]])</f>
        <v>7.3464150000000004</v>
      </c>
      <c r="M338" s="239">
        <f>IF(DLILibrary[[#This Row],[DLI/DLR]]="DLI",DLILibrary[[#This Row],[Value of DLI (in mln)]]/(VLOOKUP(DLILibrary[[#This Row],[Project ID]],'RBF Projects'!A:U,12,FALSE)),0)</f>
        <v>0</v>
      </c>
      <c r="N338" s="95" t="s">
        <v>61</v>
      </c>
      <c r="O338" s="138" t="s">
        <v>472</v>
      </c>
      <c r="P338" s="76" t="s">
        <v>28</v>
      </c>
      <c r="Q338" s="95" t="s">
        <v>683</v>
      </c>
      <c r="R338" s="76" t="s">
        <v>62</v>
      </c>
    </row>
    <row r="339" spans="1:18" outlineLevel="1" x14ac:dyDescent="0.2">
      <c r="A339" s="76" t="s">
        <v>122</v>
      </c>
      <c r="B339" s="95" t="s">
        <v>148</v>
      </c>
      <c r="C339" s="43" t="s">
        <v>19</v>
      </c>
      <c r="D339" s="76" t="s">
        <v>59</v>
      </c>
      <c r="E339" s="95" t="s">
        <v>38</v>
      </c>
      <c r="F339" s="95" t="s">
        <v>3230</v>
      </c>
      <c r="G339" s="95" t="s">
        <v>3293</v>
      </c>
      <c r="H339" s="95" t="s">
        <v>74</v>
      </c>
      <c r="I339" s="147" t="s">
        <v>3415</v>
      </c>
      <c r="J339" s="148" t="str">
        <f>LEFT(DLILibrary[[#This Row],[DLI]], 3)</f>
        <v>DLR</v>
      </c>
      <c r="K339" s="121">
        <v>8.9133340000000008</v>
      </c>
      <c r="L339" s="121">
        <f>IF(DLILibrary[[#This Row],[DLI/DLR]]="DLI",IF(J340="DLR",0,DLILibrary[[#This Row],[Value of DLI (in mln)]]),DLILibrary[[#This Row],[Value of DLI (in mln)]])</f>
        <v>8.9133340000000008</v>
      </c>
      <c r="M339" s="239">
        <f>IF(DLILibrary[[#This Row],[DLI/DLR]]="DLI",DLILibrary[[#This Row],[Value of DLI (in mln)]]/(VLOOKUP(DLILibrary[[#This Row],[Project ID]],'RBF Projects'!A:U,12,FALSE)),0)</f>
        <v>0</v>
      </c>
      <c r="N339" s="95" t="s">
        <v>61</v>
      </c>
      <c r="O339" s="138" t="s">
        <v>472</v>
      </c>
      <c r="P339" s="76" t="s">
        <v>28</v>
      </c>
      <c r="Q339" s="95" t="s">
        <v>683</v>
      </c>
      <c r="R339" s="76" t="s">
        <v>62</v>
      </c>
    </row>
    <row r="340" spans="1:18" ht="14" customHeight="1" outlineLevel="1" x14ac:dyDescent="0.2">
      <c r="A340" s="76" t="s">
        <v>122</v>
      </c>
      <c r="B340" s="95" t="s">
        <v>148</v>
      </c>
      <c r="C340" s="43" t="s">
        <v>19</v>
      </c>
      <c r="D340" s="76" t="s">
        <v>59</v>
      </c>
      <c r="E340" s="95" t="s">
        <v>38</v>
      </c>
      <c r="F340" s="95" t="s">
        <v>3230</v>
      </c>
      <c r="G340" s="95" t="s">
        <v>3293</v>
      </c>
      <c r="H340" s="95" t="s">
        <v>74</v>
      </c>
      <c r="I340" s="147" t="s">
        <v>3419</v>
      </c>
      <c r="J340" s="148" t="str">
        <f>LEFT(DLILibrary[[#This Row],[DLI]], 3)</f>
        <v>DLR</v>
      </c>
      <c r="K340" s="121">
        <v>10.780333000000001</v>
      </c>
      <c r="L340" s="121">
        <f>IF(DLILibrary[[#This Row],[DLI/DLR]]="DLI",IF(J341="DLR",0,DLILibrary[[#This Row],[Value of DLI (in mln)]]),DLILibrary[[#This Row],[Value of DLI (in mln)]])</f>
        <v>10.780333000000001</v>
      </c>
      <c r="M340" s="239">
        <f>IF(DLILibrary[[#This Row],[DLI/DLR]]="DLI",DLILibrary[[#This Row],[Value of DLI (in mln)]]/(VLOOKUP(DLILibrary[[#This Row],[Project ID]],'RBF Projects'!A:U,12,FALSE)),0)</f>
        <v>0</v>
      </c>
      <c r="N340" s="95" t="s">
        <v>61</v>
      </c>
      <c r="O340" s="138" t="s">
        <v>472</v>
      </c>
      <c r="P340" s="76" t="s">
        <v>28</v>
      </c>
      <c r="Q340" s="95" t="s">
        <v>683</v>
      </c>
      <c r="R340" s="76" t="s">
        <v>62</v>
      </c>
    </row>
    <row r="341" spans="1:18" x14ac:dyDescent="0.2">
      <c r="A341" s="76" t="s">
        <v>122</v>
      </c>
      <c r="B341" s="95" t="s">
        <v>148</v>
      </c>
      <c r="C341" s="43" t="s">
        <v>19</v>
      </c>
      <c r="D341" s="76" t="s">
        <v>59</v>
      </c>
      <c r="E341" s="95" t="s">
        <v>38</v>
      </c>
      <c r="F341" s="95" t="s">
        <v>3233</v>
      </c>
      <c r="G341" s="95" t="s">
        <v>3268</v>
      </c>
      <c r="H341" s="95" t="s">
        <v>78</v>
      </c>
      <c r="I341" s="135" t="s">
        <v>685</v>
      </c>
      <c r="J341" s="136" t="str">
        <f>LEFT(DLILibrary[[#This Row],[DLI]], 3)</f>
        <v>DLI</v>
      </c>
      <c r="K341" s="137">
        <f>SUM(K342,K348,K354,K360,K366)</f>
        <v>184.46249</v>
      </c>
      <c r="L341" s="137">
        <f>IF(DLILibrary[[#This Row],[DLI/DLR]]="DLI",IF(J342="DLR",0,DLILibrary[[#This Row],[Value of DLI (in mln)]]),DLILibrary[[#This Row],[Value of DLI (in mln)]])</f>
        <v>0</v>
      </c>
      <c r="M341" s="239">
        <f>IF(DLILibrary[[#This Row],[DLI/DLR]]="DLI",DLILibrary[[#This Row],[Value of DLI (in mln)]]/(VLOOKUP(DLILibrary[[#This Row],[Project ID]],'RBF Projects'!A:U,12,FALSE)),0)</f>
        <v>0.64723683654062769</v>
      </c>
      <c r="N341" s="95" t="s">
        <v>61</v>
      </c>
      <c r="O341" s="138" t="s">
        <v>708</v>
      </c>
      <c r="P341" s="76" t="s">
        <v>28</v>
      </c>
      <c r="Q341" s="95" t="s">
        <v>683</v>
      </c>
      <c r="R341" s="76" t="s">
        <v>62</v>
      </c>
    </row>
    <row r="342" spans="1:18" outlineLevel="1" x14ac:dyDescent="0.2">
      <c r="A342" s="76" t="s">
        <v>122</v>
      </c>
      <c r="B342" s="95" t="s">
        <v>148</v>
      </c>
      <c r="C342" s="43" t="s">
        <v>19</v>
      </c>
      <c r="D342" s="76" t="s">
        <v>59</v>
      </c>
      <c r="E342" s="95" t="s">
        <v>38</v>
      </c>
      <c r="F342" s="95" t="s">
        <v>3233</v>
      </c>
      <c r="G342" s="95" t="s">
        <v>3268</v>
      </c>
      <c r="H342" s="95" t="s">
        <v>78</v>
      </c>
      <c r="I342" s="45" t="s">
        <v>686</v>
      </c>
      <c r="J342" s="95" t="str">
        <f>LEFT(DLILibrary[[#This Row],[DLI]], 3)</f>
        <v>DLR</v>
      </c>
      <c r="K342" s="121">
        <f>SUM(K343:K347)</f>
        <v>36.892496999999999</v>
      </c>
      <c r="L342" s="121">
        <f>IF(DLILibrary[[#This Row],[DLI/DLR]]="DLI",IF(J343="DLR",0,DLILibrary[[#This Row],[Value of DLI (in mln)]]),DLILibrary[[#This Row],[Value of DLI (in mln)]])</f>
        <v>36.892496999999999</v>
      </c>
      <c r="M342" s="239">
        <f>IF(DLILibrary[[#This Row],[DLI/DLR]]="DLI",DLILibrary[[#This Row],[Value of DLI (in mln)]]/(VLOOKUP(DLILibrary[[#This Row],[Project ID]],'RBF Projects'!A:U,12,FALSE)),0)</f>
        <v>0</v>
      </c>
      <c r="N342" s="95" t="s">
        <v>61</v>
      </c>
      <c r="O342" s="45" t="s">
        <v>687</v>
      </c>
      <c r="P342" s="76" t="s">
        <v>28</v>
      </c>
      <c r="Q342" s="95" t="s">
        <v>683</v>
      </c>
      <c r="R342" s="76" t="s">
        <v>62</v>
      </c>
    </row>
    <row r="343" spans="1:18" outlineLevel="1" x14ac:dyDescent="0.2">
      <c r="A343" s="76" t="s">
        <v>122</v>
      </c>
      <c r="B343" s="95" t="s">
        <v>148</v>
      </c>
      <c r="C343" s="43" t="s">
        <v>19</v>
      </c>
      <c r="D343" s="76" t="s">
        <v>59</v>
      </c>
      <c r="E343" s="95" t="s">
        <v>38</v>
      </c>
      <c r="F343" s="95" t="s">
        <v>3233</v>
      </c>
      <c r="G343" s="95" t="s">
        <v>3268</v>
      </c>
      <c r="H343" s="95" t="s">
        <v>78</v>
      </c>
      <c r="I343" s="45" t="s">
        <v>3420</v>
      </c>
      <c r="J343" s="95" t="str">
        <f>LEFT(DLILibrary[[#This Row],[DLI]], 3)</f>
        <v>DLR</v>
      </c>
      <c r="K343" s="121">
        <v>8.8314959999999996</v>
      </c>
      <c r="L343" s="121">
        <f>IF(DLILibrary[[#This Row],[DLI/DLR]]="DLI",IF(J344="DLR",0,DLILibrary[[#This Row],[Value of DLI (in mln)]]),DLILibrary[[#This Row],[Value of DLI (in mln)]])</f>
        <v>8.8314959999999996</v>
      </c>
      <c r="M343" s="239">
        <f>IF(DLILibrary[[#This Row],[DLI/DLR]]="DLI",DLILibrary[[#This Row],[Value of DLI (in mln)]]/(VLOOKUP(DLILibrary[[#This Row],[Project ID]],'RBF Projects'!A:U,12,FALSE)),0)</f>
        <v>0</v>
      </c>
      <c r="N343" s="95" t="s">
        <v>61</v>
      </c>
      <c r="O343" s="138" t="s">
        <v>472</v>
      </c>
      <c r="P343" s="76" t="s">
        <v>28</v>
      </c>
      <c r="Q343" s="95" t="s">
        <v>683</v>
      </c>
      <c r="R343" s="76" t="s">
        <v>62</v>
      </c>
    </row>
    <row r="344" spans="1:18" outlineLevel="1" x14ac:dyDescent="0.2">
      <c r="A344" s="76" t="s">
        <v>122</v>
      </c>
      <c r="B344" s="95" t="s">
        <v>148</v>
      </c>
      <c r="C344" s="43" t="s">
        <v>19</v>
      </c>
      <c r="D344" s="76" t="s">
        <v>59</v>
      </c>
      <c r="E344" s="95" t="s">
        <v>38</v>
      </c>
      <c r="F344" s="95" t="s">
        <v>3233</v>
      </c>
      <c r="G344" s="95" t="s">
        <v>3268</v>
      </c>
      <c r="H344" s="95" t="s">
        <v>78</v>
      </c>
      <c r="I344" s="45" t="s">
        <v>3421</v>
      </c>
      <c r="J344" s="95" t="str">
        <f>LEFT(DLILibrary[[#This Row],[DLI]], 3)</f>
        <v>DLR</v>
      </c>
      <c r="K344" s="121">
        <v>8.4919709999999995</v>
      </c>
      <c r="L344" s="121">
        <f>IF(DLILibrary[[#This Row],[DLI/DLR]]="DLI",IF(J345="DLR",0,DLILibrary[[#This Row],[Value of DLI (in mln)]]),DLILibrary[[#This Row],[Value of DLI (in mln)]])</f>
        <v>8.4919709999999995</v>
      </c>
      <c r="M344" s="239">
        <f>IF(DLILibrary[[#This Row],[DLI/DLR]]="DLI",DLILibrary[[#This Row],[Value of DLI (in mln)]]/(VLOOKUP(DLILibrary[[#This Row],[Project ID]],'RBF Projects'!A:U,12,FALSE)),0)</f>
        <v>0</v>
      </c>
      <c r="N344" s="95" t="s">
        <v>61</v>
      </c>
      <c r="O344" s="138" t="s">
        <v>472</v>
      </c>
      <c r="P344" s="76" t="s">
        <v>28</v>
      </c>
      <c r="Q344" s="95" t="s">
        <v>683</v>
      </c>
      <c r="R344" s="76" t="s">
        <v>62</v>
      </c>
    </row>
    <row r="345" spans="1:18" outlineLevel="1" x14ac:dyDescent="0.2">
      <c r="A345" s="76" t="s">
        <v>122</v>
      </c>
      <c r="B345" s="95" t="s">
        <v>148</v>
      </c>
      <c r="C345" s="43" t="s">
        <v>19</v>
      </c>
      <c r="D345" s="76" t="s">
        <v>59</v>
      </c>
      <c r="E345" s="95" t="s">
        <v>38</v>
      </c>
      <c r="F345" s="95" t="s">
        <v>3233</v>
      </c>
      <c r="G345" s="95" t="s">
        <v>3268</v>
      </c>
      <c r="H345" s="95" t="s">
        <v>78</v>
      </c>
      <c r="I345" s="45" t="s">
        <v>3422</v>
      </c>
      <c r="J345" s="95" t="str">
        <f>LEFT(DLILibrary[[#This Row],[DLI]], 3)</f>
        <v>DLR</v>
      </c>
      <c r="K345" s="121">
        <v>7.1794710000000004</v>
      </c>
      <c r="L345" s="121">
        <f>IF(DLILibrary[[#This Row],[DLI/DLR]]="DLI",IF(J346="DLR",0,DLILibrary[[#This Row],[Value of DLI (in mln)]]),DLILibrary[[#This Row],[Value of DLI (in mln)]])</f>
        <v>7.1794710000000004</v>
      </c>
      <c r="M345" s="239">
        <f>IF(DLILibrary[[#This Row],[DLI/DLR]]="DLI",DLILibrary[[#This Row],[Value of DLI (in mln)]]/(VLOOKUP(DLILibrary[[#This Row],[Project ID]],'RBF Projects'!A:U,12,FALSE)),0)</f>
        <v>0</v>
      </c>
      <c r="N345" s="95" t="s">
        <v>61</v>
      </c>
      <c r="O345" s="138" t="s">
        <v>472</v>
      </c>
      <c r="P345" s="76" t="s">
        <v>28</v>
      </c>
      <c r="Q345" s="95" t="s">
        <v>683</v>
      </c>
      <c r="R345" s="76" t="s">
        <v>62</v>
      </c>
    </row>
    <row r="346" spans="1:18" outlineLevel="1" x14ac:dyDescent="0.2">
      <c r="A346" s="76" t="s">
        <v>122</v>
      </c>
      <c r="B346" s="95" t="s">
        <v>148</v>
      </c>
      <c r="C346" s="43" t="s">
        <v>19</v>
      </c>
      <c r="D346" s="76" t="s">
        <v>59</v>
      </c>
      <c r="E346" s="95" t="s">
        <v>38</v>
      </c>
      <c r="F346" s="95" t="s">
        <v>3233</v>
      </c>
      <c r="G346" s="95" t="s">
        <v>3268</v>
      </c>
      <c r="H346" s="95" t="s">
        <v>78</v>
      </c>
      <c r="I346" s="45" t="s">
        <v>3423</v>
      </c>
      <c r="J346" s="95" t="str">
        <f>LEFT(DLILibrary[[#This Row],[DLI]], 3)</f>
        <v>DLR</v>
      </c>
      <c r="K346" s="121">
        <v>6.0566899999999997</v>
      </c>
      <c r="L346" s="121">
        <f>IF(DLILibrary[[#This Row],[DLI/DLR]]="DLI",IF(J347="DLR",0,DLILibrary[[#This Row],[Value of DLI (in mln)]]),DLILibrary[[#This Row],[Value of DLI (in mln)]])</f>
        <v>6.0566899999999997</v>
      </c>
      <c r="M346" s="239">
        <f>IF(DLILibrary[[#This Row],[DLI/DLR]]="DLI",DLILibrary[[#This Row],[Value of DLI (in mln)]]/(VLOOKUP(DLILibrary[[#This Row],[Project ID]],'RBF Projects'!A:U,12,FALSE)),0)</f>
        <v>0</v>
      </c>
      <c r="N346" s="95" t="s">
        <v>61</v>
      </c>
      <c r="O346" s="138" t="s">
        <v>472</v>
      </c>
      <c r="P346" s="76" t="s">
        <v>28</v>
      </c>
      <c r="Q346" s="95" t="s">
        <v>683</v>
      </c>
      <c r="R346" s="76" t="s">
        <v>62</v>
      </c>
    </row>
    <row r="347" spans="1:18" outlineLevel="1" x14ac:dyDescent="0.2">
      <c r="A347" s="76" t="s">
        <v>122</v>
      </c>
      <c r="B347" s="95" t="s">
        <v>148</v>
      </c>
      <c r="C347" s="43" t="s">
        <v>19</v>
      </c>
      <c r="D347" s="76" t="s">
        <v>59</v>
      </c>
      <c r="E347" s="95" t="s">
        <v>38</v>
      </c>
      <c r="F347" s="95" t="s">
        <v>3233</v>
      </c>
      <c r="G347" s="95" t="s">
        <v>3268</v>
      </c>
      <c r="H347" s="95" t="s">
        <v>78</v>
      </c>
      <c r="I347" s="45" t="s">
        <v>3424</v>
      </c>
      <c r="J347" s="95" t="str">
        <f>LEFT(DLILibrary[[#This Row],[DLI]], 3)</f>
        <v>DLR</v>
      </c>
      <c r="K347" s="121">
        <v>6.3328689999999996</v>
      </c>
      <c r="L347" s="121">
        <f>IF(DLILibrary[[#This Row],[DLI/DLR]]="DLI",IF(J348="DLR",0,DLILibrary[[#This Row],[Value of DLI (in mln)]]),DLILibrary[[#This Row],[Value of DLI (in mln)]])</f>
        <v>6.3328689999999996</v>
      </c>
      <c r="M347" s="239">
        <f>IF(DLILibrary[[#This Row],[DLI/DLR]]="DLI",DLILibrary[[#This Row],[Value of DLI (in mln)]]/(VLOOKUP(DLILibrary[[#This Row],[Project ID]],'RBF Projects'!A:U,12,FALSE)),0)</f>
        <v>0</v>
      </c>
      <c r="N347" s="95" t="s">
        <v>61</v>
      </c>
      <c r="O347" s="138" t="s">
        <v>472</v>
      </c>
      <c r="P347" s="76" t="s">
        <v>28</v>
      </c>
      <c r="Q347" s="95" t="s">
        <v>683</v>
      </c>
      <c r="R347" s="76" t="s">
        <v>62</v>
      </c>
    </row>
    <row r="348" spans="1:18" outlineLevel="1" x14ac:dyDescent="0.2">
      <c r="A348" s="76" t="s">
        <v>122</v>
      </c>
      <c r="B348" s="95" t="s">
        <v>148</v>
      </c>
      <c r="C348" s="43" t="s">
        <v>19</v>
      </c>
      <c r="D348" s="76" t="s">
        <v>59</v>
      </c>
      <c r="E348" s="95" t="s">
        <v>38</v>
      </c>
      <c r="F348" s="95" t="s">
        <v>2810</v>
      </c>
      <c r="G348" s="95" t="s">
        <v>2822</v>
      </c>
      <c r="H348" s="95" t="s">
        <v>74</v>
      </c>
      <c r="I348" s="45" t="s">
        <v>688</v>
      </c>
      <c r="J348" s="95" t="str">
        <f>LEFT(DLILibrary[[#This Row],[DLI]], 3)</f>
        <v>DLR</v>
      </c>
      <c r="K348" s="121">
        <f>SUM(K349:K353)</f>
        <v>36.892497999999996</v>
      </c>
      <c r="L348" s="121">
        <f>IF(DLILibrary[[#This Row],[DLI/DLR]]="DLI",IF(J349="DLR",0,DLILibrary[[#This Row],[Value of DLI (in mln)]]),DLILibrary[[#This Row],[Value of DLI (in mln)]])</f>
        <v>36.892497999999996</v>
      </c>
      <c r="M348" s="239">
        <f>IF(DLILibrary[[#This Row],[DLI/DLR]]="DLI",DLILibrary[[#This Row],[Value of DLI (in mln)]]/(VLOOKUP(DLILibrary[[#This Row],[Project ID]],'RBF Projects'!A:U,12,FALSE)),0)</f>
        <v>0</v>
      </c>
      <c r="N348" s="95" t="s">
        <v>61</v>
      </c>
      <c r="O348" s="45" t="s">
        <v>690</v>
      </c>
      <c r="P348" s="76" t="s">
        <v>28</v>
      </c>
      <c r="Q348" s="95" t="s">
        <v>683</v>
      </c>
      <c r="R348" s="76" t="s">
        <v>62</v>
      </c>
    </row>
    <row r="349" spans="1:18" outlineLevel="1" x14ac:dyDescent="0.2">
      <c r="A349" s="76" t="s">
        <v>122</v>
      </c>
      <c r="B349" s="95" t="s">
        <v>148</v>
      </c>
      <c r="C349" s="43" t="s">
        <v>19</v>
      </c>
      <c r="D349" s="76" t="s">
        <v>59</v>
      </c>
      <c r="E349" s="95" t="s">
        <v>38</v>
      </c>
      <c r="F349" s="95" t="s">
        <v>2810</v>
      </c>
      <c r="G349" s="95" t="s">
        <v>2822</v>
      </c>
      <c r="H349" s="95" t="s">
        <v>74</v>
      </c>
      <c r="I349" s="45" t="s">
        <v>3425</v>
      </c>
      <c r="J349" s="95" t="str">
        <f>LEFT(DLILibrary[[#This Row],[DLI]], 3)</f>
        <v>DLR</v>
      </c>
      <c r="K349" s="121">
        <v>11.808768000000001</v>
      </c>
      <c r="L349" s="121">
        <f>IF(DLILibrary[[#This Row],[DLI/DLR]]="DLI",IF(J350="DLR",0,DLILibrary[[#This Row],[Value of DLI (in mln)]]),DLILibrary[[#This Row],[Value of DLI (in mln)]])</f>
        <v>11.808768000000001</v>
      </c>
      <c r="M349" s="239">
        <f>IF(DLILibrary[[#This Row],[DLI/DLR]]="DLI",DLILibrary[[#This Row],[Value of DLI (in mln)]]/(VLOOKUP(DLILibrary[[#This Row],[Project ID]],'RBF Projects'!A:U,12,FALSE)),0)</f>
        <v>0</v>
      </c>
      <c r="N349" s="95" t="s">
        <v>61</v>
      </c>
      <c r="O349" s="138" t="s">
        <v>472</v>
      </c>
      <c r="P349" s="76" t="s">
        <v>28</v>
      </c>
      <c r="Q349" s="95" t="s">
        <v>683</v>
      </c>
      <c r="R349" s="76" t="s">
        <v>62</v>
      </c>
    </row>
    <row r="350" spans="1:18" outlineLevel="1" x14ac:dyDescent="0.2">
      <c r="A350" s="76" t="s">
        <v>122</v>
      </c>
      <c r="B350" s="95" t="s">
        <v>148</v>
      </c>
      <c r="C350" s="43" t="s">
        <v>19</v>
      </c>
      <c r="D350" s="76" t="s">
        <v>59</v>
      </c>
      <c r="E350" s="95" t="s">
        <v>38</v>
      </c>
      <c r="F350" s="95" t="s">
        <v>2810</v>
      </c>
      <c r="G350" s="95" t="s">
        <v>2822</v>
      </c>
      <c r="H350" s="95" t="s">
        <v>74</v>
      </c>
      <c r="I350" s="45" t="s">
        <v>3426</v>
      </c>
      <c r="J350" s="95" t="str">
        <f>LEFT(DLILibrary[[#This Row],[DLI]], 3)</f>
        <v>DLR</v>
      </c>
      <c r="K350" s="121">
        <v>6.2478470000000002</v>
      </c>
      <c r="L350" s="121">
        <f>IF(DLILibrary[[#This Row],[DLI/DLR]]="DLI",IF(J351="DLR",0,DLILibrary[[#This Row],[Value of DLI (in mln)]]),DLILibrary[[#This Row],[Value of DLI (in mln)]])</f>
        <v>6.2478470000000002</v>
      </c>
      <c r="M350" s="239">
        <f>IF(DLILibrary[[#This Row],[DLI/DLR]]="DLI",DLILibrary[[#This Row],[Value of DLI (in mln)]]/(VLOOKUP(DLILibrary[[#This Row],[Project ID]],'RBF Projects'!A:U,12,FALSE)),0)</f>
        <v>0</v>
      </c>
      <c r="N350" s="95" t="s">
        <v>61</v>
      </c>
      <c r="O350" s="138" t="s">
        <v>472</v>
      </c>
      <c r="P350" s="76" t="s">
        <v>28</v>
      </c>
      <c r="Q350" s="95" t="s">
        <v>683</v>
      </c>
      <c r="R350" s="76" t="s">
        <v>62</v>
      </c>
    </row>
    <row r="351" spans="1:18" outlineLevel="1" x14ac:dyDescent="0.2">
      <c r="A351" s="76" t="s">
        <v>122</v>
      </c>
      <c r="B351" s="95" t="s">
        <v>148</v>
      </c>
      <c r="C351" s="43" t="s">
        <v>19</v>
      </c>
      <c r="D351" s="76" t="s">
        <v>59</v>
      </c>
      <c r="E351" s="95" t="s">
        <v>38</v>
      </c>
      <c r="F351" s="95" t="s">
        <v>2810</v>
      </c>
      <c r="G351" s="95" t="s">
        <v>2822</v>
      </c>
      <c r="H351" s="95" t="s">
        <v>74</v>
      </c>
      <c r="I351" s="45" t="s">
        <v>3427</v>
      </c>
      <c r="J351" s="95" t="str">
        <f>LEFT(DLILibrary[[#This Row],[DLI]], 3)</f>
        <v>DLR</v>
      </c>
      <c r="K351" s="121">
        <v>6.0585690000000003</v>
      </c>
      <c r="L351" s="121">
        <f>IF(DLILibrary[[#This Row],[DLI/DLR]]="DLI",IF(J352="DLR",0,DLILibrary[[#This Row],[Value of DLI (in mln)]]),DLILibrary[[#This Row],[Value of DLI (in mln)]])</f>
        <v>6.0585690000000003</v>
      </c>
      <c r="M351" s="239">
        <f>IF(DLILibrary[[#This Row],[DLI/DLR]]="DLI",DLILibrary[[#This Row],[Value of DLI (in mln)]]/(VLOOKUP(DLILibrary[[#This Row],[Project ID]],'RBF Projects'!A:U,12,FALSE)),0)</f>
        <v>0</v>
      </c>
      <c r="N351" s="95" t="s">
        <v>61</v>
      </c>
      <c r="O351" s="138" t="s">
        <v>472</v>
      </c>
      <c r="P351" s="76" t="s">
        <v>28</v>
      </c>
      <c r="Q351" s="95" t="s">
        <v>683</v>
      </c>
      <c r="R351" s="76" t="s">
        <v>62</v>
      </c>
    </row>
    <row r="352" spans="1:18" outlineLevel="1" x14ac:dyDescent="0.2">
      <c r="A352" s="76" t="s">
        <v>122</v>
      </c>
      <c r="B352" s="95" t="s">
        <v>148</v>
      </c>
      <c r="C352" s="43" t="s">
        <v>19</v>
      </c>
      <c r="D352" s="76" t="s">
        <v>59</v>
      </c>
      <c r="E352" s="95" t="s">
        <v>38</v>
      </c>
      <c r="F352" s="95" t="s">
        <v>2810</v>
      </c>
      <c r="G352" s="95" t="s">
        <v>2822</v>
      </c>
      <c r="H352" s="95" t="s">
        <v>74</v>
      </c>
      <c r="I352" s="45" t="s">
        <v>3428</v>
      </c>
      <c r="J352" s="95" t="str">
        <f>LEFT(DLILibrary[[#This Row],[DLI]], 3)</f>
        <v>DLR</v>
      </c>
      <c r="K352" s="121">
        <v>5.7174050000000003</v>
      </c>
      <c r="L352" s="121">
        <f>IF(DLILibrary[[#This Row],[DLI/DLR]]="DLI",IF(J353="DLR",0,DLILibrary[[#This Row],[Value of DLI (in mln)]]),DLILibrary[[#This Row],[Value of DLI (in mln)]])</f>
        <v>5.7174050000000003</v>
      </c>
      <c r="M352" s="239">
        <f>IF(DLILibrary[[#This Row],[DLI/DLR]]="DLI",DLILibrary[[#This Row],[Value of DLI (in mln)]]/(VLOOKUP(DLILibrary[[#This Row],[Project ID]],'RBF Projects'!A:U,12,FALSE)),0)</f>
        <v>0</v>
      </c>
      <c r="N352" s="95" t="s">
        <v>61</v>
      </c>
      <c r="O352" s="138" t="s">
        <v>472</v>
      </c>
      <c r="P352" s="76" t="s">
        <v>28</v>
      </c>
      <c r="Q352" s="95" t="s">
        <v>683</v>
      </c>
      <c r="R352" s="76" t="s">
        <v>62</v>
      </c>
    </row>
    <row r="353" spans="1:18" outlineLevel="1" x14ac:dyDescent="0.2">
      <c r="A353" s="76" t="s">
        <v>122</v>
      </c>
      <c r="B353" s="95" t="s">
        <v>148</v>
      </c>
      <c r="C353" s="43" t="s">
        <v>19</v>
      </c>
      <c r="D353" s="76" t="s">
        <v>59</v>
      </c>
      <c r="E353" s="95" t="s">
        <v>38</v>
      </c>
      <c r="F353" s="95" t="s">
        <v>2810</v>
      </c>
      <c r="G353" s="95" t="s">
        <v>2822</v>
      </c>
      <c r="H353" s="95" t="s">
        <v>74</v>
      </c>
      <c r="I353" s="45" t="s">
        <v>3429</v>
      </c>
      <c r="J353" s="95" t="str">
        <f>LEFT(DLILibrary[[#This Row],[DLI]], 3)</f>
        <v>DLR</v>
      </c>
      <c r="K353" s="121">
        <v>7.0599090000000002</v>
      </c>
      <c r="L353" s="121">
        <f>IF(DLILibrary[[#This Row],[DLI/DLR]]="DLI",IF(J354="DLR",0,DLILibrary[[#This Row],[Value of DLI (in mln)]]),DLILibrary[[#This Row],[Value of DLI (in mln)]])</f>
        <v>7.0599090000000002</v>
      </c>
      <c r="M353" s="239">
        <f>IF(DLILibrary[[#This Row],[DLI/DLR]]="DLI",DLILibrary[[#This Row],[Value of DLI (in mln)]]/(VLOOKUP(DLILibrary[[#This Row],[Project ID]],'RBF Projects'!A:U,12,FALSE)),0)</f>
        <v>0</v>
      </c>
      <c r="N353" s="95" t="s">
        <v>61</v>
      </c>
      <c r="O353" s="138" t="s">
        <v>472</v>
      </c>
      <c r="P353" s="76" t="s">
        <v>28</v>
      </c>
      <c r="Q353" s="95" t="s">
        <v>683</v>
      </c>
      <c r="R353" s="76" t="s">
        <v>62</v>
      </c>
    </row>
    <row r="354" spans="1:18" outlineLevel="1" x14ac:dyDescent="0.2">
      <c r="A354" s="76" t="s">
        <v>122</v>
      </c>
      <c r="B354" s="95" t="s">
        <v>148</v>
      </c>
      <c r="C354" s="43" t="s">
        <v>19</v>
      </c>
      <c r="D354" s="76" t="s">
        <v>59</v>
      </c>
      <c r="E354" s="95" t="s">
        <v>38</v>
      </c>
      <c r="F354" s="95" t="s">
        <v>2810</v>
      </c>
      <c r="G354" s="95" t="s">
        <v>3290</v>
      </c>
      <c r="H354" s="95" t="s">
        <v>74</v>
      </c>
      <c r="I354" s="45" t="s">
        <v>689</v>
      </c>
      <c r="J354" s="95" t="str">
        <f>LEFT(DLILibrary[[#This Row],[DLI]], 3)</f>
        <v>DLR</v>
      </c>
      <c r="K354" s="121">
        <f>SUM(K355:K359)</f>
        <v>36.892499000000001</v>
      </c>
      <c r="L354" s="121">
        <f>IF(DLILibrary[[#This Row],[DLI/DLR]]="DLI",IF(J355="DLR",0,DLILibrary[[#This Row],[Value of DLI (in mln)]]),DLILibrary[[#This Row],[Value of DLI (in mln)]])</f>
        <v>36.892499000000001</v>
      </c>
      <c r="M354" s="239">
        <f>IF(DLILibrary[[#This Row],[DLI/DLR]]="DLI",DLILibrary[[#This Row],[Value of DLI (in mln)]]/(VLOOKUP(DLILibrary[[#This Row],[Project ID]],'RBF Projects'!A:U,12,FALSE)),0)</f>
        <v>0</v>
      </c>
      <c r="N354" s="95" t="s">
        <v>61</v>
      </c>
      <c r="O354" s="45" t="s">
        <v>691</v>
      </c>
      <c r="P354" s="76" t="s">
        <v>28</v>
      </c>
      <c r="Q354" s="95" t="s">
        <v>683</v>
      </c>
      <c r="R354" s="76" t="s">
        <v>62</v>
      </c>
    </row>
    <row r="355" spans="1:18" outlineLevel="1" x14ac:dyDescent="0.2">
      <c r="A355" s="76" t="s">
        <v>122</v>
      </c>
      <c r="B355" s="95" t="s">
        <v>148</v>
      </c>
      <c r="C355" s="43" t="s">
        <v>19</v>
      </c>
      <c r="D355" s="76" t="s">
        <v>59</v>
      </c>
      <c r="E355" s="95" t="s">
        <v>38</v>
      </c>
      <c r="F355" s="95" t="s">
        <v>2810</v>
      </c>
      <c r="G355" s="95" t="s">
        <v>3290</v>
      </c>
      <c r="H355" s="95" t="s">
        <v>74</v>
      </c>
      <c r="I355" s="45" t="s">
        <v>3430</v>
      </c>
      <c r="J355" s="95" t="str">
        <f>LEFT(DLILibrary[[#This Row],[DLI]], 3)</f>
        <v>DLR</v>
      </c>
      <c r="K355" s="121">
        <v>8.8887230000000006</v>
      </c>
      <c r="L355" s="121">
        <f>IF(DLILibrary[[#This Row],[DLI/DLR]]="DLI",IF(J356="DLR",0,DLILibrary[[#This Row],[Value of DLI (in mln)]]),DLILibrary[[#This Row],[Value of DLI (in mln)]])</f>
        <v>8.8887230000000006</v>
      </c>
      <c r="M355" s="239">
        <f>IF(DLILibrary[[#This Row],[DLI/DLR]]="DLI",DLILibrary[[#This Row],[Value of DLI (in mln)]]/(VLOOKUP(DLILibrary[[#This Row],[Project ID]],'RBF Projects'!A:U,12,FALSE)),0)</f>
        <v>0</v>
      </c>
      <c r="N355" s="95" t="s">
        <v>61</v>
      </c>
      <c r="O355" s="138" t="s">
        <v>472</v>
      </c>
      <c r="P355" s="76" t="s">
        <v>28</v>
      </c>
      <c r="Q355" s="95" t="s">
        <v>683</v>
      </c>
      <c r="R355" s="76" t="s">
        <v>62</v>
      </c>
    </row>
    <row r="356" spans="1:18" outlineLevel="1" x14ac:dyDescent="0.2">
      <c r="A356" s="76" t="s">
        <v>122</v>
      </c>
      <c r="B356" s="95" t="s">
        <v>148</v>
      </c>
      <c r="C356" s="43" t="s">
        <v>19</v>
      </c>
      <c r="D356" s="76" t="s">
        <v>59</v>
      </c>
      <c r="E356" s="95" t="s">
        <v>38</v>
      </c>
      <c r="F356" s="95" t="s">
        <v>2810</v>
      </c>
      <c r="G356" s="95" t="s">
        <v>3290</v>
      </c>
      <c r="H356" s="95" t="s">
        <v>74</v>
      </c>
      <c r="I356" s="45" t="s">
        <v>3431</v>
      </c>
      <c r="J356" s="95" t="str">
        <f>LEFT(DLILibrary[[#This Row],[DLI]], 3)</f>
        <v>DLR</v>
      </c>
      <c r="K356" s="121">
        <v>5.5830489999999999</v>
      </c>
      <c r="L356" s="121">
        <f>IF(DLILibrary[[#This Row],[DLI/DLR]]="DLI",IF(J357="DLR",0,DLILibrary[[#This Row],[Value of DLI (in mln)]]),DLILibrary[[#This Row],[Value of DLI (in mln)]])</f>
        <v>5.5830489999999999</v>
      </c>
      <c r="M356" s="239">
        <f>IF(DLILibrary[[#This Row],[DLI/DLR]]="DLI",DLILibrary[[#This Row],[Value of DLI (in mln)]]/(VLOOKUP(DLILibrary[[#This Row],[Project ID]],'RBF Projects'!A:U,12,FALSE)),0)</f>
        <v>0</v>
      </c>
      <c r="N356" s="95" t="s">
        <v>61</v>
      </c>
      <c r="O356" s="138" t="s">
        <v>472</v>
      </c>
      <c r="P356" s="76" t="s">
        <v>28</v>
      </c>
      <c r="Q356" s="95" t="s">
        <v>683</v>
      </c>
      <c r="R356" s="76" t="s">
        <v>62</v>
      </c>
    </row>
    <row r="357" spans="1:18" outlineLevel="1" x14ac:dyDescent="0.2">
      <c r="A357" s="76" t="s">
        <v>122</v>
      </c>
      <c r="B357" s="95" t="s">
        <v>148</v>
      </c>
      <c r="C357" s="43" t="s">
        <v>19</v>
      </c>
      <c r="D357" s="76" t="s">
        <v>59</v>
      </c>
      <c r="E357" s="95" t="s">
        <v>38</v>
      </c>
      <c r="F357" s="95" t="s">
        <v>2810</v>
      </c>
      <c r="G357" s="95" t="s">
        <v>3290</v>
      </c>
      <c r="H357" s="95" t="s">
        <v>74</v>
      </c>
      <c r="I357" s="45" t="s">
        <v>3432</v>
      </c>
      <c r="J357" s="95" t="str">
        <f>LEFT(DLILibrary[[#This Row],[DLI]], 3)</f>
        <v>DLR</v>
      </c>
      <c r="K357" s="121">
        <v>6.7202400000000004</v>
      </c>
      <c r="L357" s="121">
        <f>IF(DLILibrary[[#This Row],[DLI/DLR]]="DLI",IF(J358="DLR",0,DLILibrary[[#This Row],[Value of DLI (in mln)]]),DLILibrary[[#This Row],[Value of DLI (in mln)]])</f>
        <v>6.7202400000000004</v>
      </c>
      <c r="M357" s="239">
        <f>IF(DLILibrary[[#This Row],[DLI/DLR]]="DLI",DLILibrary[[#This Row],[Value of DLI (in mln)]]/(VLOOKUP(DLILibrary[[#This Row],[Project ID]],'RBF Projects'!A:U,12,FALSE)),0)</f>
        <v>0</v>
      </c>
      <c r="N357" s="95" t="s">
        <v>61</v>
      </c>
      <c r="O357" s="138" t="s">
        <v>472</v>
      </c>
      <c r="P357" s="76" t="s">
        <v>28</v>
      </c>
      <c r="Q357" s="95" t="s">
        <v>683</v>
      </c>
      <c r="R357" s="76" t="s">
        <v>62</v>
      </c>
    </row>
    <row r="358" spans="1:18" outlineLevel="1" x14ac:dyDescent="0.2">
      <c r="A358" s="76" t="s">
        <v>122</v>
      </c>
      <c r="B358" s="95" t="s">
        <v>148</v>
      </c>
      <c r="C358" s="43" t="s">
        <v>19</v>
      </c>
      <c r="D358" s="76" t="s">
        <v>59</v>
      </c>
      <c r="E358" s="95" t="s">
        <v>38</v>
      </c>
      <c r="F358" s="95" t="s">
        <v>2810</v>
      </c>
      <c r="G358" s="95" t="s">
        <v>3290</v>
      </c>
      <c r="H358" s="95" t="s">
        <v>74</v>
      </c>
      <c r="I358" s="45" t="s">
        <v>3433</v>
      </c>
      <c r="J358" s="95" t="str">
        <f>LEFT(DLILibrary[[#This Row],[DLI]], 3)</f>
        <v>DLR</v>
      </c>
      <c r="K358" s="121">
        <v>6.7624250000000004</v>
      </c>
      <c r="L358" s="121">
        <f>IF(DLILibrary[[#This Row],[DLI/DLR]]="DLI",IF(J359="DLR",0,DLILibrary[[#This Row],[Value of DLI (in mln)]]),DLILibrary[[#This Row],[Value of DLI (in mln)]])</f>
        <v>6.7624250000000004</v>
      </c>
      <c r="M358" s="239">
        <f>IF(DLILibrary[[#This Row],[DLI/DLR]]="DLI",DLILibrary[[#This Row],[Value of DLI (in mln)]]/(VLOOKUP(DLILibrary[[#This Row],[Project ID]],'RBF Projects'!A:U,12,FALSE)),0)</f>
        <v>0</v>
      </c>
      <c r="N358" s="95" t="s">
        <v>61</v>
      </c>
      <c r="O358" s="138" t="s">
        <v>472</v>
      </c>
      <c r="P358" s="76" t="s">
        <v>28</v>
      </c>
      <c r="Q358" s="95" t="s">
        <v>683</v>
      </c>
      <c r="R358" s="76" t="s">
        <v>62</v>
      </c>
    </row>
    <row r="359" spans="1:18" outlineLevel="1" x14ac:dyDescent="0.2">
      <c r="A359" s="76" t="s">
        <v>122</v>
      </c>
      <c r="B359" s="95" t="s">
        <v>148</v>
      </c>
      <c r="C359" s="43" t="s">
        <v>19</v>
      </c>
      <c r="D359" s="76" t="s">
        <v>59</v>
      </c>
      <c r="E359" s="95" t="s">
        <v>38</v>
      </c>
      <c r="F359" s="95" t="s">
        <v>2810</v>
      </c>
      <c r="G359" s="95" t="s">
        <v>3290</v>
      </c>
      <c r="H359" s="95" t="s">
        <v>74</v>
      </c>
      <c r="I359" s="45" t="s">
        <v>3434</v>
      </c>
      <c r="J359" s="95" t="str">
        <f>LEFT(DLILibrary[[#This Row],[DLI]], 3)</f>
        <v>DLR</v>
      </c>
      <c r="K359" s="121">
        <v>8.9380620000000004</v>
      </c>
      <c r="L359" s="121">
        <f>IF(DLILibrary[[#This Row],[DLI/DLR]]="DLI",IF(J360="DLR",0,DLILibrary[[#This Row],[Value of DLI (in mln)]]),DLILibrary[[#This Row],[Value of DLI (in mln)]])</f>
        <v>8.9380620000000004</v>
      </c>
      <c r="M359" s="239">
        <f>IF(DLILibrary[[#This Row],[DLI/DLR]]="DLI",DLILibrary[[#This Row],[Value of DLI (in mln)]]/(VLOOKUP(DLILibrary[[#This Row],[Project ID]],'RBF Projects'!A:U,12,FALSE)),0)</f>
        <v>0</v>
      </c>
      <c r="N359" s="95" t="s">
        <v>61</v>
      </c>
      <c r="O359" s="138" t="s">
        <v>472</v>
      </c>
      <c r="P359" s="76" t="s">
        <v>28</v>
      </c>
      <c r="Q359" s="95" t="s">
        <v>683</v>
      </c>
      <c r="R359" s="76" t="s">
        <v>62</v>
      </c>
    </row>
    <row r="360" spans="1:18" outlineLevel="1" x14ac:dyDescent="0.2">
      <c r="A360" s="76" t="s">
        <v>122</v>
      </c>
      <c r="B360" s="95" t="s">
        <v>148</v>
      </c>
      <c r="C360" s="43" t="s">
        <v>19</v>
      </c>
      <c r="D360" s="76" t="s">
        <v>59</v>
      </c>
      <c r="E360" s="95" t="s">
        <v>38</v>
      </c>
      <c r="F360" s="95" t="s">
        <v>3238</v>
      </c>
      <c r="G360" s="95" t="s">
        <v>2868</v>
      </c>
      <c r="H360" s="95" t="s">
        <v>74</v>
      </c>
      <c r="I360" s="45" t="s">
        <v>692</v>
      </c>
      <c r="J360" s="95" t="str">
        <f>LEFT(DLILibrary[[#This Row],[DLI]], 3)</f>
        <v>DLR</v>
      </c>
      <c r="K360" s="121">
        <f>SUM(K361:K365)</f>
        <v>36.892498000000003</v>
      </c>
      <c r="L360" s="121">
        <f>IF(DLILibrary[[#This Row],[DLI/DLR]]="DLI",IF(J361="DLR",0,DLILibrary[[#This Row],[Value of DLI (in mln)]]),DLILibrary[[#This Row],[Value of DLI (in mln)]])</f>
        <v>36.892498000000003</v>
      </c>
      <c r="M360" s="239">
        <f>IF(DLILibrary[[#This Row],[DLI/DLR]]="DLI",DLILibrary[[#This Row],[Value of DLI (in mln)]]/(VLOOKUP(DLILibrary[[#This Row],[Project ID]],'RBF Projects'!A:U,12,FALSE)),0)</f>
        <v>0</v>
      </c>
      <c r="N360" s="95" t="s">
        <v>61</v>
      </c>
      <c r="O360" s="45" t="s">
        <v>694</v>
      </c>
      <c r="P360" s="76" t="s">
        <v>28</v>
      </c>
      <c r="Q360" s="95" t="s">
        <v>683</v>
      </c>
      <c r="R360" s="76" t="s">
        <v>62</v>
      </c>
    </row>
    <row r="361" spans="1:18" outlineLevel="1" x14ac:dyDescent="0.2">
      <c r="A361" s="76" t="s">
        <v>122</v>
      </c>
      <c r="B361" s="95" t="s">
        <v>148</v>
      </c>
      <c r="C361" s="43" t="s">
        <v>19</v>
      </c>
      <c r="D361" s="76" t="s">
        <v>59</v>
      </c>
      <c r="E361" s="95" t="s">
        <v>38</v>
      </c>
      <c r="F361" s="95" t="s">
        <v>3238</v>
      </c>
      <c r="G361" s="95" t="s">
        <v>2868</v>
      </c>
      <c r="H361" s="95" t="s">
        <v>74</v>
      </c>
      <c r="I361" s="45" t="s">
        <v>3435</v>
      </c>
      <c r="J361" s="95" t="str">
        <f>LEFT(DLILibrary[[#This Row],[DLI]], 3)</f>
        <v>DLR</v>
      </c>
      <c r="K361" s="121">
        <v>7.788119</v>
      </c>
      <c r="L361" s="121">
        <f>IF(DLILibrary[[#This Row],[DLI/DLR]]="DLI",IF(J362="DLR",0,DLILibrary[[#This Row],[Value of DLI (in mln)]]),DLILibrary[[#This Row],[Value of DLI (in mln)]])</f>
        <v>7.788119</v>
      </c>
      <c r="M361" s="239">
        <f>IF(DLILibrary[[#This Row],[DLI/DLR]]="DLI",DLILibrary[[#This Row],[Value of DLI (in mln)]]/(VLOOKUP(DLILibrary[[#This Row],[Project ID]],'RBF Projects'!A:U,12,FALSE)),0)</f>
        <v>0</v>
      </c>
      <c r="N361" s="95" t="s">
        <v>61</v>
      </c>
      <c r="O361" s="138" t="s">
        <v>472</v>
      </c>
      <c r="P361" s="76" t="s">
        <v>28</v>
      </c>
      <c r="Q361" s="95" t="s">
        <v>683</v>
      </c>
      <c r="R361" s="76" t="s">
        <v>62</v>
      </c>
    </row>
    <row r="362" spans="1:18" outlineLevel="1" x14ac:dyDescent="0.2">
      <c r="A362" s="76" t="s">
        <v>122</v>
      </c>
      <c r="B362" s="95" t="s">
        <v>148</v>
      </c>
      <c r="C362" s="43" t="s">
        <v>19</v>
      </c>
      <c r="D362" s="76" t="s">
        <v>59</v>
      </c>
      <c r="E362" s="95" t="s">
        <v>38</v>
      </c>
      <c r="F362" s="95" t="s">
        <v>3238</v>
      </c>
      <c r="G362" s="95" t="s">
        <v>2868</v>
      </c>
      <c r="H362" s="95" t="s">
        <v>74</v>
      </c>
      <c r="I362" s="45" t="s">
        <v>3436</v>
      </c>
      <c r="J362" s="95" t="str">
        <f>LEFT(DLILibrary[[#This Row],[DLI]], 3)</f>
        <v>DLR</v>
      </c>
      <c r="K362" s="121">
        <v>7.6770129999999996</v>
      </c>
      <c r="L362" s="121">
        <f>IF(DLILibrary[[#This Row],[DLI/DLR]]="DLI",IF(J363="DLR",0,DLILibrary[[#This Row],[Value of DLI (in mln)]]),DLILibrary[[#This Row],[Value of DLI (in mln)]])</f>
        <v>7.6770129999999996</v>
      </c>
      <c r="M362" s="239">
        <f>IF(DLILibrary[[#This Row],[DLI/DLR]]="DLI",DLILibrary[[#This Row],[Value of DLI (in mln)]]/(VLOOKUP(DLILibrary[[#This Row],[Project ID]],'RBF Projects'!A:U,12,FALSE)),0)</f>
        <v>0</v>
      </c>
      <c r="N362" s="95" t="s">
        <v>61</v>
      </c>
      <c r="O362" s="138" t="s">
        <v>472</v>
      </c>
      <c r="P362" s="76" t="s">
        <v>28</v>
      </c>
      <c r="Q362" s="95" t="s">
        <v>683</v>
      </c>
      <c r="R362" s="76" t="s">
        <v>62</v>
      </c>
    </row>
    <row r="363" spans="1:18" outlineLevel="1" x14ac:dyDescent="0.2">
      <c r="A363" s="76" t="s">
        <v>122</v>
      </c>
      <c r="B363" s="95" t="s">
        <v>148</v>
      </c>
      <c r="C363" s="43" t="s">
        <v>19</v>
      </c>
      <c r="D363" s="76" t="s">
        <v>59</v>
      </c>
      <c r="E363" s="95" t="s">
        <v>38</v>
      </c>
      <c r="F363" s="95" t="s">
        <v>3238</v>
      </c>
      <c r="G363" s="95" t="s">
        <v>2868</v>
      </c>
      <c r="H363" s="95" t="s">
        <v>74</v>
      </c>
      <c r="I363" s="45" t="s">
        <v>3437</v>
      </c>
      <c r="J363" s="95" t="str">
        <f>LEFT(DLILibrary[[#This Row],[DLI]], 3)</f>
        <v>DLR</v>
      </c>
      <c r="K363" s="121">
        <v>7.6970340000000004</v>
      </c>
      <c r="L363" s="121">
        <f>IF(DLILibrary[[#This Row],[DLI/DLR]]="DLI",IF(J364="DLR",0,DLILibrary[[#This Row],[Value of DLI (in mln)]]),DLILibrary[[#This Row],[Value of DLI (in mln)]])</f>
        <v>7.6970340000000004</v>
      </c>
      <c r="M363" s="239">
        <f>IF(DLILibrary[[#This Row],[DLI/DLR]]="DLI",DLILibrary[[#This Row],[Value of DLI (in mln)]]/(VLOOKUP(DLILibrary[[#This Row],[Project ID]],'RBF Projects'!A:U,12,FALSE)),0)</f>
        <v>0</v>
      </c>
      <c r="N363" s="95" t="s">
        <v>61</v>
      </c>
      <c r="O363" s="138" t="s">
        <v>472</v>
      </c>
      <c r="P363" s="76" t="s">
        <v>28</v>
      </c>
      <c r="Q363" s="95" t="s">
        <v>683</v>
      </c>
      <c r="R363" s="76" t="s">
        <v>62</v>
      </c>
    </row>
    <row r="364" spans="1:18" outlineLevel="1" x14ac:dyDescent="0.2">
      <c r="A364" s="76" t="s">
        <v>122</v>
      </c>
      <c r="B364" s="95" t="s">
        <v>148</v>
      </c>
      <c r="C364" s="43" t="s">
        <v>19</v>
      </c>
      <c r="D364" s="76" t="s">
        <v>59</v>
      </c>
      <c r="E364" s="95" t="s">
        <v>38</v>
      </c>
      <c r="F364" s="95" t="s">
        <v>3238</v>
      </c>
      <c r="G364" s="95" t="s">
        <v>2868</v>
      </c>
      <c r="H364" s="95" t="s">
        <v>74</v>
      </c>
      <c r="I364" s="45" t="s">
        <v>3438</v>
      </c>
      <c r="J364" s="95" t="str">
        <f>LEFT(DLILibrary[[#This Row],[DLI]], 3)</f>
        <v>DLR</v>
      </c>
      <c r="K364" s="121">
        <v>7.1094900000000001</v>
      </c>
      <c r="L364" s="121">
        <f>IF(DLILibrary[[#This Row],[DLI/DLR]]="DLI",IF(J365="DLR",0,DLILibrary[[#This Row],[Value of DLI (in mln)]]),DLILibrary[[#This Row],[Value of DLI (in mln)]])</f>
        <v>7.1094900000000001</v>
      </c>
      <c r="M364" s="239">
        <f>IF(DLILibrary[[#This Row],[DLI/DLR]]="DLI",DLILibrary[[#This Row],[Value of DLI (in mln)]]/(VLOOKUP(DLILibrary[[#This Row],[Project ID]],'RBF Projects'!A:U,12,FALSE)),0)</f>
        <v>0</v>
      </c>
      <c r="N364" s="95" t="s">
        <v>61</v>
      </c>
      <c r="O364" s="138" t="s">
        <v>472</v>
      </c>
      <c r="P364" s="76" t="s">
        <v>28</v>
      </c>
      <c r="Q364" s="95" t="s">
        <v>683</v>
      </c>
      <c r="R364" s="76" t="s">
        <v>62</v>
      </c>
    </row>
    <row r="365" spans="1:18" outlineLevel="1" x14ac:dyDescent="0.2">
      <c r="A365" s="76" t="s">
        <v>122</v>
      </c>
      <c r="B365" s="95" t="s">
        <v>148</v>
      </c>
      <c r="C365" s="43" t="s">
        <v>19</v>
      </c>
      <c r="D365" s="76" t="s">
        <v>59</v>
      </c>
      <c r="E365" s="95" t="s">
        <v>38</v>
      </c>
      <c r="F365" s="95" t="s">
        <v>3238</v>
      </c>
      <c r="G365" s="95" t="s">
        <v>2868</v>
      </c>
      <c r="H365" s="95" t="s">
        <v>74</v>
      </c>
      <c r="I365" s="45" t="s">
        <v>3439</v>
      </c>
      <c r="J365" s="95" t="str">
        <f>LEFT(DLILibrary[[#This Row],[DLI]], 3)</f>
        <v>DLR</v>
      </c>
      <c r="K365" s="121">
        <v>6.6208419999999997</v>
      </c>
      <c r="L365" s="121">
        <f>IF(DLILibrary[[#This Row],[DLI/DLR]]="DLI",IF(J366="DLR",0,DLILibrary[[#This Row],[Value of DLI (in mln)]]),DLILibrary[[#This Row],[Value of DLI (in mln)]])</f>
        <v>6.6208419999999997</v>
      </c>
      <c r="M365" s="239">
        <f>IF(DLILibrary[[#This Row],[DLI/DLR]]="DLI",DLILibrary[[#This Row],[Value of DLI (in mln)]]/(VLOOKUP(DLILibrary[[#This Row],[Project ID]],'RBF Projects'!A:U,12,FALSE)),0)</f>
        <v>0</v>
      </c>
      <c r="N365" s="95" t="s">
        <v>61</v>
      </c>
      <c r="O365" s="138" t="s">
        <v>472</v>
      </c>
      <c r="P365" s="76" t="s">
        <v>28</v>
      </c>
      <c r="Q365" s="95" t="s">
        <v>683</v>
      </c>
      <c r="R365" s="76" t="s">
        <v>62</v>
      </c>
    </row>
    <row r="366" spans="1:18" outlineLevel="1" x14ac:dyDescent="0.2">
      <c r="A366" s="76" t="s">
        <v>122</v>
      </c>
      <c r="B366" s="95" t="s">
        <v>148</v>
      </c>
      <c r="C366" s="43" t="s">
        <v>19</v>
      </c>
      <c r="D366" s="76" t="s">
        <v>59</v>
      </c>
      <c r="E366" s="95" t="s">
        <v>38</v>
      </c>
      <c r="F366" s="95" t="s">
        <v>3233</v>
      </c>
      <c r="G366" s="95" t="s">
        <v>3291</v>
      </c>
      <c r="H366" s="95" t="s">
        <v>74</v>
      </c>
      <c r="I366" s="45" t="s">
        <v>693</v>
      </c>
      <c r="J366" s="95" t="str">
        <f>LEFT(DLILibrary[[#This Row],[DLI]], 3)</f>
        <v>DLR</v>
      </c>
      <c r="K366" s="121">
        <f>SUM(K367:K371)</f>
        <v>36.892497999999996</v>
      </c>
      <c r="L366" s="121">
        <f>IF(DLILibrary[[#This Row],[DLI/DLR]]="DLI",IF(J367="DLR",0,DLILibrary[[#This Row],[Value of DLI (in mln)]]),DLILibrary[[#This Row],[Value of DLI (in mln)]])</f>
        <v>36.892497999999996</v>
      </c>
      <c r="M366" s="239">
        <f>IF(DLILibrary[[#This Row],[DLI/DLR]]="DLI",DLILibrary[[#This Row],[Value of DLI (in mln)]]/(VLOOKUP(DLILibrary[[#This Row],[Project ID]],'RBF Projects'!A:U,12,FALSE)),0)</f>
        <v>0</v>
      </c>
      <c r="N366" s="95" t="s">
        <v>61</v>
      </c>
      <c r="O366" s="45" t="s">
        <v>695</v>
      </c>
      <c r="P366" s="76" t="s">
        <v>28</v>
      </c>
      <c r="Q366" s="95" t="s">
        <v>683</v>
      </c>
      <c r="R366" s="76" t="s">
        <v>62</v>
      </c>
    </row>
    <row r="367" spans="1:18" outlineLevel="1" x14ac:dyDescent="0.2">
      <c r="A367" s="76" t="s">
        <v>122</v>
      </c>
      <c r="B367" s="95" t="s">
        <v>148</v>
      </c>
      <c r="C367" s="43" t="s">
        <v>19</v>
      </c>
      <c r="D367" s="76" t="s">
        <v>59</v>
      </c>
      <c r="E367" s="95" t="s">
        <v>38</v>
      </c>
      <c r="F367" s="95" t="s">
        <v>3233</v>
      </c>
      <c r="G367" s="95" t="s">
        <v>3291</v>
      </c>
      <c r="H367" s="95" t="s">
        <v>74</v>
      </c>
      <c r="I367" s="45" t="s">
        <v>3440</v>
      </c>
      <c r="J367" s="95" t="str">
        <f>LEFT(DLILibrary[[#This Row],[DLI]], 3)</f>
        <v>DLR</v>
      </c>
      <c r="K367" s="121">
        <v>6.2359819999999999</v>
      </c>
      <c r="L367" s="121">
        <f>IF(DLILibrary[[#This Row],[DLI/DLR]]="DLI",IF(J368="DLR",0,DLILibrary[[#This Row],[Value of DLI (in mln)]]),DLILibrary[[#This Row],[Value of DLI (in mln)]])</f>
        <v>6.2359819999999999</v>
      </c>
      <c r="M367" s="239">
        <f>IF(DLILibrary[[#This Row],[DLI/DLR]]="DLI",DLILibrary[[#This Row],[Value of DLI (in mln)]]/(VLOOKUP(DLILibrary[[#This Row],[Project ID]],'RBF Projects'!A:U,12,FALSE)),0)</f>
        <v>0</v>
      </c>
      <c r="N367" s="95" t="s">
        <v>61</v>
      </c>
      <c r="O367" s="138" t="s">
        <v>472</v>
      </c>
      <c r="P367" s="76" t="s">
        <v>28</v>
      </c>
      <c r="Q367" s="95" t="s">
        <v>683</v>
      </c>
      <c r="R367" s="76" t="s">
        <v>62</v>
      </c>
    </row>
    <row r="368" spans="1:18" outlineLevel="1" x14ac:dyDescent="0.2">
      <c r="A368" s="76" t="s">
        <v>122</v>
      </c>
      <c r="B368" s="95" t="s">
        <v>148</v>
      </c>
      <c r="C368" s="43" t="s">
        <v>19</v>
      </c>
      <c r="D368" s="76" t="s">
        <v>59</v>
      </c>
      <c r="E368" s="95" t="s">
        <v>38</v>
      </c>
      <c r="F368" s="95" t="s">
        <v>3233</v>
      </c>
      <c r="G368" s="95" t="s">
        <v>3291</v>
      </c>
      <c r="H368" s="95" t="s">
        <v>74</v>
      </c>
      <c r="I368" s="45" t="s">
        <v>3441</v>
      </c>
      <c r="J368" s="95" t="str">
        <f>LEFT(DLILibrary[[#This Row],[DLI]], 3)</f>
        <v>DLR</v>
      </c>
      <c r="K368" s="121">
        <v>7.664129</v>
      </c>
      <c r="L368" s="121">
        <f>IF(DLILibrary[[#This Row],[DLI/DLR]]="DLI",IF(J369="DLR",0,DLILibrary[[#This Row],[Value of DLI (in mln)]]),DLILibrary[[#This Row],[Value of DLI (in mln)]])</f>
        <v>7.664129</v>
      </c>
      <c r="M368" s="239">
        <f>IF(DLILibrary[[#This Row],[DLI/DLR]]="DLI",DLILibrary[[#This Row],[Value of DLI (in mln)]]/(VLOOKUP(DLILibrary[[#This Row],[Project ID]],'RBF Projects'!A:U,12,FALSE)),0)</f>
        <v>0</v>
      </c>
      <c r="N368" s="95" t="s">
        <v>61</v>
      </c>
      <c r="O368" s="138" t="s">
        <v>472</v>
      </c>
      <c r="P368" s="76" t="s">
        <v>28</v>
      </c>
      <c r="Q368" s="95" t="s">
        <v>683</v>
      </c>
      <c r="R368" s="76" t="s">
        <v>62</v>
      </c>
    </row>
    <row r="369" spans="1:18" outlineLevel="1" x14ac:dyDescent="0.2">
      <c r="A369" s="76" t="s">
        <v>122</v>
      </c>
      <c r="B369" s="95" t="s">
        <v>148</v>
      </c>
      <c r="C369" s="43" t="s">
        <v>19</v>
      </c>
      <c r="D369" s="76" t="s">
        <v>59</v>
      </c>
      <c r="E369" s="95" t="s">
        <v>38</v>
      </c>
      <c r="F369" s="95" t="s">
        <v>3233</v>
      </c>
      <c r="G369" s="95" t="s">
        <v>3291</v>
      </c>
      <c r="H369" s="95" t="s">
        <v>74</v>
      </c>
      <c r="I369" s="45" t="s">
        <v>3442</v>
      </c>
      <c r="J369" s="95" t="str">
        <f>LEFT(DLILibrary[[#This Row],[DLI]], 3)</f>
        <v>DLR</v>
      </c>
      <c r="K369" s="121">
        <v>7.664129</v>
      </c>
      <c r="L369" s="121">
        <f>IF(DLILibrary[[#This Row],[DLI/DLR]]="DLI",IF(J370="DLR",0,DLILibrary[[#This Row],[Value of DLI (in mln)]]),DLILibrary[[#This Row],[Value of DLI (in mln)]])</f>
        <v>7.664129</v>
      </c>
      <c r="M369" s="239">
        <f>IF(DLILibrary[[#This Row],[DLI/DLR]]="DLI",DLILibrary[[#This Row],[Value of DLI (in mln)]]/(VLOOKUP(DLILibrary[[#This Row],[Project ID]],'RBF Projects'!A:U,12,FALSE)),0)</f>
        <v>0</v>
      </c>
      <c r="N369" s="95" t="s">
        <v>61</v>
      </c>
      <c r="O369" s="138" t="s">
        <v>472</v>
      </c>
      <c r="P369" s="76" t="s">
        <v>28</v>
      </c>
      <c r="Q369" s="95" t="s">
        <v>683</v>
      </c>
      <c r="R369" s="76" t="s">
        <v>62</v>
      </c>
    </row>
    <row r="370" spans="1:18" outlineLevel="1" x14ac:dyDescent="0.2">
      <c r="A370" s="76" t="s">
        <v>122</v>
      </c>
      <c r="B370" s="95" t="s">
        <v>148</v>
      </c>
      <c r="C370" s="43" t="s">
        <v>19</v>
      </c>
      <c r="D370" s="76" t="s">
        <v>59</v>
      </c>
      <c r="E370" s="95" t="s">
        <v>38</v>
      </c>
      <c r="F370" s="95" t="s">
        <v>3233</v>
      </c>
      <c r="G370" s="95" t="s">
        <v>3291</v>
      </c>
      <c r="H370" s="95" t="s">
        <v>74</v>
      </c>
      <c r="I370" s="45" t="s">
        <v>3443</v>
      </c>
      <c r="J370" s="95" t="str">
        <f>LEFT(DLILibrary[[#This Row],[DLI]], 3)</f>
        <v>DLR</v>
      </c>
      <c r="K370" s="121">
        <v>7.664129</v>
      </c>
      <c r="L370" s="121">
        <f>IF(DLILibrary[[#This Row],[DLI/DLR]]="DLI",IF(J371="DLR",0,DLILibrary[[#This Row],[Value of DLI (in mln)]]),DLILibrary[[#This Row],[Value of DLI (in mln)]])</f>
        <v>7.664129</v>
      </c>
      <c r="M370" s="239">
        <f>IF(DLILibrary[[#This Row],[DLI/DLR]]="DLI",DLILibrary[[#This Row],[Value of DLI (in mln)]]/(VLOOKUP(DLILibrary[[#This Row],[Project ID]],'RBF Projects'!A:U,12,FALSE)),0)</f>
        <v>0</v>
      </c>
      <c r="N370" s="95" t="s">
        <v>61</v>
      </c>
      <c r="O370" s="138" t="s">
        <v>472</v>
      </c>
      <c r="P370" s="76" t="s">
        <v>28</v>
      </c>
      <c r="Q370" s="95" t="s">
        <v>683</v>
      </c>
      <c r="R370" s="76" t="s">
        <v>62</v>
      </c>
    </row>
    <row r="371" spans="1:18" outlineLevel="1" x14ac:dyDescent="0.2">
      <c r="A371" s="76" t="s">
        <v>122</v>
      </c>
      <c r="B371" s="95" t="s">
        <v>148</v>
      </c>
      <c r="C371" s="43" t="s">
        <v>19</v>
      </c>
      <c r="D371" s="76" t="s">
        <v>59</v>
      </c>
      <c r="E371" s="95" t="s">
        <v>38</v>
      </c>
      <c r="F371" s="95" t="s">
        <v>3233</v>
      </c>
      <c r="G371" s="95" t="s">
        <v>3291</v>
      </c>
      <c r="H371" s="95" t="s">
        <v>74</v>
      </c>
      <c r="I371" s="45" t="s">
        <v>3444</v>
      </c>
      <c r="J371" s="95" t="str">
        <f>LEFT(DLILibrary[[#This Row],[DLI]], 3)</f>
        <v>DLR</v>
      </c>
      <c r="K371" s="121">
        <v>7.664129</v>
      </c>
      <c r="L371" s="121">
        <f>IF(DLILibrary[[#This Row],[DLI/DLR]]="DLI",IF(J372="DLR",0,DLILibrary[[#This Row],[Value of DLI (in mln)]]),DLILibrary[[#This Row],[Value of DLI (in mln)]])</f>
        <v>7.664129</v>
      </c>
      <c r="M371" s="239">
        <f>IF(DLILibrary[[#This Row],[DLI/DLR]]="DLI",DLILibrary[[#This Row],[Value of DLI (in mln)]]/(VLOOKUP(DLILibrary[[#This Row],[Project ID]],'RBF Projects'!A:U,12,FALSE)),0)</f>
        <v>0</v>
      </c>
      <c r="N371" s="95" t="s">
        <v>61</v>
      </c>
      <c r="O371" s="138" t="s">
        <v>472</v>
      </c>
      <c r="P371" s="76" t="s">
        <v>28</v>
      </c>
      <c r="Q371" s="95" t="s">
        <v>683</v>
      </c>
      <c r="R371" s="76" t="s">
        <v>62</v>
      </c>
    </row>
    <row r="372" spans="1:18" x14ac:dyDescent="0.2">
      <c r="A372" s="76" t="s">
        <v>122</v>
      </c>
      <c r="B372" s="95" t="s">
        <v>148</v>
      </c>
      <c r="C372" s="43" t="s">
        <v>19</v>
      </c>
      <c r="D372" s="76" t="s">
        <v>59</v>
      </c>
      <c r="E372" s="95" t="s">
        <v>38</v>
      </c>
      <c r="F372" s="95" t="s">
        <v>3233</v>
      </c>
      <c r="G372" s="95" t="s">
        <v>3292</v>
      </c>
      <c r="H372" s="95" t="s">
        <v>74</v>
      </c>
      <c r="I372" s="135" t="s">
        <v>696</v>
      </c>
      <c r="J372" s="136" t="str">
        <f>LEFT(DLILibrary[[#This Row],[DLI]], 3)</f>
        <v>DLI</v>
      </c>
      <c r="K372" s="137">
        <f>K373</f>
        <v>9.7624999999999993</v>
      </c>
      <c r="L372" s="137">
        <f>IF(DLILibrary[[#This Row],[DLI/DLR]]="DLI",IF(J373="DLR",0,DLILibrary[[#This Row],[Value of DLI (in mln)]]),DLILibrary[[#This Row],[Value of DLI (in mln)]])</f>
        <v>0</v>
      </c>
      <c r="M372" s="239">
        <f>IF(DLILibrary[[#This Row],[DLI/DLR]]="DLI",DLILibrary[[#This Row],[Value of DLI (in mln)]]/(VLOOKUP(DLILibrary[[#This Row],[Project ID]],'RBF Projects'!A:U,12,FALSE)),0)</f>
        <v>3.4254387527393113E-2</v>
      </c>
      <c r="N372" s="95" t="s">
        <v>61</v>
      </c>
      <c r="O372" s="45" t="s">
        <v>698</v>
      </c>
      <c r="P372" s="76" t="s">
        <v>30</v>
      </c>
      <c r="Q372" s="95" t="s">
        <v>702</v>
      </c>
      <c r="R372" s="76" t="s">
        <v>62</v>
      </c>
    </row>
    <row r="373" spans="1:18" outlineLevel="1" x14ac:dyDescent="0.2">
      <c r="A373" s="76" t="s">
        <v>122</v>
      </c>
      <c r="B373" s="95" t="s">
        <v>148</v>
      </c>
      <c r="C373" s="43" t="s">
        <v>19</v>
      </c>
      <c r="D373" s="76" t="s">
        <v>59</v>
      </c>
      <c r="E373" s="95" t="s">
        <v>38</v>
      </c>
      <c r="F373" s="95" t="s">
        <v>3233</v>
      </c>
      <c r="G373" s="95" t="s">
        <v>3292</v>
      </c>
      <c r="H373" s="95" t="s">
        <v>74</v>
      </c>
      <c r="I373" s="45" t="s">
        <v>697</v>
      </c>
      <c r="J373" s="95" t="str">
        <f>LEFT(DLILibrary[[#This Row],[DLI]], 3)</f>
        <v>DLR</v>
      </c>
      <c r="K373" s="121">
        <f>SUM(K374:K379)</f>
        <v>9.7624999999999993</v>
      </c>
      <c r="L373" s="121">
        <f>IF(DLILibrary[[#This Row],[DLI/DLR]]="DLI",IF(J374="DLR",0,DLILibrary[[#This Row],[Value of DLI (in mln)]]),DLILibrary[[#This Row],[Value of DLI (in mln)]])</f>
        <v>9.7624999999999993</v>
      </c>
      <c r="M373" s="239">
        <f>IF(DLILibrary[[#This Row],[DLI/DLR]]="DLI",DLILibrary[[#This Row],[Value of DLI (in mln)]]/(VLOOKUP(DLILibrary[[#This Row],[Project ID]],'RBF Projects'!A:U,12,FALSE)),0)</f>
        <v>0</v>
      </c>
      <c r="N373" s="95" t="s">
        <v>61</v>
      </c>
      <c r="O373" s="45" t="s">
        <v>698</v>
      </c>
      <c r="P373" s="76" t="s">
        <v>30</v>
      </c>
      <c r="Q373" s="95" t="s">
        <v>702</v>
      </c>
      <c r="R373" s="76" t="s">
        <v>62</v>
      </c>
    </row>
    <row r="374" spans="1:18" outlineLevel="1" x14ac:dyDescent="0.2">
      <c r="A374" s="76" t="s">
        <v>122</v>
      </c>
      <c r="B374" s="95" t="s">
        <v>148</v>
      </c>
      <c r="C374" s="43" t="s">
        <v>19</v>
      </c>
      <c r="D374" s="76" t="s">
        <v>59</v>
      </c>
      <c r="E374" s="95" t="s">
        <v>38</v>
      </c>
      <c r="F374" s="95" t="s">
        <v>3233</v>
      </c>
      <c r="G374" s="95" t="s">
        <v>3292</v>
      </c>
      <c r="H374" s="95" t="s">
        <v>74</v>
      </c>
      <c r="I374" s="45" t="s">
        <v>3445</v>
      </c>
      <c r="J374" s="95" t="str">
        <f>LEFT(DLILibrary[[#This Row],[DLI]], 3)</f>
        <v>DLR</v>
      </c>
      <c r="K374" s="121">
        <v>2.3755950000000001</v>
      </c>
      <c r="L374" s="121">
        <f>IF(DLILibrary[[#This Row],[DLI/DLR]]="DLI",IF(J375="DLR",0,DLILibrary[[#This Row],[Value of DLI (in mln)]]),DLILibrary[[#This Row],[Value of DLI (in mln)]])</f>
        <v>2.3755950000000001</v>
      </c>
      <c r="M374" s="239">
        <f>IF(DLILibrary[[#This Row],[DLI/DLR]]="DLI",DLILibrary[[#This Row],[Value of DLI (in mln)]]/(VLOOKUP(DLILibrary[[#This Row],[Project ID]],'RBF Projects'!A:U,12,FALSE)),0)</f>
        <v>0</v>
      </c>
      <c r="N374" s="95" t="s">
        <v>61</v>
      </c>
      <c r="O374" s="138" t="s">
        <v>472</v>
      </c>
      <c r="P374" s="76" t="s">
        <v>30</v>
      </c>
      <c r="Q374" s="95" t="s">
        <v>702</v>
      </c>
      <c r="R374" s="76" t="s">
        <v>62</v>
      </c>
    </row>
    <row r="375" spans="1:18" outlineLevel="1" x14ac:dyDescent="0.2">
      <c r="A375" s="76" t="s">
        <v>122</v>
      </c>
      <c r="B375" s="95" t="s">
        <v>148</v>
      </c>
      <c r="C375" s="43" t="s">
        <v>19</v>
      </c>
      <c r="D375" s="76" t="s">
        <v>59</v>
      </c>
      <c r="E375" s="95" t="s">
        <v>38</v>
      </c>
      <c r="F375" s="95" t="s">
        <v>3233</v>
      </c>
      <c r="G375" s="95" t="s">
        <v>3292</v>
      </c>
      <c r="H375" s="95" t="s">
        <v>74</v>
      </c>
      <c r="I375" s="45" t="s">
        <v>3446</v>
      </c>
      <c r="J375" s="95" t="str">
        <f>LEFT(DLILibrary[[#This Row],[DLI]], 3)</f>
        <v>DLR</v>
      </c>
      <c r="K375" s="121">
        <v>1.5821430000000001</v>
      </c>
      <c r="L375" s="121">
        <f>IF(DLILibrary[[#This Row],[DLI/DLR]]="DLI",IF(J376="DLR",0,DLILibrary[[#This Row],[Value of DLI (in mln)]]),DLILibrary[[#This Row],[Value of DLI (in mln)]])</f>
        <v>1.5821430000000001</v>
      </c>
      <c r="M375" s="239">
        <f>IF(DLILibrary[[#This Row],[DLI/DLR]]="DLI",DLILibrary[[#This Row],[Value of DLI (in mln)]]/(VLOOKUP(DLILibrary[[#This Row],[Project ID]],'RBF Projects'!A:U,12,FALSE)),0)</f>
        <v>0</v>
      </c>
      <c r="N375" s="95" t="s">
        <v>61</v>
      </c>
      <c r="O375" s="138" t="s">
        <v>472</v>
      </c>
      <c r="P375" s="76" t="s">
        <v>30</v>
      </c>
      <c r="Q375" s="95" t="s">
        <v>702</v>
      </c>
      <c r="R375" s="76" t="s">
        <v>62</v>
      </c>
    </row>
    <row r="376" spans="1:18" outlineLevel="1" x14ac:dyDescent="0.2">
      <c r="A376" s="76" t="s">
        <v>122</v>
      </c>
      <c r="B376" s="95" t="s">
        <v>148</v>
      </c>
      <c r="C376" s="43" t="s">
        <v>19</v>
      </c>
      <c r="D376" s="76" t="s">
        <v>59</v>
      </c>
      <c r="E376" s="95" t="s">
        <v>38</v>
      </c>
      <c r="F376" s="95" t="s">
        <v>3233</v>
      </c>
      <c r="G376" s="95" t="s">
        <v>3292</v>
      </c>
      <c r="H376" s="95" t="s">
        <v>74</v>
      </c>
      <c r="I376" s="45" t="s">
        <v>3447</v>
      </c>
      <c r="J376" s="95" t="str">
        <f>LEFT(DLILibrary[[#This Row],[DLI]], 3)</f>
        <v>DLR</v>
      </c>
      <c r="K376" s="121">
        <v>1.37381</v>
      </c>
      <c r="L376" s="121">
        <f>IF(DLILibrary[[#This Row],[DLI/DLR]]="DLI",IF(J377="DLR",0,DLILibrary[[#This Row],[Value of DLI (in mln)]]),DLILibrary[[#This Row],[Value of DLI (in mln)]])</f>
        <v>1.37381</v>
      </c>
      <c r="M376" s="239">
        <f>IF(DLILibrary[[#This Row],[DLI/DLR]]="DLI",DLILibrary[[#This Row],[Value of DLI (in mln)]]/(VLOOKUP(DLILibrary[[#This Row],[Project ID]],'RBF Projects'!A:U,12,FALSE)),0)</f>
        <v>0</v>
      </c>
      <c r="N376" s="95" t="s">
        <v>61</v>
      </c>
      <c r="O376" s="138" t="s">
        <v>472</v>
      </c>
      <c r="P376" s="76" t="s">
        <v>30</v>
      </c>
      <c r="Q376" s="95" t="s">
        <v>702</v>
      </c>
      <c r="R376" s="76" t="s">
        <v>62</v>
      </c>
    </row>
    <row r="377" spans="1:18" outlineLevel="1" x14ac:dyDescent="0.2">
      <c r="A377" s="76" t="s">
        <v>122</v>
      </c>
      <c r="B377" s="95" t="s">
        <v>148</v>
      </c>
      <c r="C377" s="43" t="s">
        <v>19</v>
      </c>
      <c r="D377" s="76" t="s">
        <v>59</v>
      </c>
      <c r="E377" s="95" t="s">
        <v>38</v>
      </c>
      <c r="F377" s="95" t="s">
        <v>3233</v>
      </c>
      <c r="G377" s="95" t="s">
        <v>3292</v>
      </c>
      <c r="H377" s="95" t="s">
        <v>74</v>
      </c>
      <c r="I377" s="45" t="s">
        <v>3448</v>
      </c>
      <c r="J377" s="95" t="str">
        <f>LEFT(DLILibrary[[#This Row],[DLI]], 3)</f>
        <v>DLR</v>
      </c>
      <c r="K377" s="121">
        <v>1.477976</v>
      </c>
      <c r="L377" s="121">
        <f>IF(DLILibrary[[#This Row],[DLI/DLR]]="DLI",IF(J378="DLR",0,DLILibrary[[#This Row],[Value of DLI (in mln)]]),DLILibrary[[#This Row],[Value of DLI (in mln)]])</f>
        <v>1.477976</v>
      </c>
      <c r="M377" s="239">
        <f>IF(DLILibrary[[#This Row],[DLI/DLR]]="DLI",DLILibrary[[#This Row],[Value of DLI (in mln)]]/(VLOOKUP(DLILibrary[[#This Row],[Project ID]],'RBF Projects'!A:U,12,FALSE)),0)</f>
        <v>0</v>
      </c>
      <c r="N377" s="95" t="s">
        <v>61</v>
      </c>
      <c r="O377" s="138" t="s">
        <v>472</v>
      </c>
      <c r="P377" s="76" t="s">
        <v>30</v>
      </c>
      <c r="Q377" s="95" t="s">
        <v>702</v>
      </c>
      <c r="R377" s="76" t="s">
        <v>62</v>
      </c>
    </row>
    <row r="378" spans="1:18" outlineLevel="1" x14ac:dyDescent="0.2">
      <c r="A378" s="76" t="s">
        <v>122</v>
      </c>
      <c r="B378" s="95" t="s">
        <v>148</v>
      </c>
      <c r="C378" s="43" t="s">
        <v>19</v>
      </c>
      <c r="D378" s="76" t="s">
        <v>59</v>
      </c>
      <c r="E378" s="95" t="s">
        <v>38</v>
      </c>
      <c r="F378" s="95" t="s">
        <v>3233</v>
      </c>
      <c r="G378" s="95" t="s">
        <v>3292</v>
      </c>
      <c r="H378" s="95" t="s">
        <v>74</v>
      </c>
      <c r="I378" s="45" t="s">
        <v>3449</v>
      </c>
      <c r="J378" s="95" t="str">
        <f>LEFT(DLILibrary[[#This Row],[DLI]], 3)</f>
        <v>DLR</v>
      </c>
      <c r="K378" s="121">
        <v>1.5821430000000001</v>
      </c>
      <c r="L378" s="121">
        <f>IF(DLILibrary[[#This Row],[DLI/DLR]]="DLI",IF(J379="DLR",0,DLILibrary[[#This Row],[Value of DLI (in mln)]]),DLILibrary[[#This Row],[Value of DLI (in mln)]])</f>
        <v>1.5821430000000001</v>
      </c>
      <c r="M378" s="239">
        <f>IF(DLILibrary[[#This Row],[DLI/DLR]]="DLI",DLILibrary[[#This Row],[Value of DLI (in mln)]]/(VLOOKUP(DLILibrary[[#This Row],[Project ID]],'RBF Projects'!A:U,12,FALSE)),0)</f>
        <v>0</v>
      </c>
      <c r="N378" s="95" t="s">
        <v>61</v>
      </c>
      <c r="O378" s="138" t="s">
        <v>472</v>
      </c>
      <c r="P378" s="76" t="s">
        <v>30</v>
      </c>
      <c r="Q378" s="95" t="s">
        <v>702</v>
      </c>
      <c r="R378" s="76" t="s">
        <v>62</v>
      </c>
    </row>
    <row r="379" spans="1:18" ht="13.5" customHeight="1" outlineLevel="1" x14ac:dyDescent="0.2">
      <c r="A379" s="76" t="s">
        <v>122</v>
      </c>
      <c r="B379" s="95" t="s">
        <v>148</v>
      </c>
      <c r="C379" s="43" t="s">
        <v>19</v>
      </c>
      <c r="D379" s="76" t="s">
        <v>59</v>
      </c>
      <c r="E379" s="95" t="s">
        <v>38</v>
      </c>
      <c r="F379" s="95" t="s">
        <v>3233</v>
      </c>
      <c r="G379" s="95" t="s">
        <v>3292</v>
      </c>
      <c r="H379" s="95" t="s">
        <v>74</v>
      </c>
      <c r="I379" s="45" t="s">
        <v>3450</v>
      </c>
      <c r="J379" s="95" t="str">
        <f>LEFT(DLILibrary[[#This Row],[DLI]], 3)</f>
        <v>DLR</v>
      </c>
      <c r="K379" s="121">
        <v>1.370833</v>
      </c>
      <c r="L379" s="121">
        <f>IF(DLILibrary[[#This Row],[DLI/DLR]]="DLI",IF(J380="DLR",0,DLILibrary[[#This Row],[Value of DLI (in mln)]]),DLILibrary[[#This Row],[Value of DLI (in mln)]])</f>
        <v>1.370833</v>
      </c>
      <c r="M379" s="239">
        <f>IF(DLILibrary[[#This Row],[DLI/DLR]]="DLI",DLILibrary[[#This Row],[Value of DLI (in mln)]]/(VLOOKUP(DLILibrary[[#This Row],[Project ID]],'RBF Projects'!A:U,12,FALSE)),0)</f>
        <v>0</v>
      </c>
      <c r="N379" s="95" t="s">
        <v>61</v>
      </c>
      <c r="O379" s="138" t="s">
        <v>472</v>
      </c>
      <c r="P379" s="76" t="s">
        <v>30</v>
      </c>
      <c r="Q379" s="95" t="s">
        <v>702</v>
      </c>
      <c r="R379" s="76" t="s">
        <v>62</v>
      </c>
    </row>
    <row r="380" spans="1:18" x14ac:dyDescent="0.2">
      <c r="A380" s="76" t="s">
        <v>122</v>
      </c>
      <c r="B380" s="95" t="s">
        <v>148</v>
      </c>
      <c r="C380" s="43" t="s">
        <v>19</v>
      </c>
      <c r="D380" s="76" t="s">
        <v>59</v>
      </c>
      <c r="E380" s="95" t="s">
        <v>38</v>
      </c>
      <c r="F380" s="95" t="s">
        <v>3234</v>
      </c>
      <c r="G380" s="95" t="s">
        <v>3267</v>
      </c>
      <c r="H380" s="95" t="s">
        <v>74</v>
      </c>
      <c r="I380" s="135" t="s">
        <v>699</v>
      </c>
      <c r="J380" s="136" t="str">
        <f>LEFT(DLILibrary[[#This Row],[DLI]], 3)</f>
        <v>DLI</v>
      </c>
      <c r="K380" s="137">
        <f>K381</f>
        <v>9.7625000000000011</v>
      </c>
      <c r="L380" s="137">
        <f>IF(DLILibrary[[#This Row],[DLI/DLR]]="DLI",IF(J381="DLR",0,DLILibrary[[#This Row],[Value of DLI (in mln)]]),DLILibrary[[#This Row],[Value of DLI (in mln)]])</f>
        <v>0</v>
      </c>
      <c r="M380" s="239">
        <f>IF(DLILibrary[[#This Row],[DLI/DLR]]="DLI",DLILibrary[[#This Row],[Value of DLI (in mln)]]/(VLOOKUP(DLILibrary[[#This Row],[Project ID]],'RBF Projects'!A:U,12,FALSE)),0)</f>
        <v>3.4254387527393119E-2</v>
      </c>
      <c r="N380" s="95" t="s">
        <v>61</v>
      </c>
      <c r="O380" s="45" t="s">
        <v>701</v>
      </c>
      <c r="P380" s="76" t="s">
        <v>30</v>
      </c>
      <c r="Q380" s="95" t="s">
        <v>702</v>
      </c>
      <c r="R380" s="76" t="s">
        <v>62</v>
      </c>
    </row>
    <row r="381" spans="1:18" outlineLevel="1" x14ac:dyDescent="0.2">
      <c r="A381" s="76" t="s">
        <v>122</v>
      </c>
      <c r="B381" s="95" t="s">
        <v>148</v>
      </c>
      <c r="C381" s="43" t="s">
        <v>19</v>
      </c>
      <c r="D381" s="76" t="s">
        <v>59</v>
      </c>
      <c r="E381" s="95" t="s">
        <v>38</v>
      </c>
      <c r="F381" s="95" t="s">
        <v>3234</v>
      </c>
      <c r="G381" s="95" t="s">
        <v>3267</v>
      </c>
      <c r="H381" s="95" t="s">
        <v>74</v>
      </c>
      <c r="I381" s="45" t="s">
        <v>700</v>
      </c>
      <c r="J381" s="95" t="str">
        <f>LEFT(DLILibrary[[#This Row],[DLI]], 3)</f>
        <v>DLR</v>
      </c>
      <c r="K381" s="121">
        <f>SUM(K382:K387)</f>
        <v>9.7625000000000011</v>
      </c>
      <c r="L381" s="121">
        <f>IF(DLILibrary[[#This Row],[DLI/DLR]]="DLI",IF(J382="DLR",0,DLILibrary[[#This Row],[Value of DLI (in mln)]]),DLILibrary[[#This Row],[Value of DLI (in mln)]])</f>
        <v>9.7625000000000011</v>
      </c>
      <c r="M381" s="239">
        <f>IF(DLILibrary[[#This Row],[DLI/DLR]]="DLI",DLILibrary[[#This Row],[Value of DLI (in mln)]]/(VLOOKUP(DLILibrary[[#This Row],[Project ID]],'RBF Projects'!A:U,12,FALSE)),0)</f>
        <v>0</v>
      </c>
      <c r="N381" s="95" t="s">
        <v>61</v>
      </c>
      <c r="O381" s="45" t="s">
        <v>701</v>
      </c>
      <c r="P381" s="76" t="s">
        <v>30</v>
      </c>
      <c r="Q381" s="95" t="s">
        <v>702</v>
      </c>
      <c r="R381" s="76" t="s">
        <v>62</v>
      </c>
    </row>
    <row r="382" spans="1:18" outlineLevel="1" x14ac:dyDescent="0.2">
      <c r="A382" s="76" t="s">
        <v>122</v>
      </c>
      <c r="B382" s="95" t="s">
        <v>148</v>
      </c>
      <c r="C382" s="43" t="s">
        <v>19</v>
      </c>
      <c r="D382" s="76" t="s">
        <v>59</v>
      </c>
      <c r="E382" s="95" t="s">
        <v>38</v>
      </c>
      <c r="F382" s="95" t="s">
        <v>3234</v>
      </c>
      <c r="G382" s="95" t="s">
        <v>3267</v>
      </c>
      <c r="H382" s="95" t="s">
        <v>74</v>
      </c>
      <c r="I382" s="45" t="s">
        <v>3451</v>
      </c>
      <c r="J382" s="95" t="str">
        <f>LEFT(DLILibrary[[#This Row],[DLI]], 3)</f>
        <v>DLR</v>
      </c>
      <c r="K382" s="121">
        <v>2.5058039999999999</v>
      </c>
      <c r="L382" s="121">
        <f>IF(DLILibrary[[#This Row],[DLI/DLR]]="DLI",IF(J383="DLR",0,DLILibrary[[#This Row],[Value of DLI (in mln)]]),DLILibrary[[#This Row],[Value of DLI (in mln)]])</f>
        <v>2.5058039999999999</v>
      </c>
      <c r="M382" s="239">
        <f>IF(DLILibrary[[#This Row],[DLI/DLR]]="DLI",DLILibrary[[#This Row],[Value of DLI (in mln)]]/(VLOOKUP(DLILibrary[[#This Row],[Project ID]],'RBF Projects'!A:U,12,FALSE)),0)</f>
        <v>0</v>
      </c>
      <c r="N382" s="95" t="s">
        <v>61</v>
      </c>
      <c r="O382" s="138" t="s">
        <v>472</v>
      </c>
      <c r="P382" s="76" t="s">
        <v>30</v>
      </c>
      <c r="Q382" s="95" t="s">
        <v>702</v>
      </c>
      <c r="R382" s="76" t="s">
        <v>62</v>
      </c>
    </row>
    <row r="383" spans="1:18" outlineLevel="1" x14ac:dyDescent="0.2">
      <c r="A383" s="76" t="s">
        <v>122</v>
      </c>
      <c r="B383" s="95" t="s">
        <v>148</v>
      </c>
      <c r="C383" s="43" t="s">
        <v>19</v>
      </c>
      <c r="D383" s="76" t="s">
        <v>59</v>
      </c>
      <c r="E383" s="95" t="s">
        <v>38</v>
      </c>
      <c r="F383" s="95" t="s">
        <v>3234</v>
      </c>
      <c r="G383" s="95" t="s">
        <v>3267</v>
      </c>
      <c r="H383" s="95" t="s">
        <v>74</v>
      </c>
      <c r="I383" s="45" t="s">
        <v>3452</v>
      </c>
      <c r="J383" s="95" t="str">
        <f>LEFT(DLILibrary[[#This Row],[DLI]], 3)</f>
        <v>DLR</v>
      </c>
      <c r="K383" s="121">
        <v>1.5040180000000001</v>
      </c>
      <c r="L383" s="121">
        <f>IF(DLILibrary[[#This Row],[DLI/DLR]]="DLI",IF(J384="DLR",0,DLILibrary[[#This Row],[Value of DLI (in mln)]]),DLILibrary[[#This Row],[Value of DLI (in mln)]])</f>
        <v>1.5040180000000001</v>
      </c>
      <c r="M383" s="239">
        <f>IF(DLILibrary[[#This Row],[DLI/DLR]]="DLI",DLILibrary[[#This Row],[Value of DLI (in mln)]]/(VLOOKUP(DLILibrary[[#This Row],[Project ID]],'RBF Projects'!A:U,12,FALSE)),0)</f>
        <v>0</v>
      </c>
      <c r="N383" s="95" t="s">
        <v>61</v>
      </c>
      <c r="O383" s="138" t="s">
        <v>472</v>
      </c>
      <c r="P383" s="76" t="s">
        <v>30</v>
      </c>
      <c r="Q383" s="95" t="s">
        <v>702</v>
      </c>
      <c r="R383" s="76" t="s">
        <v>62</v>
      </c>
    </row>
    <row r="384" spans="1:18" outlineLevel="1" x14ac:dyDescent="0.2">
      <c r="A384" s="76" t="s">
        <v>122</v>
      </c>
      <c r="B384" s="95" t="s">
        <v>148</v>
      </c>
      <c r="C384" s="43" t="s">
        <v>19</v>
      </c>
      <c r="D384" s="76" t="s">
        <v>59</v>
      </c>
      <c r="E384" s="95" t="s">
        <v>38</v>
      </c>
      <c r="F384" s="95" t="s">
        <v>3234</v>
      </c>
      <c r="G384" s="95" t="s">
        <v>3267</v>
      </c>
      <c r="H384" s="95" t="s">
        <v>74</v>
      </c>
      <c r="I384" s="45" t="s">
        <v>3453</v>
      </c>
      <c r="J384" s="95" t="str">
        <f>LEFT(DLILibrary[[#This Row],[DLI]], 3)</f>
        <v>DLR</v>
      </c>
      <c r="K384" s="121">
        <v>1.5040180000000001</v>
      </c>
      <c r="L384" s="121">
        <f>IF(DLILibrary[[#This Row],[DLI/DLR]]="DLI",IF(J385="DLR",0,DLILibrary[[#This Row],[Value of DLI (in mln)]]),DLILibrary[[#This Row],[Value of DLI (in mln)]])</f>
        <v>1.5040180000000001</v>
      </c>
      <c r="M384" s="239">
        <f>IF(DLILibrary[[#This Row],[DLI/DLR]]="DLI",DLILibrary[[#This Row],[Value of DLI (in mln)]]/(VLOOKUP(DLILibrary[[#This Row],[Project ID]],'RBF Projects'!A:U,12,FALSE)),0)</f>
        <v>0</v>
      </c>
      <c r="N384" s="95" t="s">
        <v>61</v>
      </c>
      <c r="O384" s="138" t="s">
        <v>472</v>
      </c>
      <c r="P384" s="76" t="s">
        <v>30</v>
      </c>
      <c r="Q384" s="95" t="s">
        <v>702</v>
      </c>
      <c r="R384" s="76" t="s">
        <v>62</v>
      </c>
    </row>
    <row r="385" spans="1:18" outlineLevel="1" x14ac:dyDescent="0.2">
      <c r="A385" s="76" t="s">
        <v>122</v>
      </c>
      <c r="B385" s="95" t="s">
        <v>148</v>
      </c>
      <c r="C385" s="43" t="s">
        <v>19</v>
      </c>
      <c r="D385" s="76" t="s">
        <v>59</v>
      </c>
      <c r="E385" s="95" t="s">
        <v>38</v>
      </c>
      <c r="F385" s="95" t="s">
        <v>3234</v>
      </c>
      <c r="G385" s="95" t="s">
        <v>3267</v>
      </c>
      <c r="H385" s="95" t="s">
        <v>74</v>
      </c>
      <c r="I385" s="45" t="s">
        <v>3454</v>
      </c>
      <c r="J385" s="95" t="str">
        <f>LEFT(DLILibrary[[#This Row],[DLI]], 3)</f>
        <v>DLR</v>
      </c>
      <c r="K385" s="121">
        <v>1.5040180000000001</v>
      </c>
      <c r="L385" s="121">
        <f>IF(DLILibrary[[#This Row],[DLI/DLR]]="DLI",IF(J386="DLR",0,DLILibrary[[#This Row],[Value of DLI (in mln)]]),DLILibrary[[#This Row],[Value of DLI (in mln)]])</f>
        <v>1.5040180000000001</v>
      </c>
      <c r="M385" s="239">
        <f>IF(DLILibrary[[#This Row],[DLI/DLR]]="DLI",DLILibrary[[#This Row],[Value of DLI (in mln)]]/(VLOOKUP(DLILibrary[[#This Row],[Project ID]],'RBF Projects'!A:U,12,FALSE)),0)</f>
        <v>0</v>
      </c>
      <c r="N385" s="95" t="s">
        <v>61</v>
      </c>
      <c r="O385" s="138" t="s">
        <v>472</v>
      </c>
      <c r="P385" s="76" t="s">
        <v>30</v>
      </c>
      <c r="Q385" s="95" t="s">
        <v>702</v>
      </c>
      <c r="R385" s="76" t="s">
        <v>62</v>
      </c>
    </row>
    <row r="386" spans="1:18" outlineLevel="1" x14ac:dyDescent="0.2">
      <c r="A386" s="76" t="s">
        <v>122</v>
      </c>
      <c r="B386" s="95" t="s">
        <v>148</v>
      </c>
      <c r="C386" s="43" t="s">
        <v>19</v>
      </c>
      <c r="D386" s="76" t="s">
        <v>59</v>
      </c>
      <c r="E386" s="95" t="s">
        <v>38</v>
      </c>
      <c r="F386" s="95" t="s">
        <v>3234</v>
      </c>
      <c r="G386" s="95" t="s">
        <v>3267</v>
      </c>
      <c r="H386" s="95" t="s">
        <v>74</v>
      </c>
      <c r="I386" s="45" t="s">
        <v>3455</v>
      </c>
      <c r="J386" s="95" t="str">
        <f>LEFT(DLILibrary[[#This Row],[DLI]], 3)</f>
        <v>DLR</v>
      </c>
      <c r="K386" s="121">
        <v>1.5040180000000001</v>
      </c>
      <c r="L386" s="121">
        <f>IF(DLILibrary[[#This Row],[DLI/DLR]]="DLI",IF(J387="DLR",0,DLILibrary[[#This Row],[Value of DLI (in mln)]]),DLILibrary[[#This Row],[Value of DLI (in mln)]])</f>
        <v>1.5040180000000001</v>
      </c>
      <c r="M386" s="239">
        <f>IF(DLILibrary[[#This Row],[DLI/DLR]]="DLI",DLILibrary[[#This Row],[Value of DLI (in mln)]]/(VLOOKUP(DLILibrary[[#This Row],[Project ID]],'RBF Projects'!A:U,12,FALSE)),0)</f>
        <v>0</v>
      </c>
      <c r="N386" s="95" t="s">
        <v>61</v>
      </c>
      <c r="O386" s="138" t="s">
        <v>472</v>
      </c>
      <c r="P386" s="76" t="s">
        <v>30</v>
      </c>
      <c r="Q386" s="95" t="s">
        <v>702</v>
      </c>
      <c r="R386" s="76" t="s">
        <v>62</v>
      </c>
    </row>
    <row r="387" spans="1:18" outlineLevel="1" x14ac:dyDescent="0.2">
      <c r="A387" s="76" t="s">
        <v>122</v>
      </c>
      <c r="B387" s="95" t="s">
        <v>148</v>
      </c>
      <c r="C387" s="43" t="s">
        <v>19</v>
      </c>
      <c r="D387" s="76" t="s">
        <v>59</v>
      </c>
      <c r="E387" s="95" t="s">
        <v>38</v>
      </c>
      <c r="F387" s="95" t="s">
        <v>3234</v>
      </c>
      <c r="G387" s="95" t="s">
        <v>3267</v>
      </c>
      <c r="H387" s="95" t="s">
        <v>74</v>
      </c>
      <c r="I387" s="45" t="s">
        <v>3456</v>
      </c>
      <c r="J387" s="95" t="str">
        <f>LEFT(DLILibrary[[#This Row],[DLI]], 3)</f>
        <v>DLR</v>
      </c>
      <c r="K387" s="121">
        <v>1.2406239999999999</v>
      </c>
      <c r="L387" s="121">
        <f>IF(DLILibrary[[#This Row],[DLI/DLR]]="DLI",IF(J388="DLR",0,DLILibrary[[#This Row],[Value of DLI (in mln)]]),DLILibrary[[#This Row],[Value of DLI (in mln)]])</f>
        <v>1.2406239999999999</v>
      </c>
      <c r="M387" s="239">
        <f>IF(DLILibrary[[#This Row],[DLI/DLR]]="DLI",DLILibrary[[#This Row],[Value of DLI (in mln)]]/(VLOOKUP(DLILibrary[[#This Row],[Project ID]],'RBF Projects'!A:U,12,FALSE)),0)</f>
        <v>0</v>
      </c>
      <c r="N387" s="95" t="s">
        <v>61</v>
      </c>
      <c r="O387" s="138" t="s">
        <v>472</v>
      </c>
      <c r="P387" s="76" t="s">
        <v>30</v>
      </c>
      <c r="Q387" s="95" t="s">
        <v>702</v>
      </c>
      <c r="R387" s="76" t="s">
        <v>62</v>
      </c>
    </row>
    <row r="388" spans="1:18" x14ac:dyDescent="0.2">
      <c r="A388" s="76" t="s">
        <v>122</v>
      </c>
      <c r="B388" s="95" t="s">
        <v>148</v>
      </c>
      <c r="C388" s="43" t="s">
        <v>19</v>
      </c>
      <c r="D388" s="76" t="s">
        <v>59</v>
      </c>
      <c r="E388" s="95" t="s">
        <v>38</v>
      </c>
      <c r="F388" s="95" t="s">
        <v>3233</v>
      </c>
      <c r="G388" s="95" t="s">
        <v>45</v>
      </c>
      <c r="H388" s="95" t="s">
        <v>78</v>
      </c>
      <c r="I388" s="135" t="s">
        <v>703</v>
      </c>
      <c r="J388" s="136" t="str">
        <f>LEFT(DLILibrary[[#This Row],[DLI]], 3)</f>
        <v>DLI</v>
      </c>
      <c r="K388" s="137">
        <f>SUM(K389,K396)</f>
        <v>9.7624999999999993</v>
      </c>
      <c r="L388" s="137">
        <f>IF(DLILibrary[[#This Row],[DLI/DLR]]="DLI",IF(J389="DLR",0,DLILibrary[[#This Row],[Value of DLI (in mln)]]),DLILibrary[[#This Row],[Value of DLI (in mln)]])</f>
        <v>0</v>
      </c>
      <c r="M388" s="239">
        <f>IF(DLILibrary[[#This Row],[DLI/DLR]]="DLI",DLILibrary[[#This Row],[Value of DLI (in mln)]]/(VLOOKUP(DLILibrary[[#This Row],[Project ID]],'RBF Projects'!A:U,12,FALSE)),0)</f>
        <v>3.4254387527393113E-2</v>
      </c>
      <c r="N388" s="95" t="s">
        <v>995</v>
      </c>
      <c r="O388" s="138" t="s">
        <v>708</v>
      </c>
      <c r="P388" s="76" t="s">
        <v>28</v>
      </c>
      <c r="Q388" s="95" t="s">
        <v>702</v>
      </c>
      <c r="R388" s="76" t="s">
        <v>62</v>
      </c>
    </row>
    <row r="389" spans="1:18" outlineLevel="1" x14ac:dyDescent="0.2">
      <c r="A389" s="76" t="s">
        <v>122</v>
      </c>
      <c r="B389" s="95" t="s">
        <v>148</v>
      </c>
      <c r="C389" s="43" t="s">
        <v>19</v>
      </c>
      <c r="D389" s="76" t="s">
        <v>59</v>
      </c>
      <c r="E389" s="95" t="s">
        <v>38</v>
      </c>
      <c r="F389" s="95" t="s">
        <v>3233</v>
      </c>
      <c r="G389" s="95" t="s">
        <v>45</v>
      </c>
      <c r="H389" s="95" t="s">
        <v>78</v>
      </c>
      <c r="I389" s="45" t="s">
        <v>704</v>
      </c>
      <c r="J389" s="95" t="str">
        <f>LEFT(DLILibrary[[#This Row],[DLI]], 3)</f>
        <v>DLR</v>
      </c>
      <c r="K389" s="121">
        <f>SUM(K390:K395)</f>
        <v>5.8574999999999999</v>
      </c>
      <c r="L389" s="121">
        <f>IF(DLILibrary[[#This Row],[DLI/DLR]]="DLI",IF(J390="DLR",0,DLILibrary[[#This Row],[Value of DLI (in mln)]]),DLILibrary[[#This Row],[Value of DLI (in mln)]])</f>
        <v>5.8574999999999999</v>
      </c>
      <c r="M389" s="239">
        <f>IF(DLILibrary[[#This Row],[DLI/DLR]]="DLI",DLILibrary[[#This Row],[Value of DLI (in mln)]]/(VLOOKUP(DLILibrary[[#This Row],[Project ID]],'RBF Projects'!A:U,12,FALSE)),0)</f>
        <v>0</v>
      </c>
      <c r="N389" s="95" t="s">
        <v>61</v>
      </c>
      <c r="O389" s="45" t="s">
        <v>706</v>
      </c>
      <c r="P389" s="76" t="s">
        <v>28</v>
      </c>
      <c r="Q389" s="95" t="s">
        <v>702</v>
      </c>
      <c r="R389" s="76" t="s">
        <v>62</v>
      </c>
    </row>
    <row r="390" spans="1:18" outlineLevel="1" x14ac:dyDescent="0.2">
      <c r="A390" s="76" t="s">
        <v>122</v>
      </c>
      <c r="B390" s="95" t="s">
        <v>148</v>
      </c>
      <c r="C390" s="43" t="s">
        <v>19</v>
      </c>
      <c r="D390" s="76" t="s">
        <v>59</v>
      </c>
      <c r="E390" s="95" t="s">
        <v>38</v>
      </c>
      <c r="F390" s="95" t="s">
        <v>3233</v>
      </c>
      <c r="G390" s="95" t="s">
        <v>45</v>
      </c>
      <c r="H390" s="95" t="s">
        <v>78</v>
      </c>
      <c r="I390" s="45" t="s">
        <v>3457</v>
      </c>
      <c r="J390" s="95" t="str">
        <f>LEFT(DLILibrary[[#This Row],[DLI]], 3)</f>
        <v>DLR</v>
      </c>
      <c r="K390" s="121">
        <v>0.26346199999999997</v>
      </c>
      <c r="L390" s="121">
        <f>IF(DLILibrary[[#This Row],[DLI/DLR]]="DLI",IF(J391="DLR",0,DLILibrary[[#This Row],[Value of DLI (in mln)]]),DLILibrary[[#This Row],[Value of DLI (in mln)]])</f>
        <v>0.26346199999999997</v>
      </c>
      <c r="M390" s="239">
        <f>IF(DLILibrary[[#This Row],[DLI/DLR]]="DLI",DLILibrary[[#This Row],[Value of DLI (in mln)]]/(VLOOKUP(DLILibrary[[#This Row],[Project ID]],'RBF Projects'!A:U,12,FALSE)),0)</f>
        <v>0</v>
      </c>
      <c r="N390" s="95" t="s">
        <v>61</v>
      </c>
      <c r="O390" s="138" t="s">
        <v>472</v>
      </c>
      <c r="P390" s="76" t="s">
        <v>28</v>
      </c>
      <c r="Q390" s="95" t="s">
        <v>702</v>
      </c>
      <c r="R390" s="76" t="s">
        <v>62</v>
      </c>
    </row>
    <row r="391" spans="1:18" outlineLevel="1" x14ac:dyDescent="0.2">
      <c r="A391" s="76" t="s">
        <v>122</v>
      </c>
      <c r="B391" s="95" t="s">
        <v>148</v>
      </c>
      <c r="C391" s="43" t="s">
        <v>19</v>
      </c>
      <c r="D391" s="76" t="s">
        <v>59</v>
      </c>
      <c r="E391" s="95" t="s">
        <v>38</v>
      </c>
      <c r="F391" s="95" t="s">
        <v>3233</v>
      </c>
      <c r="G391" s="95" t="s">
        <v>45</v>
      </c>
      <c r="H391" s="95" t="s">
        <v>78</v>
      </c>
      <c r="I391" s="45" t="s">
        <v>3458</v>
      </c>
      <c r="J391" s="95" t="str">
        <f>LEFT(DLILibrary[[#This Row],[DLI]], 3)</f>
        <v>DLR</v>
      </c>
      <c r="K391" s="121">
        <v>0.72016800000000003</v>
      </c>
      <c r="L391" s="121">
        <f>IF(DLILibrary[[#This Row],[DLI/DLR]]="DLI",IF(J392="DLR",0,DLILibrary[[#This Row],[Value of DLI (in mln)]]),DLILibrary[[#This Row],[Value of DLI (in mln)]])</f>
        <v>0.72016800000000003</v>
      </c>
      <c r="M391" s="239">
        <f>IF(DLILibrary[[#This Row],[DLI/DLR]]="DLI",DLILibrary[[#This Row],[Value of DLI (in mln)]]/(VLOOKUP(DLILibrary[[#This Row],[Project ID]],'RBF Projects'!A:U,12,FALSE)),0)</f>
        <v>0</v>
      </c>
      <c r="N391" s="95" t="s">
        <v>61</v>
      </c>
      <c r="O391" s="138" t="s">
        <v>472</v>
      </c>
      <c r="P391" s="76" t="s">
        <v>28</v>
      </c>
      <c r="Q391" s="95" t="s">
        <v>702</v>
      </c>
      <c r="R391" s="76" t="s">
        <v>62</v>
      </c>
    </row>
    <row r="392" spans="1:18" outlineLevel="1" x14ac:dyDescent="0.2">
      <c r="A392" s="76" t="s">
        <v>122</v>
      </c>
      <c r="B392" s="95" t="s">
        <v>148</v>
      </c>
      <c r="C392" s="43" t="s">
        <v>19</v>
      </c>
      <c r="D392" s="76" t="s">
        <v>59</v>
      </c>
      <c r="E392" s="95" t="s">
        <v>38</v>
      </c>
      <c r="F392" s="95" t="s">
        <v>3233</v>
      </c>
      <c r="G392" s="95" t="s">
        <v>45</v>
      </c>
      <c r="H392" s="95" t="s">
        <v>78</v>
      </c>
      <c r="I392" s="45" t="s">
        <v>3459</v>
      </c>
      <c r="J392" s="95" t="str">
        <f>LEFT(DLILibrary[[#This Row],[DLI]], 3)</f>
        <v>DLR</v>
      </c>
      <c r="K392" s="121">
        <v>1.8412729999999999</v>
      </c>
      <c r="L392" s="121">
        <f>IF(DLILibrary[[#This Row],[DLI/DLR]]="DLI",IF(J393="DLR",0,DLILibrary[[#This Row],[Value of DLI (in mln)]]),DLILibrary[[#This Row],[Value of DLI (in mln)]])</f>
        <v>1.8412729999999999</v>
      </c>
      <c r="M392" s="239">
        <f>IF(DLILibrary[[#This Row],[DLI/DLR]]="DLI",DLILibrary[[#This Row],[Value of DLI (in mln)]]/(VLOOKUP(DLILibrary[[#This Row],[Project ID]],'RBF Projects'!A:U,12,FALSE)),0)</f>
        <v>0</v>
      </c>
      <c r="N392" s="95" t="s">
        <v>61</v>
      </c>
      <c r="O392" s="138" t="s">
        <v>472</v>
      </c>
      <c r="P392" s="76" t="s">
        <v>28</v>
      </c>
      <c r="Q392" s="95" t="s">
        <v>702</v>
      </c>
      <c r="R392" s="76" t="s">
        <v>62</v>
      </c>
    </row>
    <row r="393" spans="1:18" outlineLevel="1" x14ac:dyDescent="0.2">
      <c r="A393" s="76" t="s">
        <v>122</v>
      </c>
      <c r="B393" s="95" t="s">
        <v>148</v>
      </c>
      <c r="C393" s="43" t="s">
        <v>19</v>
      </c>
      <c r="D393" s="76" t="s">
        <v>59</v>
      </c>
      <c r="E393" s="95" t="s">
        <v>38</v>
      </c>
      <c r="F393" s="95" t="s">
        <v>3233</v>
      </c>
      <c r="G393" s="95" t="s">
        <v>45</v>
      </c>
      <c r="H393" s="95" t="s">
        <v>78</v>
      </c>
      <c r="I393" s="45" t="s">
        <v>3460</v>
      </c>
      <c r="J393" s="95" t="str">
        <f>LEFT(DLILibrary[[#This Row],[DLI]], 3)</f>
        <v>DLR</v>
      </c>
      <c r="K393" s="121">
        <v>1.315337</v>
      </c>
      <c r="L393" s="121">
        <f>IF(DLILibrary[[#This Row],[DLI/DLR]]="DLI",IF(J394="DLR",0,DLILibrary[[#This Row],[Value of DLI (in mln)]]),DLILibrary[[#This Row],[Value of DLI (in mln)]])</f>
        <v>1.315337</v>
      </c>
      <c r="M393" s="239">
        <f>IF(DLILibrary[[#This Row],[DLI/DLR]]="DLI",DLILibrary[[#This Row],[Value of DLI (in mln)]]/(VLOOKUP(DLILibrary[[#This Row],[Project ID]],'RBF Projects'!A:U,12,FALSE)),0)</f>
        <v>0</v>
      </c>
      <c r="N393" s="95" t="s">
        <v>61</v>
      </c>
      <c r="O393" s="138" t="s">
        <v>472</v>
      </c>
      <c r="P393" s="76" t="s">
        <v>28</v>
      </c>
      <c r="Q393" s="95" t="s">
        <v>702</v>
      </c>
      <c r="R393" s="76" t="s">
        <v>62</v>
      </c>
    </row>
    <row r="394" spans="1:18" outlineLevel="1" x14ac:dyDescent="0.2">
      <c r="A394" s="76" t="s">
        <v>122</v>
      </c>
      <c r="B394" s="95" t="s">
        <v>148</v>
      </c>
      <c r="C394" s="43" t="s">
        <v>19</v>
      </c>
      <c r="D394" s="76" t="s">
        <v>59</v>
      </c>
      <c r="E394" s="95" t="s">
        <v>38</v>
      </c>
      <c r="F394" s="95" t="s">
        <v>3233</v>
      </c>
      <c r="G394" s="95" t="s">
        <v>45</v>
      </c>
      <c r="H394" s="95" t="s">
        <v>78</v>
      </c>
      <c r="I394" s="45" t="s">
        <v>3461</v>
      </c>
      <c r="J394" s="95" t="str">
        <f>LEFT(DLILibrary[[#This Row],[DLI]], 3)</f>
        <v>DLR</v>
      </c>
      <c r="K394" s="121">
        <v>0.85863</v>
      </c>
      <c r="L394" s="121">
        <f>IF(DLILibrary[[#This Row],[DLI/DLR]]="DLI",IF(J395="DLR",0,DLILibrary[[#This Row],[Value of DLI (in mln)]]),DLILibrary[[#This Row],[Value of DLI (in mln)]])</f>
        <v>0.85863</v>
      </c>
      <c r="M394" s="239">
        <f>IF(DLILibrary[[#This Row],[DLI/DLR]]="DLI",DLILibrary[[#This Row],[Value of DLI (in mln)]]/(VLOOKUP(DLILibrary[[#This Row],[Project ID]],'RBF Projects'!A:U,12,FALSE)),0)</f>
        <v>0</v>
      </c>
      <c r="N394" s="95" t="s">
        <v>61</v>
      </c>
      <c r="O394" s="138" t="s">
        <v>472</v>
      </c>
      <c r="P394" s="76" t="s">
        <v>28</v>
      </c>
      <c r="Q394" s="95" t="s">
        <v>702</v>
      </c>
      <c r="R394" s="76" t="s">
        <v>62</v>
      </c>
    </row>
    <row r="395" spans="1:18" outlineLevel="1" x14ac:dyDescent="0.2">
      <c r="A395" s="76" t="s">
        <v>122</v>
      </c>
      <c r="B395" s="95" t="s">
        <v>148</v>
      </c>
      <c r="C395" s="43" t="s">
        <v>19</v>
      </c>
      <c r="D395" s="76" t="s">
        <v>59</v>
      </c>
      <c r="E395" s="95" t="s">
        <v>38</v>
      </c>
      <c r="F395" s="95" t="s">
        <v>3233</v>
      </c>
      <c r="G395" s="95" t="s">
        <v>45</v>
      </c>
      <c r="H395" s="95" t="s">
        <v>78</v>
      </c>
      <c r="I395" s="45" t="s">
        <v>3462</v>
      </c>
      <c r="J395" s="95" t="str">
        <f>LEFT(DLILibrary[[#This Row],[DLI]], 3)</f>
        <v>DLR</v>
      </c>
      <c r="K395" s="121">
        <v>0.85863</v>
      </c>
      <c r="L395" s="121">
        <f>IF(DLILibrary[[#This Row],[DLI/DLR]]="DLI",IF(J396="DLR",0,DLILibrary[[#This Row],[Value of DLI (in mln)]]),DLILibrary[[#This Row],[Value of DLI (in mln)]])</f>
        <v>0.85863</v>
      </c>
      <c r="M395" s="239">
        <f>IF(DLILibrary[[#This Row],[DLI/DLR]]="DLI",DLILibrary[[#This Row],[Value of DLI (in mln)]]/(VLOOKUP(DLILibrary[[#This Row],[Project ID]],'RBF Projects'!A:U,12,FALSE)),0)</f>
        <v>0</v>
      </c>
      <c r="N395" s="95" t="s">
        <v>61</v>
      </c>
      <c r="O395" s="138" t="s">
        <v>472</v>
      </c>
      <c r="P395" s="76" t="s">
        <v>28</v>
      </c>
      <c r="Q395" s="95" t="s">
        <v>702</v>
      </c>
      <c r="R395" s="76" t="s">
        <v>62</v>
      </c>
    </row>
    <row r="396" spans="1:18" outlineLevel="1" x14ac:dyDescent="0.2">
      <c r="A396" s="76" t="s">
        <v>122</v>
      </c>
      <c r="B396" s="95" t="s">
        <v>148</v>
      </c>
      <c r="C396" s="43" t="s">
        <v>19</v>
      </c>
      <c r="D396" s="76" t="s">
        <v>59</v>
      </c>
      <c r="E396" s="95" t="s">
        <v>38</v>
      </c>
      <c r="F396" s="95" t="s">
        <v>3238</v>
      </c>
      <c r="G396" s="95" t="s">
        <v>3276</v>
      </c>
      <c r="H396" s="95" t="s">
        <v>74</v>
      </c>
      <c r="I396" s="45" t="s">
        <v>705</v>
      </c>
      <c r="J396" s="95" t="str">
        <f>LEFT(DLILibrary[[#This Row],[DLI]], 3)</f>
        <v>DLI</v>
      </c>
      <c r="K396" s="121">
        <f>K397</f>
        <v>3.9049999999999998</v>
      </c>
      <c r="L396" s="121">
        <f>IF(DLILibrary[[#This Row],[DLI/DLR]]="DLI",IF(J397="DLR",0,DLILibrary[[#This Row],[Value of DLI (in mln)]]),DLILibrary[[#This Row],[Value of DLI (in mln)]])</f>
        <v>0</v>
      </c>
      <c r="M396" s="239">
        <f>IF(DLILibrary[[#This Row],[DLI/DLR]]="DLI",DLILibrary[[#This Row],[Value of DLI (in mln)]]/(VLOOKUP(DLILibrary[[#This Row],[Project ID]],'RBF Projects'!A:U,12,FALSE)),0)</f>
        <v>1.3701755010957247E-2</v>
      </c>
      <c r="N396" s="95" t="s">
        <v>62</v>
      </c>
      <c r="O396" s="45" t="s">
        <v>707</v>
      </c>
      <c r="P396" s="76" t="s">
        <v>28</v>
      </c>
      <c r="Q396" s="95" t="s">
        <v>702</v>
      </c>
      <c r="R396" s="76" t="s">
        <v>62</v>
      </c>
    </row>
    <row r="397" spans="1:18" outlineLevel="1" x14ac:dyDescent="0.2">
      <c r="A397" s="76" t="s">
        <v>122</v>
      </c>
      <c r="B397" s="95" t="s">
        <v>148</v>
      </c>
      <c r="C397" s="43" t="s">
        <v>19</v>
      </c>
      <c r="D397" s="76" t="s">
        <v>59</v>
      </c>
      <c r="E397" s="95" t="s">
        <v>38</v>
      </c>
      <c r="F397" s="95" t="s">
        <v>3238</v>
      </c>
      <c r="G397" s="95" t="s">
        <v>3276</v>
      </c>
      <c r="H397" s="95" t="s">
        <v>74</v>
      </c>
      <c r="I397" s="45" t="s">
        <v>3463</v>
      </c>
      <c r="J397" s="95" t="str">
        <f>LEFT(DLILibrary[[#This Row],[DLI]], 3)</f>
        <v>DLR</v>
      </c>
      <c r="K397" s="121">
        <v>3.9049999999999998</v>
      </c>
      <c r="L397" s="121">
        <f>IF(DLILibrary[[#This Row],[DLI/DLR]]="DLI",IF(J398="DLR",0,DLILibrary[[#This Row],[Value of DLI (in mln)]]),DLILibrary[[#This Row],[Value of DLI (in mln)]])</f>
        <v>3.9049999999999998</v>
      </c>
      <c r="M397" s="239">
        <f>IF(DLILibrary[[#This Row],[DLI/DLR]]="DLI",DLILibrary[[#This Row],[Value of DLI (in mln)]]/(VLOOKUP(DLILibrary[[#This Row],[Project ID]],'RBF Projects'!A:U,12,FALSE)),0)</f>
        <v>0</v>
      </c>
      <c r="N397" s="95" t="s">
        <v>62</v>
      </c>
      <c r="O397" s="45" t="s">
        <v>472</v>
      </c>
      <c r="P397" s="76" t="s">
        <v>28</v>
      </c>
      <c r="Q397" s="95" t="s">
        <v>702</v>
      </c>
      <c r="R397" s="76" t="s">
        <v>62</v>
      </c>
    </row>
    <row r="398" spans="1:18" x14ac:dyDescent="0.2">
      <c r="A398" s="76" t="s">
        <v>122</v>
      </c>
      <c r="B398" s="95" t="s">
        <v>148</v>
      </c>
      <c r="C398" s="43" t="s">
        <v>19</v>
      </c>
      <c r="D398" s="76" t="s">
        <v>59</v>
      </c>
      <c r="E398" s="95" t="s">
        <v>38</v>
      </c>
      <c r="F398" s="95" t="s">
        <v>3238</v>
      </c>
      <c r="G398" s="95" t="s">
        <v>2867</v>
      </c>
      <c r="H398" s="95" t="s">
        <v>74</v>
      </c>
      <c r="I398" s="135" t="s">
        <v>709</v>
      </c>
      <c r="J398" s="136" t="str">
        <f>LEFT(DLILibrary[[#This Row],[DLI]], 3)</f>
        <v>DLI</v>
      </c>
      <c r="K398" s="137">
        <f>SUM(K399:K402)</f>
        <v>9.7624999999999993</v>
      </c>
      <c r="L398" s="137">
        <f>IF(DLILibrary[[#This Row],[DLI/DLR]]="DLI",IF(J399="DLR",0,DLILibrary[[#This Row],[Value of DLI (in mln)]]),DLILibrary[[#This Row],[Value of DLI (in mln)]])</f>
        <v>0</v>
      </c>
      <c r="M398" s="239">
        <f>IF(DLILibrary[[#This Row],[DLI/DLR]]="DLI",DLILibrary[[#This Row],[Value of DLI (in mln)]]/(VLOOKUP(DLILibrary[[#This Row],[Project ID]],'RBF Projects'!A:U,12,FALSE)),0)</f>
        <v>3.4254387527393113E-2</v>
      </c>
      <c r="N398" s="95" t="s">
        <v>61</v>
      </c>
      <c r="O398" s="45" t="s">
        <v>710</v>
      </c>
      <c r="P398" s="76" t="s">
        <v>28</v>
      </c>
      <c r="Q398" s="95" t="s">
        <v>702</v>
      </c>
      <c r="R398" s="76" t="s">
        <v>62</v>
      </c>
    </row>
    <row r="399" spans="1:18" outlineLevel="1" x14ac:dyDescent="0.2">
      <c r="A399" s="76" t="s">
        <v>122</v>
      </c>
      <c r="B399" s="95" t="s">
        <v>148</v>
      </c>
      <c r="C399" s="43" t="s">
        <v>19</v>
      </c>
      <c r="D399" s="76" t="s">
        <v>59</v>
      </c>
      <c r="E399" s="95" t="s">
        <v>38</v>
      </c>
      <c r="F399" s="95" t="s">
        <v>3238</v>
      </c>
      <c r="G399" s="95" t="s">
        <v>2867</v>
      </c>
      <c r="H399" s="95" t="s">
        <v>74</v>
      </c>
      <c r="I399" s="45" t="s">
        <v>711</v>
      </c>
      <c r="J399" s="95" t="str">
        <f>LEFT(DLILibrary[[#This Row],[DLI]], 3)</f>
        <v>DLR</v>
      </c>
      <c r="K399" s="121">
        <v>5.1312499999999996</v>
      </c>
      <c r="L399" s="121">
        <f>IF(DLILibrary[[#This Row],[DLI/DLR]]="DLI",IF(J400="DLR",0,DLILibrary[[#This Row],[Value of DLI (in mln)]]),DLILibrary[[#This Row],[Value of DLI (in mln)]])</f>
        <v>5.1312499999999996</v>
      </c>
      <c r="M399" s="239">
        <f>IF(DLILibrary[[#This Row],[DLI/DLR]]="DLI",DLILibrary[[#This Row],[Value of DLI (in mln)]]/(VLOOKUP(DLILibrary[[#This Row],[Project ID]],'RBF Projects'!A:U,12,FALSE)),0)</f>
        <v>0</v>
      </c>
      <c r="N399" s="95" t="s">
        <v>61</v>
      </c>
      <c r="O399" s="45" t="s">
        <v>712</v>
      </c>
      <c r="P399" s="76" t="s">
        <v>28</v>
      </c>
      <c r="Q399" s="95" t="s">
        <v>702</v>
      </c>
      <c r="R399" s="76" t="s">
        <v>62</v>
      </c>
    </row>
    <row r="400" spans="1:18" outlineLevel="1" x14ac:dyDescent="0.2">
      <c r="A400" s="76" t="s">
        <v>122</v>
      </c>
      <c r="B400" s="95" t="s">
        <v>148</v>
      </c>
      <c r="C400" s="43" t="s">
        <v>19</v>
      </c>
      <c r="D400" s="76" t="s">
        <v>59</v>
      </c>
      <c r="E400" s="95" t="s">
        <v>38</v>
      </c>
      <c r="F400" s="95" t="s">
        <v>3238</v>
      </c>
      <c r="G400" s="95" t="s">
        <v>2867</v>
      </c>
      <c r="H400" s="95" t="s">
        <v>74</v>
      </c>
      <c r="I400" s="45" t="s">
        <v>713</v>
      </c>
      <c r="J400" s="95" t="str">
        <f>LEFT(DLILibrary[[#This Row],[DLI]], 3)</f>
        <v>DLR</v>
      </c>
      <c r="K400" s="121">
        <v>3.8812500000000001</v>
      </c>
      <c r="L400" s="121">
        <f>IF(DLILibrary[[#This Row],[DLI/DLR]]="DLI",IF(J401="DLR",0,DLILibrary[[#This Row],[Value of DLI (in mln)]]),DLILibrary[[#This Row],[Value of DLI (in mln)]])</f>
        <v>3.8812500000000001</v>
      </c>
      <c r="M400" s="239">
        <f>IF(DLILibrary[[#This Row],[DLI/DLR]]="DLI",DLILibrary[[#This Row],[Value of DLI (in mln)]]/(VLOOKUP(DLILibrary[[#This Row],[Project ID]],'RBF Projects'!A:U,12,FALSE)),0)</f>
        <v>0</v>
      </c>
      <c r="N400" s="95" t="s">
        <v>61</v>
      </c>
      <c r="O400" s="45" t="s">
        <v>716</v>
      </c>
      <c r="P400" s="76" t="s">
        <v>28</v>
      </c>
      <c r="Q400" s="95" t="s">
        <v>702</v>
      </c>
      <c r="R400" s="76" t="s">
        <v>62</v>
      </c>
    </row>
    <row r="401" spans="1:18" outlineLevel="1" x14ac:dyDescent="0.2">
      <c r="A401" s="76" t="s">
        <v>122</v>
      </c>
      <c r="B401" s="95" t="s">
        <v>148</v>
      </c>
      <c r="C401" s="43" t="s">
        <v>19</v>
      </c>
      <c r="D401" s="76" t="s">
        <v>59</v>
      </c>
      <c r="E401" s="95" t="s">
        <v>38</v>
      </c>
      <c r="F401" s="95" t="s">
        <v>3238</v>
      </c>
      <c r="G401" s="95" t="s">
        <v>2867</v>
      </c>
      <c r="H401" s="95" t="s">
        <v>74</v>
      </c>
      <c r="I401" s="45" t="s">
        <v>714</v>
      </c>
      <c r="J401" s="95" t="str">
        <f>LEFT(DLILibrary[[#This Row],[DLI]], 3)</f>
        <v>DLR</v>
      </c>
      <c r="K401" s="121">
        <v>0.375</v>
      </c>
      <c r="L401" s="121">
        <f>IF(DLILibrary[[#This Row],[DLI/DLR]]="DLI",IF(J402="DLR",0,DLILibrary[[#This Row],[Value of DLI (in mln)]]),DLILibrary[[#This Row],[Value of DLI (in mln)]])</f>
        <v>0.375</v>
      </c>
      <c r="M401" s="239">
        <f>IF(DLILibrary[[#This Row],[DLI/DLR]]="DLI",DLILibrary[[#This Row],[Value of DLI (in mln)]]/(VLOOKUP(DLILibrary[[#This Row],[Project ID]],'RBF Projects'!A:U,12,FALSE)),0)</f>
        <v>0</v>
      </c>
      <c r="N401" s="95" t="s">
        <v>61</v>
      </c>
      <c r="O401" s="45" t="s">
        <v>717</v>
      </c>
      <c r="P401" s="76" t="s">
        <v>28</v>
      </c>
      <c r="Q401" s="95" t="s">
        <v>702</v>
      </c>
      <c r="R401" s="76" t="s">
        <v>62</v>
      </c>
    </row>
    <row r="402" spans="1:18" outlineLevel="1" x14ac:dyDescent="0.2">
      <c r="A402" s="76" t="s">
        <v>122</v>
      </c>
      <c r="B402" s="95" t="s">
        <v>148</v>
      </c>
      <c r="C402" s="43" t="s">
        <v>19</v>
      </c>
      <c r="D402" s="76" t="s">
        <v>59</v>
      </c>
      <c r="E402" s="95" t="s">
        <v>38</v>
      </c>
      <c r="F402" s="95" t="s">
        <v>3238</v>
      </c>
      <c r="G402" s="95" t="s">
        <v>2867</v>
      </c>
      <c r="H402" s="95" t="s">
        <v>74</v>
      </c>
      <c r="I402" s="45" t="s">
        <v>715</v>
      </c>
      <c r="J402" s="95" t="str">
        <f>LEFT(DLILibrary[[#This Row],[DLI]], 3)</f>
        <v>DLR</v>
      </c>
      <c r="K402" s="121">
        <v>0.375</v>
      </c>
      <c r="L402" s="121">
        <f>IF(DLILibrary[[#This Row],[DLI/DLR]]="DLI",IF(J403="DLR",0,DLILibrary[[#This Row],[Value of DLI (in mln)]]),DLILibrary[[#This Row],[Value of DLI (in mln)]])</f>
        <v>0.375</v>
      </c>
      <c r="M402" s="239">
        <f>IF(DLILibrary[[#This Row],[DLI/DLR]]="DLI",DLILibrary[[#This Row],[Value of DLI (in mln)]]/(VLOOKUP(DLILibrary[[#This Row],[Project ID]],'RBF Projects'!A:U,12,FALSE)),0)</f>
        <v>0</v>
      </c>
      <c r="N402" s="95" t="s">
        <v>61</v>
      </c>
      <c r="O402" s="45" t="s">
        <v>718</v>
      </c>
      <c r="P402" s="76" t="s">
        <v>28</v>
      </c>
      <c r="Q402" s="95" t="s">
        <v>702</v>
      </c>
      <c r="R402" s="76" t="s">
        <v>62</v>
      </c>
    </row>
    <row r="403" spans="1:18" s="78" customFormat="1" x14ac:dyDescent="0.2">
      <c r="A403" s="77" t="s">
        <v>114</v>
      </c>
      <c r="B403" s="78" t="s">
        <v>149</v>
      </c>
      <c r="C403" s="42" t="s">
        <v>24</v>
      </c>
      <c r="D403" s="77" t="s">
        <v>59</v>
      </c>
      <c r="E403" s="78" t="s">
        <v>102</v>
      </c>
      <c r="F403" s="78" t="s">
        <v>3230</v>
      </c>
      <c r="G403" s="78" t="s">
        <v>3293</v>
      </c>
      <c r="H403" s="130" t="s">
        <v>74</v>
      </c>
      <c r="I403" s="129" t="s">
        <v>719</v>
      </c>
      <c r="J403" s="130" t="str">
        <f>LEFT(DLILibrary[[#This Row],[DLI]], 3)</f>
        <v>DLI</v>
      </c>
      <c r="K403" s="131">
        <f>SUM(K404:K405)</f>
        <v>50</v>
      </c>
      <c r="L403" s="131">
        <f>IF(DLILibrary[[#This Row],[DLI/DLR]]="DLI",IF(J404="DLR",0,DLILibrary[[#This Row],[Value of DLI (in mln)]]),DLILibrary[[#This Row],[Value of DLI (in mln)]])</f>
        <v>0</v>
      </c>
      <c r="M403" s="239">
        <f>IF(DLILibrary[[#This Row],[DLI/DLR]]="DLI",DLILibrary[[#This Row],[Value of DLI (in mln)]]/(VLOOKUP(DLILibrary[[#This Row],[Project ID]],'RBF Projects'!A:U,12,FALSE)),0)</f>
        <v>0.10416666666666667</v>
      </c>
      <c r="N403" s="78" t="s">
        <v>61</v>
      </c>
      <c r="O403" s="133" t="s">
        <v>597</v>
      </c>
      <c r="P403" s="77" t="s">
        <v>28</v>
      </c>
      <c r="Q403" s="78" t="s">
        <v>724</v>
      </c>
      <c r="R403" s="77" t="s">
        <v>62</v>
      </c>
    </row>
    <row r="404" spans="1:18" outlineLevel="1" x14ac:dyDescent="0.2">
      <c r="A404" s="76" t="s">
        <v>114</v>
      </c>
      <c r="B404" s="95" t="s">
        <v>149</v>
      </c>
      <c r="C404" s="43" t="s">
        <v>24</v>
      </c>
      <c r="D404" s="76" t="s">
        <v>59</v>
      </c>
      <c r="E404" s="95" t="s">
        <v>102</v>
      </c>
      <c r="F404" s="95" t="s">
        <v>3230</v>
      </c>
      <c r="G404" s="95" t="s">
        <v>2829</v>
      </c>
      <c r="H404" s="95" t="s">
        <v>74</v>
      </c>
      <c r="I404" s="45" t="s">
        <v>722</v>
      </c>
      <c r="J404" s="95" t="str">
        <f>LEFT(DLILibrary[[#This Row],[DLI]], 3)</f>
        <v>DLR</v>
      </c>
      <c r="K404" s="121">
        <v>40</v>
      </c>
      <c r="L404" s="121">
        <f>IF(DLILibrary[[#This Row],[DLI/DLR]]="DLI",IF(J405="DLR",0,DLILibrary[[#This Row],[Value of DLI (in mln)]]),DLILibrary[[#This Row],[Value of DLI (in mln)]])</f>
        <v>40</v>
      </c>
      <c r="M404" s="239">
        <f>IF(DLILibrary[[#This Row],[DLI/DLR]]="DLI",DLILibrary[[#This Row],[Value of DLI (in mln)]]/(VLOOKUP(DLILibrary[[#This Row],[Project ID]],'RBF Projects'!A:U,12,FALSE)),0)</f>
        <v>0</v>
      </c>
      <c r="N404" s="95" t="s">
        <v>61</v>
      </c>
      <c r="O404" s="45" t="s">
        <v>720</v>
      </c>
      <c r="P404" s="76" t="s">
        <v>28</v>
      </c>
      <c r="Q404" s="95" t="s">
        <v>724</v>
      </c>
      <c r="R404" s="76" t="s">
        <v>62</v>
      </c>
    </row>
    <row r="405" spans="1:18" outlineLevel="1" x14ac:dyDescent="0.2">
      <c r="A405" s="76" t="s">
        <v>114</v>
      </c>
      <c r="B405" s="95" t="s">
        <v>149</v>
      </c>
      <c r="C405" s="43" t="s">
        <v>24</v>
      </c>
      <c r="D405" s="76" t="s">
        <v>59</v>
      </c>
      <c r="E405" s="95" t="s">
        <v>102</v>
      </c>
      <c r="F405" s="95" t="s">
        <v>3230</v>
      </c>
      <c r="G405" s="95" t="s">
        <v>50</v>
      </c>
      <c r="H405" s="95" t="s">
        <v>74</v>
      </c>
      <c r="I405" s="45" t="s">
        <v>723</v>
      </c>
      <c r="J405" s="95" t="str">
        <f>LEFT(DLILibrary[[#This Row],[DLI]], 3)</f>
        <v>DLR</v>
      </c>
      <c r="K405" s="121">
        <v>10</v>
      </c>
      <c r="L405" s="121">
        <f>IF(DLILibrary[[#This Row],[DLI/DLR]]="DLI",IF(J406="DLR",0,DLILibrary[[#This Row],[Value of DLI (in mln)]]),DLILibrary[[#This Row],[Value of DLI (in mln)]])</f>
        <v>10</v>
      </c>
      <c r="M405" s="239">
        <f>IF(DLILibrary[[#This Row],[DLI/DLR]]="DLI",DLILibrary[[#This Row],[Value of DLI (in mln)]]/(VLOOKUP(DLILibrary[[#This Row],[Project ID]],'RBF Projects'!A:U,12,FALSE)),0)</f>
        <v>0</v>
      </c>
      <c r="N405" s="95" t="s">
        <v>61</v>
      </c>
      <c r="O405" s="45" t="s">
        <v>721</v>
      </c>
      <c r="P405" s="76" t="s">
        <v>28</v>
      </c>
      <c r="Q405" s="95" t="s">
        <v>724</v>
      </c>
      <c r="R405" s="76" t="s">
        <v>62</v>
      </c>
    </row>
    <row r="406" spans="1:18" x14ac:dyDescent="0.2">
      <c r="A406" s="76" t="s">
        <v>114</v>
      </c>
      <c r="B406" s="95" t="s">
        <v>149</v>
      </c>
      <c r="C406" s="43" t="s">
        <v>24</v>
      </c>
      <c r="D406" s="76" t="s">
        <v>59</v>
      </c>
      <c r="E406" s="95" t="s">
        <v>102</v>
      </c>
      <c r="F406" s="95" t="s">
        <v>3238</v>
      </c>
      <c r="G406" s="95" t="s">
        <v>3243</v>
      </c>
      <c r="H406" s="95" t="s">
        <v>75</v>
      </c>
      <c r="I406" s="135" t="s">
        <v>725</v>
      </c>
      <c r="J406" s="136" t="str">
        <f>LEFT(DLILibrary[[#This Row],[DLI]], 3)</f>
        <v>DLI</v>
      </c>
      <c r="K406" s="137">
        <f>SUM(K407:K409)</f>
        <v>34</v>
      </c>
      <c r="L406" s="137">
        <f>IF(DLILibrary[[#This Row],[DLI/DLR]]="DLI",IF(J407="DLR",0,DLILibrary[[#This Row],[Value of DLI (in mln)]]),DLILibrary[[#This Row],[Value of DLI (in mln)]])</f>
        <v>0</v>
      </c>
      <c r="M406" s="239">
        <f>IF(DLILibrary[[#This Row],[DLI/DLR]]="DLI",DLILibrary[[#This Row],[Value of DLI (in mln)]]/(VLOOKUP(DLILibrary[[#This Row],[Project ID]],'RBF Projects'!A:U,12,FALSE)),0)</f>
        <v>7.0833333333333331E-2</v>
      </c>
      <c r="N406" s="95" t="s">
        <v>61</v>
      </c>
      <c r="O406" s="138" t="s">
        <v>597</v>
      </c>
      <c r="P406" s="76" t="s">
        <v>28</v>
      </c>
      <c r="Q406" s="95" t="s">
        <v>818</v>
      </c>
      <c r="R406" s="76" t="s">
        <v>62</v>
      </c>
    </row>
    <row r="407" spans="1:18" outlineLevel="1" x14ac:dyDescent="0.2">
      <c r="A407" s="76" t="s">
        <v>114</v>
      </c>
      <c r="B407" s="95" t="s">
        <v>149</v>
      </c>
      <c r="C407" s="43" t="s">
        <v>24</v>
      </c>
      <c r="D407" s="76" t="s">
        <v>59</v>
      </c>
      <c r="E407" s="95" t="s">
        <v>102</v>
      </c>
      <c r="F407" s="95" t="s">
        <v>3238</v>
      </c>
      <c r="G407" s="95" t="s">
        <v>3243</v>
      </c>
      <c r="H407" s="95" t="s">
        <v>75</v>
      </c>
      <c r="I407" s="45" t="s">
        <v>726</v>
      </c>
      <c r="J407" s="95" t="str">
        <f>LEFT(DLILibrary[[#This Row],[DLI]], 3)</f>
        <v>DLR</v>
      </c>
      <c r="K407" s="121">
        <v>6</v>
      </c>
      <c r="L407" s="121">
        <f>IF(DLILibrary[[#This Row],[DLI/DLR]]="DLI",IF(J408="DLR",0,DLILibrary[[#This Row],[Value of DLI (in mln)]]),DLILibrary[[#This Row],[Value of DLI (in mln)]])</f>
        <v>6</v>
      </c>
      <c r="M407" s="239">
        <f>IF(DLILibrary[[#This Row],[DLI/DLR]]="DLI",DLILibrary[[#This Row],[Value of DLI (in mln)]]/(VLOOKUP(DLILibrary[[#This Row],[Project ID]],'RBF Projects'!A:U,12,FALSE)),0)</f>
        <v>0</v>
      </c>
      <c r="N407" s="95" t="s">
        <v>61</v>
      </c>
      <c r="O407" s="138" t="s">
        <v>472</v>
      </c>
      <c r="P407" s="76" t="s">
        <v>28</v>
      </c>
      <c r="Q407" s="95" t="s">
        <v>727</v>
      </c>
      <c r="R407" s="76" t="s">
        <v>62</v>
      </c>
    </row>
    <row r="408" spans="1:18" outlineLevel="1" x14ac:dyDescent="0.2">
      <c r="A408" s="76" t="s">
        <v>114</v>
      </c>
      <c r="B408" s="95" t="s">
        <v>149</v>
      </c>
      <c r="C408" s="43" t="s">
        <v>24</v>
      </c>
      <c r="D408" s="76" t="s">
        <v>59</v>
      </c>
      <c r="E408" s="95" t="s">
        <v>102</v>
      </c>
      <c r="F408" s="95" t="s">
        <v>3238</v>
      </c>
      <c r="G408" s="95" t="s">
        <v>3243</v>
      </c>
      <c r="H408" s="95" t="s">
        <v>75</v>
      </c>
      <c r="I408" s="45" t="s">
        <v>731</v>
      </c>
      <c r="J408" s="95" t="str">
        <f>LEFT(DLILibrary[[#This Row],[DLI]], 3)</f>
        <v>DLR</v>
      </c>
      <c r="K408" s="121">
        <v>8</v>
      </c>
      <c r="L408" s="121">
        <f>IF(DLILibrary[[#This Row],[DLI/DLR]]="DLI",IF(J409="DLR",0,DLILibrary[[#This Row],[Value of DLI (in mln)]]),DLILibrary[[#This Row],[Value of DLI (in mln)]])</f>
        <v>8</v>
      </c>
      <c r="M408" s="239">
        <f>IF(DLILibrary[[#This Row],[DLI/DLR]]="DLI",DLILibrary[[#This Row],[Value of DLI (in mln)]]/(VLOOKUP(DLILibrary[[#This Row],[Project ID]],'RBF Projects'!A:U,12,FALSE)),0)</f>
        <v>0</v>
      </c>
      <c r="N408" s="95" t="s">
        <v>61</v>
      </c>
      <c r="O408" s="45" t="s">
        <v>728</v>
      </c>
      <c r="P408" s="76" t="s">
        <v>28</v>
      </c>
      <c r="Q408" s="95" t="s">
        <v>729</v>
      </c>
      <c r="R408" s="76" t="s">
        <v>62</v>
      </c>
    </row>
    <row r="409" spans="1:18" outlineLevel="1" x14ac:dyDescent="0.2">
      <c r="A409" s="76" t="s">
        <v>114</v>
      </c>
      <c r="B409" s="95" t="s">
        <v>149</v>
      </c>
      <c r="C409" s="43" t="s">
        <v>24</v>
      </c>
      <c r="D409" s="76" t="s">
        <v>59</v>
      </c>
      <c r="E409" s="95" t="s">
        <v>102</v>
      </c>
      <c r="F409" s="95" t="s">
        <v>3238</v>
      </c>
      <c r="G409" s="95" t="s">
        <v>3243</v>
      </c>
      <c r="H409" s="95" t="s">
        <v>75</v>
      </c>
      <c r="I409" s="45" t="s">
        <v>730</v>
      </c>
      <c r="J409" s="95" t="str">
        <f>LEFT(DLILibrary[[#This Row],[DLI]], 3)</f>
        <v>DLR</v>
      </c>
      <c r="K409" s="121">
        <v>20</v>
      </c>
      <c r="L409" s="121">
        <f>IF(DLILibrary[[#This Row],[DLI/DLR]]="DLI",IF(J410="DLR",0,DLILibrary[[#This Row],[Value of DLI (in mln)]]),DLILibrary[[#This Row],[Value of DLI (in mln)]])</f>
        <v>20</v>
      </c>
      <c r="M409" s="239">
        <f>IF(DLILibrary[[#This Row],[DLI/DLR]]="DLI",DLILibrary[[#This Row],[Value of DLI (in mln)]]/(VLOOKUP(DLILibrary[[#This Row],[Project ID]],'RBF Projects'!A:U,12,FALSE)),0)</f>
        <v>0</v>
      </c>
      <c r="N409" s="95" t="s">
        <v>61</v>
      </c>
      <c r="O409" s="45" t="s">
        <v>732</v>
      </c>
      <c r="P409" s="76" t="s">
        <v>28</v>
      </c>
      <c r="Q409" s="95" t="s">
        <v>729</v>
      </c>
      <c r="R409" s="76" t="s">
        <v>62</v>
      </c>
    </row>
    <row r="410" spans="1:18" x14ac:dyDescent="0.2">
      <c r="A410" s="76" t="s">
        <v>114</v>
      </c>
      <c r="B410" s="95" t="s">
        <v>149</v>
      </c>
      <c r="C410" s="43" t="s">
        <v>24</v>
      </c>
      <c r="D410" s="76" t="s">
        <v>59</v>
      </c>
      <c r="E410" s="95" t="s">
        <v>102</v>
      </c>
      <c r="F410" s="95" t="s">
        <v>2810</v>
      </c>
      <c r="G410" s="95" t="s">
        <v>2819</v>
      </c>
      <c r="H410" s="95" t="s">
        <v>74</v>
      </c>
      <c r="I410" s="135" t="s">
        <v>2893</v>
      </c>
      <c r="J410" s="136" t="str">
        <f>LEFT(DLILibrary[[#This Row],[DLI]], 3)</f>
        <v>DLI</v>
      </c>
      <c r="K410" s="137">
        <f>SUM(K411)</f>
        <v>16</v>
      </c>
      <c r="L410" s="137">
        <f>IF(DLILibrary[[#This Row],[DLI/DLR]]="DLI",IF(J411="DLR",0,DLILibrary[[#This Row],[Value of DLI (in mln)]]),DLILibrary[[#This Row],[Value of DLI (in mln)]])</f>
        <v>0</v>
      </c>
      <c r="M410" s="239">
        <f>IF(DLILibrary[[#This Row],[DLI/DLR]]="DLI",DLILibrary[[#This Row],[Value of DLI (in mln)]]/(VLOOKUP(DLILibrary[[#This Row],[Project ID]],'RBF Projects'!A:U,12,FALSE)),0)</f>
        <v>3.3333333333333333E-2</v>
      </c>
      <c r="N410" s="95" t="s">
        <v>61</v>
      </c>
      <c r="O410" s="138" t="s">
        <v>817</v>
      </c>
      <c r="P410" s="76" t="s">
        <v>28</v>
      </c>
      <c r="Q410" s="95" t="s">
        <v>737</v>
      </c>
      <c r="R410" s="76" t="s">
        <v>62</v>
      </c>
    </row>
    <row r="411" spans="1:18" outlineLevel="1" x14ac:dyDescent="0.2">
      <c r="A411" s="76" t="s">
        <v>114</v>
      </c>
      <c r="B411" s="95" t="s">
        <v>149</v>
      </c>
      <c r="C411" s="43" t="s">
        <v>24</v>
      </c>
      <c r="D411" s="76" t="s">
        <v>59</v>
      </c>
      <c r="E411" s="95" t="s">
        <v>102</v>
      </c>
      <c r="F411" s="95" t="s">
        <v>2810</v>
      </c>
      <c r="G411" s="95" t="s">
        <v>2819</v>
      </c>
      <c r="H411" s="95" t="s">
        <v>74</v>
      </c>
      <c r="I411" s="45" t="s">
        <v>3024</v>
      </c>
      <c r="J411" s="95" t="str">
        <f>LEFT(DLILibrary[[#This Row],[DLI]], 3)</f>
        <v>DLR</v>
      </c>
      <c r="K411" s="121">
        <v>16</v>
      </c>
      <c r="L411" s="121">
        <f>IF(DLILibrary[[#This Row],[DLI/DLR]]="DLI",IF(J412="DLR",0,DLILibrary[[#This Row],[Value of DLI (in mln)]]),DLILibrary[[#This Row],[Value of DLI (in mln)]])</f>
        <v>16</v>
      </c>
      <c r="M411" s="239">
        <f>IF(DLILibrary[[#This Row],[DLI/DLR]]="DLI",DLILibrary[[#This Row],[Value of DLI (in mln)]]/(VLOOKUP(DLILibrary[[#This Row],[Project ID]],'RBF Projects'!A:U,12,FALSE)),0)</f>
        <v>0</v>
      </c>
      <c r="N411" s="95" t="s">
        <v>61</v>
      </c>
      <c r="O411" s="45" t="s">
        <v>3025</v>
      </c>
      <c r="P411" s="76" t="s">
        <v>28</v>
      </c>
      <c r="Q411" s="95" t="s">
        <v>737</v>
      </c>
      <c r="R411" s="76" t="s">
        <v>62</v>
      </c>
    </row>
    <row r="412" spans="1:18" x14ac:dyDescent="0.2">
      <c r="A412" s="76" t="s">
        <v>114</v>
      </c>
      <c r="B412" s="95" t="s">
        <v>149</v>
      </c>
      <c r="C412" s="43" t="s">
        <v>24</v>
      </c>
      <c r="D412" s="76" t="s">
        <v>59</v>
      </c>
      <c r="E412" s="95" t="s">
        <v>102</v>
      </c>
      <c r="F412" s="95" t="s">
        <v>2810</v>
      </c>
      <c r="G412" s="95" t="s">
        <v>3506</v>
      </c>
      <c r="H412" s="95" t="s">
        <v>78</v>
      </c>
      <c r="I412" s="135" t="s">
        <v>2894</v>
      </c>
      <c r="J412" s="136" t="str">
        <f>LEFT(DLILibrary[[#This Row],[DLI]], 3)</f>
        <v>DLI</v>
      </c>
      <c r="K412" s="137">
        <f>SUM(K413:K417)</f>
        <v>30</v>
      </c>
      <c r="L412" s="137">
        <f>IF(DLILibrary[[#This Row],[DLI/DLR]]="DLI",IF(J413="DLR",0,DLILibrary[[#This Row],[Value of DLI (in mln)]]),DLILibrary[[#This Row],[Value of DLI (in mln)]])</f>
        <v>0</v>
      </c>
      <c r="M412" s="239">
        <f>IF(DLILibrary[[#This Row],[DLI/DLR]]="DLI",DLILibrary[[#This Row],[Value of DLI (in mln)]]/(VLOOKUP(DLILibrary[[#This Row],[Project ID]],'RBF Projects'!A:U,12,FALSE)),0)</f>
        <v>6.25E-2</v>
      </c>
      <c r="N412" s="95" t="s">
        <v>62</v>
      </c>
      <c r="O412" s="138" t="s">
        <v>597</v>
      </c>
      <c r="P412" s="76" t="s">
        <v>28</v>
      </c>
      <c r="Q412" s="95" t="s">
        <v>736</v>
      </c>
      <c r="R412" s="76" t="s">
        <v>62</v>
      </c>
    </row>
    <row r="413" spans="1:18" outlineLevel="1" x14ac:dyDescent="0.2">
      <c r="A413" s="76" t="s">
        <v>114</v>
      </c>
      <c r="B413" s="95" t="s">
        <v>149</v>
      </c>
      <c r="C413" s="43" t="s">
        <v>24</v>
      </c>
      <c r="D413" s="76" t="s">
        <v>59</v>
      </c>
      <c r="E413" s="95" t="s">
        <v>102</v>
      </c>
      <c r="F413" s="95" t="s">
        <v>2810</v>
      </c>
      <c r="G413" s="95" t="s">
        <v>3506</v>
      </c>
      <c r="H413" s="95" t="s">
        <v>78</v>
      </c>
      <c r="I413" s="45" t="s">
        <v>742</v>
      </c>
      <c r="J413" s="95" t="str">
        <f>LEFT(DLILibrary[[#This Row],[DLI]], 3)</f>
        <v>DLR</v>
      </c>
      <c r="K413" s="121">
        <v>5</v>
      </c>
      <c r="L413" s="121">
        <f>IF(DLILibrary[[#This Row],[DLI/DLR]]="DLI",IF(J414="DLR",0,DLILibrary[[#This Row],[Value of DLI (in mln)]]),DLILibrary[[#This Row],[Value of DLI (in mln)]])</f>
        <v>5</v>
      </c>
      <c r="M413" s="239">
        <f>IF(DLILibrary[[#This Row],[DLI/DLR]]="DLI",DLILibrary[[#This Row],[Value of DLI (in mln)]]/(VLOOKUP(DLILibrary[[#This Row],[Project ID]],'RBF Projects'!A:U,12,FALSE)),0)</f>
        <v>0</v>
      </c>
      <c r="N413" s="95" t="s">
        <v>62</v>
      </c>
      <c r="O413" s="45" t="s">
        <v>733</v>
      </c>
      <c r="P413" s="76" t="s">
        <v>28</v>
      </c>
      <c r="Q413" s="95" t="s">
        <v>736</v>
      </c>
      <c r="R413" s="76" t="s">
        <v>62</v>
      </c>
    </row>
    <row r="414" spans="1:18" outlineLevel="1" x14ac:dyDescent="0.2">
      <c r="A414" s="76" t="s">
        <v>114</v>
      </c>
      <c r="B414" s="95" t="s">
        <v>149</v>
      </c>
      <c r="C414" s="43" t="s">
        <v>24</v>
      </c>
      <c r="D414" s="76" t="s">
        <v>59</v>
      </c>
      <c r="E414" s="95" t="s">
        <v>102</v>
      </c>
      <c r="F414" s="95" t="s">
        <v>2810</v>
      </c>
      <c r="G414" s="95" t="s">
        <v>3506</v>
      </c>
      <c r="H414" s="95" t="s">
        <v>78</v>
      </c>
      <c r="I414" s="45" t="s">
        <v>735</v>
      </c>
      <c r="J414" s="95" t="str">
        <f>LEFT(DLILibrary[[#This Row],[DLI]], 3)</f>
        <v>DLR</v>
      </c>
      <c r="K414" s="121">
        <v>5</v>
      </c>
      <c r="L414" s="121">
        <f>IF(DLILibrary[[#This Row],[DLI/DLR]]="DLI",IF(J415="DLR",0,DLILibrary[[#This Row],[Value of DLI (in mln)]]),DLILibrary[[#This Row],[Value of DLI (in mln)]])</f>
        <v>5</v>
      </c>
      <c r="M414" s="239">
        <f>IF(DLILibrary[[#This Row],[DLI/DLR]]="DLI",DLILibrary[[#This Row],[Value of DLI (in mln)]]/(VLOOKUP(DLILibrary[[#This Row],[Project ID]],'RBF Projects'!A:U,12,FALSE)),0)</f>
        <v>0</v>
      </c>
      <c r="N414" s="95" t="s">
        <v>62</v>
      </c>
      <c r="O414" s="45" t="s">
        <v>734</v>
      </c>
      <c r="P414" s="76" t="s">
        <v>28</v>
      </c>
      <c r="Q414" s="95" t="s">
        <v>736</v>
      </c>
      <c r="R414" s="76" t="s">
        <v>62</v>
      </c>
    </row>
    <row r="415" spans="1:18" outlineLevel="1" x14ac:dyDescent="0.2">
      <c r="A415" s="76" t="s">
        <v>114</v>
      </c>
      <c r="B415" s="95" t="s">
        <v>149</v>
      </c>
      <c r="C415" s="43" t="s">
        <v>24</v>
      </c>
      <c r="D415" s="76" t="s">
        <v>59</v>
      </c>
      <c r="E415" s="95" t="s">
        <v>102</v>
      </c>
      <c r="F415" s="95" t="s">
        <v>2810</v>
      </c>
      <c r="G415" s="95" t="s">
        <v>3506</v>
      </c>
      <c r="H415" s="95" t="s">
        <v>78</v>
      </c>
      <c r="I415" s="45" t="s">
        <v>743</v>
      </c>
      <c r="J415" s="95" t="str">
        <f>LEFT(DLILibrary[[#This Row],[DLI]], 3)</f>
        <v>DLR</v>
      </c>
      <c r="K415" s="121">
        <v>6</v>
      </c>
      <c r="L415" s="121">
        <f>IF(DLILibrary[[#This Row],[DLI/DLR]]="DLI",IF(J416="DLR",0,DLILibrary[[#This Row],[Value of DLI (in mln)]]),DLILibrary[[#This Row],[Value of DLI (in mln)]])</f>
        <v>6</v>
      </c>
      <c r="M415" s="239">
        <f>IF(DLILibrary[[#This Row],[DLI/DLR]]="DLI",DLILibrary[[#This Row],[Value of DLI (in mln)]]/(VLOOKUP(DLILibrary[[#This Row],[Project ID]],'RBF Projects'!A:U,12,FALSE)),0)</f>
        <v>0</v>
      </c>
      <c r="N415" s="95" t="s">
        <v>62</v>
      </c>
      <c r="O415" s="45" t="s">
        <v>739</v>
      </c>
      <c r="P415" s="76" t="s">
        <v>28</v>
      </c>
      <c r="Q415" s="95" t="s">
        <v>738</v>
      </c>
      <c r="R415" s="76" t="s">
        <v>62</v>
      </c>
    </row>
    <row r="416" spans="1:18" outlineLevel="1" x14ac:dyDescent="0.2">
      <c r="A416" s="76" t="s">
        <v>114</v>
      </c>
      <c r="B416" s="95" t="s">
        <v>149</v>
      </c>
      <c r="C416" s="43" t="s">
        <v>24</v>
      </c>
      <c r="D416" s="76" t="s">
        <v>59</v>
      </c>
      <c r="E416" s="95" t="s">
        <v>102</v>
      </c>
      <c r="F416" s="95" t="s">
        <v>2810</v>
      </c>
      <c r="G416" s="95" t="s">
        <v>3506</v>
      </c>
      <c r="H416" s="95" t="s">
        <v>78</v>
      </c>
      <c r="I416" s="45" t="s">
        <v>3026</v>
      </c>
      <c r="J416" s="95" t="str">
        <f>LEFT(DLILibrary[[#This Row],[DLI]], 3)</f>
        <v>DLR</v>
      </c>
      <c r="K416" s="121">
        <v>10</v>
      </c>
      <c r="L416" s="121">
        <f>IF(DLILibrary[[#This Row],[DLI/DLR]]="DLI",IF(J417="DLR",0,DLILibrary[[#This Row],[Value of DLI (in mln)]]),DLILibrary[[#This Row],[Value of DLI (in mln)]])</f>
        <v>10</v>
      </c>
      <c r="M416" s="239">
        <f>IF(DLILibrary[[#This Row],[DLI/DLR]]="DLI",DLILibrary[[#This Row],[Value of DLI (in mln)]]/(VLOOKUP(DLILibrary[[#This Row],[Project ID]],'RBF Projects'!A:U,12,FALSE)),0)</f>
        <v>0</v>
      </c>
      <c r="N416" s="95" t="s">
        <v>62</v>
      </c>
      <c r="O416" s="45" t="s">
        <v>740</v>
      </c>
      <c r="P416" s="76" t="s">
        <v>28</v>
      </c>
      <c r="Q416" s="95" t="s">
        <v>738</v>
      </c>
      <c r="R416" s="76" t="s">
        <v>62</v>
      </c>
    </row>
    <row r="417" spans="1:18" outlineLevel="1" x14ac:dyDescent="0.2">
      <c r="A417" s="76" t="s">
        <v>114</v>
      </c>
      <c r="B417" s="95" t="s">
        <v>149</v>
      </c>
      <c r="C417" s="43" t="s">
        <v>24</v>
      </c>
      <c r="D417" s="76" t="s">
        <v>59</v>
      </c>
      <c r="E417" s="95" t="s">
        <v>102</v>
      </c>
      <c r="F417" s="95" t="s">
        <v>2810</v>
      </c>
      <c r="G417" s="95" t="s">
        <v>3506</v>
      </c>
      <c r="H417" s="95" t="s">
        <v>78</v>
      </c>
      <c r="I417" s="45" t="s">
        <v>3027</v>
      </c>
      <c r="J417" s="95" t="str">
        <f>LEFT(DLILibrary[[#This Row],[DLI]], 3)</f>
        <v>DLR</v>
      </c>
      <c r="K417" s="121">
        <v>4</v>
      </c>
      <c r="L417" s="121">
        <f>IF(DLILibrary[[#This Row],[DLI/DLR]]="DLI",IF(J418="DLR",0,DLILibrary[[#This Row],[Value of DLI (in mln)]]),DLILibrary[[#This Row],[Value of DLI (in mln)]])</f>
        <v>4</v>
      </c>
      <c r="M417" s="239">
        <f>IF(DLILibrary[[#This Row],[DLI/DLR]]="DLI",DLILibrary[[#This Row],[Value of DLI (in mln)]]/(VLOOKUP(DLILibrary[[#This Row],[Project ID]],'RBF Projects'!A:U,12,FALSE)),0)</f>
        <v>0</v>
      </c>
      <c r="N417" s="95" t="s">
        <v>62</v>
      </c>
      <c r="O417" s="45" t="s">
        <v>741</v>
      </c>
      <c r="P417" s="76" t="s">
        <v>28</v>
      </c>
      <c r="Q417" s="95" t="s">
        <v>738</v>
      </c>
      <c r="R417" s="76" t="s">
        <v>62</v>
      </c>
    </row>
    <row r="418" spans="1:18" x14ac:dyDescent="0.2">
      <c r="A418" s="76" t="s">
        <v>114</v>
      </c>
      <c r="B418" s="95" t="s">
        <v>149</v>
      </c>
      <c r="C418" s="43" t="s">
        <v>24</v>
      </c>
      <c r="D418" s="76" t="s">
        <v>59</v>
      </c>
      <c r="E418" s="95" t="s">
        <v>102</v>
      </c>
      <c r="F418" s="95" t="s">
        <v>2810</v>
      </c>
      <c r="G418" s="95" t="s">
        <v>2817</v>
      </c>
      <c r="H418" s="95" t="s">
        <v>74</v>
      </c>
      <c r="I418" s="135" t="s">
        <v>2895</v>
      </c>
      <c r="J418" s="136" t="str">
        <f>LEFT(DLILibrary[[#This Row],[DLI]], 3)</f>
        <v>DLI</v>
      </c>
      <c r="K418" s="137">
        <f>SUM(K419:K421)</f>
        <v>60</v>
      </c>
      <c r="L418" s="137">
        <f>IF(DLILibrary[[#This Row],[DLI/DLR]]="DLI",IF(J419="DLR",0,DLILibrary[[#This Row],[Value of DLI (in mln)]]),DLILibrary[[#This Row],[Value of DLI (in mln)]])</f>
        <v>0</v>
      </c>
      <c r="M418" s="239">
        <f>IF(DLILibrary[[#This Row],[DLI/DLR]]="DLI",DLILibrary[[#This Row],[Value of DLI (in mln)]]/(VLOOKUP(DLILibrary[[#This Row],[Project ID]],'RBF Projects'!A:U,12,FALSE)),0)</f>
        <v>0.125</v>
      </c>
      <c r="N418" s="95" t="s">
        <v>61</v>
      </c>
      <c r="O418" s="138" t="s">
        <v>597</v>
      </c>
      <c r="P418" s="76" t="s">
        <v>28</v>
      </c>
      <c r="Q418" s="95" t="s">
        <v>2896</v>
      </c>
      <c r="R418" s="76" t="s">
        <v>62</v>
      </c>
    </row>
    <row r="419" spans="1:18" outlineLevel="1" x14ac:dyDescent="0.2">
      <c r="A419" s="76" t="s">
        <v>114</v>
      </c>
      <c r="B419" s="95" t="s">
        <v>149</v>
      </c>
      <c r="C419" s="43" t="s">
        <v>24</v>
      </c>
      <c r="D419" s="76" t="s">
        <v>59</v>
      </c>
      <c r="E419" s="95" t="s">
        <v>102</v>
      </c>
      <c r="F419" s="95" t="s">
        <v>2810</v>
      </c>
      <c r="G419" s="95" t="s">
        <v>2817</v>
      </c>
      <c r="H419" s="95" t="s">
        <v>74</v>
      </c>
      <c r="I419" s="45" t="s">
        <v>2897</v>
      </c>
      <c r="J419" s="95" t="str">
        <f>LEFT(DLILibrary[[#This Row],[DLI]], 3)</f>
        <v>DLR</v>
      </c>
      <c r="K419" s="121">
        <v>26</v>
      </c>
      <c r="L419" s="121">
        <f>IF(DLILibrary[[#This Row],[DLI/DLR]]="DLI",IF(J420="DLR",0,DLILibrary[[#This Row],[Value of DLI (in mln)]]),DLILibrary[[#This Row],[Value of DLI (in mln)]])</f>
        <v>26</v>
      </c>
      <c r="M419" s="239">
        <f>IF(DLILibrary[[#This Row],[DLI/DLR]]="DLI",DLILibrary[[#This Row],[Value of DLI (in mln)]]/(VLOOKUP(DLILibrary[[#This Row],[Project ID]],'RBF Projects'!A:U,12,FALSE)),0)</f>
        <v>0</v>
      </c>
      <c r="N419" s="95" t="s">
        <v>61</v>
      </c>
      <c r="O419" s="45" t="s">
        <v>744</v>
      </c>
      <c r="P419" s="76" t="s">
        <v>28</v>
      </c>
      <c r="Q419" s="95" t="s">
        <v>2896</v>
      </c>
      <c r="R419" s="76" t="s">
        <v>62</v>
      </c>
    </row>
    <row r="420" spans="1:18" outlineLevel="1" x14ac:dyDescent="0.2">
      <c r="A420" s="76" t="s">
        <v>114</v>
      </c>
      <c r="B420" s="95" t="s">
        <v>149</v>
      </c>
      <c r="C420" s="43" t="s">
        <v>24</v>
      </c>
      <c r="D420" s="76" t="s">
        <v>59</v>
      </c>
      <c r="E420" s="95" t="s">
        <v>102</v>
      </c>
      <c r="F420" s="95" t="s">
        <v>2810</v>
      </c>
      <c r="G420" s="95" t="s">
        <v>2817</v>
      </c>
      <c r="H420" s="95" t="s">
        <v>74</v>
      </c>
      <c r="I420" s="45" t="s">
        <v>3028</v>
      </c>
      <c r="J420" s="95" t="str">
        <f>LEFT(DLILibrary[[#This Row],[DLI]], 3)</f>
        <v>DLR</v>
      </c>
      <c r="K420" s="121">
        <v>26</v>
      </c>
      <c r="L420" s="121">
        <f>IF(DLILibrary[[#This Row],[DLI/DLR]]="DLI",IF(J421="DLR",0,DLILibrary[[#This Row],[Value of DLI (in mln)]]),DLILibrary[[#This Row],[Value of DLI (in mln)]])</f>
        <v>26</v>
      </c>
      <c r="M420" s="239">
        <f>IF(DLILibrary[[#This Row],[DLI/DLR]]="DLI",DLILibrary[[#This Row],[Value of DLI (in mln)]]/(VLOOKUP(DLILibrary[[#This Row],[Project ID]],'RBF Projects'!A:U,12,FALSE)),0)</f>
        <v>0</v>
      </c>
      <c r="N420" s="95" t="s">
        <v>61</v>
      </c>
      <c r="O420" s="45" t="s">
        <v>745</v>
      </c>
      <c r="P420" s="76" t="s">
        <v>28</v>
      </c>
      <c r="Q420" s="95" t="s">
        <v>2896</v>
      </c>
      <c r="R420" s="76" t="s">
        <v>62</v>
      </c>
    </row>
    <row r="421" spans="1:18" outlineLevel="1" x14ac:dyDescent="0.2">
      <c r="A421" s="76" t="s">
        <v>114</v>
      </c>
      <c r="B421" s="95" t="s">
        <v>149</v>
      </c>
      <c r="C421" s="43" t="s">
        <v>24</v>
      </c>
      <c r="D421" s="76" t="s">
        <v>59</v>
      </c>
      <c r="E421" s="95" t="s">
        <v>102</v>
      </c>
      <c r="F421" s="95" t="s">
        <v>2810</v>
      </c>
      <c r="G421" s="95" t="s">
        <v>2817</v>
      </c>
      <c r="H421" s="95" t="s">
        <v>74</v>
      </c>
      <c r="I421" s="45" t="s">
        <v>746</v>
      </c>
      <c r="J421" s="95" t="str">
        <f>LEFT(DLILibrary[[#This Row],[DLI]], 3)</f>
        <v>DLR</v>
      </c>
      <c r="K421" s="121">
        <v>8</v>
      </c>
      <c r="L421" s="121">
        <f>IF(DLILibrary[[#This Row],[DLI/DLR]]="DLI",IF(J422="DLR",0,DLILibrary[[#This Row],[Value of DLI (in mln)]]),DLILibrary[[#This Row],[Value of DLI (in mln)]])</f>
        <v>8</v>
      </c>
      <c r="M421" s="239">
        <f>IF(DLILibrary[[#This Row],[DLI/DLR]]="DLI",DLILibrary[[#This Row],[Value of DLI (in mln)]]/(VLOOKUP(DLILibrary[[#This Row],[Project ID]],'RBF Projects'!A:U,12,FALSE)),0)</f>
        <v>0</v>
      </c>
      <c r="N421" s="95" t="s">
        <v>61</v>
      </c>
      <c r="O421" s="45" t="s">
        <v>3029</v>
      </c>
      <c r="P421" s="76" t="s">
        <v>28</v>
      </c>
      <c r="Q421" s="95" t="s">
        <v>2898</v>
      </c>
      <c r="R421" s="76" t="s">
        <v>62</v>
      </c>
    </row>
    <row r="422" spans="1:18" x14ac:dyDescent="0.2">
      <c r="A422" s="76" t="s">
        <v>114</v>
      </c>
      <c r="B422" s="95" t="s">
        <v>149</v>
      </c>
      <c r="C422" s="43" t="s">
        <v>24</v>
      </c>
      <c r="D422" s="76" t="s">
        <v>59</v>
      </c>
      <c r="E422" s="95" t="s">
        <v>102</v>
      </c>
      <c r="F422" s="95" t="s">
        <v>3238</v>
      </c>
      <c r="G422" s="95" t="s">
        <v>2869</v>
      </c>
      <c r="H422" s="95" t="s">
        <v>74</v>
      </c>
      <c r="I422" s="135" t="s">
        <v>747</v>
      </c>
      <c r="J422" s="136" t="str">
        <f>LEFT(DLILibrary[[#This Row],[DLI]], 3)</f>
        <v>DLI</v>
      </c>
      <c r="K422" s="137">
        <f>SUM(K423:K425)</f>
        <v>10</v>
      </c>
      <c r="L422" s="137">
        <f>IF(DLILibrary[[#This Row],[DLI/DLR]]="DLI",IF(J423="DLR",0,DLILibrary[[#This Row],[Value of DLI (in mln)]]),DLILibrary[[#This Row],[Value of DLI (in mln)]])</f>
        <v>0</v>
      </c>
      <c r="M422" s="239">
        <f>IF(DLILibrary[[#This Row],[DLI/DLR]]="DLI",DLILibrary[[#This Row],[Value of DLI (in mln)]]/(VLOOKUP(DLILibrary[[#This Row],[Project ID]],'RBF Projects'!A:U,12,FALSE)),0)</f>
        <v>2.0833333333333332E-2</v>
      </c>
      <c r="N422" s="95" t="s">
        <v>995</v>
      </c>
      <c r="O422" s="138" t="s">
        <v>597</v>
      </c>
      <c r="P422" s="76" t="s">
        <v>28</v>
      </c>
      <c r="Q422" s="95" t="s">
        <v>819</v>
      </c>
      <c r="R422" s="76" t="s">
        <v>62</v>
      </c>
    </row>
    <row r="423" spans="1:18" outlineLevel="1" x14ac:dyDescent="0.2">
      <c r="A423" s="76" t="s">
        <v>114</v>
      </c>
      <c r="B423" s="95" t="s">
        <v>149</v>
      </c>
      <c r="C423" s="43" t="s">
        <v>24</v>
      </c>
      <c r="D423" s="76" t="s">
        <v>59</v>
      </c>
      <c r="E423" s="95" t="s">
        <v>102</v>
      </c>
      <c r="F423" s="95" t="s">
        <v>3238</v>
      </c>
      <c r="G423" s="95" t="s">
        <v>2869</v>
      </c>
      <c r="H423" s="95" t="s">
        <v>74</v>
      </c>
      <c r="I423" s="45" t="s">
        <v>2807</v>
      </c>
      <c r="J423" s="95" t="str">
        <f>LEFT(DLILibrary[[#This Row],[DLI]], 3)</f>
        <v>DLR</v>
      </c>
      <c r="K423" s="121">
        <v>0.5</v>
      </c>
      <c r="L423" s="121">
        <f>IF(DLILibrary[[#This Row],[DLI/DLR]]="DLI",IF(J424="DLR",0,DLILibrary[[#This Row],[Value of DLI (in mln)]]),DLILibrary[[#This Row],[Value of DLI (in mln)]])</f>
        <v>0.5</v>
      </c>
      <c r="M423" s="239">
        <f>IF(DLILibrary[[#This Row],[DLI/DLR]]="DLI",DLILibrary[[#This Row],[Value of DLI (in mln)]]/(VLOOKUP(DLILibrary[[#This Row],[Project ID]],'RBF Projects'!A:U,12,FALSE)),0)</f>
        <v>0</v>
      </c>
      <c r="N423" s="95" t="s">
        <v>61</v>
      </c>
      <c r="O423" s="45" t="s">
        <v>748</v>
      </c>
      <c r="P423" s="76" t="s">
        <v>28</v>
      </c>
      <c r="Q423" s="95" t="s">
        <v>749</v>
      </c>
      <c r="R423" s="76" t="s">
        <v>62</v>
      </c>
    </row>
    <row r="424" spans="1:18" outlineLevel="1" x14ac:dyDescent="0.2">
      <c r="A424" s="76" t="s">
        <v>114</v>
      </c>
      <c r="B424" s="95" t="s">
        <v>149</v>
      </c>
      <c r="C424" s="43" t="s">
        <v>24</v>
      </c>
      <c r="D424" s="76" t="s">
        <v>59</v>
      </c>
      <c r="E424" s="95" t="s">
        <v>102</v>
      </c>
      <c r="F424" s="95" t="s">
        <v>3238</v>
      </c>
      <c r="G424" s="95" t="s">
        <v>2869</v>
      </c>
      <c r="H424" s="95" t="s">
        <v>74</v>
      </c>
      <c r="I424" s="45" t="s">
        <v>751</v>
      </c>
      <c r="J424" s="95" t="str">
        <f>LEFT(DLILibrary[[#This Row],[DLI]], 3)</f>
        <v>DLR</v>
      </c>
      <c r="K424" s="121">
        <v>9</v>
      </c>
      <c r="L424" s="121">
        <f>IF(DLILibrary[[#This Row],[DLI/DLR]]="DLI",IF(J425="DLR",0,DLILibrary[[#This Row],[Value of DLI (in mln)]]),DLILibrary[[#This Row],[Value of DLI (in mln)]])</f>
        <v>9</v>
      </c>
      <c r="M424" s="239">
        <f>IF(DLILibrary[[#This Row],[DLI/DLR]]="DLI",DLILibrary[[#This Row],[Value of DLI (in mln)]]/(VLOOKUP(DLILibrary[[#This Row],[Project ID]],'RBF Projects'!A:U,12,FALSE)),0)</f>
        <v>0</v>
      </c>
      <c r="N424" s="95" t="s">
        <v>61</v>
      </c>
      <c r="O424" s="45" t="s">
        <v>750</v>
      </c>
      <c r="P424" s="76" t="s">
        <v>28</v>
      </c>
      <c r="Q424" s="95" t="s">
        <v>2896</v>
      </c>
      <c r="R424" s="76" t="s">
        <v>62</v>
      </c>
    </row>
    <row r="425" spans="1:18" outlineLevel="1" x14ac:dyDescent="0.2">
      <c r="A425" s="76" t="s">
        <v>114</v>
      </c>
      <c r="B425" s="95" t="s">
        <v>149</v>
      </c>
      <c r="C425" s="43" t="s">
        <v>24</v>
      </c>
      <c r="D425" s="76" t="s">
        <v>59</v>
      </c>
      <c r="E425" s="95" t="s">
        <v>102</v>
      </c>
      <c r="F425" s="95" t="s">
        <v>3238</v>
      </c>
      <c r="G425" s="95" t="s">
        <v>2869</v>
      </c>
      <c r="H425" s="95" t="s">
        <v>74</v>
      </c>
      <c r="I425" s="45" t="s">
        <v>752</v>
      </c>
      <c r="J425" s="95" t="str">
        <f>LEFT(DLILibrary[[#This Row],[DLI]], 3)</f>
        <v>DLR</v>
      </c>
      <c r="K425" s="121">
        <v>0.5</v>
      </c>
      <c r="L425" s="121">
        <f>IF(DLILibrary[[#This Row],[DLI/DLR]]="DLI",IF(J426="DLR",0,DLILibrary[[#This Row],[Value of DLI (in mln)]]),DLILibrary[[#This Row],[Value of DLI (in mln)]])</f>
        <v>0.5</v>
      </c>
      <c r="M425" s="239">
        <f>IF(DLILibrary[[#This Row],[DLI/DLR]]="DLI",DLILibrary[[#This Row],[Value of DLI (in mln)]]/(VLOOKUP(DLILibrary[[#This Row],[Project ID]],'RBF Projects'!A:U,12,FALSE)),0)</f>
        <v>0</v>
      </c>
      <c r="N425" s="95" t="s">
        <v>62</v>
      </c>
      <c r="O425" s="45" t="s">
        <v>753</v>
      </c>
      <c r="P425" s="76" t="s">
        <v>28</v>
      </c>
      <c r="Q425" s="95" t="s">
        <v>2896</v>
      </c>
      <c r="R425" s="76" t="s">
        <v>62</v>
      </c>
    </row>
    <row r="426" spans="1:18" x14ac:dyDescent="0.2">
      <c r="A426" s="76" t="s">
        <v>114</v>
      </c>
      <c r="B426" s="95" t="s">
        <v>149</v>
      </c>
      <c r="C426" s="43" t="s">
        <v>24</v>
      </c>
      <c r="D426" s="76" t="s">
        <v>59</v>
      </c>
      <c r="E426" s="95" t="s">
        <v>102</v>
      </c>
      <c r="F426" s="95" t="s">
        <v>3232</v>
      </c>
      <c r="G426" s="95" t="s">
        <v>2831</v>
      </c>
      <c r="H426" s="95" t="s">
        <v>78</v>
      </c>
      <c r="I426" s="135" t="s">
        <v>754</v>
      </c>
      <c r="J426" s="136" t="str">
        <f>LEFT(DLILibrary[[#This Row],[DLI]], 3)</f>
        <v>DLI</v>
      </c>
      <c r="K426" s="137">
        <f>SUM(K427:K434)</f>
        <v>60</v>
      </c>
      <c r="L426" s="137">
        <f>IF(DLILibrary[[#This Row],[DLI/DLR]]="DLI",IF(J427="DLR",0,DLILibrary[[#This Row],[Value of DLI (in mln)]]),DLILibrary[[#This Row],[Value of DLI (in mln)]])</f>
        <v>0</v>
      </c>
      <c r="M426" s="239">
        <f>IF(DLILibrary[[#This Row],[DLI/DLR]]="DLI",DLILibrary[[#This Row],[Value of DLI (in mln)]]/(VLOOKUP(DLILibrary[[#This Row],[Project ID]],'RBF Projects'!A:U,12,FALSE)),0)</f>
        <v>0.125</v>
      </c>
      <c r="N426" s="95" t="s">
        <v>62</v>
      </c>
      <c r="O426" s="138" t="s">
        <v>597</v>
      </c>
      <c r="P426" s="76" t="s">
        <v>28</v>
      </c>
      <c r="Q426" s="95" t="s">
        <v>757</v>
      </c>
      <c r="R426" s="76" t="s">
        <v>62</v>
      </c>
    </row>
    <row r="427" spans="1:18" outlineLevel="1" x14ac:dyDescent="0.2">
      <c r="A427" s="76" t="s">
        <v>114</v>
      </c>
      <c r="B427" s="95" t="s">
        <v>149</v>
      </c>
      <c r="C427" s="43" t="s">
        <v>24</v>
      </c>
      <c r="D427" s="76" t="s">
        <v>59</v>
      </c>
      <c r="E427" s="95" t="s">
        <v>102</v>
      </c>
      <c r="F427" s="95" t="s">
        <v>3232</v>
      </c>
      <c r="G427" s="95" t="s">
        <v>2831</v>
      </c>
      <c r="H427" s="95" t="s">
        <v>78</v>
      </c>
      <c r="I427" s="45" t="s">
        <v>755</v>
      </c>
      <c r="J427" s="95" t="str">
        <f>LEFT(DLILibrary[[#This Row],[DLI]], 3)</f>
        <v>DLR</v>
      </c>
      <c r="K427" s="121">
        <v>10</v>
      </c>
      <c r="L427" s="121">
        <f>IF(DLILibrary[[#This Row],[DLI/DLR]]="DLI",IF(J428="DLR",0,DLILibrary[[#This Row],[Value of DLI (in mln)]]),DLILibrary[[#This Row],[Value of DLI (in mln)]])</f>
        <v>10</v>
      </c>
      <c r="M427" s="239">
        <f>IF(DLILibrary[[#This Row],[DLI/DLR]]="DLI",DLILibrary[[#This Row],[Value of DLI (in mln)]]/(VLOOKUP(DLILibrary[[#This Row],[Project ID]],'RBF Projects'!A:U,12,FALSE)),0)</f>
        <v>0</v>
      </c>
      <c r="N427" s="95" t="s">
        <v>62</v>
      </c>
      <c r="O427" s="45" t="s">
        <v>740</v>
      </c>
      <c r="P427" s="76" t="s">
        <v>28</v>
      </c>
      <c r="Q427" s="95" t="s">
        <v>757</v>
      </c>
      <c r="R427" s="76" t="s">
        <v>62</v>
      </c>
    </row>
    <row r="428" spans="1:18" outlineLevel="1" x14ac:dyDescent="0.2">
      <c r="A428" s="76" t="s">
        <v>114</v>
      </c>
      <c r="B428" s="95" t="s">
        <v>149</v>
      </c>
      <c r="C428" s="43" t="s">
        <v>24</v>
      </c>
      <c r="D428" s="76" t="s">
        <v>59</v>
      </c>
      <c r="E428" s="95" t="s">
        <v>102</v>
      </c>
      <c r="F428" s="95" t="s">
        <v>3232</v>
      </c>
      <c r="G428" s="95" t="s">
        <v>2831</v>
      </c>
      <c r="H428" s="95" t="s">
        <v>78</v>
      </c>
      <c r="I428" s="45" t="s">
        <v>756</v>
      </c>
      <c r="J428" s="95" t="str">
        <f>LEFT(DLILibrary[[#This Row],[DLI]], 3)</f>
        <v>DLR</v>
      </c>
      <c r="K428" s="121">
        <v>10</v>
      </c>
      <c r="L428" s="121">
        <f>IF(DLILibrary[[#This Row],[DLI/DLR]]="DLI",IF(J429="DLR",0,DLILibrary[[#This Row],[Value of DLI (in mln)]]),DLILibrary[[#This Row],[Value of DLI (in mln)]])</f>
        <v>10</v>
      </c>
      <c r="M428" s="239">
        <f>IF(DLILibrary[[#This Row],[DLI/DLR]]="DLI",DLILibrary[[#This Row],[Value of DLI (in mln)]]/(VLOOKUP(DLILibrary[[#This Row],[Project ID]],'RBF Projects'!A:U,12,FALSE)),0)</f>
        <v>0</v>
      </c>
      <c r="N428" s="95" t="s">
        <v>62</v>
      </c>
      <c r="O428" s="45" t="s">
        <v>740</v>
      </c>
      <c r="P428" s="76" t="s">
        <v>28</v>
      </c>
      <c r="Q428" s="95" t="s">
        <v>757</v>
      </c>
      <c r="R428" s="76" t="s">
        <v>62</v>
      </c>
    </row>
    <row r="429" spans="1:18" outlineLevel="1" x14ac:dyDescent="0.2">
      <c r="A429" s="76" t="s">
        <v>114</v>
      </c>
      <c r="B429" s="95" t="s">
        <v>149</v>
      </c>
      <c r="C429" s="43" t="s">
        <v>24</v>
      </c>
      <c r="D429" s="76" t="s">
        <v>59</v>
      </c>
      <c r="E429" s="95" t="s">
        <v>102</v>
      </c>
      <c r="F429" s="95" t="s">
        <v>3232</v>
      </c>
      <c r="G429" s="95" t="s">
        <v>2831</v>
      </c>
      <c r="H429" s="95" t="s">
        <v>78</v>
      </c>
      <c r="I429" s="45" t="s">
        <v>758</v>
      </c>
      <c r="J429" s="95" t="str">
        <f>LEFT(DLILibrary[[#This Row],[DLI]], 3)</f>
        <v>DLR</v>
      </c>
      <c r="K429" s="121">
        <v>2</v>
      </c>
      <c r="L429" s="121">
        <f>IF(DLILibrary[[#This Row],[DLI/DLR]]="DLI",IF(J430="DLR",0,DLILibrary[[#This Row],[Value of DLI (in mln)]]),DLILibrary[[#This Row],[Value of DLI (in mln)]])</f>
        <v>2</v>
      </c>
      <c r="M429" s="239">
        <f>IF(DLILibrary[[#This Row],[DLI/DLR]]="DLI",DLILibrary[[#This Row],[Value of DLI (in mln)]]/(VLOOKUP(DLILibrary[[#This Row],[Project ID]],'RBF Projects'!A:U,12,FALSE)),0)</f>
        <v>0</v>
      </c>
      <c r="N429" s="95" t="s">
        <v>62</v>
      </c>
      <c r="O429" s="45" t="s">
        <v>760</v>
      </c>
      <c r="P429" s="76" t="s">
        <v>28</v>
      </c>
      <c r="Q429" s="95" t="s">
        <v>759</v>
      </c>
      <c r="R429" s="76" t="s">
        <v>62</v>
      </c>
    </row>
    <row r="430" spans="1:18" outlineLevel="1" x14ac:dyDescent="0.2">
      <c r="A430" s="76" t="s">
        <v>114</v>
      </c>
      <c r="B430" s="95" t="s">
        <v>149</v>
      </c>
      <c r="C430" s="43" t="s">
        <v>24</v>
      </c>
      <c r="D430" s="76" t="s">
        <v>59</v>
      </c>
      <c r="E430" s="95" t="s">
        <v>102</v>
      </c>
      <c r="F430" s="95" t="s">
        <v>3232</v>
      </c>
      <c r="G430" s="95" t="s">
        <v>2831</v>
      </c>
      <c r="H430" s="95" t="s">
        <v>78</v>
      </c>
      <c r="I430" s="45" t="s">
        <v>761</v>
      </c>
      <c r="J430" s="95" t="str">
        <f>LEFT(DLILibrary[[#This Row],[DLI]], 3)</f>
        <v>DLR</v>
      </c>
      <c r="K430" s="121">
        <v>8</v>
      </c>
      <c r="L430" s="121">
        <f>IF(DLILibrary[[#This Row],[DLI/DLR]]="DLI",IF(J431="DLR",0,DLILibrary[[#This Row],[Value of DLI (in mln)]]),DLILibrary[[#This Row],[Value of DLI (in mln)]])</f>
        <v>8</v>
      </c>
      <c r="M430" s="239">
        <f>IF(DLILibrary[[#This Row],[DLI/DLR]]="DLI",DLILibrary[[#This Row],[Value of DLI (in mln)]]/(VLOOKUP(DLILibrary[[#This Row],[Project ID]],'RBF Projects'!A:U,12,FALSE)),0)</f>
        <v>0</v>
      </c>
      <c r="N430" s="95" t="s">
        <v>62</v>
      </c>
      <c r="O430" s="45" t="s">
        <v>762</v>
      </c>
      <c r="P430" s="76" t="s">
        <v>28</v>
      </c>
      <c r="Q430" s="95" t="s">
        <v>759</v>
      </c>
      <c r="R430" s="76" t="s">
        <v>62</v>
      </c>
    </row>
    <row r="431" spans="1:18" outlineLevel="1" x14ac:dyDescent="0.2">
      <c r="A431" s="76" t="s">
        <v>114</v>
      </c>
      <c r="B431" s="95" t="s">
        <v>149</v>
      </c>
      <c r="C431" s="43" t="s">
        <v>24</v>
      </c>
      <c r="D431" s="76" t="s">
        <v>59</v>
      </c>
      <c r="E431" s="95" t="s">
        <v>102</v>
      </c>
      <c r="F431" s="95" t="s">
        <v>3232</v>
      </c>
      <c r="G431" s="95" t="s">
        <v>2831</v>
      </c>
      <c r="H431" s="95" t="s">
        <v>78</v>
      </c>
      <c r="I431" s="45" t="s">
        <v>763</v>
      </c>
      <c r="J431" s="95" t="str">
        <f>LEFT(DLILibrary[[#This Row],[DLI]], 3)</f>
        <v>DLR</v>
      </c>
      <c r="K431" s="121">
        <v>10</v>
      </c>
      <c r="L431" s="121">
        <f>IF(DLILibrary[[#This Row],[DLI/DLR]]="DLI",IF(J432="DLR",0,DLILibrary[[#This Row],[Value of DLI (in mln)]]),DLILibrary[[#This Row],[Value of DLI (in mln)]])</f>
        <v>10</v>
      </c>
      <c r="M431" s="239">
        <f>IF(DLILibrary[[#This Row],[DLI/DLR]]="DLI",DLILibrary[[#This Row],[Value of DLI (in mln)]]/(VLOOKUP(DLILibrary[[#This Row],[Project ID]],'RBF Projects'!A:U,12,FALSE)),0)</f>
        <v>0</v>
      </c>
      <c r="N431" s="95" t="s">
        <v>62</v>
      </c>
      <c r="O431" s="45" t="s">
        <v>764</v>
      </c>
      <c r="P431" s="76" t="s">
        <v>28</v>
      </c>
      <c r="Q431" s="95" t="s">
        <v>759</v>
      </c>
      <c r="R431" s="76" t="s">
        <v>62</v>
      </c>
    </row>
    <row r="432" spans="1:18" outlineLevel="1" x14ac:dyDescent="0.2">
      <c r="A432" s="76" t="s">
        <v>114</v>
      </c>
      <c r="B432" s="95" t="s">
        <v>149</v>
      </c>
      <c r="C432" s="43" t="s">
        <v>24</v>
      </c>
      <c r="D432" s="76" t="s">
        <v>59</v>
      </c>
      <c r="E432" s="95" t="s">
        <v>102</v>
      </c>
      <c r="F432" s="95" t="s">
        <v>3232</v>
      </c>
      <c r="G432" s="95" t="s">
        <v>2831</v>
      </c>
      <c r="H432" s="95" t="s">
        <v>78</v>
      </c>
      <c r="I432" s="45" t="s">
        <v>765</v>
      </c>
      <c r="J432" s="95" t="str">
        <f>LEFT(DLILibrary[[#This Row],[DLI]], 3)</f>
        <v>DLR</v>
      </c>
      <c r="K432" s="121">
        <v>9</v>
      </c>
      <c r="L432" s="121">
        <f>IF(DLILibrary[[#This Row],[DLI/DLR]]="DLI",IF(J433="DLR",0,DLILibrary[[#This Row],[Value of DLI (in mln)]]),DLILibrary[[#This Row],[Value of DLI (in mln)]])</f>
        <v>9</v>
      </c>
      <c r="M432" s="239">
        <f>IF(DLILibrary[[#This Row],[DLI/DLR]]="DLI",DLILibrary[[#This Row],[Value of DLI (in mln)]]/(VLOOKUP(DLILibrary[[#This Row],[Project ID]],'RBF Projects'!A:U,12,FALSE)),0)</f>
        <v>0</v>
      </c>
      <c r="N432" s="95" t="s">
        <v>62</v>
      </c>
      <c r="O432" s="45" t="s">
        <v>767</v>
      </c>
      <c r="P432" s="76" t="s">
        <v>28</v>
      </c>
      <c r="Q432" s="95" t="s">
        <v>766</v>
      </c>
      <c r="R432" s="76" t="s">
        <v>62</v>
      </c>
    </row>
    <row r="433" spans="1:18" outlineLevel="1" x14ac:dyDescent="0.2">
      <c r="A433" s="76" t="s">
        <v>114</v>
      </c>
      <c r="B433" s="95" t="s">
        <v>149</v>
      </c>
      <c r="C433" s="43" t="s">
        <v>24</v>
      </c>
      <c r="D433" s="76" t="s">
        <v>59</v>
      </c>
      <c r="E433" s="95" t="s">
        <v>102</v>
      </c>
      <c r="F433" s="95" t="s">
        <v>3232</v>
      </c>
      <c r="G433" s="95" t="s">
        <v>2831</v>
      </c>
      <c r="H433" s="95" t="s">
        <v>78</v>
      </c>
      <c r="I433" s="45" t="s">
        <v>768</v>
      </c>
      <c r="J433" s="95" t="str">
        <f>LEFT(DLILibrary[[#This Row],[DLI]], 3)</f>
        <v>DLR</v>
      </c>
      <c r="K433" s="121">
        <v>9</v>
      </c>
      <c r="L433" s="121">
        <f>IF(DLILibrary[[#This Row],[DLI/DLR]]="DLI",IF(J434="DLR",0,DLILibrary[[#This Row],[Value of DLI (in mln)]]),DLILibrary[[#This Row],[Value of DLI (in mln)]])</f>
        <v>9</v>
      </c>
      <c r="M433" s="239">
        <f>IF(DLILibrary[[#This Row],[DLI/DLR]]="DLI",DLILibrary[[#This Row],[Value of DLI (in mln)]]/(VLOOKUP(DLILibrary[[#This Row],[Project ID]],'RBF Projects'!A:U,12,FALSE)),0)</f>
        <v>0</v>
      </c>
      <c r="N433" s="95" t="s">
        <v>62</v>
      </c>
      <c r="O433" s="45" t="s">
        <v>769</v>
      </c>
      <c r="P433" s="76" t="s">
        <v>28</v>
      </c>
      <c r="Q433" s="95" t="s">
        <v>766</v>
      </c>
      <c r="R433" s="76" t="s">
        <v>62</v>
      </c>
    </row>
    <row r="434" spans="1:18" outlineLevel="1" x14ac:dyDescent="0.2">
      <c r="A434" s="76" t="s">
        <v>114</v>
      </c>
      <c r="B434" s="95" t="s">
        <v>149</v>
      </c>
      <c r="C434" s="43" t="s">
        <v>24</v>
      </c>
      <c r="D434" s="76" t="s">
        <v>59</v>
      </c>
      <c r="E434" s="95" t="s">
        <v>102</v>
      </c>
      <c r="F434" s="95" t="s">
        <v>3232</v>
      </c>
      <c r="G434" s="95" t="s">
        <v>2831</v>
      </c>
      <c r="H434" s="95" t="s">
        <v>78</v>
      </c>
      <c r="I434" s="45" t="s">
        <v>770</v>
      </c>
      <c r="J434" s="95" t="str">
        <f>LEFT(DLILibrary[[#This Row],[DLI]], 3)</f>
        <v>DLR</v>
      </c>
      <c r="K434" s="121">
        <v>2</v>
      </c>
      <c r="L434" s="121">
        <f>IF(DLILibrary[[#This Row],[DLI/DLR]]="DLI",IF(J435="DLR",0,DLILibrary[[#This Row],[Value of DLI (in mln)]]),DLILibrary[[#This Row],[Value of DLI (in mln)]])</f>
        <v>2</v>
      </c>
      <c r="M434" s="239">
        <f>IF(DLILibrary[[#This Row],[DLI/DLR]]="DLI",DLILibrary[[#This Row],[Value of DLI (in mln)]]/(VLOOKUP(DLILibrary[[#This Row],[Project ID]],'RBF Projects'!A:U,12,FALSE)),0)</f>
        <v>0</v>
      </c>
      <c r="N434" s="95" t="s">
        <v>62</v>
      </c>
      <c r="O434" s="45" t="s">
        <v>771</v>
      </c>
      <c r="P434" s="76" t="s">
        <v>28</v>
      </c>
      <c r="Q434" s="95" t="s">
        <v>772</v>
      </c>
      <c r="R434" s="76" t="s">
        <v>62</v>
      </c>
    </row>
    <row r="435" spans="1:18" x14ac:dyDescent="0.2">
      <c r="A435" s="76" t="s">
        <v>114</v>
      </c>
      <c r="B435" s="95" t="s">
        <v>149</v>
      </c>
      <c r="C435" s="43" t="s">
        <v>24</v>
      </c>
      <c r="D435" s="76" t="s">
        <v>59</v>
      </c>
      <c r="E435" s="95" t="s">
        <v>102</v>
      </c>
      <c r="F435" s="95" t="s">
        <v>3232</v>
      </c>
      <c r="G435" s="95" t="s">
        <v>2831</v>
      </c>
      <c r="H435" s="95" t="s">
        <v>78</v>
      </c>
      <c r="I435" s="135" t="s">
        <v>773</v>
      </c>
      <c r="J435" s="136" t="str">
        <f>LEFT(DLILibrary[[#This Row],[DLI]], 3)</f>
        <v>DLI</v>
      </c>
      <c r="K435" s="137">
        <f>SUM(K436:K439)</f>
        <v>25</v>
      </c>
      <c r="L435" s="137">
        <f>IF(DLILibrary[[#This Row],[DLI/DLR]]="DLI",IF(J436="DLR",0,DLILibrary[[#This Row],[Value of DLI (in mln)]]),DLILibrary[[#This Row],[Value of DLI (in mln)]])</f>
        <v>0</v>
      </c>
      <c r="M435" s="239">
        <f>IF(DLILibrary[[#This Row],[DLI/DLR]]="DLI",DLILibrary[[#This Row],[Value of DLI (in mln)]]/(VLOOKUP(DLILibrary[[#This Row],[Project ID]],'RBF Projects'!A:U,12,FALSE)),0)</f>
        <v>5.2083333333333336E-2</v>
      </c>
      <c r="N435" s="95" t="s">
        <v>62</v>
      </c>
      <c r="O435" s="138" t="s">
        <v>597</v>
      </c>
      <c r="P435" s="76" t="s">
        <v>28</v>
      </c>
      <c r="Q435" s="95" t="s">
        <v>820</v>
      </c>
      <c r="R435" s="76" t="s">
        <v>62</v>
      </c>
    </row>
    <row r="436" spans="1:18" outlineLevel="1" x14ac:dyDescent="0.2">
      <c r="A436" s="76" t="s">
        <v>114</v>
      </c>
      <c r="B436" s="95" t="s">
        <v>149</v>
      </c>
      <c r="C436" s="43" t="s">
        <v>24</v>
      </c>
      <c r="D436" s="76" t="s">
        <v>59</v>
      </c>
      <c r="E436" s="95" t="s">
        <v>102</v>
      </c>
      <c r="F436" s="95" t="s">
        <v>3232</v>
      </c>
      <c r="G436" s="95" t="s">
        <v>2831</v>
      </c>
      <c r="H436" s="95" t="s">
        <v>78</v>
      </c>
      <c r="I436" s="45" t="s">
        <v>780</v>
      </c>
      <c r="J436" s="95" t="str">
        <f>LEFT(DLILibrary[[#This Row],[DLI]], 3)</f>
        <v>DLR</v>
      </c>
      <c r="K436" s="121">
        <v>6</v>
      </c>
      <c r="L436" s="121">
        <f>IF(DLILibrary[[#This Row],[DLI/DLR]]="DLI",IF(J437="DLR",0,DLILibrary[[#This Row],[Value of DLI (in mln)]]),DLILibrary[[#This Row],[Value of DLI (in mln)]])</f>
        <v>6</v>
      </c>
      <c r="M436" s="239">
        <f>IF(DLILibrary[[#This Row],[DLI/DLR]]="DLI",DLILibrary[[#This Row],[Value of DLI (in mln)]]/(VLOOKUP(DLILibrary[[#This Row],[Project ID]],'RBF Projects'!A:U,12,FALSE)),0)</f>
        <v>0</v>
      </c>
      <c r="N436" s="95" t="s">
        <v>62</v>
      </c>
      <c r="O436" s="45" t="s">
        <v>774</v>
      </c>
      <c r="P436" s="76" t="s">
        <v>28</v>
      </c>
      <c r="Q436" s="95" t="s">
        <v>775</v>
      </c>
      <c r="R436" s="76" t="s">
        <v>62</v>
      </c>
    </row>
    <row r="437" spans="1:18" outlineLevel="1" x14ac:dyDescent="0.2">
      <c r="A437" s="76" t="s">
        <v>114</v>
      </c>
      <c r="B437" s="95" t="s">
        <v>149</v>
      </c>
      <c r="C437" s="43" t="s">
        <v>24</v>
      </c>
      <c r="D437" s="76" t="s">
        <v>59</v>
      </c>
      <c r="E437" s="95" t="s">
        <v>102</v>
      </c>
      <c r="F437" s="95" t="s">
        <v>3232</v>
      </c>
      <c r="G437" s="95" t="s">
        <v>2831</v>
      </c>
      <c r="H437" s="95" t="s">
        <v>78</v>
      </c>
      <c r="I437" s="45" t="s">
        <v>776</v>
      </c>
      <c r="J437" s="95" t="str">
        <f>LEFT(DLILibrary[[#This Row],[DLI]], 3)</f>
        <v>DLR</v>
      </c>
      <c r="K437" s="121">
        <v>5</v>
      </c>
      <c r="L437" s="121">
        <f>IF(DLILibrary[[#This Row],[DLI/DLR]]="DLI",IF(J438="DLR",0,DLILibrary[[#This Row],[Value of DLI (in mln)]]),DLILibrary[[#This Row],[Value of DLI (in mln)]])</f>
        <v>5</v>
      </c>
      <c r="M437" s="239">
        <f>IF(DLILibrary[[#This Row],[DLI/DLR]]="DLI",DLILibrary[[#This Row],[Value of DLI (in mln)]]/(VLOOKUP(DLILibrary[[#This Row],[Project ID]],'RBF Projects'!A:U,12,FALSE)),0)</f>
        <v>0</v>
      </c>
      <c r="N437" s="95" t="s">
        <v>62</v>
      </c>
      <c r="O437" s="45" t="s">
        <v>777</v>
      </c>
      <c r="P437" s="76" t="s">
        <v>28</v>
      </c>
      <c r="Q437" s="95" t="s">
        <v>778</v>
      </c>
      <c r="R437" s="76" t="s">
        <v>62</v>
      </c>
    </row>
    <row r="438" spans="1:18" outlineLevel="1" x14ac:dyDescent="0.2">
      <c r="A438" s="76" t="s">
        <v>114</v>
      </c>
      <c r="B438" s="95" t="s">
        <v>149</v>
      </c>
      <c r="C438" s="43" t="s">
        <v>24</v>
      </c>
      <c r="D438" s="76" t="s">
        <v>59</v>
      </c>
      <c r="E438" s="95" t="s">
        <v>102</v>
      </c>
      <c r="F438" s="95" t="s">
        <v>3232</v>
      </c>
      <c r="G438" s="95" t="s">
        <v>2831</v>
      </c>
      <c r="H438" s="95" t="s">
        <v>78</v>
      </c>
      <c r="I438" s="45" t="s">
        <v>781</v>
      </c>
      <c r="J438" s="95" t="str">
        <f>LEFT(DLILibrary[[#This Row],[DLI]], 3)</f>
        <v>DLR</v>
      </c>
      <c r="K438" s="121">
        <v>4</v>
      </c>
      <c r="L438" s="121">
        <f>IF(DLILibrary[[#This Row],[DLI/DLR]]="DLI",IF(J439="DLR",0,DLILibrary[[#This Row],[Value of DLI (in mln)]]),DLILibrary[[#This Row],[Value of DLI (in mln)]])</f>
        <v>4</v>
      </c>
      <c r="M438" s="239">
        <f>IF(DLILibrary[[#This Row],[DLI/DLR]]="DLI",DLILibrary[[#This Row],[Value of DLI (in mln)]]/(VLOOKUP(DLILibrary[[#This Row],[Project ID]],'RBF Projects'!A:U,12,FALSE)),0)</f>
        <v>0</v>
      </c>
      <c r="N438" s="95" t="s">
        <v>62</v>
      </c>
      <c r="O438" s="45" t="s">
        <v>741</v>
      </c>
      <c r="P438" s="76" t="s">
        <v>28</v>
      </c>
      <c r="Q438" s="95" t="s">
        <v>779</v>
      </c>
      <c r="R438" s="76" t="s">
        <v>62</v>
      </c>
    </row>
    <row r="439" spans="1:18" outlineLevel="1" x14ac:dyDescent="0.2">
      <c r="A439" s="76" t="s">
        <v>114</v>
      </c>
      <c r="B439" s="95" t="s">
        <v>149</v>
      </c>
      <c r="C439" s="43" t="s">
        <v>24</v>
      </c>
      <c r="D439" s="76" t="s">
        <v>59</v>
      </c>
      <c r="E439" s="95" t="s">
        <v>102</v>
      </c>
      <c r="F439" s="95" t="s">
        <v>3232</v>
      </c>
      <c r="G439" s="95" t="s">
        <v>2831</v>
      </c>
      <c r="H439" s="95" t="s">
        <v>78</v>
      </c>
      <c r="I439" s="45" t="s">
        <v>782</v>
      </c>
      <c r="J439" s="95" t="str">
        <f>LEFT(DLILibrary[[#This Row],[DLI]], 3)</f>
        <v>DLR</v>
      </c>
      <c r="K439" s="121">
        <v>10</v>
      </c>
      <c r="L439" s="121">
        <f>IF(DLILibrary[[#This Row],[DLI/DLR]]="DLI",IF(J440="DLR",0,DLILibrary[[#This Row],[Value of DLI (in mln)]]),DLILibrary[[#This Row],[Value of DLI (in mln)]])</f>
        <v>10</v>
      </c>
      <c r="M439" s="239">
        <f>IF(DLILibrary[[#This Row],[DLI/DLR]]="DLI",DLILibrary[[#This Row],[Value of DLI (in mln)]]/(VLOOKUP(DLILibrary[[#This Row],[Project ID]],'RBF Projects'!A:U,12,FALSE)),0)</f>
        <v>0</v>
      </c>
      <c r="N439" s="95" t="s">
        <v>62</v>
      </c>
      <c r="O439" s="45" t="s">
        <v>783</v>
      </c>
      <c r="P439" s="76" t="s">
        <v>28</v>
      </c>
      <c r="Q439" s="95" t="s">
        <v>784</v>
      </c>
      <c r="R439" s="76" t="s">
        <v>62</v>
      </c>
    </row>
    <row r="440" spans="1:18" x14ac:dyDescent="0.2">
      <c r="A440" s="76" t="s">
        <v>114</v>
      </c>
      <c r="B440" s="95" t="s">
        <v>149</v>
      </c>
      <c r="C440" s="43" t="s">
        <v>24</v>
      </c>
      <c r="D440" s="76" t="s">
        <v>59</v>
      </c>
      <c r="E440" s="95" t="s">
        <v>102</v>
      </c>
      <c r="F440" s="95" t="s">
        <v>3232</v>
      </c>
      <c r="G440" s="95" t="s">
        <v>3240</v>
      </c>
      <c r="H440" s="95" t="s">
        <v>78</v>
      </c>
      <c r="I440" s="135" t="s">
        <v>785</v>
      </c>
      <c r="J440" s="136" t="str">
        <f>LEFT(DLILibrary[[#This Row],[DLI]], 3)</f>
        <v>DLI</v>
      </c>
      <c r="K440" s="137">
        <f>SUM(K441:K445)</f>
        <v>35</v>
      </c>
      <c r="L440" s="137">
        <f>IF(DLILibrary[[#This Row],[DLI/DLR]]="DLI",IF(J441="DLR",0,DLILibrary[[#This Row],[Value of DLI (in mln)]]),DLILibrary[[#This Row],[Value of DLI (in mln)]])</f>
        <v>0</v>
      </c>
      <c r="M440" s="239">
        <f>IF(DLILibrary[[#This Row],[DLI/DLR]]="DLI",DLILibrary[[#This Row],[Value of DLI (in mln)]]/(VLOOKUP(DLILibrary[[#This Row],[Project ID]],'RBF Projects'!A:U,12,FALSE)),0)</f>
        <v>7.2916666666666671E-2</v>
      </c>
      <c r="N440" s="95" t="s">
        <v>62</v>
      </c>
      <c r="O440" s="138" t="s">
        <v>597</v>
      </c>
      <c r="P440" s="76" t="s">
        <v>28</v>
      </c>
      <c r="Q440" s="95" t="s">
        <v>821</v>
      </c>
      <c r="R440" s="76" t="s">
        <v>62</v>
      </c>
    </row>
    <row r="441" spans="1:18" outlineLevel="1" x14ac:dyDescent="0.2">
      <c r="A441" s="76" t="s">
        <v>114</v>
      </c>
      <c r="B441" s="95" t="s">
        <v>149</v>
      </c>
      <c r="C441" s="43" t="s">
        <v>24</v>
      </c>
      <c r="D441" s="76" t="s">
        <v>59</v>
      </c>
      <c r="E441" s="95" t="s">
        <v>102</v>
      </c>
      <c r="F441" s="95" t="s">
        <v>3232</v>
      </c>
      <c r="G441" s="95" t="s">
        <v>3240</v>
      </c>
      <c r="H441" s="95" t="s">
        <v>78</v>
      </c>
      <c r="I441" s="45" t="s">
        <v>786</v>
      </c>
      <c r="J441" s="95" t="str">
        <f>LEFT(DLILibrary[[#This Row],[DLI]], 3)</f>
        <v>DLR</v>
      </c>
      <c r="K441" s="121">
        <v>8</v>
      </c>
      <c r="L441" s="121">
        <f>IF(DLILibrary[[#This Row],[DLI/DLR]]="DLI",IF(J442="DLR",0,DLILibrary[[#This Row],[Value of DLI (in mln)]]),DLILibrary[[#This Row],[Value of DLI (in mln)]])</f>
        <v>8</v>
      </c>
      <c r="M441" s="239">
        <f>IF(DLILibrary[[#This Row],[DLI/DLR]]="DLI",DLILibrary[[#This Row],[Value of DLI (in mln)]]/(VLOOKUP(DLILibrary[[#This Row],[Project ID]],'RBF Projects'!A:U,12,FALSE)),0)</f>
        <v>0</v>
      </c>
      <c r="N441" s="95" t="s">
        <v>62</v>
      </c>
      <c r="O441" s="45" t="s">
        <v>787</v>
      </c>
      <c r="P441" s="76" t="s">
        <v>28</v>
      </c>
      <c r="Q441" s="95" t="s">
        <v>790</v>
      </c>
      <c r="R441" s="76" t="s">
        <v>62</v>
      </c>
    </row>
    <row r="442" spans="1:18" outlineLevel="1" x14ac:dyDescent="0.2">
      <c r="A442" s="76" t="s">
        <v>114</v>
      </c>
      <c r="B442" s="95" t="s">
        <v>149</v>
      </c>
      <c r="C442" s="43" t="s">
        <v>24</v>
      </c>
      <c r="D442" s="76" t="s">
        <v>59</v>
      </c>
      <c r="E442" s="95" t="s">
        <v>102</v>
      </c>
      <c r="F442" s="95" t="s">
        <v>3232</v>
      </c>
      <c r="G442" s="95" t="s">
        <v>3240</v>
      </c>
      <c r="H442" s="95" t="s">
        <v>78</v>
      </c>
      <c r="I442" s="45" t="s">
        <v>788</v>
      </c>
      <c r="J442" s="95" t="str">
        <f>LEFT(DLILibrary[[#This Row],[DLI]], 3)</f>
        <v>DLR</v>
      </c>
      <c r="K442" s="121">
        <v>7</v>
      </c>
      <c r="L442" s="121">
        <f>IF(DLILibrary[[#This Row],[DLI/DLR]]="DLI",IF(J443="DLR",0,DLILibrary[[#This Row],[Value of DLI (in mln)]]),DLILibrary[[#This Row],[Value of DLI (in mln)]])</f>
        <v>7</v>
      </c>
      <c r="M442" s="239">
        <f>IF(DLILibrary[[#This Row],[DLI/DLR]]="DLI",DLILibrary[[#This Row],[Value of DLI (in mln)]]/(VLOOKUP(DLILibrary[[#This Row],[Project ID]],'RBF Projects'!A:U,12,FALSE)),0)</f>
        <v>0</v>
      </c>
      <c r="N442" s="95" t="s">
        <v>62</v>
      </c>
      <c r="O442" s="45" t="s">
        <v>789</v>
      </c>
      <c r="P442" s="76" t="s">
        <v>28</v>
      </c>
      <c r="Q442" s="95" t="s">
        <v>790</v>
      </c>
      <c r="R442" s="76" t="s">
        <v>62</v>
      </c>
    </row>
    <row r="443" spans="1:18" outlineLevel="1" x14ac:dyDescent="0.2">
      <c r="A443" s="76" t="s">
        <v>114</v>
      </c>
      <c r="B443" s="95" t="s">
        <v>149</v>
      </c>
      <c r="C443" s="43" t="s">
        <v>24</v>
      </c>
      <c r="D443" s="76" t="s">
        <v>59</v>
      </c>
      <c r="E443" s="95" t="s">
        <v>102</v>
      </c>
      <c r="F443" s="95" t="s">
        <v>3232</v>
      </c>
      <c r="G443" s="95" t="s">
        <v>3240</v>
      </c>
      <c r="H443" s="95" t="s">
        <v>78</v>
      </c>
      <c r="I443" s="45" t="s">
        <v>791</v>
      </c>
      <c r="J443" s="95" t="str">
        <f>LEFT(DLILibrary[[#This Row],[DLI]], 3)</f>
        <v>DLR</v>
      </c>
      <c r="K443" s="121">
        <v>5</v>
      </c>
      <c r="L443" s="121">
        <f>IF(DLILibrary[[#This Row],[DLI/DLR]]="DLI",IF(J444="DLR",0,DLILibrary[[#This Row],[Value of DLI (in mln)]]),DLILibrary[[#This Row],[Value of DLI (in mln)]])</f>
        <v>5</v>
      </c>
      <c r="M443" s="239">
        <f>IF(DLILibrary[[#This Row],[DLI/DLR]]="DLI",DLILibrary[[#This Row],[Value of DLI (in mln)]]/(VLOOKUP(DLILibrary[[#This Row],[Project ID]],'RBF Projects'!A:U,12,FALSE)),0)</f>
        <v>0</v>
      </c>
      <c r="N443" s="95" t="s">
        <v>62</v>
      </c>
      <c r="O443" s="45" t="s">
        <v>777</v>
      </c>
      <c r="P443" s="76" t="s">
        <v>28</v>
      </c>
      <c r="Q443" s="95" t="s">
        <v>792</v>
      </c>
      <c r="R443" s="76" t="s">
        <v>62</v>
      </c>
    </row>
    <row r="444" spans="1:18" outlineLevel="1" x14ac:dyDescent="0.2">
      <c r="A444" s="76" t="s">
        <v>114</v>
      </c>
      <c r="B444" s="95" t="s">
        <v>149</v>
      </c>
      <c r="C444" s="43" t="s">
        <v>24</v>
      </c>
      <c r="D444" s="76" t="s">
        <v>59</v>
      </c>
      <c r="E444" s="95" t="s">
        <v>102</v>
      </c>
      <c r="F444" s="95" t="s">
        <v>3232</v>
      </c>
      <c r="G444" s="95" t="s">
        <v>3240</v>
      </c>
      <c r="H444" s="95" t="s">
        <v>78</v>
      </c>
      <c r="I444" s="45" t="s">
        <v>793</v>
      </c>
      <c r="J444" s="95" t="str">
        <f>LEFT(DLILibrary[[#This Row],[DLI]], 3)</f>
        <v>DLR</v>
      </c>
      <c r="K444" s="121">
        <v>5</v>
      </c>
      <c r="L444" s="121">
        <f>IF(DLILibrary[[#This Row],[DLI/DLR]]="DLI",IF(J445="DLR",0,DLILibrary[[#This Row],[Value of DLI (in mln)]]),DLILibrary[[#This Row],[Value of DLI (in mln)]])</f>
        <v>5</v>
      </c>
      <c r="M444" s="239">
        <f>IF(DLILibrary[[#This Row],[DLI/DLR]]="DLI",DLILibrary[[#This Row],[Value of DLI (in mln)]]/(VLOOKUP(DLILibrary[[#This Row],[Project ID]],'RBF Projects'!A:U,12,FALSE)),0)</f>
        <v>0</v>
      </c>
      <c r="N444" s="95" t="s">
        <v>62</v>
      </c>
      <c r="O444" s="45" t="s">
        <v>777</v>
      </c>
      <c r="P444" s="76" t="s">
        <v>28</v>
      </c>
      <c r="Q444" s="95" t="s">
        <v>792</v>
      </c>
      <c r="R444" s="76" t="s">
        <v>62</v>
      </c>
    </row>
    <row r="445" spans="1:18" outlineLevel="1" x14ac:dyDescent="0.2">
      <c r="A445" s="76" t="s">
        <v>114</v>
      </c>
      <c r="B445" s="95" t="s">
        <v>149</v>
      </c>
      <c r="C445" s="43" t="s">
        <v>24</v>
      </c>
      <c r="D445" s="76" t="s">
        <v>59</v>
      </c>
      <c r="E445" s="95" t="s">
        <v>102</v>
      </c>
      <c r="F445" s="95" t="s">
        <v>3232</v>
      </c>
      <c r="G445" s="95" t="s">
        <v>3240</v>
      </c>
      <c r="H445" s="95" t="s">
        <v>78</v>
      </c>
      <c r="I445" s="45" t="s">
        <v>795</v>
      </c>
      <c r="J445" s="95" t="str">
        <f>LEFT(DLILibrary[[#This Row],[DLI]], 3)</f>
        <v>DLR</v>
      </c>
      <c r="K445" s="121">
        <v>10</v>
      </c>
      <c r="L445" s="121">
        <f>IF(DLILibrary[[#This Row],[DLI/DLR]]="DLI",IF(J446="DLR",0,DLILibrary[[#This Row],[Value of DLI (in mln)]]),DLILibrary[[#This Row],[Value of DLI (in mln)]])</f>
        <v>10</v>
      </c>
      <c r="M445" s="239">
        <f>IF(DLILibrary[[#This Row],[DLI/DLR]]="DLI",DLILibrary[[#This Row],[Value of DLI (in mln)]]/(VLOOKUP(DLILibrary[[#This Row],[Project ID]],'RBF Projects'!A:U,12,FALSE)),0)</f>
        <v>0</v>
      </c>
      <c r="N445" s="95" t="s">
        <v>995</v>
      </c>
      <c r="O445" s="45" t="s">
        <v>740</v>
      </c>
      <c r="P445" s="76" t="s">
        <v>28</v>
      </c>
      <c r="Q445" s="95" t="s">
        <v>794</v>
      </c>
      <c r="R445" s="76" t="s">
        <v>62</v>
      </c>
    </row>
    <row r="446" spans="1:18" x14ac:dyDescent="0.2">
      <c r="A446" s="76" t="s">
        <v>114</v>
      </c>
      <c r="B446" s="95" t="s">
        <v>149</v>
      </c>
      <c r="C446" s="43" t="s">
        <v>24</v>
      </c>
      <c r="D446" s="76" t="s">
        <v>59</v>
      </c>
      <c r="E446" s="95" t="s">
        <v>102</v>
      </c>
      <c r="F446" s="95" t="s">
        <v>3236</v>
      </c>
      <c r="G446" s="95" t="s">
        <v>3504</v>
      </c>
      <c r="H446" s="95" t="s">
        <v>74</v>
      </c>
      <c r="I446" s="135" t="s">
        <v>796</v>
      </c>
      <c r="J446" s="136" t="str">
        <f>LEFT(DLILibrary[[#This Row],[DLI]], 3)</f>
        <v>DLI</v>
      </c>
      <c r="K446" s="137">
        <f>SUM(K447:K450)</f>
        <v>70</v>
      </c>
      <c r="L446" s="137">
        <f>IF(DLILibrary[[#This Row],[DLI/DLR]]="DLI",IF(J447="DLR",0,DLILibrary[[#This Row],[Value of DLI (in mln)]]),DLILibrary[[#This Row],[Value of DLI (in mln)]])</f>
        <v>0</v>
      </c>
      <c r="M446" s="239">
        <f>IF(DLILibrary[[#This Row],[DLI/DLR]]="DLI",DLILibrary[[#This Row],[Value of DLI (in mln)]]/(VLOOKUP(DLILibrary[[#This Row],[Project ID]],'RBF Projects'!A:U,12,FALSE)),0)</f>
        <v>0.14583333333333334</v>
      </c>
      <c r="N446" s="95" t="s">
        <v>62</v>
      </c>
      <c r="O446" s="138" t="s">
        <v>597</v>
      </c>
      <c r="P446" s="76" t="s">
        <v>28</v>
      </c>
      <c r="Q446" s="95" t="s">
        <v>822</v>
      </c>
      <c r="R446" s="76" t="s">
        <v>62</v>
      </c>
    </row>
    <row r="447" spans="1:18" outlineLevel="1" x14ac:dyDescent="0.2">
      <c r="A447" s="76" t="s">
        <v>114</v>
      </c>
      <c r="B447" s="95" t="s">
        <v>149</v>
      </c>
      <c r="C447" s="43" t="s">
        <v>24</v>
      </c>
      <c r="D447" s="76" t="s">
        <v>59</v>
      </c>
      <c r="E447" s="95" t="s">
        <v>102</v>
      </c>
      <c r="F447" s="95" t="s">
        <v>3236</v>
      </c>
      <c r="G447" s="95" t="s">
        <v>3504</v>
      </c>
      <c r="H447" s="95" t="s">
        <v>74</v>
      </c>
      <c r="I447" s="45" t="s">
        <v>797</v>
      </c>
      <c r="J447" s="95" t="str">
        <f>LEFT(DLILibrary[[#This Row],[DLI]], 3)</f>
        <v>DLR</v>
      </c>
      <c r="K447" s="121">
        <v>30</v>
      </c>
      <c r="L447" s="121">
        <f>IF(DLILibrary[[#This Row],[DLI/DLR]]="DLI",IF(J448="DLR",0,DLILibrary[[#This Row],[Value of DLI (in mln)]]),DLILibrary[[#This Row],[Value of DLI (in mln)]])</f>
        <v>30</v>
      </c>
      <c r="M447" s="239">
        <f>IF(DLILibrary[[#This Row],[DLI/DLR]]="DLI",DLILibrary[[#This Row],[Value of DLI (in mln)]]/(VLOOKUP(DLILibrary[[#This Row],[Project ID]],'RBF Projects'!A:U,12,FALSE)),0)</f>
        <v>0</v>
      </c>
      <c r="N447" s="95" t="s">
        <v>62</v>
      </c>
      <c r="O447" s="45" t="s">
        <v>798</v>
      </c>
      <c r="P447" s="76" t="s">
        <v>28</v>
      </c>
      <c r="Q447" s="95" t="s">
        <v>775</v>
      </c>
      <c r="R447" s="76" t="s">
        <v>62</v>
      </c>
    </row>
    <row r="448" spans="1:18" outlineLevel="1" x14ac:dyDescent="0.2">
      <c r="A448" s="76" t="s">
        <v>114</v>
      </c>
      <c r="B448" s="95" t="s">
        <v>149</v>
      </c>
      <c r="C448" s="43" t="s">
        <v>24</v>
      </c>
      <c r="D448" s="76" t="s">
        <v>59</v>
      </c>
      <c r="E448" s="95" t="s">
        <v>102</v>
      </c>
      <c r="F448" s="95" t="s">
        <v>3236</v>
      </c>
      <c r="G448" s="95" t="s">
        <v>3504</v>
      </c>
      <c r="H448" s="95" t="s">
        <v>74</v>
      </c>
      <c r="I448" s="45" t="s">
        <v>799</v>
      </c>
      <c r="J448" s="95" t="str">
        <f>LEFT(DLILibrary[[#This Row],[DLI]], 3)</f>
        <v>DLR</v>
      </c>
      <c r="K448" s="121">
        <v>20</v>
      </c>
      <c r="L448" s="121">
        <f>IF(DLILibrary[[#This Row],[DLI/DLR]]="DLI",IF(J449="DLR",0,DLILibrary[[#This Row],[Value of DLI (in mln)]]),DLILibrary[[#This Row],[Value of DLI (in mln)]])</f>
        <v>20</v>
      </c>
      <c r="M448" s="239">
        <f>IF(DLILibrary[[#This Row],[DLI/DLR]]="DLI",DLILibrary[[#This Row],[Value of DLI (in mln)]]/(VLOOKUP(DLILibrary[[#This Row],[Project ID]],'RBF Projects'!A:U,12,FALSE)),0)</f>
        <v>0</v>
      </c>
      <c r="N448" s="95" t="s">
        <v>62</v>
      </c>
      <c r="O448" s="45" t="s">
        <v>800</v>
      </c>
      <c r="P448" s="76" t="s">
        <v>28</v>
      </c>
      <c r="Q448" s="95" t="s">
        <v>801</v>
      </c>
      <c r="R448" s="76" t="s">
        <v>62</v>
      </c>
    </row>
    <row r="449" spans="1:18" outlineLevel="1" x14ac:dyDescent="0.2">
      <c r="A449" s="76" t="s">
        <v>114</v>
      </c>
      <c r="B449" s="95" t="s">
        <v>149</v>
      </c>
      <c r="C449" s="43" t="s">
        <v>24</v>
      </c>
      <c r="D449" s="76" t="s">
        <v>59</v>
      </c>
      <c r="E449" s="95" t="s">
        <v>102</v>
      </c>
      <c r="F449" s="95" t="s">
        <v>3236</v>
      </c>
      <c r="G449" s="95" t="s">
        <v>3504</v>
      </c>
      <c r="H449" s="95" t="s">
        <v>74</v>
      </c>
      <c r="I449" s="45" t="s">
        <v>802</v>
      </c>
      <c r="J449" s="95" t="str">
        <f>LEFT(DLILibrary[[#This Row],[DLI]], 3)</f>
        <v>DLR</v>
      </c>
      <c r="K449" s="121">
        <v>10</v>
      </c>
      <c r="L449" s="121">
        <f>IF(DLILibrary[[#This Row],[DLI/DLR]]="DLI",IF(J450="DLR",0,DLILibrary[[#This Row],[Value of DLI (in mln)]]),DLILibrary[[#This Row],[Value of DLI (in mln)]])</f>
        <v>10</v>
      </c>
      <c r="M449" s="239">
        <f>IF(DLILibrary[[#This Row],[DLI/DLR]]="DLI",DLILibrary[[#This Row],[Value of DLI (in mln)]]/(VLOOKUP(DLILibrary[[#This Row],[Project ID]],'RBF Projects'!A:U,12,FALSE)),0)</f>
        <v>0</v>
      </c>
      <c r="N449" s="95" t="s">
        <v>62</v>
      </c>
      <c r="O449" s="45" t="s">
        <v>740</v>
      </c>
      <c r="P449" s="76" t="s">
        <v>28</v>
      </c>
      <c r="Q449" s="95" t="s">
        <v>737</v>
      </c>
      <c r="R449" s="76" t="s">
        <v>62</v>
      </c>
    </row>
    <row r="450" spans="1:18" outlineLevel="1" x14ac:dyDescent="0.2">
      <c r="A450" s="76" t="s">
        <v>114</v>
      </c>
      <c r="B450" s="95" t="s">
        <v>149</v>
      </c>
      <c r="C450" s="43" t="s">
        <v>24</v>
      </c>
      <c r="D450" s="76" t="s">
        <v>59</v>
      </c>
      <c r="E450" s="95" t="s">
        <v>102</v>
      </c>
      <c r="F450" s="95" t="s">
        <v>3236</v>
      </c>
      <c r="G450" s="95" t="s">
        <v>3504</v>
      </c>
      <c r="H450" s="95" t="s">
        <v>74</v>
      </c>
      <c r="I450" s="45" t="s">
        <v>803</v>
      </c>
      <c r="J450" s="95" t="str">
        <f>LEFT(DLILibrary[[#This Row],[DLI]], 3)</f>
        <v>DLR</v>
      </c>
      <c r="K450" s="121">
        <v>10</v>
      </c>
      <c r="L450" s="121">
        <f>IF(DLILibrary[[#This Row],[DLI/DLR]]="DLI",IF(J451="DLR",0,DLILibrary[[#This Row],[Value of DLI (in mln)]]),DLILibrary[[#This Row],[Value of DLI (in mln)]])</f>
        <v>10</v>
      </c>
      <c r="M450" s="239">
        <f>IF(DLILibrary[[#This Row],[DLI/DLR]]="DLI",DLILibrary[[#This Row],[Value of DLI (in mln)]]/(VLOOKUP(DLILibrary[[#This Row],[Project ID]],'RBF Projects'!A:U,12,FALSE)),0)</f>
        <v>0</v>
      </c>
      <c r="N450" s="95" t="s">
        <v>61</v>
      </c>
      <c r="O450" s="45" t="s">
        <v>804</v>
      </c>
      <c r="P450" s="76" t="s">
        <v>28</v>
      </c>
      <c r="Q450" s="95" t="s">
        <v>805</v>
      </c>
      <c r="R450" s="76" t="s">
        <v>62</v>
      </c>
    </row>
    <row r="451" spans="1:18" x14ac:dyDescent="0.2">
      <c r="A451" s="76" t="s">
        <v>114</v>
      </c>
      <c r="B451" s="95" t="s">
        <v>149</v>
      </c>
      <c r="C451" s="43" t="s">
        <v>24</v>
      </c>
      <c r="D451" s="76" t="s">
        <v>59</v>
      </c>
      <c r="E451" s="95" t="s">
        <v>102</v>
      </c>
      <c r="F451" s="95" t="s">
        <v>3234</v>
      </c>
      <c r="G451" s="95" t="s">
        <v>2866</v>
      </c>
      <c r="H451" s="95" t="s">
        <v>78</v>
      </c>
      <c r="I451" s="135" t="s">
        <v>806</v>
      </c>
      <c r="J451" s="136" t="str">
        <f>LEFT(DLILibrary[[#This Row],[DLI]], 3)</f>
        <v>DLI</v>
      </c>
      <c r="K451" s="137">
        <f>SUM(K452:K454)</f>
        <v>30</v>
      </c>
      <c r="L451" s="137">
        <f>IF(DLILibrary[[#This Row],[DLI/DLR]]="DLI",IF(J452="DLR",0,DLILibrary[[#This Row],[Value of DLI (in mln)]]),DLILibrary[[#This Row],[Value of DLI (in mln)]])</f>
        <v>0</v>
      </c>
      <c r="M451" s="239">
        <f>IF(DLILibrary[[#This Row],[DLI/DLR]]="DLI",DLILibrary[[#This Row],[Value of DLI (in mln)]]/(VLOOKUP(DLILibrary[[#This Row],[Project ID]],'RBF Projects'!A:U,12,FALSE)),0)</f>
        <v>6.25E-2</v>
      </c>
      <c r="N451" s="95" t="s">
        <v>61</v>
      </c>
      <c r="O451" s="138" t="s">
        <v>597</v>
      </c>
      <c r="P451" s="76" t="s">
        <v>28</v>
      </c>
      <c r="Q451" s="95" t="s">
        <v>823</v>
      </c>
      <c r="R451" s="76" t="s">
        <v>62</v>
      </c>
    </row>
    <row r="452" spans="1:18" outlineLevel="1" x14ac:dyDescent="0.2">
      <c r="A452" s="76" t="s">
        <v>114</v>
      </c>
      <c r="B452" s="95" t="s">
        <v>149</v>
      </c>
      <c r="C452" s="43" t="s">
        <v>24</v>
      </c>
      <c r="D452" s="76" t="s">
        <v>59</v>
      </c>
      <c r="E452" s="95" t="s">
        <v>102</v>
      </c>
      <c r="F452" s="95" t="s">
        <v>3234</v>
      </c>
      <c r="G452" s="95" t="s">
        <v>2866</v>
      </c>
      <c r="H452" s="95" t="s">
        <v>78</v>
      </c>
      <c r="I452" s="45" t="s">
        <v>3030</v>
      </c>
      <c r="J452" s="95" t="str">
        <f>LEFT(DLILibrary[[#This Row],[DLI]], 3)</f>
        <v>DLR</v>
      </c>
      <c r="K452" s="121">
        <v>18</v>
      </c>
      <c r="L452" s="121">
        <f>IF(DLILibrary[[#This Row],[DLI/DLR]]="DLI",IF(J453="DLR",0,DLILibrary[[#This Row],[Value of DLI (in mln)]]),DLILibrary[[#This Row],[Value of DLI (in mln)]])</f>
        <v>18</v>
      </c>
      <c r="M452" s="239">
        <f>IF(DLILibrary[[#This Row],[DLI/DLR]]="DLI",DLILibrary[[#This Row],[Value of DLI (in mln)]]/(VLOOKUP(DLILibrary[[#This Row],[Project ID]],'RBF Projects'!A:U,12,FALSE)),0)</f>
        <v>0</v>
      </c>
      <c r="N452" s="95" t="s">
        <v>61</v>
      </c>
      <c r="O452" s="45" t="s">
        <v>807</v>
      </c>
      <c r="P452" s="76" t="s">
        <v>28</v>
      </c>
      <c r="Q452" s="95" t="s">
        <v>808</v>
      </c>
      <c r="R452" s="76" t="s">
        <v>62</v>
      </c>
    </row>
    <row r="453" spans="1:18" outlineLevel="1" x14ac:dyDescent="0.2">
      <c r="A453" s="76" t="s">
        <v>114</v>
      </c>
      <c r="B453" s="95" t="s">
        <v>149</v>
      </c>
      <c r="C453" s="43" t="s">
        <v>24</v>
      </c>
      <c r="D453" s="76" t="s">
        <v>59</v>
      </c>
      <c r="E453" s="95" t="s">
        <v>102</v>
      </c>
      <c r="F453" s="95" t="s">
        <v>3234</v>
      </c>
      <c r="G453" s="95" t="s">
        <v>2866</v>
      </c>
      <c r="H453" s="95" t="s">
        <v>78</v>
      </c>
      <c r="I453" s="45" t="s">
        <v>3031</v>
      </c>
      <c r="J453" s="95" t="str">
        <f>LEFT(DLILibrary[[#This Row],[DLI]], 3)</f>
        <v>DLR</v>
      </c>
      <c r="K453" s="121">
        <v>10</v>
      </c>
      <c r="L453" s="121">
        <f>IF(DLILibrary[[#This Row],[DLI/DLR]]="DLI",IF(J454="DLR",0,DLILibrary[[#This Row],[Value of DLI (in mln)]]),DLILibrary[[#This Row],[Value of DLI (in mln)]])</f>
        <v>10</v>
      </c>
      <c r="M453" s="239">
        <f>IF(DLILibrary[[#This Row],[DLI/DLR]]="DLI",DLILibrary[[#This Row],[Value of DLI (in mln)]]/(VLOOKUP(DLILibrary[[#This Row],[Project ID]],'RBF Projects'!A:U,12,FALSE)),0)</f>
        <v>0</v>
      </c>
      <c r="N453" s="95" t="s">
        <v>61</v>
      </c>
      <c r="O453" s="45" t="s">
        <v>809</v>
      </c>
      <c r="P453" s="76" t="s">
        <v>28</v>
      </c>
      <c r="Q453" s="95" t="s">
        <v>810</v>
      </c>
      <c r="R453" s="76" t="s">
        <v>62</v>
      </c>
    </row>
    <row r="454" spans="1:18" outlineLevel="1" x14ac:dyDescent="0.2">
      <c r="A454" s="76" t="s">
        <v>114</v>
      </c>
      <c r="B454" s="95" t="s">
        <v>149</v>
      </c>
      <c r="C454" s="43" t="s">
        <v>24</v>
      </c>
      <c r="D454" s="76" t="s">
        <v>59</v>
      </c>
      <c r="E454" s="95" t="s">
        <v>102</v>
      </c>
      <c r="F454" s="95" t="s">
        <v>3234</v>
      </c>
      <c r="G454" s="95" t="s">
        <v>2866</v>
      </c>
      <c r="H454" s="95" t="s">
        <v>78</v>
      </c>
      <c r="I454" s="45" t="s">
        <v>811</v>
      </c>
      <c r="J454" s="95" t="str">
        <f>LEFT(DLILibrary[[#This Row],[DLI]], 3)</f>
        <v>DLR</v>
      </c>
      <c r="K454" s="121">
        <v>2</v>
      </c>
      <c r="L454" s="121">
        <f>IF(DLILibrary[[#This Row],[DLI/DLR]]="DLI",IF(J455="DLR",0,DLILibrary[[#This Row],[Value of DLI (in mln)]]),DLILibrary[[#This Row],[Value of DLI (in mln)]])</f>
        <v>2</v>
      </c>
      <c r="M454" s="239">
        <f>IF(DLILibrary[[#This Row],[DLI/DLR]]="DLI",DLILibrary[[#This Row],[Value of DLI (in mln)]]/(VLOOKUP(DLILibrary[[#This Row],[Project ID]],'RBF Projects'!A:U,12,FALSE)),0)</f>
        <v>0</v>
      </c>
      <c r="N454" s="95" t="s">
        <v>61</v>
      </c>
      <c r="O454" s="45" t="s">
        <v>812</v>
      </c>
      <c r="P454" s="76" t="s">
        <v>28</v>
      </c>
      <c r="Q454" s="95" t="s">
        <v>810</v>
      </c>
      <c r="R454" s="76" t="s">
        <v>62</v>
      </c>
    </row>
    <row r="455" spans="1:18" x14ac:dyDescent="0.2">
      <c r="A455" s="76" t="s">
        <v>114</v>
      </c>
      <c r="B455" s="95" t="s">
        <v>149</v>
      </c>
      <c r="C455" s="43" t="s">
        <v>24</v>
      </c>
      <c r="D455" s="76" t="s">
        <v>59</v>
      </c>
      <c r="E455" s="95" t="s">
        <v>102</v>
      </c>
      <c r="F455" s="95" t="s">
        <v>3236</v>
      </c>
      <c r="G455" s="95" t="s">
        <v>3504</v>
      </c>
      <c r="H455" s="95" t="s">
        <v>78</v>
      </c>
      <c r="I455" s="135" t="s">
        <v>813</v>
      </c>
      <c r="J455" s="136" t="str">
        <f>LEFT(DLILibrary[[#This Row],[DLI]], 3)</f>
        <v>DLI</v>
      </c>
      <c r="K455" s="137">
        <f>SUM(K456:K457)</f>
        <v>60</v>
      </c>
      <c r="L455" s="137">
        <f>IF(DLILibrary[[#This Row],[DLI/DLR]]="DLI",IF(J456="DLR",0,DLILibrary[[#This Row],[Value of DLI (in mln)]]),DLILibrary[[#This Row],[Value of DLI (in mln)]])</f>
        <v>0</v>
      </c>
      <c r="M455" s="239">
        <f>IF(DLILibrary[[#This Row],[DLI/DLR]]="DLI",DLILibrary[[#This Row],[Value of DLI (in mln)]]/(VLOOKUP(DLILibrary[[#This Row],[Project ID]],'RBF Projects'!A:U,12,FALSE)),0)</f>
        <v>0.125</v>
      </c>
      <c r="N455" s="95" t="s">
        <v>62</v>
      </c>
      <c r="O455" s="138" t="s">
        <v>597</v>
      </c>
      <c r="P455" s="76" t="s">
        <v>28</v>
      </c>
      <c r="Q455" s="95" t="s">
        <v>816</v>
      </c>
      <c r="R455" s="76" t="s">
        <v>62</v>
      </c>
    </row>
    <row r="456" spans="1:18" outlineLevel="1" x14ac:dyDescent="0.2">
      <c r="A456" s="76" t="s">
        <v>114</v>
      </c>
      <c r="B456" s="95" t="s">
        <v>149</v>
      </c>
      <c r="C456" s="43" t="s">
        <v>24</v>
      </c>
      <c r="D456" s="76" t="s">
        <v>59</v>
      </c>
      <c r="E456" s="95" t="s">
        <v>102</v>
      </c>
      <c r="F456" s="95" t="s">
        <v>3236</v>
      </c>
      <c r="G456" s="95" t="s">
        <v>3504</v>
      </c>
      <c r="H456" s="95" t="s">
        <v>78</v>
      </c>
      <c r="I456" s="45" t="s">
        <v>814</v>
      </c>
      <c r="J456" s="95" t="str">
        <f>LEFT(DLILibrary[[#This Row],[DLI]], 3)</f>
        <v>DLR</v>
      </c>
      <c r="K456" s="121">
        <v>40</v>
      </c>
      <c r="L456" s="121">
        <f>IF(DLILibrary[[#This Row],[DLI/DLR]]="DLI",IF(J457="DLR",0,DLILibrary[[#This Row],[Value of DLI (in mln)]]),DLILibrary[[#This Row],[Value of DLI (in mln)]])</f>
        <v>40</v>
      </c>
      <c r="M456" s="239">
        <f>IF(DLILibrary[[#This Row],[DLI/DLR]]="DLI",DLILibrary[[#This Row],[Value of DLI (in mln)]]/(VLOOKUP(DLILibrary[[#This Row],[Project ID]],'RBF Projects'!A:U,12,FALSE)),0)</f>
        <v>0</v>
      </c>
      <c r="N456" s="95" t="s">
        <v>62</v>
      </c>
      <c r="O456" s="45" t="s">
        <v>815</v>
      </c>
      <c r="P456" s="76" t="s">
        <v>28</v>
      </c>
      <c r="Q456" s="95" t="s">
        <v>816</v>
      </c>
      <c r="R456" s="76" t="s">
        <v>62</v>
      </c>
    </row>
    <row r="457" spans="1:18" outlineLevel="1" x14ac:dyDescent="0.2">
      <c r="A457" s="76" t="s">
        <v>114</v>
      </c>
      <c r="B457" s="95" t="s">
        <v>149</v>
      </c>
      <c r="C457" s="43" t="s">
        <v>24</v>
      </c>
      <c r="D457" s="76" t="s">
        <v>59</v>
      </c>
      <c r="E457" s="95" t="s">
        <v>102</v>
      </c>
      <c r="F457" s="95" t="s">
        <v>3236</v>
      </c>
      <c r="G457" s="95" t="s">
        <v>3504</v>
      </c>
      <c r="H457" s="95" t="s">
        <v>78</v>
      </c>
      <c r="I457" s="45" t="s">
        <v>3032</v>
      </c>
      <c r="J457" s="95" t="str">
        <f>LEFT(DLILibrary[[#This Row],[DLI]], 3)</f>
        <v>DLR</v>
      </c>
      <c r="K457" s="121">
        <v>20</v>
      </c>
      <c r="L457" s="121">
        <f>IF(DLILibrary[[#This Row],[DLI/DLR]]="DLI",IF(J458="DLR",0,DLILibrary[[#This Row],[Value of DLI (in mln)]]),DLILibrary[[#This Row],[Value of DLI (in mln)]])</f>
        <v>20</v>
      </c>
      <c r="M457" s="239">
        <f>IF(DLILibrary[[#This Row],[DLI/DLR]]="DLI",DLILibrary[[#This Row],[Value of DLI (in mln)]]/(VLOOKUP(DLILibrary[[#This Row],[Project ID]],'RBF Projects'!A:U,12,FALSE)),0)</f>
        <v>0</v>
      </c>
      <c r="N457" s="95" t="s">
        <v>62</v>
      </c>
      <c r="O457" s="45" t="s">
        <v>800</v>
      </c>
      <c r="P457" s="76" t="s">
        <v>28</v>
      </c>
      <c r="Q457" s="95" t="s">
        <v>816</v>
      </c>
      <c r="R457" s="76" t="s">
        <v>62</v>
      </c>
    </row>
    <row r="458" spans="1:18" s="78" customFormat="1" x14ac:dyDescent="0.2">
      <c r="A458" s="77" t="s">
        <v>106</v>
      </c>
      <c r="B458" s="78" t="s">
        <v>824</v>
      </c>
      <c r="C458" s="42" t="s">
        <v>19</v>
      </c>
      <c r="D458" s="77" t="s">
        <v>58</v>
      </c>
      <c r="E458" s="78" t="s">
        <v>102</v>
      </c>
      <c r="F458" s="78" t="s">
        <v>3238</v>
      </c>
      <c r="G458" s="78" t="s">
        <v>3243</v>
      </c>
      <c r="H458" s="130" t="s">
        <v>78</v>
      </c>
      <c r="I458" s="129" t="s">
        <v>825</v>
      </c>
      <c r="J458" s="130" t="str">
        <f>LEFT(DLILibrary[[#This Row],[DLI]], 3)</f>
        <v>DLI</v>
      </c>
      <c r="K458" s="131">
        <f>SUM(K459:K463)</f>
        <v>40</v>
      </c>
      <c r="L458" s="131">
        <f>IF(DLILibrary[[#This Row],[DLI/DLR]]="DLI",IF(J459="DLR",0,DLILibrary[[#This Row],[Value of DLI (in mln)]]),DLILibrary[[#This Row],[Value of DLI (in mln)]])</f>
        <v>0</v>
      </c>
      <c r="M458" s="239">
        <f>IF(DLILibrary[[#This Row],[DLI/DLR]]="DLI",DLILibrary[[#This Row],[Value of DLI (in mln)]]/(VLOOKUP(DLILibrary[[#This Row],[Project ID]],'RBF Projects'!A:U,12,FALSE)),0)</f>
        <v>0.13793103448275862</v>
      </c>
      <c r="N458" s="78" t="s">
        <v>995</v>
      </c>
      <c r="O458" s="133" t="s">
        <v>597</v>
      </c>
      <c r="P458" s="77" t="s">
        <v>28</v>
      </c>
      <c r="Q458" s="77" t="s">
        <v>995</v>
      </c>
      <c r="R458" s="77" t="s">
        <v>2278</v>
      </c>
    </row>
    <row r="459" spans="1:18" outlineLevel="1" x14ac:dyDescent="0.2">
      <c r="A459" s="76" t="s">
        <v>106</v>
      </c>
      <c r="B459" s="95" t="s">
        <v>824</v>
      </c>
      <c r="C459" s="43" t="s">
        <v>19</v>
      </c>
      <c r="D459" s="76" t="s">
        <v>58</v>
      </c>
      <c r="E459" s="95" t="s">
        <v>102</v>
      </c>
      <c r="F459" s="95" t="s">
        <v>2810</v>
      </c>
      <c r="G459" s="95" t="s">
        <v>2820</v>
      </c>
      <c r="H459" s="95" t="s">
        <v>78</v>
      </c>
      <c r="I459" s="45" t="s">
        <v>826</v>
      </c>
      <c r="J459" s="95" t="str">
        <f>LEFT(DLILibrary[[#This Row],[DLI]], 3)</f>
        <v>DLR</v>
      </c>
      <c r="K459" s="121">
        <v>10</v>
      </c>
      <c r="L459" s="121">
        <f>IF(DLILibrary[[#This Row],[DLI/DLR]]="DLI",IF(J460="DLR",0,DLILibrary[[#This Row],[Value of DLI (in mln)]]),DLILibrary[[#This Row],[Value of DLI (in mln)]])</f>
        <v>10</v>
      </c>
      <c r="M459" s="239">
        <f>IF(DLILibrary[[#This Row],[DLI/DLR]]="DLI",DLILibrary[[#This Row],[Value of DLI (in mln)]]/(VLOOKUP(DLILibrary[[#This Row],[Project ID]],'RBF Projects'!A:U,12,FALSE)),0)</f>
        <v>0</v>
      </c>
      <c r="N459" s="95" t="s">
        <v>62</v>
      </c>
      <c r="O459" s="45" t="s">
        <v>831</v>
      </c>
      <c r="P459" s="76" t="s">
        <v>28</v>
      </c>
      <c r="Q459" s="76" t="s">
        <v>868</v>
      </c>
      <c r="R459" s="76" t="s">
        <v>2571</v>
      </c>
    </row>
    <row r="460" spans="1:18" outlineLevel="1" x14ac:dyDescent="0.2">
      <c r="A460" s="76" t="s">
        <v>106</v>
      </c>
      <c r="B460" s="95" t="s">
        <v>824</v>
      </c>
      <c r="C460" s="43" t="s">
        <v>19</v>
      </c>
      <c r="D460" s="76" t="s">
        <v>58</v>
      </c>
      <c r="E460" s="95" t="s">
        <v>102</v>
      </c>
      <c r="F460" s="95" t="s">
        <v>3238</v>
      </c>
      <c r="G460" s="95" t="s">
        <v>3242</v>
      </c>
      <c r="H460" s="95" t="s">
        <v>78</v>
      </c>
      <c r="I460" s="45" t="s">
        <v>827</v>
      </c>
      <c r="J460" s="95" t="str">
        <f>LEFT(DLILibrary[[#This Row],[DLI]], 3)</f>
        <v>DLR</v>
      </c>
      <c r="K460" s="121">
        <v>0</v>
      </c>
      <c r="L460" s="121">
        <f>IF(DLILibrary[[#This Row],[DLI/DLR]]="DLI",IF(J461="DLR",0,DLILibrary[[#This Row],[Value of DLI (in mln)]]),DLILibrary[[#This Row],[Value of DLI (in mln)]])</f>
        <v>0</v>
      </c>
      <c r="M460" s="239">
        <f>IF(DLILibrary[[#This Row],[DLI/DLR]]="DLI",DLILibrary[[#This Row],[Value of DLI (in mln)]]/(VLOOKUP(DLILibrary[[#This Row],[Project ID]],'RBF Projects'!A:U,12,FALSE)),0)</f>
        <v>0</v>
      </c>
      <c r="N460" s="95" t="s">
        <v>62</v>
      </c>
      <c r="O460" s="45" t="s">
        <v>472</v>
      </c>
      <c r="P460" s="76" t="s">
        <v>28</v>
      </c>
      <c r="Q460" s="95" t="s">
        <v>871</v>
      </c>
      <c r="R460" s="76" t="s">
        <v>2571</v>
      </c>
    </row>
    <row r="461" spans="1:18" outlineLevel="1" x14ac:dyDescent="0.2">
      <c r="A461" s="76" t="s">
        <v>106</v>
      </c>
      <c r="B461" s="95" t="s">
        <v>824</v>
      </c>
      <c r="C461" s="43" t="s">
        <v>19</v>
      </c>
      <c r="D461" s="76" t="s">
        <v>58</v>
      </c>
      <c r="E461" s="95" t="s">
        <v>102</v>
      </c>
      <c r="F461" s="95" t="s">
        <v>3238</v>
      </c>
      <c r="G461" s="95" t="s">
        <v>3242</v>
      </c>
      <c r="H461" s="95" t="s">
        <v>78</v>
      </c>
      <c r="I461" s="45" t="s">
        <v>835</v>
      </c>
      <c r="J461" s="95" t="str">
        <f>LEFT(DLILibrary[[#This Row],[DLI]], 3)</f>
        <v>DLR</v>
      </c>
      <c r="K461" s="121">
        <v>10</v>
      </c>
      <c r="L461" s="121">
        <f>IF(DLILibrary[[#This Row],[DLI/DLR]]="DLI",IF(J462="DLR",0,DLILibrary[[#This Row],[Value of DLI (in mln)]]),DLILibrary[[#This Row],[Value of DLI (in mln)]])</f>
        <v>10</v>
      </c>
      <c r="M461" s="239">
        <f>IF(DLILibrary[[#This Row],[DLI/DLR]]="DLI",DLILibrary[[#This Row],[Value of DLI (in mln)]]/(VLOOKUP(DLILibrary[[#This Row],[Project ID]],'RBF Projects'!A:U,12,FALSE)),0)</f>
        <v>0</v>
      </c>
      <c r="N461" s="95" t="s">
        <v>62</v>
      </c>
      <c r="O461" s="45" t="s">
        <v>834</v>
      </c>
      <c r="P461" s="76" t="s">
        <v>28</v>
      </c>
      <c r="Q461" s="95" t="s">
        <v>869</v>
      </c>
      <c r="R461" s="76" t="s">
        <v>2571</v>
      </c>
    </row>
    <row r="462" spans="1:18" outlineLevel="1" x14ac:dyDescent="0.2">
      <c r="A462" s="76" t="s">
        <v>106</v>
      </c>
      <c r="B462" s="95" t="s">
        <v>824</v>
      </c>
      <c r="C462" s="43" t="s">
        <v>19</v>
      </c>
      <c r="D462" s="76" t="s">
        <v>58</v>
      </c>
      <c r="E462" s="95" t="s">
        <v>102</v>
      </c>
      <c r="F462" s="95" t="s">
        <v>3238</v>
      </c>
      <c r="G462" s="95" t="s">
        <v>3242</v>
      </c>
      <c r="H462" s="95" t="s">
        <v>78</v>
      </c>
      <c r="I462" s="45" t="s">
        <v>828</v>
      </c>
      <c r="J462" s="95" t="str">
        <f>LEFT(DLILibrary[[#This Row],[DLI]], 3)</f>
        <v>DLR</v>
      </c>
      <c r="K462" s="121">
        <v>5</v>
      </c>
      <c r="L462" s="121">
        <f>IF(DLILibrary[[#This Row],[DLI/DLR]]="DLI",IF(J463="DLR",0,DLILibrary[[#This Row],[Value of DLI (in mln)]]),DLILibrary[[#This Row],[Value of DLI (in mln)]])</f>
        <v>5</v>
      </c>
      <c r="M462" s="239">
        <f>IF(DLILibrary[[#This Row],[DLI/DLR]]="DLI",DLILibrary[[#This Row],[Value of DLI (in mln)]]/(VLOOKUP(DLILibrary[[#This Row],[Project ID]],'RBF Projects'!A:U,12,FALSE)),0)</f>
        <v>0</v>
      </c>
      <c r="N462" s="95" t="s">
        <v>61</v>
      </c>
      <c r="O462" s="45" t="s">
        <v>833</v>
      </c>
      <c r="P462" s="76" t="s">
        <v>28</v>
      </c>
      <c r="Q462" s="95" t="s">
        <v>870</v>
      </c>
      <c r="R462" s="76" t="s">
        <v>2571</v>
      </c>
    </row>
    <row r="463" spans="1:18" outlineLevel="1" x14ac:dyDescent="0.2">
      <c r="A463" s="76" t="s">
        <v>106</v>
      </c>
      <c r="B463" s="95" t="s">
        <v>824</v>
      </c>
      <c r="C463" s="43" t="s">
        <v>19</v>
      </c>
      <c r="D463" s="76" t="s">
        <v>58</v>
      </c>
      <c r="E463" s="95" t="s">
        <v>102</v>
      </c>
      <c r="F463" s="95" t="s">
        <v>3238</v>
      </c>
      <c r="G463" s="95" t="s">
        <v>3242</v>
      </c>
      <c r="H463" s="95" t="s">
        <v>78</v>
      </c>
      <c r="I463" s="45" t="s">
        <v>829</v>
      </c>
      <c r="J463" s="95" t="str">
        <f>LEFT(DLILibrary[[#This Row],[DLI]], 3)</f>
        <v>DLR</v>
      </c>
      <c r="K463" s="121">
        <v>15</v>
      </c>
      <c r="L463" s="121">
        <f>IF(DLILibrary[[#This Row],[DLI/DLR]]="DLI",IF(J464="DLR",0,DLILibrary[[#This Row],[Value of DLI (in mln)]]),DLILibrary[[#This Row],[Value of DLI (in mln)]])</f>
        <v>15</v>
      </c>
      <c r="M463" s="239">
        <f>IF(DLILibrary[[#This Row],[DLI/DLR]]="DLI",DLILibrary[[#This Row],[Value of DLI (in mln)]]/(VLOOKUP(DLILibrary[[#This Row],[Project ID]],'RBF Projects'!A:U,12,FALSE)),0)</f>
        <v>0</v>
      </c>
      <c r="N463" s="95" t="s">
        <v>61</v>
      </c>
      <c r="O463" s="45" t="s">
        <v>832</v>
      </c>
      <c r="P463" s="76" t="s">
        <v>28</v>
      </c>
      <c r="Q463" s="95" t="s">
        <v>870</v>
      </c>
      <c r="R463" s="76" t="s">
        <v>2571</v>
      </c>
    </row>
    <row r="464" spans="1:18" x14ac:dyDescent="0.2">
      <c r="A464" s="76" t="s">
        <v>106</v>
      </c>
      <c r="B464" s="95" t="s">
        <v>824</v>
      </c>
      <c r="C464" s="43" t="s">
        <v>19</v>
      </c>
      <c r="D464" s="76" t="s">
        <v>58</v>
      </c>
      <c r="E464" s="95" t="s">
        <v>102</v>
      </c>
      <c r="F464" s="95" t="s">
        <v>3231</v>
      </c>
      <c r="G464" s="95" t="s">
        <v>3472</v>
      </c>
      <c r="H464" s="95" t="s">
        <v>78</v>
      </c>
      <c r="I464" s="135" t="s">
        <v>830</v>
      </c>
      <c r="J464" s="136" t="str">
        <f>LEFT(DLILibrary[[#This Row],[DLI]], 3)</f>
        <v>DLI</v>
      </c>
      <c r="K464" s="137">
        <f>SUM(K465:K468)</f>
        <v>40</v>
      </c>
      <c r="L464" s="137">
        <f>IF(DLILibrary[[#This Row],[DLI/DLR]]="DLI",IF(J465="DLR",0,DLILibrary[[#This Row],[Value of DLI (in mln)]]),DLILibrary[[#This Row],[Value of DLI (in mln)]])</f>
        <v>0</v>
      </c>
      <c r="M464" s="239">
        <f>IF(DLILibrary[[#This Row],[DLI/DLR]]="DLI",DLILibrary[[#This Row],[Value of DLI (in mln)]]/(VLOOKUP(DLILibrary[[#This Row],[Project ID]],'RBF Projects'!A:U,12,FALSE)),0)</f>
        <v>0.13793103448275862</v>
      </c>
      <c r="N464" s="95" t="s">
        <v>62</v>
      </c>
      <c r="O464" s="138" t="s">
        <v>597</v>
      </c>
      <c r="P464" s="76" t="s">
        <v>28</v>
      </c>
      <c r="Q464" s="76" t="s">
        <v>995</v>
      </c>
      <c r="R464" s="76" t="s">
        <v>2278</v>
      </c>
    </row>
    <row r="465" spans="1:18" outlineLevel="1" x14ac:dyDescent="0.2">
      <c r="A465" s="76" t="s">
        <v>106</v>
      </c>
      <c r="B465" s="95" t="s">
        <v>824</v>
      </c>
      <c r="C465" s="43" t="s">
        <v>19</v>
      </c>
      <c r="D465" s="76" t="s">
        <v>58</v>
      </c>
      <c r="E465" s="95" t="s">
        <v>102</v>
      </c>
      <c r="F465" s="95" t="s">
        <v>3231</v>
      </c>
      <c r="G465" s="95" t="s">
        <v>3472</v>
      </c>
      <c r="H465" s="95" t="s">
        <v>78</v>
      </c>
      <c r="I465" s="45" t="s">
        <v>836</v>
      </c>
      <c r="J465" s="95" t="str">
        <f>LEFT(DLILibrary[[#This Row],[DLI]], 3)</f>
        <v>DLR</v>
      </c>
      <c r="K465" s="121">
        <v>10</v>
      </c>
      <c r="L465" s="121">
        <f>IF(DLILibrary[[#This Row],[DLI/DLR]]="DLI",IF(J466="DLR",0,DLILibrary[[#This Row],[Value of DLI (in mln)]]),DLILibrary[[#This Row],[Value of DLI (in mln)]])</f>
        <v>10</v>
      </c>
      <c r="M465" s="239">
        <f>IF(DLILibrary[[#This Row],[DLI/DLR]]="DLI",DLILibrary[[#This Row],[Value of DLI (in mln)]]/(VLOOKUP(DLILibrary[[#This Row],[Project ID]],'RBF Projects'!A:U,12,FALSE)),0)</f>
        <v>0</v>
      </c>
      <c r="N465" s="95" t="s">
        <v>62</v>
      </c>
      <c r="O465" s="45" t="s">
        <v>891</v>
      </c>
      <c r="P465" s="76" t="s">
        <v>28</v>
      </c>
      <c r="Q465" s="95" t="s">
        <v>872</v>
      </c>
      <c r="R465" s="76" t="s">
        <v>2573</v>
      </c>
    </row>
    <row r="466" spans="1:18" outlineLevel="1" x14ac:dyDescent="0.2">
      <c r="A466" s="76" t="s">
        <v>106</v>
      </c>
      <c r="B466" s="95" t="s">
        <v>824</v>
      </c>
      <c r="C466" s="43" t="s">
        <v>19</v>
      </c>
      <c r="D466" s="76" t="s">
        <v>58</v>
      </c>
      <c r="E466" s="95" t="s">
        <v>102</v>
      </c>
      <c r="F466" s="95" t="s">
        <v>3231</v>
      </c>
      <c r="G466" s="95" t="s">
        <v>3472</v>
      </c>
      <c r="H466" s="95" t="s">
        <v>78</v>
      </c>
      <c r="I466" s="45" t="s">
        <v>2764</v>
      </c>
      <c r="J466" s="95" t="str">
        <f>LEFT(DLILibrary[[#This Row],[DLI]], 3)</f>
        <v>DLR</v>
      </c>
      <c r="K466" s="121">
        <v>10</v>
      </c>
      <c r="L466" s="121">
        <f>IF(DLILibrary[[#This Row],[DLI/DLR]]="DLI",IF(J467="DLR",0,DLILibrary[[#This Row],[Value of DLI (in mln)]]),DLILibrary[[#This Row],[Value of DLI (in mln)]])</f>
        <v>10</v>
      </c>
      <c r="M466" s="239">
        <f>IF(DLILibrary[[#This Row],[DLI/DLR]]="DLI",DLILibrary[[#This Row],[Value of DLI (in mln)]]/(VLOOKUP(DLILibrary[[#This Row],[Project ID]],'RBF Projects'!A:U,12,FALSE)),0)</f>
        <v>0</v>
      </c>
      <c r="N466" s="95" t="s">
        <v>62</v>
      </c>
      <c r="O466" s="45" t="s">
        <v>891</v>
      </c>
      <c r="P466" s="76" t="s">
        <v>28</v>
      </c>
      <c r="Q466" s="95" t="s">
        <v>872</v>
      </c>
      <c r="R466" s="76" t="s">
        <v>2572</v>
      </c>
    </row>
    <row r="467" spans="1:18" outlineLevel="1" x14ac:dyDescent="0.2">
      <c r="A467" s="76" t="s">
        <v>106</v>
      </c>
      <c r="B467" s="95" t="s">
        <v>824</v>
      </c>
      <c r="C467" s="43" t="s">
        <v>19</v>
      </c>
      <c r="D467" s="76" t="s">
        <v>58</v>
      </c>
      <c r="E467" s="95" t="s">
        <v>102</v>
      </c>
      <c r="F467" s="95" t="s">
        <v>3231</v>
      </c>
      <c r="G467" s="95" t="s">
        <v>3472</v>
      </c>
      <c r="H467" s="95" t="s">
        <v>78</v>
      </c>
      <c r="I467" s="45" t="s">
        <v>2765</v>
      </c>
      <c r="J467" s="95" t="str">
        <f>LEFT(DLILibrary[[#This Row],[DLI]], 3)</f>
        <v>DLR</v>
      </c>
      <c r="K467" s="121">
        <v>10</v>
      </c>
      <c r="L467" s="121">
        <f>IF(DLILibrary[[#This Row],[DLI/DLR]]="DLI",IF(J468="DLR",0,DLILibrary[[#This Row],[Value of DLI (in mln)]]),DLILibrary[[#This Row],[Value of DLI (in mln)]])</f>
        <v>10</v>
      </c>
      <c r="M467" s="239">
        <f>IF(DLILibrary[[#This Row],[DLI/DLR]]="DLI",DLILibrary[[#This Row],[Value of DLI (in mln)]]/(VLOOKUP(DLILibrary[[#This Row],[Project ID]],'RBF Projects'!A:U,12,FALSE)),0)</f>
        <v>0</v>
      </c>
      <c r="N467" s="95" t="s">
        <v>62</v>
      </c>
      <c r="O467" s="45" t="s">
        <v>891</v>
      </c>
      <c r="P467" s="76" t="s">
        <v>28</v>
      </c>
      <c r="Q467" s="95" t="s">
        <v>872</v>
      </c>
      <c r="R467" s="76" t="s">
        <v>2572</v>
      </c>
    </row>
    <row r="468" spans="1:18" outlineLevel="1" x14ac:dyDescent="0.2">
      <c r="A468" s="76" t="s">
        <v>106</v>
      </c>
      <c r="B468" s="95" t="s">
        <v>824</v>
      </c>
      <c r="C468" s="43" t="s">
        <v>19</v>
      </c>
      <c r="D468" s="76" t="s">
        <v>58</v>
      </c>
      <c r="E468" s="95" t="s">
        <v>102</v>
      </c>
      <c r="F468" s="95" t="s">
        <v>3231</v>
      </c>
      <c r="G468" s="95" t="s">
        <v>3472</v>
      </c>
      <c r="H468" s="95" t="s">
        <v>78</v>
      </c>
      <c r="I468" s="45" t="s">
        <v>2766</v>
      </c>
      <c r="J468" s="95" t="str">
        <f>LEFT(DLILibrary[[#This Row],[DLI]], 3)</f>
        <v>DLR</v>
      </c>
      <c r="K468" s="121">
        <v>10</v>
      </c>
      <c r="L468" s="121">
        <f>IF(DLILibrary[[#This Row],[DLI/DLR]]="DLI",IF(J469="DLR",0,DLILibrary[[#This Row],[Value of DLI (in mln)]]),DLILibrary[[#This Row],[Value of DLI (in mln)]])</f>
        <v>10</v>
      </c>
      <c r="M468" s="239">
        <f>IF(DLILibrary[[#This Row],[DLI/DLR]]="DLI",DLILibrary[[#This Row],[Value of DLI (in mln)]]/(VLOOKUP(DLILibrary[[#This Row],[Project ID]],'RBF Projects'!A:U,12,FALSE)),0)</f>
        <v>0</v>
      </c>
      <c r="N468" s="95" t="s">
        <v>62</v>
      </c>
      <c r="O468" s="45" t="s">
        <v>891</v>
      </c>
      <c r="P468" s="76" t="s">
        <v>28</v>
      </c>
      <c r="Q468" s="95" t="s">
        <v>872</v>
      </c>
      <c r="R468" s="76" t="s">
        <v>2572</v>
      </c>
    </row>
    <row r="469" spans="1:18" x14ac:dyDescent="0.2">
      <c r="A469" s="76" t="s">
        <v>106</v>
      </c>
      <c r="B469" s="95" t="s">
        <v>824</v>
      </c>
      <c r="C469" s="43" t="s">
        <v>19</v>
      </c>
      <c r="D469" s="76" t="s">
        <v>58</v>
      </c>
      <c r="E469" s="95" t="s">
        <v>102</v>
      </c>
      <c r="F469" s="95" t="s">
        <v>3230</v>
      </c>
      <c r="G469" s="95" t="s">
        <v>49</v>
      </c>
      <c r="H469" s="95" t="s">
        <v>75</v>
      </c>
      <c r="I469" s="135" t="s">
        <v>907</v>
      </c>
      <c r="J469" s="136" t="str">
        <f>LEFT(DLILibrary[[#This Row],[DLI]], 3)</f>
        <v>DLI</v>
      </c>
      <c r="K469" s="137">
        <f>SUM(K470:K473)</f>
        <v>30</v>
      </c>
      <c r="L469" s="137">
        <f>IF(DLILibrary[[#This Row],[DLI/DLR]]="DLI",IF(J470="DLR",0,DLILibrary[[#This Row],[Value of DLI (in mln)]]),DLILibrary[[#This Row],[Value of DLI (in mln)]])</f>
        <v>0</v>
      </c>
      <c r="M469" s="239">
        <f>IF(DLILibrary[[#This Row],[DLI/DLR]]="DLI",DLILibrary[[#This Row],[Value of DLI (in mln)]]/(VLOOKUP(DLILibrary[[#This Row],[Project ID]],'RBF Projects'!A:U,12,FALSE)),0)</f>
        <v>0.10344827586206896</v>
      </c>
      <c r="N469" s="95" t="s">
        <v>62</v>
      </c>
      <c r="O469" s="138" t="s">
        <v>597</v>
      </c>
      <c r="P469" s="76" t="s">
        <v>28</v>
      </c>
      <c r="Q469" s="76" t="s">
        <v>995</v>
      </c>
      <c r="R469" s="76" t="s">
        <v>2278</v>
      </c>
    </row>
    <row r="470" spans="1:18" outlineLevel="1" x14ac:dyDescent="0.2">
      <c r="A470" s="76" t="s">
        <v>106</v>
      </c>
      <c r="B470" s="95" t="s">
        <v>824</v>
      </c>
      <c r="C470" s="43" t="s">
        <v>19</v>
      </c>
      <c r="D470" s="76" t="s">
        <v>58</v>
      </c>
      <c r="E470" s="95" t="s">
        <v>102</v>
      </c>
      <c r="F470" s="95" t="s">
        <v>3230</v>
      </c>
      <c r="G470" s="95" t="s">
        <v>49</v>
      </c>
      <c r="H470" s="95" t="s">
        <v>75</v>
      </c>
      <c r="I470" s="45" t="s">
        <v>837</v>
      </c>
      <c r="J470" s="95" t="str">
        <f>LEFT(DLILibrary[[#This Row],[DLI]], 3)</f>
        <v>DLR</v>
      </c>
      <c r="K470" s="121">
        <v>5</v>
      </c>
      <c r="L470" s="121">
        <f>IF(DLILibrary[[#This Row],[DLI/DLR]]="DLI",IF(J471="DLR",0,DLILibrary[[#This Row],[Value of DLI (in mln)]]),DLILibrary[[#This Row],[Value of DLI (in mln)]])</f>
        <v>5</v>
      </c>
      <c r="M470" s="239">
        <f>IF(DLILibrary[[#This Row],[DLI/DLR]]="DLI",DLILibrary[[#This Row],[Value of DLI (in mln)]]/(VLOOKUP(DLILibrary[[#This Row],[Project ID]],'RBF Projects'!A:U,12,FALSE)),0)</f>
        <v>0</v>
      </c>
      <c r="N470" s="95" t="s">
        <v>62</v>
      </c>
      <c r="O470" s="45" t="s">
        <v>892</v>
      </c>
      <c r="P470" s="76" t="s">
        <v>28</v>
      </c>
      <c r="Q470" s="95" t="s">
        <v>873</v>
      </c>
      <c r="R470" s="76" t="s">
        <v>2571</v>
      </c>
    </row>
    <row r="471" spans="1:18" outlineLevel="1" x14ac:dyDescent="0.2">
      <c r="A471" s="76" t="s">
        <v>106</v>
      </c>
      <c r="B471" s="95" t="s">
        <v>824</v>
      </c>
      <c r="C471" s="43" t="s">
        <v>19</v>
      </c>
      <c r="D471" s="76" t="s">
        <v>58</v>
      </c>
      <c r="E471" s="95" t="s">
        <v>102</v>
      </c>
      <c r="F471" s="95" t="s">
        <v>3230</v>
      </c>
      <c r="G471" s="95" t="s">
        <v>49</v>
      </c>
      <c r="H471" s="95" t="s">
        <v>75</v>
      </c>
      <c r="I471" s="45" t="s">
        <v>838</v>
      </c>
      <c r="J471" s="95" t="str">
        <f>LEFT(DLILibrary[[#This Row],[DLI]], 3)</f>
        <v>DLR</v>
      </c>
      <c r="K471" s="121">
        <v>5</v>
      </c>
      <c r="L471" s="121">
        <f>IF(DLILibrary[[#This Row],[DLI/DLR]]="DLI",IF(J472="DLR",0,DLILibrary[[#This Row],[Value of DLI (in mln)]]),DLILibrary[[#This Row],[Value of DLI (in mln)]])</f>
        <v>5</v>
      </c>
      <c r="M471" s="239">
        <f>IF(DLILibrary[[#This Row],[DLI/DLR]]="DLI",DLILibrary[[#This Row],[Value of DLI (in mln)]]/(VLOOKUP(DLILibrary[[#This Row],[Project ID]],'RBF Projects'!A:U,12,FALSE)),0)</f>
        <v>0</v>
      </c>
      <c r="N471" s="95" t="s">
        <v>62</v>
      </c>
      <c r="O471" s="45" t="s">
        <v>893</v>
      </c>
      <c r="P471" s="76" t="s">
        <v>28</v>
      </c>
      <c r="Q471" s="95" t="s">
        <v>874</v>
      </c>
      <c r="R471" s="76" t="s">
        <v>2571</v>
      </c>
    </row>
    <row r="472" spans="1:18" outlineLevel="1" x14ac:dyDescent="0.2">
      <c r="A472" s="76" t="s">
        <v>106</v>
      </c>
      <c r="B472" s="95" t="s">
        <v>824</v>
      </c>
      <c r="C472" s="43" t="s">
        <v>19</v>
      </c>
      <c r="D472" s="76" t="s">
        <v>58</v>
      </c>
      <c r="E472" s="95" t="s">
        <v>102</v>
      </c>
      <c r="F472" s="95" t="s">
        <v>3230</v>
      </c>
      <c r="G472" s="95" t="s">
        <v>49</v>
      </c>
      <c r="H472" s="95" t="s">
        <v>75</v>
      </c>
      <c r="I472" s="45" t="s">
        <v>839</v>
      </c>
      <c r="J472" s="95" t="str">
        <f>LEFT(DLILibrary[[#This Row],[DLI]], 3)</f>
        <v>DLR</v>
      </c>
      <c r="K472" s="121">
        <v>10</v>
      </c>
      <c r="L472" s="121">
        <f>IF(DLILibrary[[#This Row],[DLI/DLR]]="DLI",IF(J473="DLR",0,DLILibrary[[#This Row],[Value of DLI (in mln)]]),DLILibrary[[#This Row],[Value of DLI (in mln)]])</f>
        <v>10</v>
      </c>
      <c r="M472" s="239">
        <f>IF(DLILibrary[[#This Row],[DLI/DLR]]="DLI",DLILibrary[[#This Row],[Value of DLI (in mln)]]/(VLOOKUP(DLILibrary[[#This Row],[Project ID]],'RBF Projects'!A:U,12,FALSE)),0)</f>
        <v>0</v>
      </c>
      <c r="N472" s="95" t="s">
        <v>62</v>
      </c>
      <c r="O472" s="45" t="s">
        <v>894</v>
      </c>
      <c r="P472" s="76" t="s">
        <v>28</v>
      </c>
      <c r="Q472" s="95" t="s">
        <v>874</v>
      </c>
      <c r="R472" s="76" t="s">
        <v>2571</v>
      </c>
    </row>
    <row r="473" spans="1:18" outlineLevel="1" x14ac:dyDescent="0.2">
      <c r="A473" s="76" t="s">
        <v>106</v>
      </c>
      <c r="B473" s="95" t="s">
        <v>824</v>
      </c>
      <c r="C473" s="43" t="s">
        <v>19</v>
      </c>
      <c r="D473" s="76" t="s">
        <v>58</v>
      </c>
      <c r="E473" s="95" t="s">
        <v>102</v>
      </c>
      <c r="F473" s="95" t="s">
        <v>3230</v>
      </c>
      <c r="G473" s="95" t="s">
        <v>49</v>
      </c>
      <c r="H473" s="95" t="s">
        <v>75</v>
      </c>
      <c r="I473" s="45" t="s">
        <v>840</v>
      </c>
      <c r="J473" s="95" t="str">
        <f>LEFT(DLILibrary[[#This Row],[DLI]], 3)</f>
        <v>DLR</v>
      </c>
      <c r="K473" s="121">
        <v>10</v>
      </c>
      <c r="L473" s="121">
        <f>IF(DLILibrary[[#This Row],[DLI/DLR]]="DLI",IF(J474="DLR",0,DLILibrary[[#This Row],[Value of DLI (in mln)]]),DLILibrary[[#This Row],[Value of DLI (in mln)]])</f>
        <v>10</v>
      </c>
      <c r="M473" s="239">
        <f>IF(DLILibrary[[#This Row],[DLI/DLR]]="DLI",DLILibrary[[#This Row],[Value of DLI (in mln)]]/(VLOOKUP(DLILibrary[[#This Row],[Project ID]],'RBF Projects'!A:U,12,FALSE)),0)</f>
        <v>0</v>
      </c>
      <c r="N473" s="95" t="s">
        <v>62</v>
      </c>
      <c r="O473" s="45" t="s">
        <v>894</v>
      </c>
      <c r="P473" s="76" t="s">
        <v>28</v>
      </c>
      <c r="Q473" s="95" t="s">
        <v>874</v>
      </c>
      <c r="R473" s="76" t="s">
        <v>2571</v>
      </c>
    </row>
    <row r="474" spans="1:18" x14ac:dyDescent="0.2">
      <c r="A474" s="76" t="s">
        <v>106</v>
      </c>
      <c r="B474" s="95" t="s">
        <v>824</v>
      </c>
      <c r="C474" s="43" t="s">
        <v>19</v>
      </c>
      <c r="D474" s="76" t="s">
        <v>58</v>
      </c>
      <c r="E474" s="95" t="s">
        <v>102</v>
      </c>
      <c r="F474" s="95" t="s">
        <v>3231</v>
      </c>
      <c r="G474" s="95" t="s">
        <v>3469</v>
      </c>
      <c r="H474" s="95" t="s">
        <v>78</v>
      </c>
      <c r="I474" s="135" t="s">
        <v>841</v>
      </c>
      <c r="J474" s="136" t="str">
        <f>LEFT(DLILibrary[[#This Row],[DLI]], 3)</f>
        <v>DLI</v>
      </c>
      <c r="K474" s="137">
        <f>SUM(K475:K479)</f>
        <v>45</v>
      </c>
      <c r="L474" s="137">
        <f>IF(DLILibrary[[#This Row],[DLI/DLR]]="DLI",IF(J475="DLR",0,DLILibrary[[#This Row],[Value of DLI (in mln)]]),DLILibrary[[#This Row],[Value of DLI (in mln)]])</f>
        <v>0</v>
      </c>
      <c r="M474" s="239">
        <f>IF(DLILibrary[[#This Row],[DLI/DLR]]="DLI",DLILibrary[[#This Row],[Value of DLI (in mln)]]/(VLOOKUP(DLILibrary[[#This Row],[Project ID]],'RBF Projects'!A:U,12,FALSE)),0)</f>
        <v>0.15517241379310345</v>
      </c>
      <c r="N474" s="95" t="s">
        <v>995</v>
      </c>
      <c r="O474" s="138" t="s">
        <v>597</v>
      </c>
      <c r="P474" s="76" t="s">
        <v>28</v>
      </c>
      <c r="Q474" s="76" t="s">
        <v>995</v>
      </c>
      <c r="R474" s="76" t="s">
        <v>2278</v>
      </c>
    </row>
    <row r="475" spans="1:18" outlineLevel="1" x14ac:dyDescent="0.2">
      <c r="A475" s="76" t="s">
        <v>106</v>
      </c>
      <c r="B475" s="95" t="s">
        <v>824</v>
      </c>
      <c r="C475" s="43" t="s">
        <v>19</v>
      </c>
      <c r="D475" s="76" t="s">
        <v>58</v>
      </c>
      <c r="E475" s="95" t="s">
        <v>102</v>
      </c>
      <c r="F475" s="95" t="s">
        <v>3231</v>
      </c>
      <c r="G475" s="95" t="s">
        <v>3469</v>
      </c>
      <c r="H475" s="95" t="s">
        <v>78</v>
      </c>
      <c r="I475" s="45" t="s">
        <v>842</v>
      </c>
      <c r="J475" s="95" t="str">
        <f>LEFT(DLILibrary[[#This Row],[DLI]], 3)</f>
        <v>DLR</v>
      </c>
      <c r="K475" s="121">
        <v>5</v>
      </c>
      <c r="L475" s="121">
        <f>IF(DLILibrary[[#This Row],[DLI/DLR]]="DLI",IF(J476="DLR",0,DLILibrary[[#This Row],[Value of DLI (in mln)]]),DLILibrary[[#This Row],[Value of DLI (in mln)]])</f>
        <v>5</v>
      </c>
      <c r="M475" s="239">
        <f>IF(DLILibrary[[#This Row],[DLI/DLR]]="DLI",DLILibrary[[#This Row],[Value of DLI (in mln)]]/(VLOOKUP(DLILibrary[[#This Row],[Project ID]],'RBF Projects'!A:U,12,FALSE)),0)</f>
        <v>0</v>
      </c>
      <c r="N475" s="95" t="s">
        <v>62</v>
      </c>
      <c r="O475" s="45" t="s">
        <v>895</v>
      </c>
      <c r="P475" s="76" t="s">
        <v>28</v>
      </c>
      <c r="Q475" s="95" t="s">
        <v>875</v>
      </c>
      <c r="R475" s="76" t="s">
        <v>2571</v>
      </c>
    </row>
    <row r="476" spans="1:18" outlineLevel="1" x14ac:dyDescent="0.2">
      <c r="A476" s="76" t="s">
        <v>106</v>
      </c>
      <c r="B476" s="95" t="s">
        <v>824</v>
      </c>
      <c r="C476" s="43" t="s">
        <v>19</v>
      </c>
      <c r="D476" s="76" t="s">
        <v>58</v>
      </c>
      <c r="E476" s="95" t="s">
        <v>102</v>
      </c>
      <c r="F476" s="95" t="s">
        <v>3231</v>
      </c>
      <c r="G476" s="95" t="s">
        <v>3469</v>
      </c>
      <c r="H476" s="95" t="s">
        <v>78</v>
      </c>
      <c r="I476" s="45" t="s">
        <v>843</v>
      </c>
      <c r="J476" s="95" t="str">
        <f>LEFT(DLILibrary[[#This Row],[DLI]], 3)</f>
        <v>DLR</v>
      </c>
      <c r="K476" s="121">
        <v>10</v>
      </c>
      <c r="L476" s="121">
        <f>IF(DLILibrary[[#This Row],[DLI/DLR]]="DLI",IF(J477="DLR",0,DLILibrary[[#This Row],[Value of DLI (in mln)]]),DLILibrary[[#This Row],[Value of DLI (in mln)]])</f>
        <v>10</v>
      </c>
      <c r="M476" s="239">
        <f>IF(DLILibrary[[#This Row],[DLI/DLR]]="DLI",DLILibrary[[#This Row],[Value of DLI (in mln)]]/(VLOOKUP(DLILibrary[[#This Row],[Project ID]],'RBF Projects'!A:U,12,FALSE)),0)</f>
        <v>0</v>
      </c>
      <c r="N476" s="95" t="s">
        <v>61</v>
      </c>
      <c r="O476" s="45" t="s">
        <v>896</v>
      </c>
      <c r="P476" s="76" t="s">
        <v>28</v>
      </c>
      <c r="Q476" s="95" t="s">
        <v>876</v>
      </c>
      <c r="R476" s="76" t="s">
        <v>2571</v>
      </c>
    </row>
    <row r="477" spans="1:18" outlineLevel="1" x14ac:dyDescent="0.2">
      <c r="A477" s="76" t="s">
        <v>106</v>
      </c>
      <c r="B477" s="95" t="s">
        <v>824</v>
      </c>
      <c r="C477" s="43" t="s">
        <v>19</v>
      </c>
      <c r="D477" s="76" t="s">
        <v>58</v>
      </c>
      <c r="E477" s="95" t="s">
        <v>102</v>
      </c>
      <c r="F477" s="95" t="s">
        <v>3231</v>
      </c>
      <c r="G477" s="95" t="s">
        <v>3469</v>
      </c>
      <c r="H477" s="95" t="s">
        <v>78</v>
      </c>
      <c r="I477" s="45" t="s">
        <v>844</v>
      </c>
      <c r="J477" s="95" t="str">
        <f>LEFT(DLILibrary[[#This Row],[DLI]], 3)</f>
        <v>DLR</v>
      </c>
      <c r="K477" s="121">
        <v>10</v>
      </c>
      <c r="L477" s="121">
        <f>IF(DLILibrary[[#This Row],[DLI/DLR]]="DLI",IF(J478="DLR",0,DLILibrary[[#This Row],[Value of DLI (in mln)]]),DLILibrary[[#This Row],[Value of DLI (in mln)]])</f>
        <v>10</v>
      </c>
      <c r="M477" s="239">
        <f>IF(DLILibrary[[#This Row],[DLI/DLR]]="DLI",DLILibrary[[#This Row],[Value of DLI (in mln)]]/(VLOOKUP(DLILibrary[[#This Row],[Project ID]],'RBF Projects'!A:U,12,FALSE)),0)</f>
        <v>0</v>
      </c>
      <c r="N477" s="95" t="s">
        <v>61</v>
      </c>
      <c r="O477" s="45" t="s">
        <v>896</v>
      </c>
      <c r="P477" s="76" t="s">
        <v>28</v>
      </c>
      <c r="Q477" s="95" t="s">
        <v>876</v>
      </c>
      <c r="R477" s="76" t="s">
        <v>2571</v>
      </c>
    </row>
    <row r="478" spans="1:18" outlineLevel="1" x14ac:dyDescent="0.2">
      <c r="A478" s="76" t="s">
        <v>106</v>
      </c>
      <c r="B478" s="95" t="s">
        <v>824</v>
      </c>
      <c r="C478" s="43" t="s">
        <v>19</v>
      </c>
      <c r="D478" s="76" t="s">
        <v>58</v>
      </c>
      <c r="E478" s="95" t="s">
        <v>102</v>
      </c>
      <c r="F478" s="95" t="s">
        <v>3231</v>
      </c>
      <c r="G478" s="95" t="s">
        <v>3469</v>
      </c>
      <c r="H478" s="95" t="s">
        <v>78</v>
      </c>
      <c r="I478" s="45" t="s">
        <v>845</v>
      </c>
      <c r="J478" s="95" t="str">
        <f>LEFT(DLILibrary[[#This Row],[DLI]], 3)</f>
        <v>DLR</v>
      </c>
      <c r="K478" s="121">
        <v>10</v>
      </c>
      <c r="L478" s="121">
        <f>IF(DLILibrary[[#This Row],[DLI/DLR]]="DLI",IF(J479="DLR",0,DLILibrary[[#This Row],[Value of DLI (in mln)]]),DLILibrary[[#This Row],[Value of DLI (in mln)]])</f>
        <v>10</v>
      </c>
      <c r="M478" s="239">
        <f>IF(DLILibrary[[#This Row],[DLI/DLR]]="DLI",DLILibrary[[#This Row],[Value of DLI (in mln)]]/(VLOOKUP(DLILibrary[[#This Row],[Project ID]],'RBF Projects'!A:U,12,FALSE)),0)</f>
        <v>0</v>
      </c>
      <c r="N478" s="95" t="s">
        <v>61</v>
      </c>
      <c r="O478" s="45" t="s">
        <v>896</v>
      </c>
      <c r="P478" s="76" t="s">
        <v>28</v>
      </c>
      <c r="Q478" s="95" t="s">
        <v>876</v>
      </c>
      <c r="R478" s="76" t="s">
        <v>2571</v>
      </c>
    </row>
    <row r="479" spans="1:18" outlineLevel="1" x14ac:dyDescent="0.2">
      <c r="A479" s="76" t="s">
        <v>106</v>
      </c>
      <c r="B479" s="95" t="s">
        <v>824</v>
      </c>
      <c r="C479" s="43" t="s">
        <v>19</v>
      </c>
      <c r="D479" s="76" t="s">
        <v>58</v>
      </c>
      <c r="E479" s="95" t="s">
        <v>102</v>
      </c>
      <c r="F479" s="95" t="s">
        <v>3231</v>
      </c>
      <c r="G479" s="95" t="s">
        <v>3469</v>
      </c>
      <c r="H479" s="95" t="s">
        <v>78</v>
      </c>
      <c r="I479" s="45" t="s">
        <v>846</v>
      </c>
      <c r="J479" s="95" t="str">
        <f>LEFT(DLILibrary[[#This Row],[DLI]], 3)</f>
        <v>DLR</v>
      </c>
      <c r="K479" s="121">
        <v>10</v>
      </c>
      <c r="L479" s="121">
        <f>IF(DLILibrary[[#This Row],[DLI/DLR]]="DLI",IF(J480="DLR",0,DLILibrary[[#This Row],[Value of DLI (in mln)]]),DLILibrary[[#This Row],[Value of DLI (in mln)]])</f>
        <v>10</v>
      </c>
      <c r="M479" s="239">
        <f>IF(DLILibrary[[#This Row],[DLI/DLR]]="DLI",DLILibrary[[#This Row],[Value of DLI (in mln)]]/(VLOOKUP(DLILibrary[[#This Row],[Project ID]],'RBF Projects'!A:U,12,FALSE)),0)</f>
        <v>0</v>
      </c>
      <c r="N479" s="95" t="s">
        <v>61</v>
      </c>
      <c r="O479" s="45" t="s">
        <v>896</v>
      </c>
      <c r="P479" s="76" t="s">
        <v>28</v>
      </c>
      <c r="Q479" s="95" t="s">
        <v>876</v>
      </c>
      <c r="R479" s="76" t="s">
        <v>2571</v>
      </c>
    </row>
    <row r="480" spans="1:18" x14ac:dyDescent="0.2">
      <c r="A480" s="76" t="s">
        <v>106</v>
      </c>
      <c r="B480" s="95" t="s">
        <v>824</v>
      </c>
      <c r="C480" s="43" t="s">
        <v>19</v>
      </c>
      <c r="D480" s="76" t="s">
        <v>58</v>
      </c>
      <c r="E480" s="95" t="s">
        <v>102</v>
      </c>
      <c r="F480" s="95" t="s">
        <v>2810</v>
      </c>
      <c r="G480" s="95" t="s">
        <v>3506</v>
      </c>
      <c r="H480" s="95" t="s">
        <v>78</v>
      </c>
      <c r="I480" s="135" t="s">
        <v>3033</v>
      </c>
      <c r="J480" s="136" t="str">
        <f>LEFT(DLILibrary[[#This Row],[DLI]], 3)</f>
        <v>DLI</v>
      </c>
      <c r="K480" s="137">
        <f>SUM(K481:K487)</f>
        <v>75</v>
      </c>
      <c r="L480" s="137">
        <f>IF(DLILibrary[[#This Row],[DLI/DLR]]="DLI",IF(J481="DLR",0,DLILibrary[[#This Row],[Value of DLI (in mln)]]),DLILibrary[[#This Row],[Value of DLI (in mln)]])</f>
        <v>0</v>
      </c>
      <c r="M480" s="239">
        <f>IF(DLILibrary[[#This Row],[DLI/DLR]]="DLI",DLILibrary[[#This Row],[Value of DLI (in mln)]]/(VLOOKUP(DLILibrary[[#This Row],[Project ID]],'RBF Projects'!A:U,12,FALSE)),0)</f>
        <v>0.25862068965517243</v>
      </c>
      <c r="N480" s="95" t="s">
        <v>995</v>
      </c>
      <c r="O480" s="138" t="s">
        <v>597</v>
      </c>
      <c r="P480" s="76" t="s">
        <v>28</v>
      </c>
      <c r="Q480" s="76" t="s">
        <v>995</v>
      </c>
      <c r="R480" s="76" t="s">
        <v>2278</v>
      </c>
    </row>
    <row r="481" spans="1:18" outlineLevel="1" x14ac:dyDescent="0.2">
      <c r="A481" s="76" t="s">
        <v>106</v>
      </c>
      <c r="B481" s="95" t="s">
        <v>824</v>
      </c>
      <c r="C481" s="43" t="s">
        <v>19</v>
      </c>
      <c r="D481" s="76" t="s">
        <v>58</v>
      </c>
      <c r="E481" s="95" t="s">
        <v>102</v>
      </c>
      <c r="F481" s="95" t="s">
        <v>2810</v>
      </c>
      <c r="G481" s="95" t="s">
        <v>3506</v>
      </c>
      <c r="H481" s="95" t="s">
        <v>78</v>
      </c>
      <c r="I481" s="45" t="s">
        <v>2899</v>
      </c>
      <c r="J481" s="95" t="str">
        <f>LEFT(DLILibrary[[#This Row],[DLI]], 3)</f>
        <v>DLR</v>
      </c>
      <c r="K481" s="121">
        <v>5</v>
      </c>
      <c r="L481" s="121">
        <f>IF(DLILibrary[[#This Row],[DLI/DLR]]="DLI",IF(J482="DLR",0,DLILibrary[[#This Row],[Value of DLI (in mln)]]),DLILibrary[[#This Row],[Value of DLI (in mln)]])</f>
        <v>5</v>
      </c>
      <c r="M481" s="239">
        <f>IF(DLILibrary[[#This Row],[DLI/DLR]]="DLI",DLILibrary[[#This Row],[Value of DLI (in mln)]]/(VLOOKUP(DLILibrary[[#This Row],[Project ID]],'RBF Projects'!A:U,12,FALSE)),0)</f>
        <v>0</v>
      </c>
      <c r="N481" s="95" t="s">
        <v>62</v>
      </c>
      <c r="O481" s="45" t="s">
        <v>897</v>
      </c>
      <c r="P481" s="76" t="s">
        <v>28</v>
      </c>
      <c r="Q481" s="95" t="s">
        <v>877</v>
      </c>
      <c r="R481" s="76" t="s">
        <v>2571</v>
      </c>
    </row>
    <row r="482" spans="1:18" outlineLevel="1" x14ac:dyDescent="0.2">
      <c r="A482" s="76" t="s">
        <v>106</v>
      </c>
      <c r="B482" s="95" t="s">
        <v>824</v>
      </c>
      <c r="C482" s="43" t="s">
        <v>19</v>
      </c>
      <c r="D482" s="76" t="s">
        <v>58</v>
      </c>
      <c r="E482" s="95" t="s">
        <v>102</v>
      </c>
      <c r="F482" s="95" t="s">
        <v>2810</v>
      </c>
      <c r="G482" s="95" t="s">
        <v>3506</v>
      </c>
      <c r="H482" s="95" t="s">
        <v>78</v>
      </c>
      <c r="I482" s="45" t="s">
        <v>3034</v>
      </c>
      <c r="J482" s="95" t="str">
        <f>LEFT(DLILibrary[[#This Row],[DLI]], 3)</f>
        <v>DLR</v>
      </c>
      <c r="K482" s="121">
        <v>20</v>
      </c>
      <c r="L482" s="121">
        <f>IF(DLILibrary[[#This Row],[DLI/DLR]]="DLI",IF(J483="DLR",0,DLILibrary[[#This Row],[Value of DLI (in mln)]]),DLILibrary[[#This Row],[Value of DLI (in mln)]])</f>
        <v>20</v>
      </c>
      <c r="M482" s="239">
        <f>IF(DLILibrary[[#This Row],[DLI/DLR]]="DLI",DLILibrary[[#This Row],[Value of DLI (in mln)]]/(VLOOKUP(DLILibrary[[#This Row],[Project ID]],'RBF Projects'!A:U,12,FALSE)),0)</f>
        <v>0</v>
      </c>
      <c r="N482" s="95" t="s">
        <v>62</v>
      </c>
      <c r="O482" s="45" t="s">
        <v>898</v>
      </c>
      <c r="P482" s="76" t="s">
        <v>28</v>
      </c>
      <c r="Q482" s="95" t="s">
        <v>879</v>
      </c>
      <c r="R482" s="76" t="s">
        <v>2571</v>
      </c>
    </row>
    <row r="483" spans="1:18" outlineLevel="1" x14ac:dyDescent="0.2">
      <c r="A483" s="76" t="s">
        <v>106</v>
      </c>
      <c r="B483" s="95" t="s">
        <v>824</v>
      </c>
      <c r="C483" s="43" t="s">
        <v>19</v>
      </c>
      <c r="D483" s="76" t="s">
        <v>58</v>
      </c>
      <c r="E483" s="95" t="s">
        <v>102</v>
      </c>
      <c r="F483" s="95" t="s">
        <v>2810</v>
      </c>
      <c r="G483" s="95" t="s">
        <v>3506</v>
      </c>
      <c r="H483" s="95" t="s">
        <v>78</v>
      </c>
      <c r="I483" s="45" t="s">
        <v>3035</v>
      </c>
      <c r="J483" s="95" t="str">
        <f>LEFT(DLILibrary[[#This Row],[DLI]], 3)</f>
        <v>DLR</v>
      </c>
      <c r="K483" s="121">
        <v>20</v>
      </c>
      <c r="L483" s="121">
        <f>IF(DLILibrary[[#This Row],[DLI/DLR]]="DLI",IF(J484="DLR",0,DLILibrary[[#This Row],[Value of DLI (in mln)]]),DLILibrary[[#This Row],[Value of DLI (in mln)]])</f>
        <v>20</v>
      </c>
      <c r="M483" s="239">
        <f>IF(DLILibrary[[#This Row],[DLI/DLR]]="DLI",DLILibrary[[#This Row],[Value of DLI (in mln)]]/(VLOOKUP(DLILibrary[[#This Row],[Project ID]],'RBF Projects'!A:U,12,FALSE)),0)</f>
        <v>0</v>
      </c>
      <c r="N483" s="95" t="s">
        <v>62</v>
      </c>
      <c r="O483" s="45" t="s">
        <v>898</v>
      </c>
      <c r="P483" s="76" t="s">
        <v>28</v>
      </c>
      <c r="Q483" s="95" t="s">
        <v>880</v>
      </c>
      <c r="R483" s="76" t="s">
        <v>2571</v>
      </c>
    </row>
    <row r="484" spans="1:18" outlineLevel="1" x14ac:dyDescent="0.2">
      <c r="A484" s="76" t="s">
        <v>106</v>
      </c>
      <c r="B484" s="95" t="s">
        <v>824</v>
      </c>
      <c r="C484" s="43" t="s">
        <v>19</v>
      </c>
      <c r="D484" s="76" t="s">
        <v>58</v>
      </c>
      <c r="E484" s="95" t="s">
        <v>102</v>
      </c>
      <c r="F484" s="95" t="s">
        <v>2810</v>
      </c>
      <c r="G484" s="95" t="s">
        <v>3506</v>
      </c>
      <c r="H484" s="95" t="s">
        <v>78</v>
      </c>
      <c r="I484" s="45" t="s">
        <v>3036</v>
      </c>
      <c r="J484" s="95" t="str">
        <f>LEFT(DLILibrary[[#This Row],[DLI]], 3)</f>
        <v>DLR</v>
      </c>
      <c r="K484" s="121">
        <v>5</v>
      </c>
      <c r="L484" s="121">
        <f>IF(DLILibrary[[#This Row],[DLI/DLR]]="DLI",IF(J485="DLR",0,DLILibrary[[#This Row],[Value of DLI (in mln)]]),DLILibrary[[#This Row],[Value of DLI (in mln)]])</f>
        <v>5</v>
      </c>
      <c r="M484" s="239">
        <f>IF(DLILibrary[[#This Row],[DLI/DLR]]="DLI",DLILibrary[[#This Row],[Value of DLI (in mln)]]/(VLOOKUP(DLILibrary[[#This Row],[Project ID]],'RBF Projects'!A:U,12,FALSE)),0)</f>
        <v>0</v>
      </c>
      <c r="N484" s="95" t="s">
        <v>62</v>
      </c>
      <c r="O484" s="45" t="s">
        <v>899</v>
      </c>
      <c r="P484" s="76" t="s">
        <v>28</v>
      </c>
      <c r="Q484" s="95" t="s">
        <v>880</v>
      </c>
      <c r="R484" s="76" t="s">
        <v>2571</v>
      </c>
    </row>
    <row r="485" spans="1:18" outlineLevel="1" x14ac:dyDescent="0.2">
      <c r="A485" s="76" t="s">
        <v>106</v>
      </c>
      <c r="B485" s="95" t="s">
        <v>824</v>
      </c>
      <c r="C485" s="43" t="s">
        <v>19</v>
      </c>
      <c r="D485" s="76" t="s">
        <v>58</v>
      </c>
      <c r="E485" s="95" t="s">
        <v>102</v>
      </c>
      <c r="F485" s="95" t="s">
        <v>2810</v>
      </c>
      <c r="G485" s="95" t="s">
        <v>3506</v>
      </c>
      <c r="H485" s="95" t="s">
        <v>78</v>
      </c>
      <c r="I485" s="45" t="s">
        <v>847</v>
      </c>
      <c r="J485" s="95" t="str">
        <f>LEFT(DLILibrary[[#This Row],[DLI]], 3)</f>
        <v>DLR</v>
      </c>
      <c r="K485" s="121">
        <v>10</v>
      </c>
      <c r="L485" s="121">
        <f>IF(DLILibrary[[#This Row],[DLI/DLR]]="DLI",IF(J486="DLR",0,DLILibrary[[#This Row],[Value of DLI (in mln)]]),DLILibrary[[#This Row],[Value of DLI (in mln)]])</f>
        <v>10</v>
      </c>
      <c r="M485" s="239">
        <f>IF(DLILibrary[[#This Row],[DLI/DLR]]="DLI",DLILibrary[[#This Row],[Value of DLI (in mln)]]/(VLOOKUP(DLILibrary[[#This Row],[Project ID]],'RBF Projects'!A:U,12,FALSE)),0)</f>
        <v>0</v>
      </c>
      <c r="N485" s="95" t="s">
        <v>61</v>
      </c>
      <c r="O485" s="45" t="s">
        <v>900</v>
      </c>
      <c r="P485" s="76" t="s">
        <v>28</v>
      </c>
      <c r="Q485" s="95" t="s">
        <v>878</v>
      </c>
      <c r="R485" s="76" t="s">
        <v>2571</v>
      </c>
    </row>
    <row r="486" spans="1:18" outlineLevel="1" x14ac:dyDescent="0.2">
      <c r="A486" s="76" t="s">
        <v>106</v>
      </c>
      <c r="B486" s="95" t="s">
        <v>824</v>
      </c>
      <c r="C486" s="43" t="s">
        <v>19</v>
      </c>
      <c r="D486" s="76" t="s">
        <v>58</v>
      </c>
      <c r="E486" s="95" t="s">
        <v>102</v>
      </c>
      <c r="F486" s="95" t="s">
        <v>2810</v>
      </c>
      <c r="G486" s="95" t="s">
        <v>3506</v>
      </c>
      <c r="H486" s="95" t="s">
        <v>78</v>
      </c>
      <c r="I486" s="45" t="s">
        <v>3037</v>
      </c>
      <c r="J486" s="95" t="str">
        <f>LEFT(DLILibrary[[#This Row],[DLI]], 3)</f>
        <v>DLR</v>
      </c>
      <c r="K486" s="121">
        <v>5</v>
      </c>
      <c r="L486" s="121">
        <f>IF(DLILibrary[[#This Row],[DLI/DLR]]="DLI",IF(J487="DLR",0,DLILibrary[[#This Row],[Value of DLI (in mln)]]),DLILibrary[[#This Row],[Value of DLI (in mln)]])</f>
        <v>5</v>
      </c>
      <c r="M486" s="239">
        <f>IF(DLILibrary[[#This Row],[DLI/DLR]]="DLI",DLILibrary[[#This Row],[Value of DLI (in mln)]]/(VLOOKUP(DLILibrary[[#This Row],[Project ID]],'RBF Projects'!A:U,12,FALSE)),0)</f>
        <v>0</v>
      </c>
      <c r="N486" s="95" t="s">
        <v>62</v>
      </c>
      <c r="O486" s="45" t="s">
        <v>899</v>
      </c>
      <c r="P486" s="76" t="s">
        <v>28</v>
      </c>
      <c r="Q486" s="95" t="s">
        <v>880</v>
      </c>
      <c r="R486" s="76" t="s">
        <v>2571</v>
      </c>
    </row>
    <row r="487" spans="1:18" outlineLevel="1" x14ac:dyDescent="0.2">
      <c r="A487" s="76" t="s">
        <v>106</v>
      </c>
      <c r="B487" s="95" t="s">
        <v>824</v>
      </c>
      <c r="C487" s="43" t="s">
        <v>19</v>
      </c>
      <c r="D487" s="76" t="s">
        <v>58</v>
      </c>
      <c r="E487" s="95" t="s">
        <v>102</v>
      </c>
      <c r="F487" s="95" t="s">
        <v>2810</v>
      </c>
      <c r="G487" s="95" t="s">
        <v>3506</v>
      </c>
      <c r="H487" s="95" t="s">
        <v>78</v>
      </c>
      <c r="I487" s="45" t="s">
        <v>848</v>
      </c>
      <c r="J487" s="95" t="str">
        <f>LEFT(DLILibrary[[#This Row],[DLI]], 3)</f>
        <v>DLR</v>
      </c>
      <c r="K487" s="121">
        <v>10</v>
      </c>
      <c r="L487" s="121">
        <f>IF(DLILibrary[[#This Row],[DLI/DLR]]="DLI",IF(J488="DLR",0,DLILibrary[[#This Row],[Value of DLI (in mln)]]),DLILibrary[[#This Row],[Value of DLI (in mln)]])</f>
        <v>10</v>
      </c>
      <c r="M487" s="239">
        <f>IF(DLILibrary[[#This Row],[DLI/DLR]]="DLI",DLILibrary[[#This Row],[Value of DLI (in mln)]]/(VLOOKUP(DLILibrary[[#This Row],[Project ID]],'RBF Projects'!A:U,12,FALSE)),0)</f>
        <v>0</v>
      </c>
      <c r="N487" s="95" t="s">
        <v>61</v>
      </c>
      <c r="O487" s="45" t="s">
        <v>901</v>
      </c>
      <c r="P487" s="76" t="s">
        <v>28</v>
      </c>
      <c r="Q487" s="95" t="s">
        <v>878</v>
      </c>
      <c r="R487" s="76" t="s">
        <v>2571</v>
      </c>
    </row>
    <row r="488" spans="1:18" x14ac:dyDescent="0.2">
      <c r="A488" s="76" t="s">
        <v>106</v>
      </c>
      <c r="B488" s="95" t="s">
        <v>824</v>
      </c>
      <c r="C488" s="43" t="s">
        <v>19</v>
      </c>
      <c r="D488" s="76" t="s">
        <v>58</v>
      </c>
      <c r="E488" s="95" t="s">
        <v>102</v>
      </c>
      <c r="F488" s="95" t="s">
        <v>3234</v>
      </c>
      <c r="G488" s="95" t="s">
        <v>2865</v>
      </c>
      <c r="H488" s="95" t="s">
        <v>78</v>
      </c>
      <c r="I488" s="135" t="s">
        <v>849</v>
      </c>
      <c r="J488" s="136" t="str">
        <f>LEFT(DLILibrary[[#This Row],[DLI]], 3)</f>
        <v>DLI</v>
      </c>
      <c r="K488" s="137">
        <f>SUM(K489:K493)</f>
        <v>40</v>
      </c>
      <c r="L488" s="137">
        <f>IF(DLILibrary[[#This Row],[DLI/DLR]]="DLI",IF(J489="DLR",0,DLILibrary[[#This Row],[Value of DLI (in mln)]]),DLILibrary[[#This Row],[Value of DLI (in mln)]])</f>
        <v>0</v>
      </c>
      <c r="M488" s="239">
        <f>IF(DLILibrary[[#This Row],[DLI/DLR]]="DLI",DLILibrary[[#This Row],[Value of DLI (in mln)]]/(VLOOKUP(DLILibrary[[#This Row],[Project ID]],'RBF Projects'!A:U,12,FALSE)),0)</f>
        <v>0.13793103448275862</v>
      </c>
      <c r="N488" s="95" t="s">
        <v>995</v>
      </c>
      <c r="O488" s="138" t="s">
        <v>597</v>
      </c>
      <c r="P488" s="76" t="s">
        <v>28</v>
      </c>
      <c r="Q488" s="76" t="s">
        <v>995</v>
      </c>
      <c r="R488" s="76" t="s">
        <v>2278</v>
      </c>
    </row>
    <row r="489" spans="1:18" outlineLevel="1" x14ac:dyDescent="0.2">
      <c r="A489" s="76" t="s">
        <v>106</v>
      </c>
      <c r="B489" s="95" t="s">
        <v>824</v>
      </c>
      <c r="C489" s="43" t="s">
        <v>19</v>
      </c>
      <c r="D489" s="76" t="s">
        <v>58</v>
      </c>
      <c r="E489" s="95" t="s">
        <v>102</v>
      </c>
      <c r="F489" s="95" t="s">
        <v>3234</v>
      </c>
      <c r="G489" s="95" t="s">
        <v>2865</v>
      </c>
      <c r="H489" s="95" t="s">
        <v>78</v>
      </c>
      <c r="I489" s="45" t="s">
        <v>850</v>
      </c>
      <c r="J489" s="95" t="str">
        <f>LEFT(DLILibrary[[#This Row],[DLI]], 3)</f>
        <v>DLR</v>
      </c>
      <c r="K489" s="121">
        <v>10</v>
      </c>
      <c r="L489" s="121">
        <f>IF(DLILibrary[[#This Row],[DLI/DLR]]="DLI",IF(J490="DLR",0,DLILibrary[[#This Row],[Value of DLI (in mln)]]),DLILibrary[[#This Row],[Value of DLI (in mln)]])</f>
        <v>10</v>
      </c>
      <c r="M489" s="239">
        <f>IF(DLILibrary[[#This Row],[DLI/DLR]]="DLI",DLILibrary[[#This Row],[Value of DLI (in mln)]]/(VLOOKUP(DLILibrary[[#This Row],[Project ID]],'RBF Projects'!A:U,12,FALSE)),0)</f>
        <v>0</v>
      </c>
      <c r="N489" s="95" t="s">
        <v>62</v>
      </c>
      <c r="O489" s="45" t="s">
        <v>902</v>
      </c>
      <c r="P489" s="76" t="s">
        <v>28</v>
      </c>
      <c r="Q489" s="95" t="s">
        <v>881</v>
      </c>
      <c r="R489" s="76" t="s">
        <v>2571</v>
      </c>
    </row>
    <row r="490" spans="1:18" outlineLevel="1" x14ac:dyDescent="0.2">
      <c r="A490" s="76" t="s">
        <v>106</v>
      </c>
      <c r="B490" s="95" t="s">
        <v>824</v>
      </c>
      <c r="C490" s="43" t="s">
        <v>19</v>
      </c>
      <c r="D490" s="76" t="s">
        <v>58</v>
      </c>
      <c r="E490" s="95" t="s">
        <v>102</v>
      </c>
      <c r="F490" s="95" t="s">
        <v>3234</v>
      </c>
      <c r="G490" s="95" t="s">
        <v>2865</v>
      </c>
      <c r="H490" s="95" t="s">
        <v>78</v>
      </c>
      <c r="I490" s="45" t="s">
        <v>851</v>
      </c>
      <c r="J490" s="95" t="str">
        <f>LEFT(DLILibrary[[#This Row],[DLI]], 3)</f>
        <v>DLR</v>
      </c>
      <c r="K490" s="121">
        <v>5</v>
      </c>
      <c r="L490" s="121">
        <f>IF(DLILibrary[[#This Row],[DLI/DLR]]="DLI",IF(J491="DLR",0,DLILibrary[[#This Row],[Value of DLI (in mln)]]),DLILibrary[[#This Row],[Value of DLI (in mln)]])</f>
        <v>5</v>
      </c>
      <c r="M490" s="239">
        <f>IF(DLILibrary[[#This Row],[DLI/DLR]]="DLI",DLILibrary[[#This Row],[Value of DLI (in mln)]]/(VLOOKUP(DLILibrary[[#This Row],[Project ID]],'RBF Projects'!A:U,12,FALSE)),0)</f>
        <v>0</v>
      </c>
      <c r="N490" s="95" t="s">
        <v>62</v>
      </c>
      <c r="O490" s="45" t="s">
        <v>903</v>
      </c>
      <c r="P490" s="76" t="s">
        <v>28</v>
      </c>
      <c r="Q490" s="95" t="s">
        <v>882</v>
      </c>
      <c r="R490" s="76" t="s">
        <v>2571</v>
      </c>
    </row>
    <row r="491" spans="1:18" outlineLevel="1" x14ac:dyDescent="0.2">
      <c r="A491" s="76" t="s">
        <v>106</v>
      </c>
      <c r="B491" s="95" t="s">
        <v>824</v>
      </c>
      <c r="C491" s="43" t="s">
        <v>19</v>
      </c>
      <c r="D491" s="76" t="s">
        <v>58</v>
      </c>
      <c r="E491" s="95" t="s">
        <v>102</v>
      </c>
      <c r="F491" s="95" t="s">
        <v>3234</v>
      </c>
      <c r="G491" s="95" t="s">
        <v>2865</v>
      </c>
      <c r="H491" s="95" t="s">
        <v>78</v>
      </c>
      <c r="I491" s="45" t="s">
        <v>852</v>
      </c>
      <c r="J491" s="95" t="str">
        <f>LEFT(DLILibrary[[#This Row],[DLI]], 3)</f>
        <v>DLR</v>
      </c>
      <c r="K491" s="121">
        <v>10</v>
      </c>
      <c r="L491" s="121">
        <f>IF(DLILibrary[[#This Row],[DLI/DLR]]="DLI",IF(J492="DLR",0,DLILibrary[[#This Row],[Value of DLI (in mln)]]),DLILibrary[[#This Row],[Value of DLI (in mln)]])</f>
        <v>10</v>
      </c>
      <c r="M491" s="239">
        <f>IF(DLILibrary[[#This Row],[DLI/DLR]]="DLI",DLILibrary[[#This Row],[Value of DLI (in mln)]]/(VLOOKUP(DLILibrary[[#This Row],[Project ID]],'RBF Projects'!A:U,12,FALSE)),0)</f>
        <v>0</v>
      </c>
      <c r="N491" s="95" t="s">
        <v>61</v>
      </c>
      <c r="O491" s="45" t="s">
        <v>902</v>
      </c>
      <c r="P491" s="76" t="s">
        <v>28</v>
      </c>
      <c r="Q491" s="95" t="s">
        <v>883</v>
      </c>
      <c r="R491" s="76" t="s">
        <v>2573</v>
      </c>
    </row>
    <row r="492" spans="1:18" outlineLevel="1" x14ac:dyDescent="0.2">
      <c r="A492" s="76" t="s">
        <v>106</v>
      </c>
      <c r="B492" s="95" t="s">
        <v>824</v>
      </c>
      <c r="C492" s="43" t="s">
        <v>19</v>
      </c>
      <c r="D492" s="76" t="s">
        <v>58</v>
      </c>
      <c r="E492" s="95" t="s">
        <v>102</v>
      </c>
      <c r="F492" s="95" t="s">
        <v>3234</v>
      </c>
      <c r="G492" s="95" t="s">
        <v>2865</v>
      </c>
      <c r="H492" s="95" t="s">
        <v>78</v>
      </c>
      <c r="I492" s="45" t="s">
        <v>853</v>
      </c>
      <c r="J492" s="95" t="str">
        <f>LEFT(DLILibrary[[#This Row],[DLI]], 3)</f>
        <v>DLR</v>
      </c>
      <c r="K492" s="121">
        <v>10</v>
      </c>
      <c r="L492" s="121">
        <f>IF(DLILibrary[[#This Row],[DLI/DLR]]="DLI",IF(J493="DLR",0,DLILibrary[[#This Row],[Value of DLI (in mln)]]),DLILibrary[[#This Row],[Value of DLI (in mln)]])</f>
        <v>10</v>
      </c>
      <c r="M492" s="239">
        <f>IF(DLILibrary[[#This Row],[DLI/DLR]]="DLI",DLILibrary[[#This Row],[Value of DLI (in mln)]]/(VLOOKUP(DLILibrary[[#This Row],[Project ID]],'RBF Projects'!A:U,12,FALSE)),0)</f>
        <v>0</v>
      </c>
      <c r="N492" s="95" t="s">
        <v>61</v>
      </c>
      <c r="O492" s="45" t="s">
        <v>902</v>
      </c>
      <c r="P492" s="76" t="s">
        <v>28</v>
      </c>
      <c r="Q492" s="95" t="s">
        <v>883</v>
      </c>
      <c r="R492" s="76" t="s">
        <v>2571</v>
      </c>
    </row>
    <row r="493" spans="1:18" outlineLevel="1" x14ac:dyDescent="0.2">
      <c r="A493" s="76" t="s">
        <v>106</v>
      </c>
      <c r="B493" s="95" t="s">
        <v>824</v>
      </c>
      <c r="C493" s="43" t="s">
        <v>19</v>
      </c>
      <c r="D493" s="76" t="s">
        <v>58</v>
      </c>
      <c r="E493" s="95" t="s">
        <v>102</v>
      </c>
      <c r="F493" s="95" t="s">
        <v>3234</v>
      </c>
      <c r="G493" s="95" t="s">
        <v>2865</v>
      </c>
      <c r="H493" s="95" t="s">
        <v>78</v>
      </c>
      <c r="I493" s="45" t="s">
        <v>854</v>
      </c>
      <c r="J493" s="95" t="str">
        <f>LEFT(DLILibrary[[#This Row],[DLI]], 3)</f>
        <v>DLR</v>
      </c>
      <c r="K493" s="121">
        <v>5</v>
      </c>
      <c r="L493" s="121">
        <f>IF(DLILibrary[[#This Row],[DLI/DLR]]="DLI",IF(J494="DLR",0,DLILibrary[[#This Row],[Value of DLI (in mln)]]),DLILibrary[[#This Row],[Value of DLI (in mln)]])</f>
        <v>5</v>
      </c>
      <c r="M493" s="239">
        <f>IF(DLILibrary[[#This Row],[DLI/DLR]]="DLI",DLILibrary[[#This Row],[Value of DLI (in mln)]]/(VLOOKUP(DLILibrary[[#This Row],[Project ID]],'RBF Projects'!A:U,12,FALSE)),0)</f>
        <v>0</v>
      </c>
      <c r="N493" s="95" t="s">
        <v>61</v>
      </c>
      <c r="O493" s="45" t="s">
        <v>903</v>
      </c>
      <c r="P493" s="76" t="s">
        <v>28</v>
      </c>
      <c r="Q493" s="95" t="s">
        <v>883</v>
      </c>
      <c r="R493" s="76" t="s">
        <v>2571</v>
      </c>
    </row>
    <row r="494" spans="1:18" x14ac:dyDescent="0.2">
      <c r="A494" s="76" t="s">
        <v>106</v>
      </c>
      <c r="B494" s="95" t="s">
        <v>824</v>
      </c>
      <c r="C494" s="43" t="s">
        <v>19</v>
      </c>
      <c r="D494" s="76" t="s">
        <v>58</v>
      </c>
      <c r="E494" s="95" t="s">
        <v>102</v>
      </c>
      <c r="F494" s="95" t="s">
        <v>3238</v>
      </c>
      <c r="G494" s="95" t="s">
        <v>1524</v>
      </c>
      <c r="H494" s="95" t="s">
        <v>78</v>
      </c>
      <c r="I494" s="135" t="s">
        <v>855</v>
      </c>
      <c r="J494" s="136" t="str">
        <f>LEFT(DLILibrary[[#This Row],[DLI]], 3)</f>
        <v>DLI</v>
      </c>
      <c r="K494" s="137">
        <f>SUM(K495:K503)</f>
        <v>15</v>
      </c>
      <c r="L494" s="137">
        <f>IF(DLILibrary[[#This Row],[DLI/DLR]]="DLI",IF(J495="DLR",0,DLILibrary[[#This Row],[Value of DLI (in mln)]]),DLILibrary[[#This Row],[Value of DLI (in mln)]])</f>
        <v>0</v>
      </c>
      <c r="M494" s="239">
        <f>IF(DLILibrary[[#This Row],[DLI/DLR]]="DLI",DLILibrary[[#This Row],[Value of DLI (in mln)]]/(VLOOKUP(DLILibrary[[#This Row],[Project ID]],'RBF Projects'!A:U,12,FALSE)),0)</f>
        <v>5.1724137931034482E-2</v>
      </c>
      <c r="N494" s="95" t="s">
        <v>62</v>
      </c>
      <c r="O494" s="138" t="s">
        <v>597</v>
      </c>
      <c r="P494" s="76" t="s">
        <v>28</v>
      </c>
      <c r="Q494" s="76" t="s">
        <v>995</v>
      </c>
      <c r="R494" s="76" t="s">
        <v>2278</v>
      </c>
    </row>
    <row r="495" spans="1:18" outlineLevel="1" x14ac:dyDescent="0.2">
      <c r="A495" s="76" t="s">
        <v>106</v>
      </c>
      <c r="B495" s="95" t="s">
        <v>824</v>
      </c>
      <c r="C495" s="43" t="s">
        <v>19</v>
      </c>
      <c r="D495" s="76" t="s">
        <v>58</v>
      </c>
      <c r="E495" s="95" t="s">
        <v>102</v>
      </c>
      <c r="F495" s="95" t="s">
        <v>3238</v>
      </c>
      <c r="G495" s="95" t="s">
        <v>1524</v>
      </c>
      <c r="H495" s="95" t="s">
        <v>78</v>
      </c>
      <c r="I495" s="45" t="s">
        <v>856</v>
      </c>
      <c r="J495" s="95" t="str">
        <f>LEFT(DLILibrary[[#This Row],[DLI]], 3)</f>
        <v>DLR</v>
      </c>
      <c r="K495" s="121">
        <v>2</v>
      </c>
      <c r="L495" s="121">
        <f>IF(DLILibrary[[#This Row],[DLI/DLR]]="DLI",IF(J496="DLR",0,DLILibrary[[#This Row],[Value of DLI (in mln)]]),DLILibrary[[#This Row],[Value of DLI (in mln)]])</f>
        <v>2</v>
      </c>
      <c r="M495" s="239">
        <f>IF(DLILibrary[[#This Row],[DLI/DLR]]="DLI",DLILibrary[[#This Row],[Value of DLI (in mln)]]/(VLOOKUP(DLILibrary[[#This Row],[Project ID]],'RBF Projects'!A:U,12,FALSE)),0)</f>
        <v>0</v>
      </c>
      <c r="N495" s="95" t="s">
        <v>62</v>
      </c>
      <c r="O495" s="45" t="s">
        <v>904</v>
      </c>
      <c r="P495" s="76" t="s">
        <v>28</v>
      </c>
      <c r="Q495" s="95" t="s">
        <v>884</v>
      </c>
      <c r="R495" s="76" t="s">
        <v>2571</v>
      </c>
    </row>
    <row r="496" spans="1:18" outlineLevel="1" x14ac:dyDescent="0.2">
      <c r="A496" s="76" t="s">
        <v>106</v>
      </c>
      <c r="B496" s="95" t="s">
        <v>824</v>
      </c>
      <c r="C496" s="43" t="s">
        <v>19</v>
      </c>
      <c r="D496" s="76" t="s">
        <v>58</v>
      </c>
      <c r="E496" s="95" t="s">
        <v>102</v>
      </c>
      <c r="F496" s="95" t="s">
        <v>3238</v>
      </c>
      <c r="G496" s="95" t="s">
        <v>1524</v>
      </c>
      <c r="H496" s="95" t="s">
        <v>78</v>
      </c>
      <c r="I496" s="45" t="s">
        <v>857</v>
      </c>
      <c r="J496" s="95" t="str">
        <f>LEFT(DLILibrary[[#This Row],[DLI]], 3)</f>
        <v>DLR</v>
      </c>
      <c r="K496" s="121">
        <v>2</v>
      </c>
      <c r="L496" s="121">
        <f>IF(DLILibrary[[#This Row],[DLI/DLR]]="DLI",IF(J497="DLR",0,DLILibrary[[#This Row],[Value of DLI (in mln)]]),DLILibrary[[#This Row],[Value of DLI (in mln)]])</f>
        <v>2</v>
      </c>
      <c r="M496" s="239">
        <f>IF(DLILibrary[[#This Row],[DLI/DLR]]="DLI",DLILibrary[[#This Row],[Value of DLI (in mln)]]/(VLOOKUP(DLILibrary[[#This Row],[Project ID]],'RBF Projects'!A:U,12,FALSE)),0)</f>
        <v>0</v>
      </c>
      <c r="N496" s="95" t="s">
        <v>62</v>
      </c>
      <c r="O496" s="45" t="s">
        <v>904</v>
      </c>
      <c r="P496" s="76" t="s">
        <v>28</v>
      </c>
      <c r="Q496" s="95" t="s">
        <v>885</v>
      </c>
      <c r="R496" s="76" t="s">
        <v>2571</v>
      </c>
    </row>
    <row r="497" spans="1:18" outlineLevel="1" x14ac:dyDescent="0.2">
      <c r="A497" s="76" t="s">
        <v>106</v>
      </c>
      <c r="B497" s="95" t="s">
        <v>824</v>
      </c>
      <c r="C497" s="43" t="s">
        <v>19</v>
      </c>
      <c r="D497" s="76" t="s">
        <v>58</v>
      </c>
      <c r="E497" s="95" t="s">
        <v>102</v>
      </c>
      <c r="F497" s="95" t="s">
        <v>3238</v>
      </c>
      <c r="G497" s="95" t="s">
        <v>1524</v>
      </c>
      <c r="H497" s="95" t="s">
        <v>78</v>
      </c>
      <c r="I497" s="45" t="s">
        <v>858</v>
      </c>
      <c r="J497" s="95" t="str">
        <f>LEFT(DLILibrary[[#This Row],[DLI]], 3)</f>
        <v>DLR</v>
      </c>
      <c r="K497" s="121">
        <v>1</v>
      </c>
      <c r="L497" s="121">
        <f>IF(DLILibrary[[#This Row],[DLI/DLR]]="DLI",IF(J498="DLR",0,DLILibrary[[#This Row],[Value of DLI (in mln)]]),DLILibrary[[#This Row],[Value of DLI (in mln)]])</f>
        <v>1</v>
      </c>
      <c r="M497" s="239">
        <f>IF(DLILibrary[[#This Row],[DLI/DLR]]="DLI",DLILibrary[[#This Row],[Value of DLI (in mln)]]/(VLOOKUP(DLILibrary[[#This Row],[Project ID]],'RBF Projects'!A:U,12,FALSE)),0)</f>
        <v>0</v>
      </c>
      <c r="N497" s="95" t="s">
        <v>62</v>
      </c>
      <c r="O497" s="45" t="s">
        <v>905</v>
      </c>
      <c r="P497" s="76" t="s">
        <v>28</v>
      </c>
      <c r="Q497" s="95" t="s">
        <v>886</v>
      </c>
      <c r="R497" s="76" t="s">
        <v>2571</v>
      </c>
    </row>
    <row r="498" spans="1:18" outlineLevel="1" x14ac:dyDescent="0.2">
      <c r="A498" s="76" t="s">
        <v>106</v>
      </c>
      <c r="B498" s="95" t="s">
        <v>824</v>
      </c>
      <c r="C498" s="43" t="s">
        <v>19</v>
      </c>
      <c r="D498" s="76" t="s">
        <v>58</v>
      </c>
      <c r="E498" s="95" t="s">
        <v>102</v>
      </c>
      <c r="F498" s="95" t="s">
        <v>3238</v>
      </c>
      <c r="G498" s="95" t="s">
        <v>1524</v>
      </c>
      <c r="H498" s="95" t="s">
        <v>78</v>
      </c>
      <c r="I498" s="45" t="s">
        <v>859</v>
      </c>
      <c r="J498" s="95" t="str">
        <f>LEFT(DLILibrary[[#This Row],[DLI]], 3)</f>
        <v>DLR</v>
      </c>
      <c r="K498" s="121">
        <v>1</v>
      </c>
      <c r="L498" s="121">
        <f>IF(DLILibrary[[#This Row],[DLI/DLR]]="DLI",IF(J499="DLR",0,DLILibrary[[#This Row],[Value of DLI (in mln)]]),DLILibrary[[#This Row],[Value of DLI (in mln)]])</f>
        <v>1</v>
      </c>
      <c r="M498" s="239">
        <f>IF(DLILibrary[[#This Row],[DLI/DLR]]="DLI",DLILibrary[[#This Row],[Value of DLI (in mln)]]/(VLOOKUP(DLILibrary[[#This Row],[Project ID]],'RBF Projects'!A:U,12,FALSE)),0)</f>
        <v>0</v>
      </c>
      <c r="N498" s="95" t="s">
        <v>62</v>
      </c>
      <c r="O498" s="45" t="s">
        <v>905</v>
      </c>
      <c r="P498" s="76" t="s">
        <v>28</v>
      </c>
      <c r="Q498" s="95" t="s">
        <v>885</v>
      </c>
      <c r="R498" s="76" t="s">
        <v>2571</v>
      </c>
    </row>
    <row r="499" spans="1:18" outlineLevel="1" x14ac:dyDescent="0.2">
      <c r="A499" s="76" t="s">
        <v>106</v>
      </c>
      <c r="B499" s="95" t="s">
        <v>824</v>
      </c>
      <c r="C499" s="43" t="s">
        <v>19</v>
      </c>
      <c r="D499" s="76" t="s">
        <v>58</v>
      </c>
      <c r="E499" s="95" t="s">
        <v>102</v>
      </c>
      <c r="F499" s="95" t="s">
        <v>3238</v>
      </c>
      <c r="G499" s="95" t="s">
        <v>1524</v>
      </c>
      <c r="H499" s="95" t="s">
        <v>78</v>
      </c>
      <c r="I499" s="45" t="s">
        <v>860</v>
      </c>
      <c r="J499" s="95" t="str">
        <f>LEFT(DLILibrary[[#This Row],[DLI]], 3)</f>
        <v>DLR</v>
      </c>
      <c r="K499" s="121">
        <v>2</v>
      </c>
      <c r="L499" s="121">
        <f>IF(DLILibrary[[#This Row],[DLI/DLR]]="DLI",IF(J500="DLR",0,DLILibrary[[#This Row],[Value of DLI (in mln)]]),DLILibrary[[#This Row],[Value of DLI (in mln)]])</f>
        <v>2</v>
      </c>
      <c r="M499" s="239">
        <f>IF(DLILibrary[[#This Row],[DLI/DLR]]="DLI",DLILibrary[[#This Row],[Value of DLI (in mln)]]/(VLOOKUP(DLILibrary[[#This Row],[Project ID]],'RBF Projects'!A:U,12,FALSE)),0)</f>
        <v>0</v>
      </c>
      <c r="N499" s="95" t="s">
        <v>62</v>
      </c>
      <c r="O499" s="45" t="s">
        <v>904</v>
      </c>
      <c r="P499" s="76" t="s">
        <v>28</v>
      </c>
      <c r="Q499" s="95" t="s">
        <v>887</v>
      </c>
      <c r="R499" s="76" t="s">
        <v>2571</v>
      </c>
    </row>
    <row r="500" spans="1:18" outlineLevel="1" x14ac:dyDescent="0.2">
      <c r="A500" s="76" t="s">
        <v>106</v>
      </c>
      <c r="B500" s="95" t="s">
        <v>824</v>
      </c>
      <c r="C500" s="43" t="s">
        <v>19</v>
      </c>
      <c r="D500" s="76" t="s">
        <v>58</v>
      </c>
      <c r="E500" s="95" t="s">
        <v>102</v>
      </c>
      <c r="F500" s="95" t="s">
        <v>3238</v>
      </c>
      <c r="G500" s="95" t="s">
        <v>1524</v>
      </c>
      <c r="H500" s="95" t="s">
        <v>78</v>
      </c>
      <c r="I500" s="45" t="s">
        <v>861</v>
      </c>
      <c r="J500" s="95" t="str">
        <f>LEFT(DLILibrary[[#This Row],[DLI]], 3)</f>
        <v>DLR</v>
      </c>
      <c r="K500" s="121">
        <v>2</v>
      </c>
      <c r="L500" s="121">
        <f>IF(DLILibrary[[#This Row],[DLI/DLR]]="DLI",IF(J501="DLR",0,DLILibrary[[#This Row],[Value of DLI (in mln)]]),DLILibrary[[#This Row],[Value of DLI (in mln)]])</f>
        <v>2</v>
      </c>
      <c r="M500" s="239">
        <f>IF(DLILibrary[[#This Row],[DLI/DLR]]="DLI",DLILibrary[[#This Row],[Value of DLI (in mln)]]/(VLOOKUP(DLILibrary[[#This Row],[Project ID]],'RBF Projects'!A:U,12,FALSE)),0)</f>
        <v>0</v>
      </c>
      <c r="N500" s="95" t="s">
        <v>62</v>
      </c>
      <c r="O500" s="45" t="s">
        <v>904</v>
      </c>
      <c r="P500" s="76" t="s">
        <v>28</v>
      </c>
      <c r="Q500" s="95" t="s">
        <v>885</v>
      </c>
      <c r="R500" s="76" t="s">
        <v>2571</v>
      </c>
    </row>
    <row r="501" spans="1:18" outlineLevel="1" x14ac:dyDescent="0.2">
      <c r="A501" s="76" t="s">
        <v>106</v>
      </c>
      <c r="B501" s="95" t="s">
        <v>824</v>
      </c>
      <c r="C501" s="43" t="s">
        <v>19</v>
      </c>
      <c r="D501" s="76" t="s">
        <v>58</v>
      </c>
      <c r="E501" s="95" t="s">
        <v>102</v>
      </c>
      <c r="F501" s="95" t="s">
        <v>3238</v>
      </c>
      <c r="G501" s="95" t="s">
        <v>1524</v>
      </c>
      <c r="H501" s="95" t="s">
        <v>78</v>
      </c>
      <c r="I501" s="45" t="s">
        <v>862</v>
      </c>
      <c r="J501" s="95" t="str">
        <f>LEFT(DLILibrary[[#This Row],[DLI]], 3)</f>
        <v>DLR</v>
      </c>
      <c r="K501" s="121">
        <v>2</v>
      </c>
      <c r="L501" s="121">
        <f>IF(DLILibrary[[#This Row],[DLI/DLR]]="DLI",IF(J502="DLR",0,DLILibrary[[#This Row],[Value of DLI (in mln)]]),DLILibrary[[#This Row],[Value of DLI (in mln)]])</f>
        <v>2</v>
      </c>
      <c r="M501" s="239">
        <f>IF(DLILibrary[[#This Row],[DLI/DLR]]="DLI",DLILibrary[[#This Row],[Value of DLI (in mln)]]/(VLOOKUP(DLILibrary[[#This Row],[Project ID]],'RBF Projects'!A:U,12,FALSE)),0)</f>
        <v>0</v>
      </c>
      <c r="N501" s="95" t="s">
        <v>62</v>
      </c>
      <c r="O501" s="45" t="s">
        <v>904</v>
      </c>
      <c r="P501" s="76" t="s">
        <v>28</v>
      </c>
      <c r="Q501" s="95" t="s">
        <v>888</v>
      </c>
      <c r="R501" s="76" t="s">
        <v>2571</v>
      </c>
    </row>
    <row r="502" spans="1:18" outlineLevel="1" x14ac:dyDescent="0.2">
      <c r="A502" s="76" t="s">
        <v>106</v>
      </c>
      <c r="B502" s="95" t="s">
        <v>824</v>
      </c>
      <c r="C502" s="43" t="s">
        <v>19</v>
      </c>
      <c r="D502" s="76" t="s">
        <v>58</v>
      </c>
      <c r="E502" s="95" t="s">
        <v>102</v>
      </c>
      <c r="F502" s="95" t="s">
        <v>3238</v>
      </c>
      <c r="G502" s="95" t="s">
        <v>1524</v>
      </c>
      <c r="H502" s="95" t="s">
        <v>78</v>
      </c>
      <c r="I502" s="45" t="s">
        <v>863</v>
      </c>
      <c r="J502" s="95" t="str">
        <f>LEFT(DLILibrary[[#This Row],[DLI]], 3)</f>
        <v>DLR</v>
      </c>
      <c r="K502" s="121">
        <v>2</v>
      </c>
      <c r="L502" s="121">
        <f>IF(DLILibrary[[#This Row],[DLI/DLR]]="DLI",IF(J503="DLR",0,DLILibrary[[#This Row],[Value of DLI (in mln)]]),DLILibrary[[#This Row],[Value of DLI (in mln)]])</f>
        <v>2</v>
      </c>
      <c r="M502" s="239">
        <f>IF(DLILibrary[[#This Row],[DLI/DLR]]="DLI",DLILibrary[[#This Row],[Value of DLI (in mln)]]/(VLOOKUP(DLILibrary[[#This Row],[Project ID]],'RBF Projects'!A:U,12,FALSE)),0)</f>
        <v>0</v>
      </c>
      <c r="N502" s="95" t="s">
        <v>62</v>
      </c>
      <c r="O502" s="45" t="s">
        <v>904</v>
      </c>
      <c r="P502" s="76" t="s">
        <v>28</v>
      </c>
      <c r="Q502" s="95" t="s">
        <v>885</v>
      </c>
      <c r="R502" s="76" t="s">
        <v>2571</v>
      </c>
    </row>
    <row r="503" spans="1:18" outlineLevel="1" x14ac:dyDescent="0.2">
      <c r="A503" s="76" t="s">
        <v>106</v>
      </c>
      <c r="B503" s="95" t="s">
        <v>824</v>
      </c>
      <c r="C503" s="43" t="s">
        <v>19</v>
      </c>
      <c r="D503" s="76" t="s">
        <v>58</v>
      </c>
      <c r="E503" s="95" t="s">
        <v>102</v>
      </c>
      <c r="F503" s="95" t="s">
        <v>3238</v>
      </c>
      <c r="G503" s="95" t="s">
        <v>1524</v>
      </c>
      <c r="H503" s="95" t="s">
        <v>78</v>
      </c>
      <c r="I503" s="45" t="s">
        <v>864</v>
      </c>
      <c r="J503" s="95" t="str">
        <f>LEFT(DLILibrary[[#This Row],[DLI]], 3)</f>
        <v>DLR</v>
      </c>
      <c r="K503" s="121">
        <v>1</v>
      </c>
      <c r="L503" s="121">
        <f>IF(DLILibrary[[#This Row],[DLI/DLR]]="DLI",IF(J504="DLR",0,DLILibrary[[#This Row],[Value of DLI (in mln)]]),DLILibrary[[#This Row],[Value of DLI (in mln)]])</f>
        <v>1</v>
      </c>
      <c r="M503" s="239">
        <f>IF(DLILibrary[[#This Row],[DLI/DLR]]="DLI",DLILibrary[[#This Row],[Value of DLI (in mln)]]/(VLOOKUP(DLILibrary[[#This Row],[Project ID]],'RBF Projects'!A:U,12,FALSE)),0)</f>
        <v>0</v>
      </c>
      <c r="N503" s="95" t="s">
        <v>62</v>
      </c>
      <c r="O503" s="45" t="s">
        <v>905</v>
      </c>
      <c r="P503" s="76" t="s">
        <v>28</v>
      </c>
      <c r="Q503" s="95" t="s">
        <v>885</v>
      </c>
      <c r="R503" s="76" t="s">
        <v>2571</v>
      </c>
    </row>
    <row r="504" spans="1:18" x14ac:dyDescent="0.2">
      <c r="A504" s="76" t="s">
        <v>106</v>
      </c>
      <c r="B504" s="95" t="s">
        <v>824</v>
      </c>
      <c r="C504" s="43" t="s">
        <v>19</v>
      </c>
      <c r="D504" s="76" t="s">
        <v>58</v>
      </c>
      <c r="E504" s="95" t="s">
        <v>102</v>
      </c>
      <c r="F504" s="95" t="s">
        <v>2810</v>
      </c>
      <c r="G504" s="95" t="s">
        <v>2818</v>
      </c>
      <c r="H504" s="95" t="s">
        <v>78</v>
      </c>
      <c r="I504" s="135" t="s">
        <v>2900</v>
      </c>
      <c r="J504" s="136" t="str">
        <f>LEFT(DLILibrary[[#This Row],[DLI]], 3)</f>
        <v>DLI</v>
      </c>
      <c r="K504" s="137">
        <f>SUM(K505:K509)</f>
        <v>5</v>
      </c>
      <c r="L504" s="137">
        <f>IF(DLILibrary[[#This Row],[DLI/DLR]]="DLI",IF(J505="DLR",0,DLILibrary[[#This Row],[Value of DLI (in mln)]]),DLILibrary[[#This Row],[Value of DLI (in mln)]])</f>
        <v>0</v>
      </c>
      <c r="M504" s="239">
        <f>IF(DLILibrary[[#This Row],[DLI/DLR]]="DLI",DLILibrary[[#This Row],[Value of DLI (in mln)]]/(VLOOKUP(DLILibrary[[#This Row],[Project ID]],'RBF Projects'!A:U,12,FALSE)),0)</f>
        <v>1.7241379310344827E-2</v>
      </c>
      <c r="N504" s="95" t="s">
        <v>62</v>
      </c>
      <c r="O504" s="138" t="s">
        <v>597</v>
      </c>
      <c r="P504" s="76" t="s">
        <v>28</v>
      </c>
      <c r="Q504" s="76" t="s">
        <v>995</v>
      </c>
      <c r="R504" s="76" t="s">
        <v>2278</v>
      </c>
    </row>
    <row r="505" spans="1:18" outlineLevel="1" x14ac:dyDescent="0.2">
      <c r="A505" s="76" t="s">
        <v>106</v>
      </c>
      <c r="B505" s="95" t="s">
        <v>824</v>
      </c>
      <c r="C505" s="43" t="s">
        <v>19</v>
      </c>
      <c r="D505" s="76" t="s">
        <v>58</v>
      </c>
      <c r="E505" s="95" t="s">
        <v>102</v>
      </c>
      <c r="F505" s="95" t="s">
        <v>2810</v>
      </c>
      <c r="G505" s="95" t="s">
        <v>2818</v>
      </c>
      <c r="H505" s="95" t="s">
        <v>78</v>
      </c>
      <c r="I505" s="45" t="s">
        <v>865</v>
      </c>
      <c r="J505" s="95" t="str">
        <f>LEFT(DLILibrary[[#This Row],[DLI]], 3)</f>
        <v>DLR</v>
      </c>
      <c r="K505" s="121">
        <v>1</v>
      </c>
      <c r="L505" s="121">
        <f>IF(DLILibrary[[#This Row],[DLI/DLR]]="DLI",IF(J506="DLR",0,DLILibrary[[#This Row],[Value of DLI (in mln)]]),DLILibrary[[#This Row],[Value of DLI (in mln)]])</f>
        <v>1</v>
      </c>
      <c r="M505" s="239">
        <f>IF(DLILibrary[[#This Row],[DLI/DLR]]="DLI",DLILibrary[[#This Row],[Value of DLI (in mln)]]/(VLOOKUP(DLILibrary[[#This Row],[Project ID]],'RBF Projects'!A:U,12,FALSE)),0)</f>
        <v>0</v>
      </c>
      <c r="N505" s="95" t="s">
        <v>62</v>
      </c>
      <c r="O505" s="45" t="s">
        <v>906</v>
      </c>
      <c r="P505" s="76" t="s">
        <v>28</v>
      </c>
      <c r="Q505" s="95" t="s">
        <v>889</v>
      </c>
      <c r="R505" s="76" t="s">
        <v>2572</v>
      </c>
    </row>
    <row r="506" spans="1:18" outlineLevel="1" x14ac:dyDescent="0.2">
      <c r="A506" s="76" t="s">
        <v>106</v>
      </c>
      <c r="B506" s="95" t="s">
        <v>824</v>
      </c>
      <c r="C506" s="43" t="s">
        <v>19</v>
      </c>
      <c r="D506" s="76" t="s">
        <v>58</v>
      </c>
      <c r="E506" s="95" t="s">
        <v>102</v>
      </c>
      <c r="F506" s="95" t="s">
        <v>2810</v>
      </c>
      <c r="G506" s="95" t="s">
        <v>2818</v>
      </c>
      <c r="H506" s="95" t="s">
        <v>78</v>
      </c>
      <c r="I506" s="45" t="s">
        <v>2901</v>
      </c>
      <c r="J506" s="95" t="str">
        <f>LEFT(DLILibrary[[#This Row],[DLI]], 3)</f>
        <v>DLR</v>
      </c>
      <c r="K506" s="121">
        <v>1</v>
      </c>
      <c r="L506" s="121">
        <f>IF(DLILibrary[[#This Row],[DLI/DLR]]="DLI",IF(J507="DLR",0,DLILibrary[[#This Row],[Value of DLI (in mln)]]),DLILibrary[[#This Row],[Value of DLI (in mln)]])</f>
        <v>1</v>
      </c>
      <c r="M506" s="239">
        <f>IF(DLILibrary[[#This Row],[DLI/DLR]]="DLI",DLILibrary[[#This Row],[Value of DLI (in mln)]]/(VLOOKUP(DLILibrary[[#This Row],[Project ID]],'RBF Projects'!A:U,12,FALSE)),0)</f>
        <v>0</v>
      </c>
      <c r="N506" s="95" t="s">
        <v>62</v>
      </c>
      <c r="O506" s="45" t="s">
        <v>906</v>
      </c>
      <c r="P506" s="76" t="s">
        <v>28</v>
      </c>
      <c r="Q506" s="95" t="s">
        <v>2902</v>
      </c>
      <c r="R506" s="76" t="s">
        <v>2572</v>
      </c>
    </row>
    <row r="507" spans="1:18" outlineLevel="1" x14ac:dyDescent="0.2">
      <c r="A507" s="76" t="s">
        <v>106</v>
      </c>
      <c r="B507" s="95" t="s">
        <v>824</v>
      </c>
      <c r="C507" s="43" t="s">
        <v>19</v>
      </c>
      <c r="D507" s="76" t="s">
        <v>58</v>
      </c>
      <c r="E507" s="95" t="s">
        <v>102</v>
      </c>
      <c r="F507" s="95" t="s">
        <v>2810</v>
      </c>
      <c r="G507" s="95" t="s">
        <v>2818</v>
      </c>
      <c r="H507" s="95" t="s">
        <v>78</v>
      </c>
      <c r="I507" s="45" t="s">
        <v>2903</v>
      </c>
      <c r="J507" s="95" t="str">
        <f>LEFT(DLILibrary[[#This Row],[DLI]], 3)</f>
        <v>DLR</v>
      </c>
      <c r="K507" s="121">
        <v>1</v>
      </c>
      <c r="L507" s="121">
        <f>IF(DLILibrary[[#This Row],[DLI/DLR]]="DLI",IF(J508="DLR",0,DLILibrary[[#This Row],[Value of DLI (in mln)]]),DLILibrary[[#This Row],[Value of DLI (in mln)]])</f>
        <v>1</v>
      </c>
      <c r="M507" s="239">
        <f>IF(DLILibrary[[#This Row],[DLI/DLR]]="DLI",DLILibrary[[#This Row],[Value of DLI (in mln)]]/(VLOOKUP(DLILibrary[[#This Row],[Project ID]],'RBF Projects'!A:U,12,FALSE)),0)</f>
        <v>0</v>
      </c>
      <c r="N507" s="95" t="s">
        <v>62</v>
      </c>
      <c r="O507" s="45" t="s">
        <v>906</v>
      </c>
      <c r="P507" s="76" t="s">
        <v>28</v>
      </c>
      <c r="Q507" s="95" t="s">
        <v>2902</v>
      </c>
      <c r="R507" s="76" t="s">
        <v>2573</v>
      </c>
    </row>
    <row r="508" spans="1:18" outlineLevel="1" x14ac:dyDescent="0.2">
      <c r="A508" s="76" t="s">
        <v>106</v>
      </c>
      <c r="B508" s="95" t="s">
        <v>824</v>
      </c>
      <c r="C508" s="43" t="s">
        <v>19</v>
      </c>
      <c r="D508" s="76" t="s">
        <v>58</v>
      </c>
      <c r="E508" s="95" t="s">
        <v>102</v>
      </c>
      <c r="F508" s="95" t="s">
        <v>2810</v>
      </c>
      <c r="G508" s="95" t="s">
        <v>2818</v>
      </c>
      <c r="H508" s="95" t="s">
        <v>78</v>
      </c>
      <c r="I508" s="45" t="s">
        <v>866</v>
      </c>
      <c r="J508" s="95" t="str">
        <f>LEFT(DLILibrary[[#This Row],[DLI]], 3)</f>
        <v>DLR</v>
      </c>
      <c r="K508" s="121">
        <v>1</v>
      </c>
      <c r="L508" s="121">
        <f>IF(DLILibrary[[#This Row],[DLI/DLR]]="DLI",IF(J509="DLR",0,DLILibrary[[#This Row],[Value of DLI (in mln)]]),DLILibrary[[#This Row],[Value of DLI (in mln)]])</f>
        <v>1</v>
      </c>
      <c r="M508" s="239">
        <f>IF(DLILibrary[[#This Row],[DLI/DLR]]="DLI",DLILibrary[[#This Row],[Value of DLI (in mln)]]/(VLOOKUP(DLILibrary[[#This Row],[Project ID]],'RBF Projects'!A:U,12,FALSE)),0)</f>
        <v>0</v>
      </c>
      <c r="N508" s="95" t="s">
        <v>62</v>
      </c>
      <c r="O508" s="45" t="s">
        <v>906</v>
      </c>
      <c r="P508" s="76" t="s">
        <v>28</v>
      </c>
      <c r="Q508" s="95" t="s">
        <v>890</v>
      </c>
      <c r="R508" s="76" t="s">
        <v>2573</v>
      </c>
    </row>
    <row r="509" spans="1:18" outlineLevel="1" x14ac:dyDescent="0.2">
      <c r="A509" s="76" t="s">
        <v>106</v>
      </c>
      <c r="B509" s="95" t="s">
        <v>824</v>
      </c>
      <c r="C509" s="43" t="s">
        <v>19</v>
      </c>
      <c r="D509" s="76" t="s">
        <v>58</v>
      </c>
      <c r="E509" s="95" t="s">
        <v>102</v>
      </c>
      <c r="F509" s="95" t="s">
        <v>2810</v>
      </c>
      <c r="G509" s="95" t="s">
        <v>2818</v>
      </c>
      <c r="H509" s="95" t="s">
        <v>78</v>
      </c>
      <c r="I509" s="45" t="s">
        <v>867</v>
      </c>
      <c r="J509" s="95" t="str">
        <f>LEFT(DLILibrary[[#This Row],[DLI]], 3)</f>
        <v>DLR</v>
      </c>
      <c r="K509" s="121">
        <v>1</v>
      </c>
      <c r="L509" s="121">
        <f>IF(DLILibrary[[#This Row],[DLI/DLR]]="DLI",IF(J510="DLR",0,DLILibrary[[#This Row],[Value of DLI (in mln)]]),DLILibrary[[#This Row],[Value of DLI (in mln)]])</f>
        <v>1</v>
      </c>
      <c r="M509" s="239">
        <f>IF(DLILibrary[[#This Row],[DLI/DLR]]="DLI",DLILibrary[[#This Row],[Value of DLI (in mln)]]/(VLOOKUP(DLILibrary[[#This Row],[Project ID]],'RBF Projects'!A:U,12,FALSE)),0)</f>
        <v>0</v>
      </c>
      <c r="N509" s="95" t="s">
        <v>62</v>
      </c>
      <c r="O509" s="45" t="s">
        <v>906</v>
      </c>
      <c r="P509" s="76" t="s">
        <v>28</v>
      </c>
      <c r="Q509" s="95" t="s">
        <v>2904</v>
      </c>
      <c r="R509" s="76" t="s">
        <v>2573</v>
      </c>
    </row>
    <row r="510" spans="1:18" s="78" customFormat="1" x14ac:dyDescent="0.2">
      <c r="A510" s="77" t="s">
        <v>139</v>
      </c>
      <c r="B510" s="78" t="s">
        <v>151</v>
      </c>
      <c r="C510" s="77" t="s">
        <v>19</v>
      </c>
      <c r="D510" s="77" t="s">
        <v>59</v>
      </c>
      <c r="E510" s="78" t="s">
        <v>36</v>
      </c>
      <c r="F510" s="78" t="s">
        <v>3235</v>
      </c>
      <c r="G510" s="78" t="s">
        <v>3244</v>
      </c>
      <c r="H510" s="130" t="s">
        <v>352</v>
      </c>
      <c r="I510" s="129" t="s">
        <v>3294</v>
      </c>
      <c r="J510" s="130" t="str">
        <f>LEFT(DLILibrary[[#This Row],[DLI]], 3)</f>
        <v>DLI</v>
      </c>
      <c r="K510" s="131">
        <f>SUM(K511:K514)</f>
        <v>9.8800000000000008</v>
      </c>
      <c r="L510" s="131">
        <f>IF(DLILibrary[[#This Row],[DLI/DLR]]="DLI",IF(J511="DLR",0,DLILibrary[[#This Row],[Value of DLI (in mln)]]),DLILibrary[[#This Row],[Value of DLI (in mln)]])</f>
        <v>0</v>
      </c>
      <c r="M510" s="239">
        <f>IF(DLILibrary[[#This Row],[DLI/DLR]]="DLI",DLILibrary[[#This Row],[Value of DLI (in mln)]]/(VLOOKUP(DLILibrary[[#This Row],[Project ID]],'RBF Projects'!A:U,12,FALSE)),0)</f>
        <v>0.26666666666666672</v>
      </c>
      <c r="N510" s="78" t="s">
        <v>63</v>
      </c>
      <c r="O510" s="133" t="s">
        <v>63</v>
      </c>
      <c r="P510" s="77" t="s">
        <v>27</v>
      </c>
      <c r="Q510" s="77" t="s">
        <v>995</v>
      </c>
      <c r="R510" s="77" t="s">
        <v>2278</v>
      </c>
    </row>
    <row r="511" spans="1:18" ht="16" outlineLevel="1" x14ac:dyDescent="0.2">
      <c r="A511" s="76" t="s">
        <v>139</v>
      </c>
      <c r="B511" s="95" t="s">
        <v>151</v>
      </c>
      <c r="C511" s="44" t="s">
        <v>19</v>
      </c>
      <c r="D511" s="76" t="s">
        <v>59</v>
      </c>
      <c r="E511" s="95" t="s">
        <v>36</v>
      </c>
      <c r="F511" s="95" t="s">
        <v>3235</v>
      </c>
      <c r="G511" s="95" t="s">
        <v>3244</v>
      </c>
      <c r="H511" s="95" t="s">
        <v>352</v>
      </c>
      <c r="I511" s="141" t="s">
        <v>920</v>
      </c>
      <c r="J511" s="142" t="str">
        <f>LEFT(DLILibrary[[#This Row],[DLI]], 3)</f>
        <v>DLR</v>
      </c>
      <c r="K511" s="121">
        <v>2.4700000000000002</v>
      </c>
      <c r="L511" s="121">
        <f>IF(DLILibrary[[#This Row],[DLI/DLR]]="DLI",IF(J512="DLR",0,DLILibrary[[#This Row],[Value of DLI (in mln)]]),DLILibrary[[#This Row],[Value of DLI (in mln)]])</f>
        <v>2.4700000000000002</v>
      </c>
      <c r="M511" s="239">
        <f>IF(DLILibrary[[#This Row],[DLI/DLR]]="DLI",DLILibrary[[#This Row],[Value of DLI (in mln)]]/(VLOOKUP(DLILibrary[[#This Row],[Project ID]],'RBF Projects'!A:U,12,FALSE)),0)</f>
        <v>0</v>
      </c>
      <c r="N511" s="95" t="s">
        <v>63</v>
      </c>
      <c r="O511" s="138" t="s">
        <v>63</v>
      </c>
      <c r="P511" s="43" t="s">
        <v>27</v>
      </c>
      <c r="Q511" s="43" t="s">
        <v>938</v>
      </c>
      <c r="R511" s="76" t="s">
        <v>2571</v>
      </c>
    </row>
    <row r="512" spans="1:18" ht="16" outlineLevel="1" x14ac:dyDescent="0.2">
      <c r="A512" s="76" t="s">
        <v>139</v>
      </c>
      <c r="B512" s="95" t="s">
        <v>151</v>
      </c>
      <c r="C512" s="44" t="s">
        <v>19</v>
      </c>
      <c r="D512" s="76" t="s">
        <v>59</v>
      </c>
      <c r="E512" s="95" t="s">
        <v>36</v>
      </c>
      <c r="F512" s="95" t="s">
        <v>3235</v>
      </c>
      <c r="G512" s="95" t="s">
        <v>3244</v>
      </c>
      <c r="H512" s="95" t="s">
        <v>352</v>
      </c>
      <c r="I512" s="141" t="s">
        <v>921</v>
      </c>
      <c r="J512" s="142" t="str">
        <f>LEFT(DLILibrary[[#This Row],[DLI]], 3)</f>
        <v>DLR</v>
      </c>
      <c r="K512" s="121">
        <v>2.4700000000000002</v>
      </c>
      <c r="L512" s="121">
        <f>IF(DLILibrary[[#This Row],[DLI/DLR]]="DLI",IF(J513="DLR",0,DLILibrary[[#This Row],[Value of DLI (in mln)]]),DLILibrary[[#This Row],[Value of DLI (in mln)]])</f>
        <v>2.4700000000000002</v>
      </c>
      <c r="M512" s="239">
        <f>IF(DLILibrary[[#This Row],[DLI/DLR]]="DLI",DLILibrary[[#This Row],[Value of DLI (in mln)]]/(VLOOKUP(DLILibrary[[#This Row],[Project ID]],'RBF Projects'!A:U,12,FALSE)),0)</f>
        <v>0</v>
      </c>
      <c r="N512" s="95" t="s">
        <v>63</v>
      </c>
      <c r="O512" s="138" t="s">
        <v>63</v>
      </c>
      <c r="P512" s="43" t="s">
        <v>28</v>
      </c>
      <c r="Q512" s="56" t="s">
        <v>939</v>
      </c>
      <c r="R512" s="76" t="s">
        <v>2574</v>
      </c>
    </row>
    <row r="513" spans="1:18" ht="16" outlineLevel="1" x14ac:dyDescent="0.2">
      <c r="A513" s="76" t="s">
        <v>139</v>
      </c>
      <c r="B513" s="95" t="s">
        <v>151</v>
      </c>
      <c r="C513" s="44" t="s">
        <v>19</v>
      </c>
      <c r="D513" s="76" t="s">
        <v>59</v>
      </c>
      <c r="E513" s="95" t="s">
        <v>36</v>
      </c>
      <c r="F513" s="95" t="s">
        <v>3235</v>
      </c>
      <c r="G513" s="95" t="s">
        <v>3244</v>
      </c>
      <c r="H513" s="95" t="s">
        <v>352</v>
      </c>
      <c r="I513" s="141" t="s">
        <v>922</v>
      </c>
      <c r="J513" s="142" t="str">
        <f>LEFT(DLILibrary[[#This Row],[DLI]], 3)</f>
        <v>DLR</v>
      </c>
      <c r="K513" s="121">
        <v>2.4700000000000002</v>
      </c>
      <c r="L513" s="121">
        <f>IF(DLILibrary[[#This Row],[DLI/DLR]]="DLI",IF(J514="DLR",0,DLILibrary[[#This Row],[Value of DLI (in mln)]]),DLILibrary[[#This Row],[Value of DLI (in mln)]])</f>
        <v>2.4700000000000002</v>
      </c>
      <c r="M513" s="239">
        <f>IF(DLILibrary[[#This Row],[DLI/DLR]]="DLI",DLILibrary[[#This Row],[Value of DLI (in mln)]]/(VLOOKUP(DLILibrary[[#This Row],[Project ID]],'RBF Projects'!A:U,12,FALSE)),0)</f>
        <v>0</v>
      </c>
      <c r="N513" s="95" t="s">
        <v>63</v>
      </c>
      <c r="O513" s="138" t="s">
        <v>63</v>
      </c>
      <c r="P513" s="43" t="s">
        <v>28</v>
      </c>
      <c r="Q513" s="56" t="s">
        <v>939</v>
      </c>
      <c r="R513" s="76" t="s">
        <v>2574</v>
      </c>
    </row>
    <row r="514" spans="1:18" ht="16" outlineLevel="1" x14ac:dyDescent="0.2">
      <c r="A514" s="76" t="s">
        <v>139</v>
      </c>
      <c r="B514" s="95" t="s">
        <v>151</v>
      </c>
      <c r="C514" s="44" t="s">
        <v>19</v>
      </c>
      <c r="D514" s="76" t="s">
        <v>59</v>
      </c>
      <c r="E514" s="95" t="s">
        <v>36</v>
      </c>
      <c r="F514" s="95" t="s">
        <v>3235</v>
      </c>
      <c r="G514" s="95" t="s">
        <v>3244</v>
      </c>
      <c r="H514" s="95" t="s">
        <v>352</v>
      </c>
      <c r="I514" s="141" t="s">
        <v>923</v>
      </c>
      <c r="J514" s="142" t="str">
        <f>LEFT(DLILibrary[[#This Row],[DLI]], 3)</f>
        <v>DLR</v>
      </c>
      <c r="K514" s="121">
        <v>2.4700000000000002</v>
      </c>
      <c r="L514" s="121">
        <f>IF(DLILibrary[[#This Row],[DLI/DLR]]="DLI",IF(J515="DLR",0,DLILibrary[[#This Row],[Value of DLI (in mln)]]),DLILibrary[[#This Row],[Value of DLI (in mln)]])</f>
        <v>2.4700000000000002</v>
      </c>
      <c r="M514" s="239">
        <f>IF(DLILibrary[[#This Row],[DLI/DLR]]="DLI",DLILibrary[[#This Row],[Value of DLI (in mln)]]/(VLOOKUP(DLILibrary[[#This Row],[Project ID]],'RBF Projects'!A:U,12,FALSE)),0)</f>
        <v>0</v>
      </c>
      <c r="N514" s="95" t="s">
        <v>63</v>
      </c>
      <c r="O514" s="138" t="s">
        <v>63</v>
      </c>
      <c r="P514" s="43" t="s">
        <v>28</v>
      </c>
      <c r="Q514" s="56" t="s">
        <v>939</v>
      </c>
      <c r="R514" s="76" t="s">
        <v>2574</v>
      </c>
    </row>
    <row r="515" spans="1:18" ht="16" x14ac:dyDescent="0.2">
      <c r="A515" s="76" t="s">
        <v>139</v>
      </c>
      <c r="B515" s="95" t="s">
        <v>151</v>
      </c>
      <c r="C515" s="44" t="s">
        <v>19</v>
      </c>
      <c r="D515" s="76" t="s">
        <v>59</v>
      </c>
      <c r="E515" s="95" t="s">
        <v>36</v>
      </c>
      <c r="F515" s="95" t="s">
        <v>3230</v>
      </c>
      <c r="G515" s="95" t="s">
        <v>2829</v>
      </c>
      <c r="H515" s="95" t="s">
        <v>352</v>
      </c>
      <c r="I515" s="135" t="s">
        <v>924</v>
      </c>
      <c r="J515" s="136" t="str">
        <f>LEFT(DLILibrary[[#This Row],[DLI]], 3)</f>
        <v>DLI</v>
      </c>
      <c r="K515" s="137">
        <f>SUM(K516:K517)</f>
        <v>4.9400000000000004</v>
      </c>
      <c r="L515" s="137">
        <f>IF(DLILibrary[[#This Row],[DLI/DLR]]="DLI",IF(J516="DLR",0,DLILibrary[[#This Row],[Value of DLI (in mln)]]),DLILibrary[[#This Row],[Value of DLI (in mln)]])</f>
        <v>0</v>
      </c>
      <c r="M515" s="239">
        <f>IF(DLILibrary[[#This Row],[DLI/DLR]]="DLI",DLILibrary[[#This Row],[Value of DLI (in mln)]]/(VLOOKUP(DLILibrary[[#This Row],[Project ID]],'RBF Projects'!A:U,12,FALSE)),0)</f>
        <v>0.13333333333333336</v>
      </c>
      <c r="N515" s="95" t="s">
        <v>63</v>
      </c>
      <c r="O515" s="138" t="s">
        <v>63</v>
      </c>
      <c r="P515" s="43" t="s">
        <v>27</v>
      </c>
      <c r="Q515" s="56" t="s">
        <v>1002</v>
      </c>
      <c r="R515" s="76" t="s">
        <v>2278</v>
      </c>
    </row>
    <row r="516" spans="1:18" ht="16" outlineLevel="1" x14ac:dyDescent="0.2">
      <c r="A516" s="76" t="s">
        <v>139</v>
      </c>
      <c r="B516" s="95" t="s">
        <v>151</v>
      </c>
      <c r="C516" s="44" t="s">
        <v>19</v>
      </c>
      <c r="D516" s="76" t="s">
        <v>59</v>
      </c>
      <c r="E516" s="95" t="s">
        <v>36</v>
      </c>
      <c r="F516" s="95" t="s">
        <v>3230</v>
      </c>
      <c r="G516" s="95" t="s">
        <v>2829</v>
      </c>
      <c r="H516" s="95" t="s">
        <v>352</v>
      </c>
      <c r="I516" s="141" t="s">
        <v>925</v>
      </c>
      <c r="J516" s="142" t="str">
        <f>LEFT(DLILibrary[[#This Row],[DLI]], 3)</f>
        <v>DLR</v>
      </c>
      <c r="K516" s="121">
        <v>2.4700000000000002</v>
      </c>
      <c r="L516" s="121">
        <f>IF(DLILibrary[[#This Row],[DLI/DLR]]="DLI",IF(J517="DLR",0,DLILibrary[[#This Row],[Value of DLI (in mln)]]),DLILibrary[[#This Row],[Value of DLI (in mln)]])</f>
        <v>2.4700000000000002</v>
      </c>
      <c r="M516" s="239">
        <f>IF(DLILibrary[[#This Row],[DLI/DLR]]="DLI",DLILibrary[[#This Row],[Value of DLI (in mln)]]/(VLOOKUP(DLILibrary[[#This Row],[Project ID]],'RBF Projects'!A:U,12,FALSE)),0)</f>
        <v>0</v>
      </c>
      <c r="N516" s="95" t="s">
        <v>63</v>
      </c>
      <c r="O516" s="138" t="s">
        <v>63</v>
      </c>
      <c r="P516" s="43" t="s">
        <v>27</v>
      </c>
      <c r="Q516" s="56" t="s">
        <v>1002</v>
      </c>
      <c r="R516" s="76" t="s">
        <v>2574</v>
      </c>
    </row>
    <row r="517" spans="1:18" ht="16" outlineLevel="1" x14ac:dyDescent="0.2">
      <c r="A517" s="76" t="s">
        <v>139</v>
      </c>
      <c r="B517" s="95" t="s">
        <v>151</v>
      </c>
      <c r="C517" s="44" t="s">
        <v>19</v>
      </c>
      <c r="D517" s="76" t="s">
        <v>59</v>
      </c>
      <c r="E517" s="95" t="s">
        <v>36</v>
      </c>
      <c r="F517" s="95" t="s">
        <v>3230</v>
      </c>
      <c r="G517" s="95" t="s">
        <v>2829</v>
      </c>
      <c r="H517" s="95" t="s">
        <v>352</v>
      </c>
      <c r="I517" s="141" t="s">
        <v>926</v>
      </c>
      <c r="J517" s="142" t="str">
        <f>LEFT(DLILibrary[[#This Row],[DLI]], 3)</f>
        <v>DLR</v>
      </c>
      <c r="K517" s="121">
        <v>2.4700000000000002</v>
      </c>
      <c r="L517" s="121">
        <f>IF(DLILibrary[[#This Row],[DLI/DLR]]="DLI",IF(J518="DLR",0,DLILibrary[[#This Row],[Value of DLI (in mln)]]),DLILibrary[[#This Row],[Value of DLI (in mln)]])</f>
        <v>2.4700000000000002</v>
      </c>
      <c r="M517" s="239">
        <f>IF(DLILibrary[[#This Row],[DLI/DLR]]="DLI",DLILibrary[[#This Row],[Value of DLI (in mln)]]/(VLOOKUP(DLILibrary[[#This Row],[Project ID]],'RBF Projects'!A:U,12,FALSE)),0)</f>
        <v>0</v>
      </c>
      <c r="N517" s="95" t="s">
        <v>63</v>
      </c>
      <c r="O517" s="138" t="s">
        <v>63</v>
      </c>
      <c r="P517" s="43" t="s">
        <v>28</v>
      </c>
      <c r="Q517" s="56" t="s">
        <v>940</v>
      </c>
      <c r="R517" s="76" t="s">
        <v>2574</v>
      </c>
    </row>
    <row r="518" spans="1:18" ht="16" x14ac:dyDescent="0.2">
      <c r="A518" s="76" t="s">
        <v>139</v>
      </c>
      <c r="B518" s="95" t="s">
        <v>151</v>
      </c>
      <c r="C518" s="44" t="s">
        <v>19</v>
      </c>
      <c r="D518" s="76" t="s">
        <v>59</v>
      </c>
      <c r="E518" s="95" t="s">
        <v>36</v>
      </c>
      <c r="F518" s="95" t="s">
        <v>3238</v>
      </c>
      <c r="G518" s="95" t="s">
        <v>1524</v>
      </c>
      <c r="H518" s="95" t="s">
        <v>75</v>
      </c>
      <c r="I518" s="149" t="s">
        <v>927</v>
      </c>
      <c r="J518" s="150" t="str">
        <f>LEFT(DLILibrary[[#This Row],[DLI]], 3)</f>
        <v>DLI</v>
      </c>
      <c r="K518" s="137">
        <f>SUM(K519:K520)</f>
        <v>4.9400000000000004</v>
      </c>
      <c r="L518" s="137">
        <f>IF(DLILibrary[[#This Row],[DLI/DLR]]="DLI",IF(J519="DLR",0,DLILibrary[[#This Row],[Value of DLI (in mln)]]),DLILibrary[[#This Row],[Value of DLI (in mln)]])</f>
        <v>0</v>
      </c>
      <c r="M518" s="239">
        <f>IF(DLILibrary[[#This Row],[DLI/DLR]]="DLI",DLILibrary[[#This Row],[Value of DLI (in mln)]]/(VLOOKUP(DLILibrary[[#This Row],[Project ID]],'RBF Projects'!A:U,12,FALSE)),0)</f>
        <v>0.13333333333333336</v>
      </c>
      <c r="N518" s="95" t="s">
        <v>63</v>
      </c>
      <c r="O518" s="138" t="s">
        <v>63</v>
      </c>
      <c r="P518" s="43" t="s">
        <v>27</v>
      </c>
      <c r="Q518" s="76" t="s">
        <v>1001</v>
      </c>
      <c r="R518" s="76" t="s">
        <v>2278</v>
      </c>
    </row>
    <row r="519" spans="1:18" ht="16.25" customHeight="1" outlineLevel="1" x14ac:dyDescent="0.2">
      <c r="A519" s="76" t="s">
        <v>139</v>
      </c>
      <c r="B519" s="95" t="s">
        <v>151</v>
      </c>
      <c r="C519" s="44" t="s">
        <v>19</v>
      </c>
      <c r="D519" s="76" t="s">
        <v>59</v>
      </c>
      <c r="E519" s="95" t="s">
        <v>36</v>
      </c>
      <c r="F519" s="95" t="s">
        <v>3238</v>
      </c>
      <c r="G519" s="95" t="s">
        <v>1524</v>
      </c>
      <c r="H519" s="95" t="s">
        <v>75</v>
      </c>
      <c r="I519" s="45" t="s">
        <v>928</v>
      </c>
      <c r="J519" s="95" t="str">
        <f>LEFT(DLILibrary[[#This Row],[DLI]], 3)</f>
        <v>DLR</v>
      </c>
      <c r="K519" s="121">
        <v>2.4700000000000002</v>
      </c>
      <c r="L519" s="121">
        <f>IF(DLILibrary[[#This Row],[DLI/DLR]]="DLI",IF(J520="DLR",0,DLILibrary[[#This Row],[Value of DLI (in mln)]]),DLILibrary[[#This Row],[Value of DLI (in mln)]])</f>
        <v>2.4700000000000002</v>
      </c>
      <c r="M519" s="239">
        <f>IF(DLILibrary[[#This Row],[DLI/DLR]]="DLI",DLILibrary[[#This Row],[Value of DLI (in mln)]]/(VLOOKUP(DLILibrary[[#This Row],[Project ID]],'RBF Projects'!A:U,12,FALSE)),0)</f>
        <v>0</v>
      </c>
      <c r="N519" s="95" t="s">
        <v>63</v>
      </c>
      <c r="O519" s="138" t="s">
        <v>63</v>
      </c>
      <c r="P519" s="43" t="s">
        <v>27</v>
      </c>
      <c r="Q519" s="56" t="s">
        <v>941</v>
      </c>
      <c r="R519" s="76" t="s">
        <v>2574</v>
      </c>
    </row>
    <row r="520" spans="1:18" ht="13.5" customHeight="1" outlineLevel="1" x14ac:dyDescent="0.2">
      <c r="A520" s="76" t="s">
        <v>139</v>
      </c>
      <c r="B520" s="95" t="s">
        <v>151</v>
      </c>
      <c r="C520" s="44" t="s">
        <v>19</v>
      </c>
      <c r="D520" s="76" t="s">
        <v>59</v>
      </c>
      <c r="E520" s="95" t="s">
        <v>36</v>
      </c>
      <c r="F520" s="95" t="s">
        <v>3238</v>
      </c>
      <c r="G520" s="95" t="s">
        <v>1524</v>
      </c>
      <c r="H520" s="95" t="s">
        <v>75</v>
      </c>
      <c r="I520" s="141" t="s">
        <v>929</v>
      </c>
      <c r="J520" s="142" t="str">
        <f>LEFT(DLILibrary[[#This Row],[DLI]], 3)</f>
        <v>DLR</v>
      </c>
      <c r="K520" s="121">
        <v>2.4700000000000002</v>
      </c>
      <c r="L520" s="121">
        <f>IF(DLILibrary[[#This Row],[DLI/DLR]]="DLI",IF(J521="DLR",0,DLILibrary[[#This Row],[Value of DLI (in mln)]]),DLILibrary[[#This Row],[Value of DLI (in mln)]])</f>
        <v>2.4700000000000002</v>
      </c>
      <c r="M520" s="239">
        <f>IF(DLILibrary[[#This Row],[DLI/DLR]]="DLI",DLILibrary[[#This Row],[Value of DLI (in mln)]]/(VLOOKUP(DLILibrary[[#This Row],[Project ID]],'RBF Projects'!A:U,12,FALSE)),0)</f>
        <v>0</v>
      </c>
      <c r="N520" s="95" t="s">
        <v>63</v>
      </c>
      <c r="O520" s="138" t="s">
        <v>63</v>
      </c>
      <c r="P520" s="43" t="s">
        <v>27</v>
      </c>
      <c r="Q520" s="56" t="s">
        <v>941</v>
      </c>
      <c r="R520" s="76" t="s">
        <v>2574</v>
      </c>
    </row>
    <row r="521" spans="1:18" ht="16" x14ac:dyDescent="0.2">
      <c r="A521" s="76" t="s">
        <v>139</v>
      </c>
      <c r="B521" s="95" t="s">
        <v>151</v>
      </c>
      <c r="C521" s="44" t="s">
        <v>19</v>
      </c>
      <c r="D521" s="76" t="s">
        <v>59</v>
      </c>
      <c r="E521" s="95" t="s">
        <v>36</v>
      </c>
      <c r="F521" s="95" t="s">
        <v>3238</v>
      </c>
      <c r="G521" s="95" t="s">
        <v>3275</v>
      </c>
      <c r="H521" s="95" t="s">
        <v>75</v>
      </c>
      <c r="I521" s="149" t="s">
        <v>930</v>
      </c>
      <c r="J521" s="150" t="str">
        <f>LEFT(DLILibrary[[#This Row],[DLI]], 3)</f>
        <v>DLI</v>
      </c>
      <c r="K521" s="137">
        <f>SUM(K522:K525)</f>
        <v>9.8800000000000008</v>
      </c>
      <c r="L521" s="137">
        <f>IF(DLILibrary[[#This Row],[DLI/DLR]]="DLI",IF(J522="DLR",0,DLILibrary[[#This Row],[Value of DLI (in mln)]]),DLILibrary[[#This Row],[Value of DLI (in mln)]])</f>
        <v>0</v>
      </c>
      <c r="M521" s="239">
        <f>IF(DLILibrary[[#This Row],[DLI/DLR]]="DLI",DLILibrary[[#This Row],[Value of DLI (in mln)]]/(VLOOKUP(DLILibrary[[#This Row],[Project ID]],'RBF Projects'!A:U,12,FALSE)),0)</f>
        <v>0.26666666666666672</v>
      </c>
      <c r="N521" s="95" t="s">
        <v>63</v>
      </c>
      <c r="O521" s="138" t="s">
        <v>63</v>
      </c>
      <c r="P521" s="43" t="s">
        <v>27</v>
      </c>
      <c r="Q521" s="76" t="s">
        <v>995</v>
      </c>
      <c r="R521" s="76" t="s">
        <v>2278</v>
      </c>
    </row>
    <row r="522" spans="1:18" ht="16" outlineLevel="1" x14ac:dyDescent="0.2">
      <c r="A522" s="76" t="s">
        <v>139</v>
      </c>
      <c r="B522" s="95" t="s">
        <v>151</v>
      </c>
      <c r="C522" s="44" t="s">
        <v>19</v>
      </c>
      <c r="D522" s="76" t="s">
        <v>59</v>
      </c>
      <c r="E522" s="95" t="s">
        <v>36</v>
      </c>
      <c r="F522" s="95" t="s">
        <v>3238</v>
      </c>
      <c r="G522" s="95" t="s">
        <v>3276</v>
      </c>
      <c r="H522" s="95" t="s">
        <v>75</v>
      </c>
      <c r="I522" s="45" t="s">
        <v>931</v>
      </c>
      <c r="J522" s="95" t="str">
        <f>LEFT(DLILibrary[[#This Row],[DLI]], 3)</f>
        <v>DLR</v>
      </c>
      <c r="K522" s="121">
        <v>2.4700000000000002</v>
      </c>
      <c r="L522" s="121">
        <f>IF(DLILibrary[[#This Row],[DLI/DLR]]="DLI",IF(J523="DLR",0,DLILibrary[[#This Row],[Value of DLI (in mln)]]),DLILibrary[[#This Row],[Value of DLI (in mln)]])</f>
        <v>2.4700000000000002</v>
      </c>
      <c r="M522" s="239">
        <f>IF(DLILibrary[[#This Row],[DLI/DLR]]="DLI",DLILibrary[[#This Row],[Value of DLI (in mln)]]/(VLOOKUP(DLILibrary[[#This Row],[Project ID]],'RBF Projects'!A:U,12,FALSE)),0)</f>
        <v>0</v>
      </c>
      <c r="N522" s="95" t="s">
        <v>63</v>
      </c>
      <c r="O522" s="138" t="s">
        <v>63</v>
      </c>
      <c r="P522" s="43" t="s">
        <v>28</v>
      </c>
      <c r="Q522" s="56" t="s">
        <v>942</v>
      </c>
      <c r="R522" s="76" t="s">
        <v>2574</v>
      </c>
    </row>
    <row r="523" spans="1:18" ht="16" outlineLevel="1" x14ac:dyDescent="0.2">
      <c r="A523" s="76" t="s">
        <v>139</v>
      </c>
      <c r="B523" s="95" t="s">
        <v>151</v>
      </c>
      <c r="C523" s="44" t="s">
        <v>19</v>
      </c>
      <c r="D523" s="76" t="s">
        <v>59</v>
      </c>
      <c r="E523" s="95" t="s">
        <v>36</v>
      </c>
      <c r="F523" s="95" t="s">
        <v>3238</v>
      </c>
      <c r="G523" s="95" t="s">
        <v>3275</v>
      </c>
      <c r="H523" s="95" t="s">
        <v>75</v>
      </c>
      <c r="I523" s="141" t="s">
        <v>932</v>
      </c>
      <c r="J523" s="142" t="str">
        <f>LEFT(DLILibrary[[#This Row],[DLI]], 3)</f>
        <v>DLR</v>
      </c>
      <c r="K523" s="121">
        <v>2.4700000000000002</v>
      </c>
      <c r="L523" s="121">
        <f>IF(DLILibrary[[#This Row],[DLI/DLR]]="DLI",IF(J524="DLR",0,DLILibrary[[#This Row],[Value of DLI (in mln)]]),DLILibrary[[#This Row],[Value of DLI (in mln)]])</f>
        <v>2.4700000000000002</v>
      </c>
      <c r="M523" s="239">
        <f>IF(DLILibrary[[#This Row],[DLI/DLR]]="DLI",DLILibrary[[#This Row],[Value of DLI (in mln)]]/(VLOOKUP(DLILibrary[[#This Row],[Project ID]],'RBF Projects'!A:U,12,FALSE)),0)</f>
        <v>0</v>
      </c>
      <c r="N523" s="95" t="s">
        <v>63</v>
      </c>
      <c r="O523" s="138" t="s">
        <v>63</v>
      </c>
      <c r="P523" s="43" t="s">
        <v>28</v>
      </c>
      <c r="Q523" s="56" t="s">
        <v>943</v>
      </c>
      <c r="R523" s="76" t="s">
        <v>2574</v>
      </c>
    </row>
    <row r="524" spans="1:18" ht="16" outlineLevel="1" x14ac:dyDescent="0.2">
      <c r="A524" s="76" t="s">
        <v>139</v>
      </c>
      <c r="B524" s="95" t="s">
        <v>151</v>
      </c>
      <c r="C524" s="44" t="s">
        <v>19</v>
      </c>
      <c r="D524" s="76" t="s">
        <v>59</v>
      </c>
      <c r="E524" s="95" t="s">
        <v>36</v>
      </c>
      <c r="F524" s="95" t="s">
        <v>3238</v>
      </c>
      <c r="G524" s="95" t="s">
        <v>3275</v>
      </c>
      <c r="H524" s="95" t="s">
        <v>75</v>
      </c>
      <c r="I524" s="141" t="s">
        <v>933</v>
      </c>
      <c r="J524" s="142" t="str">
        <f>LEFT(DLILibrary[[#This Row],[DLI]], 3)</f>
        <v>DLR</v>
      </c>
      <c r="K524" s="121">
        <v>2.4700000000000002</v>
      </c>
      <c r="L524" s="121">
        <f>IF(DLILibrary[[#This Row],[DLI/DLR]]="DLI",IF(J525="DLR",0,DLILibrary[[#This Row],[Value of DLI (in mln)]]),DLILibrary[[#This Row],[Value of DLI (in mln)]])</f>
        <v>2.4700000000000002</v>
      </c>
      <c r="M524" s="239">
        <f>IF(DLILibrary[[#This Row],[DLI/DLR]]="DLI",DLILibrary[[#This Row],[Value of DLI (in mln)]]/(VLOOKUP(DLILibrary[[#This Row],[Project ID]],'RBF Projects'!A:U,12,FALSE)),0)</f>
        <v>0</v>
      </c>
      <c r="N524" s="95" t="s">
        <v>63</v>
      </c>
      <c r="O524" s="138" t="s">
        <v>63</v>
      </c>
      <c r="P524" s="43" t="s">
        <v>27</v>
      </c>
      <c r="Q524" s="56" t="s">
        <v>943</v>
      </c>
      <c r="R524" s="76" t="s">
        <v>2574</v>
      </c>
    </row>
    <row r="525" spans="1:18" ht="16" outlineLevel="1" x14ac:dyDescent="0.2">
      <c r="A525" s="76" t="s">
        <v>139</v>
      </c>
      <c r="B525" s="95" t="s">
        <v>151</v>
      </c>
      <c r="C525" s="44" t="s">
        <v>19</v>
      </c>
      <c r="D525" s="76" t="s">
        <v>59</v>
      </c>
      <c r="E525" s="95" t="s">
        <v>36</v>
      </c>
      <c r="F525" s="95" t="s">
        <v>3238</v>
      </c>
      <c r="G525" s="95" t="s">
        <v>3275</v>
      </c>
      <c r="H525" s="95" t="s">
        <v>75</v>
      </c>
      <c r="I525" s="141" t="s">
        <v>934</v>
      </c>
      <c r="J525" s="142" t="str">
        <f>LEFT(DLILibrary[[#This Row],[DLI]], 3)</f>
        <v>DLR</v>
      </c>
      <c r="K525" s="121">
        <v>2.4700000000000002</v>
      </c>
      <c r="L525" s="121">
        <f>IF(DLILibrary[[#This Row],[DLI/DLR]]="DLI",IF(J526="DLR",0,DLILibrary[[#This Row],[Value of DLI (in mln)]]),DLILibrary[[#This Row],[Value of DLI (in mln)]])</f>
        <v>2.4700000000000002</v>
      </c>
      <c r="M525" s="239">
        <f>IF(DLILibrary[[#This Row],[DLI/DLR]]="DLI",DLILibrary[[#This Row],[Value of DLI (in mln)]]/(VLOOKUP(DLILibrary[[#This Row],[Project ID]],'RBF Projects'!A:U,12,FALSE)),0)</f>
        <v>0</v>
      </c>
      <c r="N525" s="95" t="s">
        <v>63</v>
      </c>
      <c r="O525" s="138" t="s">
        <v>63</v>
      </c>
      <c r="P525" s="43" t="s">
        <v>27</v>
      </c>
      <c r="Q525" s="56" t="s">
        <v>943</v>
      </c>
      <c r="R525" s="76" t="s">
        <v>2574</v>
      </c>
    </row>
    <row r="526" spans="1:18" ht="16" x14ac:dyDescent="0.2">
      <c r="A526" s="76" t="s">
        <v>139</v>
      </c>
      <c r="B526" s="95" t="s">
        <v>151</v>
      </c>
      <c r="C526" s="44" t="s">
        <v>19</v>
      </c>
      <c r="D526" s="76" t="s">
        <v>59</v>
      </c>
      <c r="E526" s="95" t="s">
        <v>36</v>
      </c>
      <c r="F526" s="95" t="s">
        <v>3232</v>
      </c>
      <c r="G526" s="95" t="s">
        <v>2830</v>
      </c>
      <c r="H526" s="95" t="s">
        <v>352</v>
      </c>
      <c r="I526" s="149" t="s">
        <v>935</v>
      </c>
      <c r="J526" s="150" t="str">
        <f>LEFT(DLILibrary[[#This Row],[DLI]], 3)</f>
        <v>DLI</v>
      </c>
      <c r="K526" s="137">
        <f>SUM(K527:K529)</f>
        <v>7.41</v>
      </c>
      <c r="L526" s="137">
        <f>IF(DLILibrary[[#This Row],[DLI/DLR]]="DLI",IF(J527="DLR",0,DLILibrary[[#This Row],[Value of DLI (in mln)]]),DLILibrary[[#This Row],[Value of DLI (in mln)]])</f>
        <v>0</v>
      </c>
      <c r="M526" s="239">
        <f>IF(DLILibrary[[#This Row],[DLI/DLR]]="DLI",DLILibrary[[#This Row],[Value of DLI (in mln)]]/(VLOOKUP(DLILibrary[[#This Row],[Project ID]],'RBF Projects'!A:U,12,FALSE)),0)</f>
        <v>0.2</v>
      </c>
      <c r="N526" s="95" t="s">
        <v>63</v>
      </c>
      <c r="O526" s="138" t="s">
        <v>63</v>
      </c>
      <c r="P526" s="43" t="s">
        <v>28</v>
      </c>
      <c r="Q526" s="76" t="s">
        <v>995</v>
      </c>
      <c r="R526" s="76" t="s">
        <v>2278</v>
      </c>
    </row>
    <row r="527" spans="1:18" ht="16" outlineLevel="1" x14ac:dyDescent="0.2">
      <c r="A527" s="76" t="s">
        <v>139</v>
      </c>
      <c r="B527" s="95" t="s">
        <v>151</v>
      </c>
      <c r="C527" s="44" t="s">
        <v>19</v>
      </c>
      <c r="D527" s="76" t="s">
        <v>59</v>
      </c>
      <c r="E527" s="95" t="s">
        <v>36</v>
      </c>
      <c r="F527" s="95" t="s">
        <v>2810</v>
      </c>
      <c r="G527" s="95" t="s">
        <v>2819</v>
      </c>
      <c r="H527" s="95" t="s">
        <v>352</v>
      </c>
      <c r="I527" s="45" t="s">
        <v>3038</v>
      </c>
      <c r="J527" s="95" t="str">
        <f>LEFT(DLILibrary[[#This Row],[DLI]], 3)</f>
        <v>DLR</v>
      </c>
      <c r="K527" s="121">
        <v>2.4700000000000002</v>
      </c>
      <c r="L527" s="121">
        <f>IF(DLILibrary[[#This Row],[DLI/DLR]]="DLI",IF(J528="DLR",0,DLILibrary[[#This Row],[Value of DLI (in mln)]]),DLILibrary[[#This Row],[Value of DLI (in mln)]])</f>
        <v>2.4700000000000002</v>
      </c>
      <c r="M527" s="239">
        <f>IF(DLILibrary[[#This Row],[DLI/DLR]]="DLI",DLILibrary[[#This Row],[Value of DLI (in mln)]]/(VLOOKUP(DLILibrary[[#This Row],[Project ID]],'RBF Projects'!A:U,12,FALSE)),0)</f>
        <v>0</v>
      </c>
      <c r="N527" s="95" t="s">
        <v>63</v>
      </c>
      <c r="O527" s="138" t="s">
        <v>63</v>
      </c>
      <c r="P527" s="43" t="s">
        <v>28</v>
      </c>
      <c r="Q527" s="56" t="s">
        <v>3039</v>
      </c>
      <c r="R527" s="76" t="s">
        <v>2574</v>
      </c>
    </row>
    <row r="528" spans="1:18" ht="16" outlineLevel="1" x14ac:dyDescent="0.2">
      <c r="A528" s="76" t="s">
        <v>139</v>
      </c>
      <c r="B528" s="95" t="s">
        <v>151</v>
      </c>
      <c r="C528" s="44" t="s">
        <v>19</v>
      </c>
      <c r="D528" s="76" t="s">
        <v>59</v>
      </c>
      <c r="E528" s="95" t="s">
        <v>36</v>
      </c>
      <c r="F528" s="95" t="s">
        <v>3232</v>
      </c>
      <c r="G528" s="95" t="s">
        <v>3295</v>
      </c>
      <c r="H528" s="95" t="s">
        <v>352</v>
      </c>
      <c r="I528" s="45" t="s">
        <v>936</v>
      </c>
      <c r="J528" s="95" t="str">
        <f>LEFT(DLILibrary[[#This Row],[DLI]], 3)</f>
        <v>DLR</v>
      </c>
      <c r="K528" s="121">
        <v>2.4700000000000002</v>
      </c>
      <c r="L528" s="121">
        <f>IF(DLILibrary[[#This Row],[DLI/DLR]]="DLI",IF(J529="DLR",0,DLILibrary[[#This Row],[Value of DLI (in mln)]]),DLILibrary[[#This Row],[Value of DLI (in mln)]])</f>
        <v>2.4700000000000002</v>
      </c>
      <c r="M528" s="239">
        <f>IF(DLILibrary[[#This Row],[DLI/DLR]]="DLI",DLILibrary[[#This Row],[Value of DLI (in mln)]]/(VLOOKUP(DLILibrary[[#This Row],[Project ID]],'RBF Projects'!A:U,12,FALSE)),0)</f>
        <v>0</v>
      </c>
      <c r="N528" s="95" t="s">
        <v>63</v>
      </c>
      <c r="O528" s="138" t="s">
        <v>63</v>
      </c>
      <c r="P528" s="43" t="s">
        <v>28</v>
      </c>
      <c r="Q528" s="56" t="s">
        <v>944</v>
      </c>
      <c r="R528" s="76" t="s">
        <v>2574</v>
      </c>
    </row>
    <row r="529" spans="1:18" ht="16" outlineLevel="1" x14ac:dyDescent="0.2">
      <c r="A529" s="76" t="s">
        <v>139</v>
      </c>
      <c r="B529" s="95" t="s">
        <v>151</v>
      </c>
      <c r="C529" s="44" t="s">
        <v>19</v>
      </c>
      <c r="D529" s="76" t="s">
        <v>59</v>
      </c>
      <c r="E529" s="95" t="s">
        <v>36</v>
      </c>
      <c r="F529" s="95" t="s">
        <v>3232</v>
      </c>
      <c r="G529" s="95" t="s">
        <v>3295</v>
      </c>
      <c r="H529" s="95" t="s">
        <v>352</v>
      </c>
      <c r="I529" s="45" t="s">
        <v>937</v>
      </c>
      <c r="J529" s="95" t="str">
        <f>LEFT(DLILibrary[[#This Row],[DLI]], 3)</f>
        <v>DLR</v>
      </c>
      <c r="K529" s="121">
        <v>2.4700000000000002</v>
      </c>
      <c r="L529" s="121">
        <f>IF(DLILibrary[[#This Row],[DLI/DLR]]="DLI",IF(J530="DLR",0,DLILibrary[[#This Row],[Value of DLI (in mln)]]),DLILibrary[[#This Row],[Value of DLI (in mln)]])</f>
        <v>2.4700000000000002</v>
      </c>
      <c r="M529" s="239">
        <f>IF(DLILibrary[[#This Row],[DLI/DLR]]="DLI",DLILibrary[[#This Row],[Value of DLI (in mln)]]/(VLOOKUP(DLILibrary[[#This Row],[Project ID]],'RBF Projects'!A:U,12,FALSE)),0)</f>
        <v>0</v>
      </c>
      <c r="N529" s="95" t="s">
        <v>63</v>
      </c>
      <c r="O529" s="138" t="s">
        <v>63</v>
      </c>
      <c r="P529" s="43" t="s">
        <v>28</v>
      </c>
      <c r="Q529" s="56" t="s">
        <v>944</v>
      </c>
      <c r="R529" s="76" t="s">
        <v>2574</v>
      </c>
    </row>
    <row r="530" spans="1:18" s="78" customFormat="1" ht="16" x14ac:dyDescent="0.2">
      <c r="A530" s="77" t="s">
        <v>127</v>
      </c>
      <c r="B530" s="78" t="s">
        <v>151</v>
      </c>
      <c r="C530" s="151" t="s">
        <v>19</v>
      </c>
      <c r="D530" s="77" t="s">
        <v>59</v>
      </c>
      <c r="E530" s="78" t="s">
        <v>35</v>
      </c>
      <c r="F530" s="78" t="s">
        <v>2810</v>
      </c>
      <c r="G530" s="78" t="s">
        <v>2817</v>
      </c>
      <c r="H530" s="78" t="s">
        <v>78</v>
      </c>
      <c r="I530" s="129" t="s">
        <v>945</v>
      </c>
      <c r="J530" s="130" t="str">
        <f>LEFT(DLILibrary[[#This Row],[DLI]], 3)</f>
        <v>DLI</v>
      </c>
      <c r="K530" s="131">
        <f>SUM(K531:K536)</f>
        <v>45</v>
      </c>
      <c r="L530" s="131">
        <f>IF(DLILibrary[[#This Row],[DLI/DLR]]="DLI",IF(J531="DLR",0,DLILibrary[[#This Row],[Value of DLI (in mln)]]),DLILibrary[[#This Row],[Value of DLI (in mln)]])</f>
        <v>0</v>
      </c>
      <c r="M530" s="239">
        <f>IF(DLILibrary[[#This Row],[DLI/DLR]]="DLI",DLILibrary[[#This Row],[Value of DLI (in mln)]]/(VLOOKUP(DLILibrary[[#This Row],[Project ID]],'RBF Projects'!A:U,12,FALSE)),0)</f>
        <v>0.28125</v>
      </c>
      <c r="N530" s="78" t="s">
        <v>995</v>
      </c>
      <c r="O530" s="133" t="s">
        <v>597</v>
      </c>
      <c r="P530" s="77" t="s">
        <v>27</v>
      </c>
      <c r="Q530" s="77" t="s">
        <v>995</v>
      </c>
      <c r="R530" s="77" t="s">
        <v>62</v>
      </c>
    </row>
    <row r="531" spans="1:18" ht="16" outlineLevel="1" x14ac:dyDescent="0.2">
      <c r="A531" s="76" t="s">
        <v>127</v>
      </c>
      <c r="B531" s="95" t="s">
        <v>151</v>
      </c>
      <c r="C531" s="44" t="s">
        <v>19</v>
      </c>
      <c r="D531" s="76" t="s">
        <v>59</v>
      </c>
      <c r="E531" s="95" t="s">
        <v>35</v>
      </c>
      <c r="F531" s="95" t="s">
        <v>2810</v>
      </c>
      <c r="G531" s="95" t="s">
        <v>2817</v>
      </c>
      <c r="H531" s="95" t="s">
        <v>78</v>
      </c>
      <c r="I531" s="45" t="s">
        <v>946</v>
      </c>
      <c r="J531" s="95" t="str">
        <f>LEFT(DLILibrary[[#This Row],[DLI]], 3)</f>
        <v>DLR</v>
      </c>
      <c r="K531" s="121">
        <v>8</v>
      </c>
      <c r="L531" s="121">
        <f>IF(DLILibrary[[#This Row],[DLI/DLR]]="DLI",IF(J532="DLR",0,DLILibrary[[#This Row],[Value of DLI (in mln)]]),DLILibrary[[#This Row],[Value of DLI (in mln)]])</f>
        <v>8</v>
      </c>
      <c r="M531" s="239">
        <f>IF(DLILibrary[[#This Row],[DLI/DLR]]="DLI",DLILibrary[[#This Row],[Value of DLI (in mln)]]/(VLOOKUP(DLILibrary[[#This Row],[Project ID]],'RBF Projects'!A:U,12,FALSE)),0)</f>
        <v>0</v>
      </c>
      <c r="N531" s="95" t="s">
        <v>62</v>
      </c>
      <c r="O531" s="138" t="s">
        <v>982</v>
      </c>
      <c r="P531" s="43" t="s">
        <v>30</v>
      </c>
      <c r="Q531" s="95" t="s">
        <v>983</v>
      </c>
      <c r="R531" s="76" t="s">
        <v>62</v>
      </c>
    </row>
    <row r="532" spans="1:18" ht="16" outlineLevel="1" x14ac:dyDescent="0.2">
      <c r="A532" s="76" t="s">
        <v>127</v>
      </c>
      <c r="B532" s="95" t="s">
        <v>151</v>
      </c>
      <c r="C532" s="44" t="s">
        <v>19</v>
      </c>
      <c r="D532" s="76" t="s">
        <v>59</v>
      </c>
      <c r="E532" s="95" t="s">
        <v>35</v>
      </c>
      <c r="F532" s="95" t="s">
        <v>2810</v>
      </c>
      <c r="G532" s="95" t="s">
        <v>2821</v>
      </c>
      <c r="H532" s="95" t="s">
        <v>78</v>
      </c>
      <c r="I532" s="45" t="s">
        <v>947</v>
      </c>
      <c r="J532" s="95" t="str">
        <f>LEFT(DLILibrary[[#This Row],[DLI]], 3)</f>
        <v>DLR</v>
      </c>
      <c r="K532" s="121">
        <v>5</v>
      </c>
      <c r="L532" s="121">
        <f>IF(DLILibrary[[#This Row],[DLI/DLR]]="DLI",IF(J533="DLR",0,DLILibrary[[#This Row],[Value of DLI (in mln)]]),DLILibrary[[#This Row],[Value of DLI (in mln)]])</f>
        <v>5</v>
      </c>
      <c r="M532" s="239">
        <f>IF(DLILibrary[[#This Row],[DLI/DLR]]="DLI",DLILibrary[[#This Row],[Value of DLI (in mln)]]/(VLOOKUP(DLILibrary[[#This Row],[Project ID]],'RBF Projects'!A:U,12,FALSE)),0)</f>
        <v>0</v>
      </c>
      <c r="N532" s="95" t="s">
        <v>62</v>
      </c>
      <c r="O532" s="138" t="s">
        <v>982</v>
      </c>
      <c r="P532" s="43" t="s">
        <v>30</v>
      </c>
      <c r="Q532" s="95" t="s">
        <v>984</v>
      </c>
      <c r="R532" s="76" t="s">
        <v>62</v>
      </c>
    </row>
    <row r="533" spans="1:18" ht="16" outlineLevel="1" x14ac:dyDescent="0.2">
      <c r="A533" s="76" t="s">
        <v>127</v>
      </c>
      <c r="B533" s="95" t="s">
        <v>151</v>
      </c>
      <c r="C533" s="44" t="s">
        <v>19</v>
      </c>
      <c r="D533" s="76" t="s">
        <v>59</v>
      </c>
      <c r="E533" s="95" t="s">
        <v>35</v>
      </c>
      <c r="F533" s="95" t="s">
        <v>2810</v>
      </c>
      <c r="G533" s="95" t="s">
        <v>2817</v>
      </c>
      <c r="H533" s="95" t="s">
        <v>78</v>
      </c>
      <c r="I533" s="45" t="s">
        <v>948</v>
      </c>
      <c r="J533" s="95" t="str">
        <f>LEFT(DLILibrary[[#This Row],[DLI]], 3)</f>
        <v>DLR</v>
      </c>
      <c r="K533" s="121">
        <v>5</v>
      </c>
      <c r="L533" s="121">
        <f>IF(DLILibrary[[#This Row],[DLI/DLR]]="DLI",IF(J534="DLR",0,DLILibrary[[#This Row],[Value of DLI (in mln)]]),DLILibrary[[#This Row],[Value of DLI (in mln)]])</f>
        <v>5</v>
      </c>
      <c r="M533" s="239">
        <f>IF(DLILibrary[[#This Row],[DLI/DLR]]="DLI",DLILibrary[[#This Row],[Value of DLI (in mln)]]/(VLOOKUP(DLILibrary[[#This Row],[Project ID]],'RBF Projects'!A:U,12,FALSE)),0)</f>
        <v>0</v>
      </c>
      <c r="N533" s="95" t="s">
        <v>62</v>
      </c>
      <c r="O533" s="138" t="s">
        <v>982</v>
      </c>
      <c r="P533" s="43" t="s">
        <v>30</v>
      </c>
      <c r="Q533" s="95" t="s">
        <v>985</v>
      </c>
      <c r="R533" s="76" t="s">
        <v>62</v>
      </c>
    </row>
    <row r="534" spans="1:18" ht="16" outlineLevel="1" x14ac:dyDescent="0.2">
      <c r="A534" s="76" t="s">
        <v>127</v>
      </c>
      <c r="B534" s="95" t="s">
        <v>151</v>
      </c>
      <c r="C534" s="44" t="s">
        <v>19</v>
      </c>
      <c r="D534" s="76" t="s">
        <v>59</v>
      </c>
      <c r="E534" s="95" t="s">
        <v>35</v>
      </c>
      <c r="F534" s="95" t="s">
        <v>2810</v>
      </c>
      <c r="G534" s="95" t="s">
        <v>2819</v>
      </c>
      <c r="H534" s="95" t="s">
        <v>78</v>
      </c>
      <c r="I534" s="45" t="s">
        <v>949</v>
      </c>
      <c r="J534" s="95" t="str">
        <f>LEFT(DLILibrary[[#This Row],[DLI]], 3)</f>
        <v>DLR</v>
      </c>
      <c r="K534" s="121">
        <v>10</v>
      </c>
      <c r="L534" s="121">
        <f>IF(DLILibrary[[#This Row],[DLI/DLR]]="DLI",IF(J535="DLR",0,DLILibrary[[#This Row],[Value of DLI (in mln)]]),DLILibrary[[#This Row],[Value of DLI (in mln)]])</f>
        <v>10</v>
      </c>
      <c r="M534" s="239">
        <f>IF(DLILibrary[[#This Row],[DLI/DLR]]="DLI",DLILibrary[[#This Row],[Value of DLI (in mln)]]/(VLOOKUP(DLILibrary[[#This Row],[Project ID]],'RBF Projects'!A:U,12,FALSE)),0)</f>
        <v>0</v>
      </c>
      <c r="N534" s="95" t="s">
        <v>61</v>
      </c>
      <c r="O534" s="138" t="s">
        <v>989</v>
      </c>
      <c r="P534" s="43" t="s">
        <v>28</v>
      </c>
      <c r="Q534" s="56" t="s">
        <v>986</v>
      </c>
      <c r="R534" s="76" t="s">
        <v>62</v>
      </c>
    </row>
    <row r="535" spans="1:18" ht="16" outlineLevel="1" x14ac:dyDescent="0.2">
      <c r="A535" s="76" t="s">
        <v>127</v>
      </c>
      <c r="B535" s="95" t="s">
        <v>151</v>
      </c>
      <c r="C535" s="44" t="s">
        <v>19</v>
      </c>
      <c r="D535" s="76" t="s">
        <v>59</v>
      </c>
      <c r="E535" s="95" t="s">
        <v>35</v>
      </c>
      <c r="F535" s="95" t="s">
        <v>2810</v>
      </c>
      <c r="G535" s="95" t="s">
        <v>2819</v>
      </c>
      <c r="H535" s="95" t="s">
        <v>78</v>
      </c>
      <c r="I535" s="45" t="s">
        <v>950</v>
      </c>
      <c r="J535" s="95" t="str">
        <f>LEFT(DLILibrary[[#This Row],[DLI]], 3)</f>
        <v>DLR</v>
      </c>
      <c r="K535" s="121">
        <v>12</v>
      </c>
      <c r="L535" s="121">
        <f>IF(DLILibrary[[#This Row],[DLI/DLR]]="DLI",IF(J536="DLR",0,DLILibrary[[#This Row],[Value of DLI (in mln)]]),DLILibrary[[#This Row],[Value of DLI (in mln)]])</f>
        <v>12</v>
      </c>
      <c r="M535" s="239">
        <f>IF(DLILibrary[[#This Row],[DLI/DLR]]="DLI",DLILibrary[[#This Row],[Value of DLI (in mln)]]/(VLOOKUP(DLILibrary[[#This Row],[Project ID]],'RBF Projects'!A:U,12,FALSE)),0)</f>
        <v>0</v>
      </c>
      <c r="N535" s="95" t="s">
        <v>61</v>
      </c>
      <c r="O535" s="138" t="s">
        <v>988</v>
      </c>
      <c r="P535" s="43" t="s">
        <v>28</v>
      </c>
      <c r="Q535" s="56" t="s">
        <v>972</v>
      </c>
      <c r="R535" s="76" t="s">
        <v>62</v>
      </c>
    </row>
    <row r="536" spans="1:18" ht="16" outlineLevel="1" x14ac:dyDescent="0.2">
      <c r="A536" s="76" t="s">
        <v>127</v>
      </c>
      <c r="B536" s="95" t="s">
        <v>151</v>
      </c>
      <c r="C536" s="44" t="s">
        <v>19</v>
      </c>
      <c r="D536" s="76" t="s">
        <v>59</v>
      </c>
      <c r="E536" s="95" t="s">
        <v>35</v>
      </c>
      <c r="F536" s="95" t="s">
        <v>2810</v>
      </c>
      <c r="G536" s="95" t="s">
        <v>2817</v>
      </c>
      <c r="H536" s="95" t="s">
        <v>78</v>
      </c>
      <c r="I536" s="45" t="s">
        <v>951</v>
      </c>
      <c r="J536" s="95" t="str">
        <f>LEFT(DLILibrary[[#This Row],[DLI]], 3)</f>
        <v>DLR</v>
      </c>
      <c r="K536" s="121">
        <v>5</v>
      </c>
      <c r="L536" s="121">
        <f>IF(DLILibrary[[#This Row],[DLI/DLR]]="DLI",IF(J537="DLR",0,DLILibrary[[#This Row],[Value of DLI (in mln)]]),DLILibrary[[#This Row],[Value of DLI (in mln)]])</f>
        <v>5</v>
      </c>
      <c r="M536" s="239">
        <f>IF(DLILibrary[[#This Row],[DLI/DLR]]="DLI",DLILibrary[[#This Row],[Value of DLI (in mln)]]/(VLOOKUP(DLILibrary[[#This Row],[Project ID]],'RBF Projects'!A:U,12,FALSE)),0)</f>
        <v>0</v>
      </c>
      <c r="N536" s="95" t="s">
        <v>61</v>
      </c>
      <c r="O536" s="138" t="s">
        <v>952</v>
      </c>
      <c r="P536" s="43" t="s">
        <v>30</v>
      </c>
      <c r="Q536" s="95" t="s">
        <v>987</v>
      </c>
      <c r="R536" s="76" t="s">
        <v>62</v>
      </c>
    </row>
    <row r="537" spans="1:18" ht="16" x14ac:dyDescent="0.2">
      <c r="A537" s="76" t="s">
        <v>127</v>
      </c>
      <c r="B537" s="95" t="s">
        <v>151</v>
      </c>
      <c r="C537" s="44" t="s">
        <v>19</v>
      </c>
      <c r="D537" s="76" t="s">
        <v>59</v>
      </c>
      <c r="E537" s="95" t="s">
        <v>35</v>
      </c>
      <c r="F537" s="95" t="s">
        <v>3231</v>
      </c>
      <c r="G537" s="95" t="s">
        <v>3472</v>
      </c>
      <c r="H537" s="95" t="s">
        <v>78</v>
      </c>
      <c r="I537" s="135" t="s">
        <v>953</v>
      </c>
      <c r="J537" s="136" t="str">
        <f>LEFT(DLILibrary[[#This Row],[DLI]], 3)</f>
        <v>DLI</v>
      </c>
      <c r="K537" s="137">
        <f>SUM(K538:K544)</f>
        <v>58</v>
      </c>
      <c r="L537" s="137">
        <f>IF(DLILibrary[[#This Row],[DLI/DLR]]="DLI",IF(J538="DLR",0,DLILibrary[[#This Row],[Value of DLI (in mln)]]),DLILibrary[[#This Row],[Value of DLI (in mln)]])</f>
        <v>0</v>
      </c>
      <c r="M537" s="239">
        <f>IF(DLILibrary[[#This Row],[DLI/DLR]]="DLI",DLILibrary[[#This Row],[Value of DLI (in mln)]]/(VLOOKUP(DLILibrary[[#This Row],[Project ID]],'RBF Projects'!A:U,12,FALSE)),0)</f>
        <v>0.36249999999999999</v>
      </c>
      <c r="N537" s="95" t="s">
        <v>995</v>
      </c>
      <c r="O537" s="138" t="s">
        <v>597</v>
      </c>
      <c r="P537" s="43" t="s">
        <v>27</v>
      </c>
      <c r="Q537" s="76" t="s">
        <v>995</v>
      </c>
      <c r="R537" s="76" t="s">
        <v>62</v>
      </c>
    </row>
    <row r="538" spans="1:18" ht="16" outlineLevel="1" x14ac:dyDescent="0.2">
      <c r="A538" s="76" t="s">
        <v>127</v>
      </c>
      <c r="B538" s="95" t="s">
        <v>151</v>
      </c>
      <c r="C538" s="44" t="s">
        <v>19</v>
      </c>
      <c r="D538" s="76" t="s">
        <v>59</v>
      </c>
      <c r="E538" s="95" t="s">
        <v>35</v>
      </c>
      <c r="F538" s="95" t="s">
        <v>3231</v>
      </c>
      <c r="G538" s="95" t="s">
        <v>3472</v>
      </c>
      <c r="H538" s="95" t="s">
        <v>78</v>
      </c>
      <c r="I538" s="45" t="s">
        <v>954</v>
      </c>
      <c r="J538" s="95" t="str">
        <f>LEFT(DLILibrary[[#This Row],[DLI]], 3)</f>
        <v>DLR</v>
      </c>
      <c r="K538" s="121">
        <v>6.5</v>
      </c>
      <c r="L538" s="121">
        <f>IF(DLILibrary[[#This Row],[DLI/DLR]]="DLI",IF(J539="DLR",0,DLILibrary[[#This Row],[Value of DLI (in mln)]]),DLILibrary[[#This Row],[Value of DLI (in mln)]])</f>
        <v>6.5</v>
      </c>
      <c r="M538" s="239">
        <f>IF(DLILibrary[[#This Row],[DLI/DLR]]="DLI",DLILibrary[[#This Row],[Value of DLI (in mln)]]/(VLOOKUP(DLILibrary[[#This Row],[Project ID]],'RBF Projects'!A:U,12,FALSE)),0)</f>
        <v>0</v>
      </c>
      <c r="N538" s="95" t="s">
        <v>62</v>
      </c>
      <c r="O538" s="138" t="s">
        <v>982</v>
      </c>
      <c r="P538" s="43" t="s">
        <v>30</v>
      </c>
      <c r="Q538" s="56" t="s">
        <v>991</v>
      </c>
      <c r="R538" s="76" t="s">
        <v>62</v>
      </c>
    </row>
    <row r="539" spans="1:18" ht="16" outlineLevel="1" x14ac:dyDescent="0.2">
      <c r="A539" s="76" t="s">
        <v>127</v>
      </c>
      <c r="B539" s="95" t="s">
        <v>151</v>
      </c>
      <c r="C539" s="44" t="s">
        <v>19</v>
      </c>
      <c r="D539" s="76" t="s">
        <v>59</v>
      </c>
      <c r="E539" s="95" t="s">
        <v>35</v>
      </c>
      <c r="F539" s="95" t="s">
        <v>3231</v>
      </c>
      <c r="G539" s="95" t="s">
        <v>3472</v>
      </c>
      <c r="H539" s="95" t="s">
        <v>78</v>
      </c>
      <c r="I539" s="45" t="s">
        <v>955</v>
      </c>
      <c r="J539" s="95" t="str">
        <f>LEFT(DLILibrary[[#This Row],[DLI]], 3)</f>
        <v>DLR</v>
      </c>
      <c r="K539" s="121">
        <v>6.5</v>
      </c>
      <c r="L539" s="121">
        <f>IF(DLILibrary[[#This Row],[DLI/DLR]]="DLI",IF(J540="DLR",0,DLILibrary[[#This Row],[Value of DLI (in mln)]]),DLILibrary[[#This Row],[Value of DLI (in mln)]])</f>
        <v>6.5</v>
      </c>
      <c r="M539" s="239">
        <f>IF(DLILibrary[[#This Row],[DLI/DLR]]="DLI",DLILibrary[[#This Row],[Value of DLI (in mln)]]/(VLOOKUP(DLILibrary[[#This Row],[Project ID]],'RBF Projects'!A:U,12,FALSE)),0)</f>
        <v>0</v>
      </c>
      <c r="N539" s="95" t="s">
        <v>62</v>
      </c>
      <c r="O539" s="138" t="s">
        <v>982</v>
      </c>
      <c r="P539" s="43" t="s">
        <v>30</v>
      </c>
      <c r="Q539" s="56" t="s">
        <v>992</v>
      </c>
      <c r="R539" s="76" t="s">
        <v>62</v>
      </c>
    </row>
    <row r="540" spans="1:18" ht="16" outlineLevel="1" x14ac:dyDescent="0.2">
      <c r="A540" s="76" t="s">
        <v>127</v>
      </c>
      <c r="B540" s="95" t="s">
        <v>151</v>
      </c>
      <c r="C540" s="44" t="s">
        <v>19</v>
      </c>
      <c r="D540" s="76" t="s">
        <v>59</v>
      </c>
      <c r="E540" s="95" t="s">
        <v>35</v>
      </c>
      <c r="F540" s="95" t="s">
        <v>3231</v>
      </c>
      <c r="G540" s="95" t="s">
        <v>3472</v>
      </c>
      <c r="H540" s="95" t="s">
        <v>78</v>
      </c>
      <c r="I540" s="45" t="s">
        <v>956</v>
      </c>
      <c r="J540" s="95" t="str">
        <f>LEFT(DLILibrary[[#This Row],[DLI]], 3)</f>
        <v>DLR</v>
      </c>
      <c r="K540" s="121">
        <v>5</v>
      </c>
      <c r="L540" s="121">
        <f>IF(DLILibrary[[#This Row],[DLI/DLR]]="DLI",IF(J541="DLR",0,DLILibrary[[#This Row],[Value of DLI (in mln)]]),DLILibrary[[#This Row],[Value of DLI (in mln)]])</f>
        <v>5</v>
      </c>
      <c r="M540" s="239">
        <f>IF(DLILibrary[[#This Row],[DLI/DLR]]="DLI",DLILibrary[[#This Row],[Value of DLI (in mln)]]/(VLOOKUP(DLILibrary[[#This Row],[Project ID]],'RBF Projects'!A:U,12,FALSE)),0)</f>
        <v>0</v>
      </c>
      <c r="N540" s="95" t="s">
        <v>61</v>
      </c>
      <c r="O540" s="138" t="s">
        <v>990</v>
      </c>
      <c r="P540" s="43" t="s">
        <v>28</v>
      </c>
      <c r="Q540" s="56" t="s">
        <v>973</v>
      </c>
      <c r="R540" s="76" t="s">
        <v>62</v>
      </c>
    </row>
    <row r="541" spans="1:18" ht="16" outlineLevel="1" x14ac:dyDescent="0.2">
      <c r="A541" s="76" t="s">
        <v>127</v>
      </c>
      <c r="B541" s="95" t="s">
        <v>151</v>
      </c>
      <c r="C541" s="44" t="s">
        <v>19</v>
      </c>
      <c r="D541" s="76" t="s">
        <v>59</v>
      </c>
      <c r="E541" s="95" t="s">
        <v>35</v>
      </c>
      <c r="F541" s="95" t="s">
        <v>3231</v>
      </c>
      <c r="G541" s="95" t="s">
        <v>3472</v>
      </c>
      <c r="H541" s="95" t="s">
        <v>78</v>
      </c>
      <c r="I541" s="45" t="s">
        <v>3473</v>
      </c>
      <c r="J541" s="95" t="str">
        <f>LEFT(DLILibrary[[#This Row],[DLI]], 3)</f>
        <v>DLR</v>
      </c>
      <c r="K541" s="121">
        <v>10</v>
      </c>
      <c r="L541" s="121">
        <f>IF(DLILibrary[[#This Row],[DLI/DLR]]="DLI",IF(J545="DLR",0,DLILibrary[[#This Row],[Value of DLI (in mln)]]),DLILibrary[[#This Row],[Value of DLI (in mln)]])</f>
        <v>10</v>
      </c>
      <c r="M541" s="239">
        <f>IF(DLILibrary[[#This Row],[DLI/DLR]]="DLI",DLILibrary[[#This Row],[Value of DLI (in mln)]]/(VLOOKUP(DLILibrary[[#This Row],[Project ID]],'RBF Projects'!A:U,12,FALSE)),0)</f>
        <v>0</v>
      </c>
      <c r="N541" s="95" t="s">
        <v>61</v>
      </c>
      <c r="O541" s="138" t="s">
        <v>957</v>
      </c>
      <c r="P541" s="43" t="s">
        <v>28</v>
      </c>
      <c r="Q541" s="56" t="s">
        <v>993</v>
      </c>
      <c r="R541" s="76" t="s">
        <v>62</v>
      </c>
    </row>
    <row r="542" spans="1:18" ht="16" outlineLevel="1" x14ac:dyDescent="0.2">
      <c r="A542" s="76" t="s">
        <v>127</v>
      </c>
      <c r="B542" s="95" t="s">
        <v>151</v>
      </c>
      <c r="C542" s="44" t="s">
        <v>19</v>
      </c>
      <c r="D542" s="76" t="s">
        <v>59</v>
      </c>
      <c r="E542" s="95" t="s">
        <v>35</v>
      </c>
      <c r="F542" s="95" t="s">
        <v>3231</v>
      </c>
      <c r="G542" s="95" t="s">
        <v>3472</v>
      </c>
      <c r="H542" s="95" t="s">
        <v>78</v>
      </c>
      <c r="I542" s="45" t="s">
        <v>3474</v>
      </c>
      <c r="J542" s="95" t="str">
        <f>LEFT(DLILibrary[[#This Row],[DLI]], 3)</f>
        <v>DLR</v>
      </c>
      <c r="K542" s="121">
        <v>10</v>
      </c>
      <c r="L542" s="121">
        <f>IF(DLILibrary[[#This Row],[DLI/DLR]]="DLI",IF(J543="DLR",0,DLILibrary[[#This Row],[Value of DLI (in mln)]]),DLILibrary[[#This Row],[Value of DLI (in mln)]])</f>
        <v>10</v>
      </c>
      <c r="M542" s="239">
        <f>IF(DLILibrary[[#This Row],[DLI/DLR]]="DLI",DLILibrary[[#This Row],[Value of DLI (in mln)]]/(VLOOKUP(DLILibrary[[#This Row],[Project ID]],'RBF Projects'!A:U,12,FALSE)),0)</f>
        <v>0</v>
      </c>
      <c r="N542" s="95" t="s">
        <v>61</v>
      </c>
      <c r="O542" s="138" t="s">
        <v>957</v>
      </c>
      <c r="P542" s="43" t="s">
        <v>28</v>
      </c>
      <c r="Q542" s="56" t="s">
        <v>993</v>
      </c>
      <c r="R542" s="76" t="s">
        <v>62</v>
      </c>
    </row>
    <row r="543" spans="1:18" ht="16" outlineLevel="1" x14ac:dyDescent="0.2">
      <c r="A543" s="76" t="s">
        <v>127</v>
      </c>
      <c r="B543" s="95" t="s">
        <v>151</v>
      </c>
      <c r="C543" s="44" t="s">
        <v>19</v>
      </c>
      <c r="D543" s="76" t="s">
        <v>59</v>
      </c>
      <c r="E543" s="95" t="s">
        <v>35</v>
      </c>
      <c r="F543" s="95" t="s">
        <v>3231</v>
      </c>
      <c r="G543" s="95" t="s">
        <v>3472</v>
      </c>
      <c r="H543" s="95" t="s">
        <v>78</v>
      </c>
      <c r="I543" s="45" t="s">
        <v>3475</v>
      </c>
      <c r="J543" s="95" t="str">
        <f>LEFT(DLILibrary[[#This Row],[DLI]], 3)</f>
        <v>DLR</v>
      </c>
      <c r="K543" s="121">
        <v>10</v>
      </c>
      <c r="L543" s="121">
        <f>IF(DLILibrary[[#This Row],[DLI/DLR]]="DLI",IF(J544="DLR",0,DLILibrary[[#This Row],[Value of DLI (in mln)]]),DLILibrary[[#This Row],[Value of DLI (in mln)]])</f>
        <v>10</v>
      </c>
      <c r="M543" s="239">
        <f>IF(DLILibrary[[#This Row],[DLI/DLR]]="DLI",DLILibrary[[#This Row],[Value of DLI (in mln)]]/(VLOOKUP(DLILibrary[[#This Row],[Project ID]],'RBF Projects'!A:U,12,FALSE)),0)</f>
        <v>0</v>
      </c>
      <c r="N543" s="95" t="s">
        <v>61</v>
      </c>
      <c r="O543" s="138" t="s">
        <v>957</v>
      </c>
      <c r="P543" s="43" t="s">
        <v>28</v>
      </c>
      <c r="Q543" s="56" t="s">
        <v>993</v>
      </c>
      <c r="R543" s="76" t="s">
        <v>62</v>
      </c>
    </row>
    <row r="544" spans="1:18" ht="16" outlineLevel="1" x14ac:dyDescent="0.2">
      <c r="A544" s="76" t="s">
        <v>127</v>
      </c>
      <c r="B544" s="95" t="s">
        <v>151</v>
      </c>
      <c r="C544" s="44" t="s">
        <v>19</v>
      </c>
      <c r="D544" s="76" t="s">
        <v>59</v>
      </c>
      <c r="E544" s="95" t="s">
        <v>35</v>
      </c>
      <c r="F544" s="95" t="s">
        <v>3231</v>
      </c>
      <c r="G544" s="95" t="s">
        <v>3472</v>
      </c>
      <c r="H544" s="95" t="s">
        <v>78</v>
      </c>
      <c r="I544" s="45" t="s">
        <v>3476</v>
      </c>
      <c r="J544" s="95" t="str">
        <f>LEFT(DLILibrary[[#This Row],[DLI]], 3)</f>
        <v>DLR</v>
      </c>
      <c r="K544" s="121">
        <v>10</v>
      </c>
      <c r="L544" s="121">
        <f>IF(DLILibrary[[#This Row],[DLI/DLR]]="DLI",IF(J545="DLR",0,DLILibrary[[#This Row],[Value of DLI (in mln)]]),DLILibrary[[#This Row],[Value of DLI (in mln)]])</f>
        <v>10</v>
      </c>
      <c r="M544" s="239">
        <f>IF(DLILibrary[[#This Row],[DLI/DLR]]="DLI",DLILibrary[[#This Row],[Value of DLI (in mln)]]/(VLOOKUP(DLILibrary[[#This Row],[Project ID]],'RBF Projects'!A:U,12,FALSE)),0)</f>
        <v>0</v>
      </c>
      <c r="N544" s="95" t="s">
        <v>61</v>
      </c>
      <c r="O544" s="138" t="s">
        <v>957</v>
      </c>
      <c r="P544" s="43" t="s">
        <v>28</v>
      </c>
      <c r="Q544" s="56" t="s">
        <v>993</v>
      </c>
      <c r="R544" s="76" t="s">
        <v>62</v>
      </c>
    </row>
    <row r="545" spans="1:18" ht="16" x14ac:dyDescent="0.2">
      <c r="A545" s="76" t="s">
        <v>127</v>
      </c>
      <c r="B545" s="95" t="s">
        <v>151</v>
      </c>
      <c r="C545" s="44" t="s">
        <v>19</v>
      </c>
      <c r="D545" s="76" t="s">
        <v>59</v>
      </c>
      <c r="E545" s="95" t="s">
        <v>35</v>
      </c>
      <c r="F545" s="95" t="s">
        <v>3238</v>
      </c>
      <c r="G545" s="95" t="s">
        <v>3275</v>
      </c>
      <c r="H545" s="95" t="s">
        <v>78</v>
      </c>
      <c r="I545" s="135" t="s">
        <v>958</v>
      </c>
      <c r="J545" s="136" t="str">
        <f>LEFT(DLILibrary[[#This Row],[DLI]], 3)</f>
        <v>DLI</v>
      </c>
      <c r="K545" s="137">
        <f>SUM(K546:K553)</f>
        <v>18.999999999999996</v>
      </c>
      <c r="L545" s="137">
        <f>IF(DLILibrary[[#This Row],[DLI/DLR]]="DLI",IF(J546="DLR",0,DLILibrary[[#This Row],[Value of DLI (in mln)]]),DLILibrary[[#This Row],[Value of DLI (in mln)]])</f>
        <v>0</v>
      </c>
      <c r="M545" s="239">
        <f>IF(DLILibrary[[#This Row],[DLI/DLR]]="DLI",DLILibrary[[#This Row],[Value of DLI (in mln)]]/(VLOOKUP(DLILibrary[[#This Row],[Project ID]],'RBF Projects'!A:U,12,FALSE)),0)</f>
        <v>0.11874999999999998</v>
      </c>
      <c r="N545" s="95" t="s">
        <v>995</v>
      </c>
      <c r="O545" s="138" t="s">
        <v>597</v>
      </c>
      <c r="P545" s="43" t="s">
        <v>27</v>
      </c>
      <c r="Q545" s="76" t="s">
        <v>995</v>
      </c>
      <c r="R545" s="76" t="s">
        <v>62</v>
      </c>
    </row>
    <row r="546" spans="1:18" ht="16" outlineLevel="1" x14ac:dyDescent="0.2">
      <c r="A546" s="76" t="s">
        <v>127</v>
      </c>
      <c r="B546" s="95" t="s">
        <v>151</v>
      </c>
      <c r="C546" s="44" t="s">
        <v>19</v>
      </c>
      <c r="D546" s="76" t="s">
        <v>59</v>
      </c>
      <c r="E546" s="95" t="s">
        <v>35</v>
      </c>
      <c r="F546" s="95" t="s">
        <v>3238</v>
      </c>
      <c r="G546" s="95" t="s">
        <v>3275</v>
      </c>
      <c r="H546" s="95" t="s">
        <v>78</v>
      </c>
      <c r="I546" s="45" t="s">
        <v>959</v>
      </c>
      <c r="J546" s="95" t="str">
        <f>LEFT(DLILibrary[[#This Row],[DLI]], 3)</f>
        <v>DLR</v>
      </c>
      <c r="K546" s="121">
        <v>4</v>
      </c>
      <c r="L546" s="121">
        <f>IF(DLILibrary[[#This Row],[DLI/DLR]]="DLI",IF(J547="DLR",0,DLILibrary[[#This Row],[Value of DLI (in mln)]]),DLILibrary[[#This Row],[Value of DLI (in mln)]])</f>
        <v>4</v>
      </c>
      <c r="M546" s="239">
        <f>IF(DLILibrary[[#This Row],[DLI/DLR]]="DLI",DLILibrary[[#This Row],[Value of DLI (in mln)]]/(VLOOKUP(DLILibrary[[#This Row],[Project ID]],'RBF Projects'!A:U,12,FALSE)),0)</f>
        <v>0</v>
      </c>
      <c r="N546" s="95" t="s">
        <v>62</v>
      </c>
      <c r="O546" s="45" t="s">
        <v>982</v>
      </c>
      <c r="P546" s="43" t="s">
        <v>30</v>
      </c>
      <c r="Q546" s="95" t="s">
        <v>999</v>
      </c>
      <c r="R546" s="76" t="s">
        <v>62</v>
      </c>
    </row>
    <row r="547" spans="1:18" ht="16" outlineLevel="1" x14ac:dyDescent="0.2">
      <c r="A547" s="76" t="s">
        <v>127</v>
      </c>
      <c r="B547" s="95" t="s">
        <v>151</v>
      </c>
      <c r="C547" s="44" t="s">
        <v>19</v>
      </c>
      <c r="D547" s="76" t="s">
        <v>59</v>
      </c>
      <c r="E547" s="95" t="s">
        <v>35</v>
      </c>
      <c r="F547" s="95" t="s">
        <v>3238</v>
      </c>
      <c r="G547" s="95" t="s">
        <v>3275</v>
      </c>
      <c r="H547" s="95" t="s">
        <v>78</v>
      </c>
      <c r="I547" s="45" t="s">
        <v>960</v>
      </c>
      <c r="J547" s="95" t="str">
        <f>LEFT(DLILibrary[[#This Row],[DLI]], 3)</f>
        <v>DLR</v>
      </c>
      <c r="K547" s="121">
        <v>6</v>
      </c>
      <c r="L547" s="121">
        <f>IF(DLILibrary[[#This Row],[DLI/DLR]]="DLI",IF(J548="DLR",0,DLILibrary[[#This Row],[Value of DLI (in mln)]]),DLILibrary[[#This Row],[Value of DLI (in mln)]])</f>
        <v>6</v>
      </c>
      <c r="M547" s="239">
        <f>IF(DLILibrary[[#This Row],[DLI/DLR]]="DLI",DLILibrary[[#This Row],[Value of DLI (in mln)]]/(VLOOKUP(DLILibrary[[#This Row],[Project ID]],'RBF Projects'!A:U,12,FALSE)),0)</f>
        <v>0</v>
      </c>
      <c r="N547" s="95" t="s">
        <v>62</v>
      </c>
      <c r="O547" s="45" t="s">
        <v>982</v>
      </c>
      <c r="P547" s="43" t="s">
        <v>28</v>
      </c>
      <c r="Q547" s="56" t="s">
        <v>974</v>
      </c>
      <c r="R547" s="76" t="s">
        <v>62</v>
      </c>
    </row>
    <row r="548" spans="1:18" ht="16" outlineLevel="1" x14ac:dyDescent="0.2">
      <c r="A548" s="76" t="s">
        <v>127</v>
      </c>
      <c r="B548" s="95" t="s">
        <v>151</v>
      </c>
      <c r="C548" s="44" t="s">
        <v>19</v>
      </c>
      <c r="D548" s="76" t="s">
        <v>59</v>
      </c>
      <c r="E548" s="95" t="s">
        <v>35</v>
      </c>
      <c r="F548" s="95" t="s">
        <v>3238</v>
      </c>
      <c r="G548" s="95" t="s">
        <v>3275</v>
      </c>
      <c r="H548" s="95" t="s">
        <v>78</v>
      </c>
      <c r="I548" s="45" t="s">
        <v>961</v>
      </c>
      <c r="J548" s="95" t="str">
        <f>LEFT(DLILibrary[[#This Row],[DLI]], 3)</f>
        <v>DLR</v>
      </c>
      <c r="K548" s="121">
        <v>3</v>
      </c>
      <c r="L548" s="121">
        <f>IF(DLILibrary[[#This Row],[DLI/DLR]]="DLI",IF(#REF!="DLR",0,DLILibrary[[#This Row],[Value of DLI (in mln)]]),DLILibrary[[#This Row],[Value of DLI (in mln)]])</f>
        <v>3</v>
      </c>
      <c r="M548" s="239">
        <f>IF(DLILibrary[[#This Row],[DLI/DLR]]="DLI",DLILibrary[[#This Row],[Value of DLI (in mln)]]/(VLOOKUP(DLILibrary[[#This Row],[Project ID]],'RBF Projects'!A:U,12,FALSE)),0)</f>
        <v>0</v>
      </c>
      <c r="N548" s="95" t="s">
        <v>61</v>
      </c>
      <c r="O548" s="152" t="s">
        <v>962</v>
      </c>
      <c r="P548" s="43" t="s">
        <v>28</v>
      </c>
      <c r="Q548" s="56" t="s">
        <v>975</v>
      </c>
      <c r="R548" s="76" t="s">
        <v>62</v>
      </c>
    </row>
    <row r="549" spans="1:18" ht="16" outlineLevel="1" x14ac:dyDescent="0.2">
      <c r="A549" s="76" t="s">
        <v>127</v>
      </c>
      <c r="B549" s="95" t="s">
        <v>151</v>
      </c>
      <c r="C549" s="44" t="s">
        <v>19</v>
      </c>
      <c r="D549" s="76" t="s">
        <v>59</v>
      </c>
      <c r="E549" s="95" t="s">
        <v>35</v>
      </c>
      <c r="F549" s="95" t="s">
        <v>3231</v>
      </c>
      <c r="G549" s="95" t="s">
        <v>3469</v>
      </c>
      <c r="H549" s="95" t="s">
        <v>78</v>
      </c>
      <c r="I549" s="45" t="s">
        <v>3477</v>
      </c>
      <c r="J549" s="95" t="str">
        <f>LEFT(DLILibrary[[#This Row],[DLI]], 3)</f>
        <v>DLR</v>
      </c>
      <c r="K549" s="121">
        <v>1.2</v>
      </c>
      <c r="L549" s="121">
        <f>IF(DLILibrary[[#This Row],[DLI/DLR]]="DLI",IF(J550="DLR",0,DLILibrary[[#This Row],[Value of DLI (in mln)]]),DLILibrary[[#This Row],[Value of DLI (in mln)]])</f>
        <v>1.2</v>
      </c>
      <c r="M549" s="239">
        <f>IF(DLILibrary[[#This Row],[DLI/DLR]]="DLI",DLILibrary[[#This Row],[Value of DLI (in mln)]]/(VLOOKUP(DLILibrary[[#This Row],[Project ID]],'RBF Projects'!A:U,12,FALSE)),0)</f>
        <v>0</v>
      </c>
      <c r="N549" s="95" t="s">
        <v>62</v>
      </c>
      <c r="O549" s="45" t="s">
        <v>994</v>
      </c>
      <c r="P549" s="43" t="s">
        <v>28</v>
      </c>
      <c r="Q549" s="56" t="s">
        <v>976</v>
      </c>
      <c r="R549" s="76" t="s">
        <v>62</v>
      </c>
    </row>
    <row r="550" spans="1:18" ht="16" outlineLevel="1" x14ac:dyDescent="0.2">
      <c r="A550" s="76" t="s">
        <v>127</v>
      </c>
      <c r="B550" s="95" t="s">
        <v>151</v>
      </c>
      <c r="C550" s="44" t="s">
        <v>19</v>
      </c>
      <c r="D550" s="76" t="s">
        <v>59</v>
      </c>
      <c r="E550" s="95" t="s">
        <v>35</v>
      </c>
      <c r="F550" s="95" t="s">
        <v>3231</v>
      </c>
      <c r="G550" s="95" t="s">
        <v>3469</v>
      </c>
      <c r="H550" s="95" t="s">
        <v>78</v>
      </c>
      <c r="I550" s="45" t="s">
        <v>3478</v>
      </c>
      <c r="J550" s="95" t="str">
        <f>LEFT(DLILibrary[[#This Row],[DLI]], 3)</f>
        <v>DLR</v>
      </c>
      <c r="K550" s="121">
        <v>1.2</v>
      </c>
      <c r="L550" s="121">
        <f>IF(DLILibrary[[#This Row],[DLI/DLR]]="DLI",IF(J551="DLR",0,DLILibrary[[#This Row],[Value of DLI (in mln)]]),DLILibrary[[#This Row],[Value of DLI (in mln)]])</f>
        <v>1.2</v>
      </c>
      <c r="M550" s="239">
        <f>IF(DLILibrary[[#This Row],[DLI/DLR]]="DLI",DLILibrary[[#This Row],[Value of DLI (in mln)]]/(VLOOKUP(DLILibrary[[#This Row],[Project ID]],'RBF Projects'!A:U,12,FALSE)),0)</f>
        <v>0</v>
      </c>
      <c r="O550" s="45" t="s">
        <v>994</v>
      </c>
      <c r="P550" s="43" t="s">
        <v>28</v>
      </c>
      <c r="Q550" s="56" t="s">
        <v>976</v>
      </c>
      <c r="R550" s="76" t="s">
        <v>62</v>
      </c>
    </row>
    <row r="551" spans="1:18" ht="16" outlineLevel="1" x14ac:dyDescent="0.2">
      <c r="A551" s="76" t="s">
        <v>127</v>
      </c>
      <c r="B551" s="95" t="s">
        <v>151</v>
      </c>
      <c r="C551" s="44" t="s">
        <v>19</v>
      </c>
      <c r="D551" s="76" t="s">
        <v>59</v>
      </c>
      <c r="E551" s="95" t="s">
        <v>35</v>
      </c>
      <c r="F551" s="95" t="s">
        <v>3231</v>
      </c>
      <c r="G551" s="95" t="s">
        <v>3469</v>
      </c>
      <c r="H551" s="95" t="s">
        <v>78</v>
      </c>
      <c r="I551" s="45" t="s">
        <v>3479</v>
      </c>
      <c r="J551" s="95" t="str">
        <f>LEFT(DLILibrary[[#This Row],[DLI]], 3)</f>
        <v>DLR</v>
      </c>
      <c r="K551" s="121">
        <v>1.2</v>
      </c>
      <c r="L551" s="121">
        <f>IF(DLILibrary[[#This Row],[DLI/DLR]]="DLI",IF(J552="DLR",0,DLILibrary[[#This Row],[Value of DLI (in mln)]]),DLILibrary[[#This Row],[Value of DLI (in mln)]])</f>
        <v>1.2</v>
      </c>
      <c r="M551" s="239">
        <f>IF(DLILibrary[[#This Row],[DLI/DLR]]="DLI",DLILibrary[[#This Row],[Value of DLI (in mln)]]/(VLOOKUP(DLILibrary[[#This Row],[Project ID]],'RBF Projects'!A:U,12,FALSE)),0)</f>
        <v>0</v>
      </c>
      <c r="O551" s="45" t="s">
        <v>994</v>
      </c>
      <c r="P551" s="43" t="s">
        <v>28</v>
      </c>
      <c r="Q551" s="56" t="s">
        <v>976</v>
      </c>
      <c r="R551" s="76" t="s">
        <v>62</v>
      </c>
    </row>
    <row r="552" spans="1:18" ht="16" outlineLevel="1" x14ac:dyDescent="0.2">
      <c r="A552" s="76" t="s">
        <v>127</v>
      </c>
      <c r="B552" s="95" t="s">
        <v>151</v>
      </c>
      <c r="C552" s="44" t="s">
        <v>19</v>
      </c>
      <c r="D552" s="76" t="s">
        <v>59</v>
      </c>
      <c r="E552" s="95" t="s">
        <v>35</v>
      </c>
      <c r="F552" s="95" t="s">
        <v>3231</v>
      </c>
      <c r="G552" s="95" t="s">
        <v>3469</v>
      </c>
      <c r="H552" s="95" t="s">
        <v>78</v>
      </c>
      <c r="I552" s="45" t="s">
        <v>3480</v>
      </c>
      <c r="J552" s="95" t="str">
        <f>LEFT(DLILibrary[[#This Row],[DLI]], 3)</f>
        <v>DLR</v>
      </c>
      <c r="K552" s="121">
        <v>1.2</v>
      </c>
      <c r="L552" s="121">
        <f>IF(DLILibrary[[#This Row],[DLI/DLR]]="DLI",IF(J553="DLR",0,DLILibrary[[#This Row],[Value of DLI (in mln)]]),DLILibrary[[#This Row],[Value of DLI (in mln)]])</f>
        <v>1.2</v>
      </c>
      <c r="M552" s="239">
        <f>IF(DLILibrary[[#This Row],[DLI/DLR]]="DLI",DLILibrary[[#This Row],[Value of DLI (in mln)]]/(VLOOKUP(DLILibrary[[#This Row],[Project ID]],'RBF Projects'!A:U,12,FALSE)),0)</f>
        <v>0</v>
      </c>
      <c r="O552" s="45" t="s">
        <v>994</v>
      </c>
      <c r="P552" s="43" t="s">
        <v>28</v>
      </c>
      <c r="Q552" s="56" t="s">
        <v>976</v>
      </c>
      <c r="R552" s="76" t="s">
        <v>62</v>
      </c>
    </row>
    <row r="553" spans="1:18" ht="16" outlineLevel="1" x14ac:dyDescent="0.2">
      <c r="A553" s="76" t="s">
        <v>127</v>
      </c>
      <c r="B553" s="95" t="s">
        <v>151</v>
      </c>
      <c r="C553" s="44" t="s">
        <v>19</v>
      </c>
      <c r="D553" s="76" t="s">
        <v>59</v>
      </c>
      <c r="E553" s="95" t="s">
        <v>35</v>
      </c>
      <c r="F553" s="95" t="s">
        <v>3231</v>
      </c>
      <c r="G553" s="95" t="s">
        <v>3469</v>
      </c>
      <c r="H553" s="95" t="s">
        <v>78</v>
      </c>
      <c r="I553" s="45" t="s">
        <v>3481</v>
      </c>
      <c r="J553" s="95" t="str">
        <f>LEFT(DLILibrary[[#This Row],[DLI]], 3)</f>
        <v>DLR</v>
      </c>
      <c r="K553" s="121">
        <v>1.2</v>
      </c>
      <c r="L553" s="121">
        <f>IF(DLILibrary[[#This Row],[DLI/DLR]]="DLI",IF(J554="DLR",0,DLILibrary[[#This Row],[Value of DLI (in mln)]]),DLILibrary[[#This Row],[Value of DLI (in mln)]])</f>
        <v>1.2</v>
      </c>
      <c r="M553" s="239">
        <f>IF(DLILibrary[[#This Row],[DLI/DLR]]="DLI",DLILibrary[[#This Row],[Value of DLI (in mln)]]/(VLOOKUP(DLILibrary[[#This Row],[Project ID]],'RBF Projects'!A:U,12,FALSE)),0)</f>
        <v>0</v>
      </c>
      <c r="O553" s="45" t="s">
        <v>994</v>
      </c>
      <c r="P553" s="43" t="s">
        <v>28</v>
      </c>
      <c r="Q553" s="56" t="s">
        <v>976</v>
      </c>
      <c r="R553" s="76" t="s">
        <v>62</v>
      </c>
    </row>
    <row r="554" spans="1:18" ht="16" x14ac:dyDescent="0.2">
      <c r="A554" s="76" t="s">
        <v>127</v>
      </c>
      <c r="B554" s="95" t="s">
        <v>151</v>
      </c>
      <c r="C554" s="44" t="s">
        <v>19</v>
      </c>
      <c r="D554" s="76" t="s">
        <v>59</v>
      </c>
      <c r="E554" s="95" t="s">
        <v>35</v>
      </c>
      <c r="F554" s="95" t="s">
        <v>3232</v>
      </c>
      <c r="G554" s="95" t="s">
        <v>2831</v>
      </c>
      <c r="H554" s="95" t="s">
        <v>78</v>
      </c>
      <c r="I554" s="135" t="s">
        <v>963</v>
      </c>
      <c r="J554" s="136" t="str">
        <f>LEFT(DLILibrary[[#This Row],[DLI]], 3)</f>
        <v>DLI</v>
      </c>
      <c r="K554" s="137">
        <f>SUM(K555:K558)</f>
        <v>13</v>
      </c>
      <c r="L554" s="137">
        <f>IF(DLILibrary[[#This Row],[DLI/DLR]]="DLI",IF(J555="DLR",0,DLILibrary[[#This Row],[Value of DLI (in mln)]]),DLILibrary[[#This Row],[Value of DLI (in mln)]])</f>
        <v>0</v>
      </c>
      <c r="M554" s="239">
        <f>IF(DLILibrary[[#This Row],[DLI/DLR]]="DLI",DLILibrary[[#This Row],[Value of DLI (in mln)]]/(VLOOKUP(DLILibrary[[#This Row],[Project ID]],'RBF Projects'!A:U,12,FALSE)),0)</f>
        <v>8.1250000000000003E-2</v>
      </c>
      <c r="N554" s="95" t="s">
        <v>62</v>
      </c>
      <c r="O554" s="138" t="s">
        <v>597</v>
      </c>
      <c r="P554" s="43" t="s">
        <v>27</v>
      </c>
      <c r="Q554" s="76" t="s">
        <v>995</v>
      </c>
      <c r="R554" s="76" t="s">
        <v>62</v>
      </c>
    </row>
    <row r="555" spans="1:18" ht="16" outlineLevel="1" x14ac:dyDescent="0.2">
      <c r="A555" s="76" t="s">
        <v>127</v>
      </c>
      <c r="B555" s="95" t="s">
        <v>151</v>
      </c>
      <c r="C555" s="44" t="s">
        <v>19</v>
      </c>
      <c r="D555" s="76" t="s">
        <v>59</v>
      </c>
      <c r="E555" s="95" t="s">
        <v>35</v>
      </c>
      <c r="F555" s="95" t="s">
        <v>3232</v>
      </c>
      <c r="G555" s="95" t="s">
        <v>2831</v>
      </c>
      <c r="H555" s="95" t="s">
        <v>78</v>
      </c>
      <c r="I555" s="45" t="s">
        <v>964</v>
      </c>
      <c r="J555" s="95" t="str">
        <f>LEFT(DLILibrary[[#This Row],[DLI]], 3)</f>
        <v>DLR</v>
      </c>
      <c r="K555" s="121">
        <v>3</v>
      </c>
      <c r="L555" s="121">
        <f>IF(DLILibrary[[#This Row],[DLI/DLR]]="DLI",IF(J556="DLR",0,DLILibrary[[#This Row],[Value of DLI (in mln)]]),DLILibrary[[#This Row],[Value of DLI (in mln)]])</f>
        <v>3</v>
      </c>
      <c r="M555" s="239">
        <f>IF(DLILibrary[[#This Row],[DLI/DLR]]="DLI",DLILibrary[[#This Row],[Value of DLI (in mln)]]/(VLOOKUP(DLILibrary[[#This Row],[Project ID]],'RBF Projects'!A:U,12,FALSE)),0)</f>
        <v>0</v>
      </c>
      <c r="N555" s="95" t="s">
        <v>62</v>
      </c>
      <c r="O555" s="45" t="s">
        <v>982</v>
      </c>
      <c r="P555" s="43" t="s">
        <v>30</v>
      </c>
      <c r="Q555" s="95" t="s">
        <v>997</v>
      </c>
      <c r="R555" s="76" t="s">
        <v>62</v>
      </c>
    </row>
    <row r="556" spans="1:18" ht="16" outlineLevel="1" x14ac:dyDescent="0.2">
      <c r="A556" s="76" t="s">
        <v>127</v>
      </c>
      <c r="B556" s="95" t="s">
        <v>151</v>
      </c>
      <c r="C556" s="44" t="s">
        <v>19</v>
      </c>
      <c r="D556" s="76" t="s">
        <v>59</v>
      </c>
      <c r="E556" s="95" t="s">
        <v>35</v>
      </c>
      <c r="F556" s="95" t="s">
        <v>3232</v>
      </c>
      <c r="G556" s="95" t="s">
        <v>2831</v>
      </c>
      <c r="H556" s="95" t="s">
        <v>78</v>
      </c>
      <c r="I556" s="45" t="s">
        <v>965</v>
      </c>
      <c r="J556" s="95" t="str">
        <f>LEFT(DLILibrary[[#This Row],[DLI]], 3)</f>
        <v>DLR</v>
      </c>
      <c r="K556" s="121">
        <v>4</v>
      </c>
      <c r="L556" s="121">
        <f>IF(DLILibrary[[#This Row],[DLI/DLR]]="DLI",IF(J557="DLR",0,DLILibrary[[#This Row],[Value of DLI (in mln)]]),DLILibrary[[#This Row],[Value of DLI (in mln)]])</f>
        <v>4</v>
      </c>
      <c r="M556" s="239">
        <f>IF(DLILibrary[[#This Row],[DLI/DLR]]="DLI",DLILibrary[[#This Row],[Value of DLI (in mln)]]/(VLOOKUP(DLILibrary[[#This Row],[Project ID]],'RBF Projects'!A:U,12,FALSE)),0)</f>
        <v>0</v>
      </c>
      <c r="N556" s="95" t="s">
        <v>62</v>
      </c>
      <c r="O556" s="45" t="s">
        <v>982</v>
      </c>
      <c r="P556" s="43" t="s">
        <v>30</v>
      </c>
      <c r="Q556" s="95" t="s">
        <v>998</v>
      </c>
      <c r="R556" s="76" t="s">
        <v>62</v>
      </c>
    </row>
    <row r="557" spans="1:18" ht="16" outlineLevel="1" x14ac:dyDescent="0.2">
      <c r="A557" s="76" t="s">
        <v>127</v>
      </c>
      <c r="B557" s="95" t="s">
        <v>151</v>
      </c>
      <c r="C557" s="44" t="s">
        <v>19</v>
      </c>
      <c r="D557" s="76" t="s">
        <v>59</v>
      </c>
      <c r="E557" s="95" t="s">
        <v>35</v>
      </c>
      <c r="F557" s="95" t="s">
        <v>3232</v>
      </c>
      <c r="G557" s="95" t="s">
        <v>2831</v>
      </c>
      <c r="H557" s="95" t="s">
        <v>78</v>
      </c>
      <c r="I557" s="45" t="s">
        <v>966</v>
      </c>
      <c r="J557" s="95" t="str">
        <f>LEFT(DLILibrary[[#This Row],[DLI]], 3)</f>
        <v>DLR</v>
      </c>
      <c r="K557" s="121">
        <v>4</v>
      </c>
      <c r="L557" s="121">
        <f>IF(DLILibrary[[#This Row],[DLI/DLR]]="DLI",IF(J558="DLR",0,DLILibrary[[#This Row],[Value of DLI (in mln)]]),DLILibrary[[#This Row],[Value of DLI (in mln)]])</f>
        <v>4</v>
      </c>
      <c r="M557" s="239">
        <f>IF(DLILibrary[[#This Row],[DLI/DLR]]="DLI",DLILibrary[[#This Row],[Value of DLI (in mln)]]/(VLOOKUP(DLILibrary[[#This Row],[Project ID]],'RBF Projects'!A:U,12,FALSE)),0)</f>
        <v>0</v>
      </c>
      <c r="N557" s="95" t="s">
        <v>62</v>
      </c>
      <c r="O557" s="45" t="s">
        <v>982</v>
      </c>
      <c r="P557" s="43" t="s">
        <v>28</v>
      </c>
      <c r="Q557" s="56" t="s">
        <v>977</v>
      </c>
      <c r="R557" s="76" t="s">
        <v>62</v>
      </c>
    </row>
    <row r="558" spans="1:18" ht="16" outlineLevel="1" x14ac:dyDescent="0.2">
      <c r="A558" s="76" t="s">
        <v>127</v>
      </c>
      <c r="B558" s="95" t="s">
        <v>151</v>
      </c>
      <c r="C558" s="44" t="s">
        <v>19</v>
      </c>
      <c r="D558" s="76" t="s">
        <v>59</v>
      </c>
      <c r="E558" s="95" t="s">
        <v>35</v>
      </c>
      <c r="F558" s="95" t="s">
        <v>3232</v>
      </c>
      <c r="G558" s="95" t="s">
        <v>2831</v>
      </c>
      <c r="H558" s="95" t="s">
        <v>78</v>
      </c>
      <c r="I558" s="45" t="s">
        <v>967</v>
      </c>
      <c r="J558" s="95" t="str">
        <f>LEFT(DLILibrary[[#This Row],[DLI]], 3)</f>
        <v>DLR</v>
      </c>
      <c r="K558" s="121">
        <v>2</v>
      </c>
      <c r="L558" s="121">
        <f>IF(DLILibrary[[#This Row],[DLI/DLR]]="DLI",IF(J559="DLR",0,DLILibrary[[#This Row],[Value of DLI (in mln)]]),DLILibrary[[#This Row],[Value of DLI (in mln)]])</f>
        <v>2</v>
      </c>
      <c r="M558" s="239">
        <f>IF(DLILibrary[[#This Row],[DLI/DLR]]="DLI",DLILibrary[[#This Row],[Value of DLI (in mln)]]/(VLOOKUP(DLILibrary[[#This Row],[Project ID]],'RBF Projects'!A:U,12,FALSE)),0)</f>
        <v>0</v>
      </c>
      <c r="N558" s="95" t="s">
        <v>62</v>
      </c>
      <c r="O558" s="45" t="s">
        <v>996</v>
      </c>
      <c r="P558" s="43" t="s">
        <v>28</v>
      </c>
      <c r="Q558" s="56" t="s">
        <v>978</v>
      </c>
      <c r="R558" s="76" t="s">
        <v>62</v>
      </c>
    </row>
    <row r="559" spans="1:18" ht="16" x14ac:dyDescent="0.2">
      <c r="A559" s="76" t="s">
        <v>127</v>
      </c>
      <c r="B559" s="95" t="s">
        <v>151</v>
      </c>
      <c r="C559" s="44" t="s">
        <v>19</v>
      </c>
      <c r="D559" s="76" t="s">
        <v>59</v>
      </c>
      <c r="E559" s="95" t="s">
        <v>35</v>
      </c>
      <c r="F559" s="95" t="s">
        <v>2810</v>
      </c>
      <c r="G559" s="95" t="s">
        <v>2815</v>
      </c>
      <c r="H559" s="95" t="s">
        <v>352</v>
      </c>
      <c r="I559" s="135" t="s">
        <v>3040</v>
      </c>
      <c r="J559" s="136" t="str">
        <f>LEFT(DLILibrary[[#This Row],[DLI]], 3)</f>
        <v>DLI</v>
      </c>
      <c r="K559" s="137">
        <f>SUM(K560:K562)</f>
        <v>7</v>
      </c>
      <c r="L559" s="137">
        <f>IF(DLILibrary[[#This Row],[DLI/DLR]]="DLI",IF(J560="DLR",0,DLILibrary[[#This Row],[Value of DLI (in mln)]]),DLILibrary[[#This Row],[Value of DLI (in mln)]])</f>
        <v>0</v>
      </c>
      <c r="M559" s="239">
        <f>IF(DLILibrary[[#This Row],[DLI/DLR]]="DLI",DLILibrary[[#This Row],[Value of DLI (in mln)]]/(VLOOKUP(DLILibrary[[#This Row],[Project ID]],'RBF Projects'!A:U,12,FALSE)),0)</f>
        <v>4.3749999999999997E-2</v>
      </c>
      <c r="N559" s="95" t="s">
        <v>995</v>
      </c>
      <c r="O559" s="138" t="s">
        <v>597</v>
      </c>
      <c r="P559" s="43" t="s">
        <v>27</v>
      </c>
      <c r="Q559" s="76" t="s">
        <v>995</v>
      </c>
      <c r="R559" s="76" t="s">
        <v>62</v>
      </c>
    </row>
    <row r="560" spans="1:18" ht="16" outlineLevel="1" x14ac:dyDescent="0.2">
      <c r="A560" s="76" t="s">
        <v>127</v>
      </c>
      <c r="B560" s="95" t="s">
        <v>151</v>
      </c>
      <c r="C560" s="44" t="s">
        <v>19</v>
      </c>
      <c r="D560" s="76" t="s">
        <v>59</v>
      </c>
      <c r="E560" s="95" t="s">
        <v>35</v>
      </c>
      <c r="F560" s="95" t="s">
        <v>2810</v>
      </c>
      <c r="G560" s="95" t="s">
        <v>2815</v>
      </c>
      <c r="H560" s="95" t="s">
        <v>352</v>
      </c>
      <c r="I560" s="45" t="s">
        <v>2905</v>
      </c>
      <c r="J560" s="95" t="str">
        <f>LEFT(DLILibrary[[#This Row],[DLI]], 3)</f>
        <v>DLR</v>
      </c>
      <c r="K560" s="121">
        <v>3</v>
      </c>
      <c r="L560" s="121">
        <f>IF(DLILibrary[[#This Row],[DLI/DLR]]="DLI",IF(J561="DLR",0,DLILibrary[[#This Row],[Value of DLI (in mln)]]),DLILibrary[[#This Row],[Value of DLI (in mln)]])</f>
        <v>3</v>
      </c>
      <c r="M560" s="239">
        <f>IF(DLILibrary[[#This Row],[DLI/DLR]]="DLI",DLILibrary[[#This Row],[Value of DLI (in mln)]]/(VLOOKUP(DLILibrary[[#This Row],[Project ID]],'RBF Projects'!A:U,12,FALSE)),0)</f>
        <v>0</v>
      </c>
      <c r="N560" s="95" t="s">
        <v>62</v>
      </c>
      <c r="O560" s="45" t="s">
        <v>982</v>
      </c>
      <c r="P560" s="43" t="s">
        <v>30</v>
      </c>
      <c r="Q560" s="95" t="s">
        <v>1000</v>
      </c>
      <c r="R560" s="76" t="s">
        <v>62</v>
      </c>
    </row>
    <row r="561" spans="1:18" ht="16" outlineLevel="1" x14ac:dyDescent="0.2">
      <c r="A561" s="76" t="s">
        <v>127</v>
      </c>
      <c r="B561" s="95" t="s">
        <v>151</v>
      </c>
      <c r="C561" s="44" t="s">
        <v>19</v>
      </c>
      <c r="D561" s="76" t="s">
        <v>59</v>
      </c>
      <c r="E561" s="95" t="s">
        <v>35</v>
      </c>
      <c r="F561" s="95" t="s">
        <v>2810</v>
      </c>
      <c r="G561" s="95" t="s">
        <v>2815</v>
      </c>
      <c r="H561" s="95" t="s">
        <v>352</v>
      </c>
      <c r="I561" s="45" t="s">
        <v>968</v>
      </c>
      <c r="J561" s="95" t="str">
        <f>LEFT(DLILibrary[[#This Row],[DLI]], 3)</f>
        <v>DLR</v>
      </c>
      <c r="K561" s="121">
        <v>2</v>
      </c>
      <c r="L561" s="121">
        <f>IF(DLILibrary[[#This Row],[DLI/DLR]]="DLI",IF(J562="DLR",0,DLILibrary[[#This Row],[Value of DLI (in mln)]]),DLILibrary[[#This Row],[Value of DLI (in mln)]])</f>
        <v>2</v>
      </c>
      <c r="M561" s="239">
        <f>IF(DLILibrary[[#This Row],[DLI/DLR]]="DLI",DLILibrary[[#This Row],[Value of DLI (in mln)]]/(VLOOKUP(DLILibrary[[#This Row],[Project ID]],'RBF Projects'!A:U,12,FALSE)),0)</f>
        <v>0</v>
      </c>
      <c r="N561" s="95" t="s">
        <v>61</v>
      </c>
      <c r="O561" s="152" t="s">
        <v>969</v>
      </c>
      <c r="P561" s="43" t="s">
        <v>28</v>
      </c>
      <c r="Q561" s="56" t="s">
        <v>2906</v>
      </c>
      <c r="R561" s="76" t="s">
        <v>62</v>
      </c>
    </row>
    <row r="562" spans="1:18" ht="16" outlineLevel="1" x14ac:dyDescent="0.2">
      <c r="A562" s="76" t="s">
        <v>127</v>
      </c>
      <c r="B562" s="95" t="s">
        <v>151</v>
      </c>
      <c r="C562" s="44" t="s">
        <v>19</v>
      </c>
      <c r="D562" s="76" t="s">
        <v>59</v>
      </c>
      <c r="E562" s="95" t="s">
        <v>35</v>
      </c>
      <c r="F562" s="95" t="s">
        <v>2810</v>
      </c>
      <c r="G562" s="95" t="s">
        <v>2815</v>
      </c>
      <c r="H562" s="95" t="s">
        <v>352</v>
      </c>
      <c r="I562" s="45" t="s">
        <v>970</v>
      </c>
      <c r="J562" s="95" t="str">
        <f>LEFT(DLILibrary[[#This Row],[DLI]], 3)</f>
        <v>DLR</v>
      </c>
      <c r="K562" s="121">
        <v>2</v>
      </c>
      <c r="L562" s="121">
        <f>IF(DLILibrary[[#This Row],[DLI/DLR]]="DLI",IF(J563="DLR",0,DLILibrary[[#This Row],[Value of DLI (in mln)]]),DLILibrary[[#This Row],[Value of DLI (in mln)]])</f>
        <v>2</v>
      </c>
      <c r="M562" s="239">
        <f>IF(DLILibrary[[#This Row],[DLI/DLR]]="DLI",DLILibrary[[#This Row],[Value of DLI (in mln)]]/(VLOOKUP(DLILibrary[[#This Row],[Project ID]],'RBF Projects'!A:U,12,FALSE)),0)</f>
        <v>0</v>
      </c>
      <c r="N562" s="95" t="s">
        <v>61</v>
      </c>
      <c r="O562" s="152" t="s">
        <v>971</v>
      </c>
      <c r="P562" s="43" t="s">
        <v>28</v>
      </c>
      <c r="Q562" s="56" t="s">
        <v>2907</v>
      </c>
      <c r="R562" s="76" t="s">
        <v>62</v>
      </c>
    </row>
    <row r="563" spans="1:18" s="78" customFormat="1" ht="16" x14ac:dyDescent="0.2">
      <c r="A563" s="77" t="s">
        <v>129</v>
      </c>
      <c r="B563" s="78" t="s">
        <v>152</v>
      </c>
      <c r="C563" s="151" t="s">
        <v>19</v>
      </c>
      <c r="D563" s="77" t="s">
        <v>59</v>
      </c>
      <c r="E563" s="78" t="s">
        <v>34</v>
      </c>
      <c r="F563" s="78" t="s">
        <v>3238</v>
      </c>
      <c r="G563" s="78" t="s">
        <v>2867</v>
      </c>
      <c r="H563" s="78" t="s">
        <v>74</v>
      </c>
      <c r="I563" s="129" t="s">
        <v>1016</v>
      </c>
      <c r="J563" s="130" t="str">
        <f>LEFT(DLILibrary[[#This Row],[DLI]], 3)</f>
        <v>DLI</v>
      </c>
      <c r="K563" s="131">
        <f>SUM(K564)</f>
        <v>0.5</v>
      </c>
      <c r="L563" s="131">
        <f>IF(DLILibrary[[#This Row],[DLI/DLR]]="DLI",IF(J564="DLR",0,DLILibrary[[#This Row],[Value of DLI (in mln)]]),DLILibrary[[#This Row],[Value of DLI (in mln)]])</f>
        <v>0</v>
      </c>
      <c r="M563" s="239">
        <f>IF(DLILibrary[[#This Row],[DLI/DLR]]="DLI",DLILibrary[[#This Row],[Value of DLI (in mln)]]/(VLOOKUP(DLILibrary[[#This Row],[Project ID]],'RBF Projects'!A:U,12,FALSE)),0)</f>
        <v>0.04</v>
      </c>
      <c r="N563" s="78" t="s">
        <v>62</v>
      </c>
      <c r="O563" s="133" t="s">
        <v>597</v>
      </c>
      <c r="P563" s="77" t="s">
        <v>29</v>
      </c>
      <c r="Q563" s="77" t="s">
        <v>995</v>
      </c>
      <c r="R563" s="77" t="s">
        <v>62</v>
      </c>
    </row>
    <row r="564" spans="1:18" ht="16" outlineLevel="1" x14ac:dyDescent="0.2">
      <c r="A564" s="76" t="s">
        <v>129</v>
      </c>
      <c r="B564" s="95" t="s">
        <v>152</v>
      </c>
      <c r="C564" s="44" t="s">
        <v>19</v>
      </c>
      <c r="D564" s="76" t="s">
        <v>59</v>
      </c>
      <c r="E564" s="95" t="s">
        <v>34</v>
      </c>
      <c r="F564" s="95" t="s">
        <v>3238</v>
      </c>
      <c r="G564" s="95" t="s">
        <v>2867</v>
      </c>
      <c r="H564" s="95" t="s">
        <v>74</v>
      </c>
      <c r="I564" s="45" t="s">
        <v>1003</v>
      </c>
      <c r="J564" s="95" t="str">
        <f>LEFT(DLILibrary[[#This Row],[DLI]], 3)</f>
        <v>DLR</v>
      </c>
      <c r="K564" s="121">
        <v>0.5</v>
      </c>
      <c r="L564" s="121">
        <f>IF(DLILibrary[[#This Row],[DLI/DLR]]="DLI",IF(J565="DLR",0,DLILibrary[[#This Row],[Value of DLI (in mln)]]),DLILibrary[[#This Row],[Value of DLI (in mln)]])</f>
        <v>0.5</v>
      </c>
      <c r="M564" s="239">
        <f>IF(DLILibrary[[#This Row],[DLI/DLR]]="DLI",DLILibrary[[#This Row],[Value of DLI (in mln)]]/(VLOOKUP(DLILibrary[[#This Row],[Project ID]],'RBF Projects'!A:U,12,FALSE)),0)</f>
        <v>0</v>
      </c>
      <c r="N564" s="95" t="s">
        <v>62</v>
      </c>
      <c r="O564" s="152" t="s">
        <v>1017</v>
      </c>
      <c r="P564" s="76" t="s">
        <v>29</v>
      </c>
      <c r="Q564" s="76" t="s">
        <v>1030</v>
      </c>
      <c r="R564" s="76" t="s">
        <v>62</v>
      </c>
    </row>
    <row r="565" spans="1:18" ht="16" x14ac:dyDescent="0.2">
      <c r="A565" s="76" t="s">
        <v>129</v>
      </c>
      <c r="B565" s="95" t="s">
        <v>152</v>
      </c>
      <c r="C565" s="44" t="s">
        <v>19</v>
      </c>
      <c r="D565" s="76" t="s">
        <v>59</v>
      </c>
      <c r="E565" s="95" t="s">
        <v>34</v>
      </c>
      <c r="F565" s="95" t="s">
        <v>2810</v>
      </c>
      <c r="G565" s="95" t="s">
        <v>2819</v>
      </c>
      <c r="H565" s="95" t="s">
        <v>352</v>
      </c>
      <c r="I565" s="135" t="s">
        <v>2908</v>
      </c>
      <c r="J565" s="136" t="str">
        <f>LEFT(DLILibrary[[#This Row],[DLI]], 3)</f>
        <v>DLI</v>
      </c>
      <c r="K565" s="137">
        <f>SUM(K566:K569)</f>
        <v>4.5</v>
      </c>
      <c r="L565" s="137">
        <f>IF(DLILibrary[[#This Row],[DLI/DLR]]="DLI",IF(J566="DLR",0,DLILibrary[[#This Row],[Value of DLI (in mln)]]),DLILibrary[[#This Row],[Value of DLI (in mln)]])</f>
        <v>0</v>
      </c>
      <c r="M565" s="239">
        <f>IF(DLILibrary[[#This Row],[DLI/DLR]]="DLI",DLILibrary[[#This Row],[Value of DLI (in mln)]]/(VLOOKUP(DLILibrary[[#This Row],[Project ID]],'RBF Projects'!A:U,12,FALSE)),0)</f>
        <v>0.36</v>
      </c>
      <c r="N565" s="95" t="s">
        <v>61</v>
      </c>
      <c r="O565" s="138" t="s">
        <v>597</v>
      </c>
      <c r="P565" s="76" t="s">
        <v>27</v>
      </c>
      <c r="Q565" s="76" t="s">
        <v>995</v>
      </c>
      <c r="R565" s="76" t="s">
        <v>62</v>
      </c>
    </row>
    <row r="566" spans="1:18" ht="16" outlineLevel="1" x14ac:dyDescent="0.2">
      <c r="A566" s="76" t="s">
        <v>129</v>
      </c>
      <c r="B566" s="95" t="s">
        <v>152</v>
      </c>
      <c r="C566" s="44" t="s">
        <v>19</v>
      </c>
      <c r="D566" s="76" t="s">
        <v>59</v>
      </c>
      <c r="E566" s="95" t="s">
        <v>34</v>
      </c>
      <c r="F566" s="95" t="s">
        <v>2810</v>
      </c>
      <c r="G566" s="95" t="s">
        <v>2819</v>
      </c>
      <c r="H566" s="95" t="s">
        <v>352</v>
      </c>
      <c r="I566" s="45" t="s">
        <v>1004</v>
      </c>
      <c r="J566" s="95" t="str">
        <f>LEFT(DLILibrary[[#This Row],[DLI]], 3)</f>
        <v>DLR</v>
      </c>
      <c r="K566" s="121">
        <v>0.5</v>
      </c>
      <c r="L566" s="121">
        <f>IF(DLILibrary[[#This Row],[DLI/DLR]]="DLI",IF(J567="DLR",0,DLILibrary[[#This Row],[Value of DLI (in mln)]]),DLILibrary[[#This Row],[Value of DLI (in mln)]])</f>
        <v>0.5</v>
      </c>
      <c r="M566" s="239">
        <f>IF(DLILibrary[[#This Row],[DLI/DLR]]="DLI",DLILibrary[[#This Row],[Value of DLI (in mln)]]/(VLOOKUP(DLILibrary[[#This Row],[Project ID]],'RBF Projects'!A:U,12,FALSE)),0)</f>
        <v>0</v>
      </c>
      <c r="N566" s="95" t="s">
        <v>61</v>
      </c>
      <c r="O566" s="152" t="s">
        <v>1018</v>
      </c>
      <c r="P566" s="76" t="s">
        <v>29</v>
      </c>
      <c r="Q566" s="56" t="s">
        <v>1031</v>
      </c>
      <c r="R566" s="76" t="s">
        <v>62</v>
      </c>
    </row>
    <row r="567" spans="1:18" ht="16" outlineLevel="1" x14ac:dyDescent="0.2">
      <c r="A567" s="76" t="s">
        <v>129</v>
      </c>
      <c r="B567" s="95" t="s">
        <v>152</v>
      </c>
      <c r="C567" s="44" t="s">
        <v>19</v>
      </c>
      <c r="D567" s="76" t="s">
        <v>59</v>
      </c>
      <c r="E567" s="95" t="s">
        <v>34</v>
      </c>
      <c r="F567" s="95" t="s">
        <v>2810</v>
      </c>
      <c r="G567" s="95" t="s">
        <v>2819</v>
      </c>
      <c r="H567" s="95" t="s">
        <v>352</v>
      </c>
      <c r="I567" s="45" t="s">
        <v>3041</v>
      </c>
      <c r="J567" s="95" t="str">
        <f>LEFT(DLILibrary[[#This Row],[DLI]], 3)</f>
        <v>DLR</v>
      </c>
      <c r="K567" s="121">
        <v>0.5</v>
      </c>
      <c r="L567" s="121">
        <f>IF(DLILibrary[[#This Row],[DLI/DLR]]="DLI",IF(J568="DLR",0,DLILibrary[[#This Row],[Value of DLI (in mln)]]),DLILibrary[[#This Row],[Value of DLI (in mln)]])</f>
        <v>0.5</v>
      </c>
      <c r="M567" s="239">
        <f>IF(DLILibrary[[#This Row],[DLI/DLR]]="DLI",DLILibrary[[#This Row],[Value of DLI (in mln)]]/(VLOOKUP(DLILibrary[[#This Row],[Project ID]],'RBF Projects'!A:U,12,FALSE)),0)</f>
        <v>0</v>
      </c>
      <c r="N567" s="95" t="s">
        <v>61</v>
      </c>
      <c r="O567" s="152" t="s">
        <v>1019</v>
      </c>
      <c r="P567" s="76" t="s">
        <v>28</v>
      </c>
      <c r="Q567" s="95" t="s">
        <v>3042</v>
      </c>
      <c r="R567" s="76" t="s">
        <v>62</v>
      </c>
    </row>
    <row r="568" spans="1:18" ht="16" outlineLevel="1" x14ac:dyDescent="0.2">
      <c r="A568" s="76" t="s">
        <v>129</v>
      </c>
      <c r="B568" s="95" t="s">
        <v>152</v>
      </c>
      <c r="C568" s="44" t="s">
        <v>19</v>
      </c>
      <c r="D568" s="76" t="s">
        <v>59</v>
      </c>
      <c r="E568" s="95" t="s">
        <v>34</v>
      </c>
      <c r="F568" s="95" t="s">
        <v>2810</v>
      </c>
      <c r="G568" s="95" t="s">
        <v>2819</v>
      </c>
      <c r="H568" s="95" t="s">
        <v>352</v>
      </c>
      <c r="I568" s="45" t="s">
        <v>3043</v>
      </c>
      <c r="J568" s="95" t="str">
        <f>LEFT(DLILibrary[[#This Row],[DLI]], 3)</f>
        <v>DLR</v>
      </c>
      <c r="K568" s="121">
        <v>1.5</v>
      </c>
      <c r="L568" s="121">
        <f>IF(DLILibrary[[#This Row],[DLI/DLR]]="DLI",IF(J569="DLR",0,DLILibrary[[#This Row],[Value of DLI (in mln)]]),DLILibrary[[#This Row],[Value of DLI (in mln)]])</f>
        <v>1.5</v>
      </c>
      <c r="M568" s="239">
        <f>IF(DLILibrary[[#This Row],[DLI/DLR]]="DLI",DLILibrary[[#This Row],[Value of DLI (in mln)]]/(VLOOKUP(DLILibrary[[#This Row],[Project ID]],'RBF Projects'!A:U,12,FALSE)),0)</f>
        <v>0</v>
      </c>
      <c r="N568" s="95" t="s">
        <v>61</v>
      </c>
      <c r="O568" s="152" t="s">
        <v>3044</v>
      </c>
      <c r="P568" s="76" t="s">
        <v>28</v>
      </c>
      <c r="Q568" s="95" t="s">
        <v>3045</v>
      </c>
      <c r="R568" s="76" t="s">
        <v>62</v>
      </c>
    </row>
    <row r="569" spans="1:18" ht="16" outlineLevel="1" x14ac:dyDescent="0.2">
      <c r="A569" s="76" t="s">
        <v>129</v>
      </c>
      <c r="B569" s="95" t="s">
        <v>152</v>
      </c>
      <c r="C569" s="44" t="s">
        <v>19</v>
      </c>
      <c r="D569" s="76" t="s">
        <v>59</v>
      </c>
      <c r="E569" s="95" t="s">
        <v>34</v>
      </c>
      <c r="F569" s="95" t="s">
        <v>2810</v>
      </c>
      <c r="G569" s="95" t="s">
        <v>2819</v>
      </c>
      <c r="H569" s="95" t="s">
        <v>352</v>
      </c>
      <c r="I569" s="45" t="s">
        <v>3046</v>
      </c>
      <c r="J569" s="95" t="str">
        <f>LEFT(DLILibrary[[#This Row],[DLI]], 3)</f>
        <v>DLR</v>
      </c>
      <c r="K569" s="121">
        <v>2</v>
      </c>
      <c r="L569" s="121">
        <f>IF(DLILibrary[[#This Row],[DLI/DLR]]="DLI",IF(J570="DLR",0,DLILibrary[[#This Row],[Value of DLI (in mln)]]),DLILibrary[[#This Row],[Value of DLI (in mln)]])</f>
        <v>2</v>
      </c>
      <c r="M569" s="239">
        <f>IF(DLILibrary[[#This Row],[DLI/DLR]]="DLI",DLILibrary[[#This Row],[Value of DLI (in mln)]]/(VLOOKUP(DLILibrary[[#This Row],[Project ID]],'RBF Projects'!A:U,12,FALSE)),0)</f>
        <v>0</v>
      </c>
      <c r="N569" s="95" t="s">
        <v>61</v>
      </c>
      <c r="O569" s="152" t="s">
        <v>3047</v>
      </c>
      <c r="P569" s="76" t="s">
        <v>28</v>
      </c>
      <c r="Q569" s="95" t="s">
        <v>3045</v>
      </c>
      <c r="R569" s="76" t="s">
        <v>62</v>
      </c>
    </row>
    <row r="570" spans="1:18" ht="16" x14ac:dyDescent="0.2">
      <c r="A570" s="76" t="s">
        <v>129</v>
      </c>
      <c r="B570" s="95" t="s">
        <v>152</v>
      </c>
      <c r="C570" s="44" t="s">
        <v>19</v>
      </c>
      <c r="D570" s="76" t="s">
        <v>59</v>
      </c>
      <c r="E570" s="95" t="s">
        <v>34</v>
      </c>
      <c r="F570" s="95" t="s">
        <v>2810</v>
      </c>
      <c r="G570" s="95" t="s">
        <v>2815</v>
      </c>
      <c r="H570" s="95" t="s">
        <v>352</v>
      </c>
      <c r="I570" s="135" t="s">
        <v>3048</v>
      </c>
      <c r="J570" s="136" t="str">
        <f>LEFT(DLILibrary[[#This Row],[DLI]], 3)</f>
        <v>DLI</v>
      </c>
      <c r="K570" s="137">
        <f>SUM(K571:K574)</f>
        <v>3</v>
      </c>
      <c r="L570" s="137">
        <f>IF(DLILibrary[[#This Row],[DLI/DLR]]="DLI",IF(J571="DLR",0,DLILibrary[[#This Row],[Value of DLI (in mln)]]),DLILibrary[[#This Row],[Value of DLI (in mln)]])</f>
        <v>0</v>
      </c>
      <c r="M570" s="239">
        <f>IF(DLILibrary[[#This Row],[DLI/DLR]]="DLI",DLILibrary[[#This Row],[Value of DLI (in mln)]]/(VLOOKUP(DLILibrary[[#This Row],[Project ID]],'RBF Projects'!A:U,12,FALSE)),0)</f>
        <v>0.24</v>
      </c>
      <c r="N570" s="95" t="s">
        <v>61</v>
      </c>
      <c r="O570" s="138" t="s">
        <v>597</v>
      </c>
      <c r="P570" s="76" t="s">
        <v>27</v>
      </c>
      <c r="Q570" s="76" t="s">
        <v>995</v>
      </c>
      <c r="R570" s="76" t="s">
        <v>62</v>
      </c>
    </row>
    <row r="571" spans="1:18" ht="16" outlineLevel="1" x14ac:dyDescent="0.2">
      <c r="A571" s="76" t="s">
        <v>129</v>
      </c>
      <c r="B571" s="95" t="s">
        <v>152</v>
      </c>
      <c r="C571" s="44" t="s">
        <v>19</v>
      </c>
      <c r="D571" s="76" t="s">
        <v>59</v>
      </c>
      <c r="E571" s="95" t="s">
        <v>34</v>
      </c>
      <c r="F571" s="95" t="s">
        <v>2810</v>
      </c>
      <c r="G571" s="95" t="s">
        <v>2815</v>
      </c>
      <c r="H571" s="95" t="s">
        <v>352</v>
      </c>
      <c r="I571" s="45" t="s">
        <v>2909</v>
      </c>
      <c r="J571" s="95" t="str">
        <f>LEFT(DLILibrary[[#This Row],[DLI]], 3)</f>
        <v>DLR</v>
      </c>
      <c r="K571" s="121">
        <v>0.5</v>
      </c>
      <c r="L571" s="121">
        <f>IF(DLILibrary[[#This Row],[DLI/DLR]]="DLI",IF(J572="DLR",0,DLILibrary[[#This Row],[Value of DLI (in mln)]]),DLILibrary[[#This Row],[Value of DLI (in mln)]])</f>
        <v>0.5</v>
      </c>
      <c r="M571" s="239">
        <f>IF(DLILibrary[[#This Row],[DLI/DLR]]="DLI",DLILibrary[[#This Row],[Value of DLI (in mln)]]/(VLOOKUP(DLILibrary[[#This Row],[Project ID]],'RBF Projects'!A:U,12,FALSE)),0)</f>
        <v>0</v>
      </c>
      <c r="N571" s="95" t="s">
        <v>61</v>
      </c>
      <c r="O571" s="152" t="s">
        <v>1020</v>
      </c>
      <c r="P571" s="76" t="s">
        <v>29</v>
      </c>
      <c r="Q571" s="95" t="s">
        <v>1032</v>
      </c>
      <c r="R571" s="76" t="s">
        <v>62</v>
      </c>
    </row>
    <row r="572" spans="1:18" ht="16" outlineLevel="1" x14ac:dyDescent="0.2">
      <c r="A572" s="76" t="s">
        <v>129</v>
      </c>
      <c r="B572" s="95" t="s">
        <v>152</v>
      </c>
      <c r="C572" s="44" t="s">
        <v>19</v>
      </c>
      <c r="D572" s="76" t="s">
        <v>59</v>
      </c>
      <c r="E572" s="95" t="s">
        <v>34</v>
      </c>
      <c r="F572" s="95" t="s">
        <v>2810</v>
      </c>
      <c r="G572" s="95" t="s">
        <v>2815</v>
      </c>
      <c r="H572" s="95" t="s">
        <v>352</v>
      </c>
      <c r="I572" s="45" t="s">
        <v>1005</v>
      </c>
      <c r="J572" s="95" t="str">
        <f>LEFT(DLILibrary[[#This Row],[DLI]], 3)</f>
        <v>DLR</v>
      </c>
      <c r="K572" s="121">
        <v>0.5</v>
      </c>
      <c r="L572" s="121">
        <f>IF(DLILibrary[[#This Row],[DLI/DLR]]="DLI",IF(J573="DLR",0,DLILibrary[[#This Row],[Value of DLI (in mln)]]),DLILibrary[[#This Row],[Value of DLI (in mln)]])</f>
        <v>0.5</v>
      </c>
      <c r="M572" s="239">
        <f>IF(DLILibrary[[#This Row],[DLI/DLR]]="DLI",DLILibrary[[#This Row],[Value of DLI (in mln)]]/(VLOOKUP(DLILibrary[[#This Row],[Project ID]],'RBF Projects'!A:U,12,FALSE)),0)</f>
        <v>0</v>
      </c>
      <c r="N572" s="95" t="s">
        <v>61</v>
      </c>
      <c r="O572" s="152" t="s">
        <v>1021</v>
      </c>
      <c r="P572" s="76" t="s">
        <v>29</v>
      </c>
      <c r="Q572" s="95" t="s">
        <v>1032</v>
      </c>
      <c r="R572" s="76" t="s">
        <v>62</v>
      </c>
    </row>
    <row r="573" spans="1:18" ht="16" outlineLevel="1" x14ac:dyDescent="0.2">
      <c r="A573" s="76" t="s">
        <v>129</v>
      </c>
      <c r="B573" s="95" t="s">
        <v>152</v>
      </c>
      <c r="C573" s="44" t="s">
        <v>19</v>
      </c>
      <c r="D573" s="76" t="s">
        <v>59</v>
      </c>
      <c r="E573" s="95" t="s">
        <v>34</v>
      </c>
      <c r="F573" s="95" t="s">
        <v>2810</v>
      </c>
      <c r="G573" s="95" t="s">
        <v>2815</v>
      </c>
      <c r="H573" s="95" t="s">
        <v>352</v>
      </c>
      <c r="I573" s="141" t="s">
        <v>1006</v>
      </c>
      <c r="J573" s="142" t="str">
        <f>LEFT(DLILibrary[[#This Row],[DLI]], 3)</f>
        <v>DLR</v>
      </c>
      <c r="K573" s="121">
        <v>1</v>
      </c>
      <c r="L573" s="121">
        <f>IF(DLILibrary[[#This Row],[DLI/DLR]]="DLI",IF(J574="DLR",0,DLILibrary[[#This Row],[Value of DLI (in mln)]]),DLILibrary[[#This Row],[Value of DLI (in mln)]])</f>
        <v>1</v>
      </c>
      <c r="M573" s="239">
        <f>IF(DLILibrary[[#This Row],[DLI/DLR]]="DLI",DLILibrary[[#This Row],[Value of DLI (in mln)]]/(VLOOKUP(DLILibrary[[#This Row],[Project ID]],'RBF Projects'!A:U,12,FALSE)),0)</f>
        <v>0</v>
      </c>
      <c r="N573" s="95" t="s">
        <v>61</v>
      </c>
      <c r="O573" s="152" t="s">
        <v>1022</v>
      </c>
      <c r="P573" s="76" t="s">
        <v>28</v>
      </c>
      <c r="Q573" s="95" t="s">
        <v>3049</v>
      </c>
      <c r="R573" s="76" t="s">
        <v>62</v>
      </c>
    </row>
    <row r="574" spans="1:18" ht="16" outlineLevel="1" x14ac:dyDescent="0.2">
      <c r="A574" s="76" t="s">
        <v>129</v>
      </c>
      <c r="B574" s="95" t="s">
        <v>152</v>
      </c>
      <c r="C574" s="44" t="s">
        <v>19</v>
      </c>
      <c r="D574" s="76" t="s">
        <v>59</v>
      </c>
      <c r="E574" s="95" t="s">
        <v>34</v>
      </c>
      <c r="F574" s="95" t="s">
        <v>2810</v>
      </c>
      <c r="G574" s="95" t="s">
        <v>2815</v>
      </c>
      <c r="H574" s="95" t="s">
        <v>352</v>
      </c>
      <c r="I574" s="45" t="s">
        <v>1007</v>
      </c>
      <c r="J574" s="95" t="str">
        <f>LEFT(DLILibrary[[#This Row],[DLI]], 3)</f>
        <v>DLR</v>
      </c>
      <c r="K574" s="121">
        <v>1</v>
      </c>
      <c r="L574" s="121">
        <f>IF(DLILibrary[[#This Row],[DLI/DLR]]="DLI",IF(J575="DLR",0,DLILibrary[[#This Row],[Value of DLI (in mln)]]),DLILibrary[[#This Row],[Value of DLI (in mln)]])</f>
        <v>1</v>
      </c>
      <c r="M574" s="239">
        <f>IF(DLILibrary[[#This Row],[DLI/DLR]]="DLI",DLILibrary[[#This Row],[Value of DLI (in mln)]]/(VLOOKUP(DLILibrary[[#This Row],[Project ID]],'RBF Projects'!A:U,12,FALSE)),0)</f>
        <v>0</v>
      </c>
      <c r="N574" s="95" t="s">
        <v>61</v>
      </c>
      <c r="O574" s="152" t="s">
        <v>1023</v>
      </c>
      <c r="P574" s="76" t="s">
        <v>28</v>
      </c>
      <c r="Q574" s="95" t="s">
        <v>3049</v>
      </c>
      <c r="R574" s="76" t="s">
        <v>62</v>
      </c>
    </row>
    <row r="575" spans="1:18" ht="16" x14ac:dyDescent="0.2">
      <c r="A575" s="76" t="s">
        <v>129</v>
      </c>
      <c r="B575" s="95" t="s">
        <v>152</v>
      </c>
      <c r="C575" s="44" t="s">
        <v>19</v>
      </c>
      <c r="D575" s="76" t="s">
        <v>59</v>
      </c>
      <c r="E575" s="95" t="s">
        <v>34</v>
      </c>
      <c r="F575" s="95" t="s">
        <v>3231</v>
      </c>
      <c r="G575" s="95" t="s">
        <v>41</v>
      </c>
      <c r="H575" s="95" t="s">
        <v>352</v>
      </c>
      <c r="I575" s="135" t="s">
        <v>1008</v>
      </c>
      <c r="J575" s="136" t="str">
        <f>LEFT(DLILibrary[[#This Row],[DLI]], 3)</f>
        <v>DLI</v>
      </c>
      <c r="K575" s="137">
        <f>SUM(K576:K579)</f>
        <v>3.5</v>
      </c>
      <c r="L575" s="137">
        <f>IF(DLILibrary[[#This Row],[DLI/DLR]]="DLI",IF(J576="DLR",0,DLILibrary[[#This Row],[Value of DLI (in mln)]]),DLILibrary[[#This Row],[Value of DLI (in mln)]])</f>
        <v>0</v>
      </c>
      <c r="M575" s="239">
        <f>IF(DLILibrary[[#This Row],[DLI/DLR]]="DLI",DLILibrary[[#This Row],[Value of DLI (in mln)]]/(VLOOKUP(DLILibrary[[#This Row],[Project ID]],'RBF Projects'!A:U,12,FALSE)),0)</f>
        <v>0.28000000000000003</v>
      </c>
      <c r="N575" s="95" t="s">
        <v>61</v>
      </c>
      <c r="O575" s="138" t="s">
        <v>597</v>
      </c>
      <c r="P575" s="76" t="s">
        <v>27</v>
      </c>
      <c r="Q575" s="76" t="s">
        <v>995</v>
      </c>
      <c r="R575" s="76" t="s">
        <v>62</v>
      </c>
    </row>
    <row r="576" spans="1:18" ht="16" outlineLevel="1" x14ac:dyDescent="0.2">
      <c r="A576" s="76" t="s">
        <v>129</v>
      </c>
      <c r="B576" s="95" t="s">
        <v>152</v>
      </c>
      <c r="C576" s="44" t="s">
        <v>19</v>
      </c>
      <c r="D576" s="76" t="s">
        <v>59</v>
      </c>
      <c r="E576" s="95" t="s">
        <v>34</v>
      </c>
      <c r="F576" s="95" t="s">
        <v>3231</v>
      </c>
      <c r="G576" s="95" t="s">
        <v>41</v>
      </c>
      <c r="H576" s="95" t="s">
        <v>352</v>
      </c>
      <c r="I576" s="45" t="s">
        <v>1009</v>
      </c>
      <c r="J576" s="95" t="str">
        <f>LEFT(DLILibrary[[#This Row],[DLI]], 3)</f>
        <v>DLR</v>
      </c>
      <c r="K576" s="121">
        <v>0.5</v>
      </c>
      <c r="L576" s="121">
        <f>IF(DLILibrary[[#This Row],[DLI/DLR]]="DLI",IF(J577="DLR",0,DLILibrary[[#This Row],[Value of DLI (in mln)]]),DLILibrary[[#This Row],[Value of DLI (in mln)]])</f>
        <v>0.5</v>
      </c>
      <c r="M576" s="239">
        <f>IF(DLILibrary[[#This Row],[DLI/DLR]]="DLI",DLILibrary[[#This Row],[Value of DLI (in mln)]]/(VLOOKUP(DLILibrary[[#This Row],[Project ID]],'RBF Projects'!A:U,12,FALSE)),0)</f>
        <v>0</v>
      </c>
      <c r="N576" s="95" t="s">
        <v>61</v>
      </c>
      <c r="O576" s="152" t="s">
        <v>1024</v>
      </c>
      <c r="P576" s="76" t="s">
        <v>29</v>
      </c>
      <c r="Q576" s="95" t="s">
        <v>1033</v>
      </c>
      <c r="R576" s="76" t="s">
        <v>62</v>
      </c>
    </row>
    <row r="577" spans="1:18" ht="16" outlineLevel="1" x14ac:dyDescent="0.2">
      <c r="A577" s="76" t="s">
        <v>129</v>
      </c>
      <c r="B577" s="95" t="s">
        <v>152</v>
      </c>
      <c r="C577" s="44" t="s">
        <v>19</v>
      </c>
      <c r="D577" s="76" t="s">
        <v>59</v>
      </c>
      <c r="E577" s="95" t="s">
        <v>34</v>
      </c>
      <c r="F577" s="95" t="s">
        <v>3231</v>
      </c>
      <c r="G577" s="95" t="s">
        <v>41</v>
      </c>
      <c r="H577" s="95" t="s">
        <v>352</v>
      </c>
      <c r="I577" s="45" t="s">
        <v>1010</v>
      </c>
      <c r="J577" s="95" t="str">
        <f>LEFT(DLILibrary[[#This Row],[DLI]], 3)</f>
        <v>DLR</v>
      </c>
      <c r="K577" s="121">
        <v>1</v>
      </c>
      <c r="L577" s="121">
        <f>IF(DLILibrary[[#This Row],[DLI/DLR]]="DLI",IF(J578="DLR",0,DLILibrary[[#This Row],[Value of DLI (in mln)]]),DLILibrary[[#This Row],[Value of DLI (in mln)]])</f>
        <v>1</v>
      </c>
      <c r="M577" s="239">
        <f>IF(DLILibrary[[#This Row],[DLI/DLR]]="DLI",DLILibrary[[#This Row],[Value of DLI (in mln)]]/(VLOOKUP(DLILibrary[[#This Row],[Project ID]],'RBF Projects'!A:U,12,FALSE)),0)</f>
        <v>0</v>
      </c>
      <c r="N577" s="95" t="s">
        <v>61</v>
      </c>
      <c r="O577" s="152" t="s">
        <v>1025</v>
      </c>
      <c r="P577" s="76" t="s">
        <v>29</v>
      </c>
      <c r="Q577" s="95" t="s">
        <v>1034</v>
      </c>
      <c r="R577" s="76" t="s">
        <v>62</v>
      </c>
    </row>
    <row r="578" spans="1:18" ht="16" outlineLevel="1" x14ac:dyDescent="0.2">
      <c r="A578" s="76" t="s">
        <v>129</v>
      </c>
      <c r="B578" s="95" t="s">
        <v>152</v>
      </c>
      <c r="C578" s="44" t="s">
        <v>19</v>
      </c>
      <c r="D578" s="76" t="s">
        <v>59</v>
      </c>
      <c r="E578" s="95" t="s">
        <v>34</v>
      </c>
      <c r="F578" s="95" t="s">
        <v>3231</v>
      </c>
      <c r="G578" s="95" t="s">
        <v>41</v>
      </c>
      <c r="H578" s="95" t="s">
        <v>352</v>
      </c>
      <c r="I578" s="45" t="s">
        <v>1011</v>
      </c>
      <c r="J578" s="95" t="str">
        <f>LEFT(DLILibrary[[#This Row],[DLI]], 3)</f>
        <v>DLR</v>
      </c>
      <c r="K578" s="121">
        <v>0.5</v>
      </c>
      <c r="L578" s="121">
        <f>IF(DLILibrary[[#This Row],[DLI/DLR]]="DLI",IF(J579="DLR",0,DLILibrary[[#This Row],[Value of DLI (in mln)]]),DLILibrary[[#This Row],[Value of DLI (in mln)]])</f>
        <v>0.5</v>
      </c>
      <c r="M578" s="239">
        <f>IF(DLILibrary[[#This Row],[DLI/DLR]]="DLI",DLILibrary[[#This Row],[Value of DLI (in mln)]]/(VLOOKUP(DLILibrary[[#This Row],[Project ID]],'RBF Projects'!A:U,12,FALSE)),0)</f>
        <v>0</v>
      </c>
      <c r="N578" s="95" t="s">
        <v>61</v>
      </c>
      <c r="O578" s="152" t="s">
        <v>1026</v>
      </c>
      <c r="P578" s="76" t="s">
        <v>28</v>
      </c>
      <c r="Q578" s="95" t="s">
        <v>1035</v>
      </c>
      <c r="R578" s="76" t="s">
        <v>62</v>
      </c>
    </row>
    <row r="579" spans="1:18" ht="16" outlineLevel="1" x14ac:dyDescent="0.2">
      <c r="A579" s="76" t="s">
        <v>129</v>
      </c>
      <c r="B579" s="95" t="s">
        <v>152</v>
      </c>
      <c r="C579" s="44" t="s">
        <v>19</v>
      </c>
      <c r="D579" s="76" t="s">
        <v>59</v>
      </c>
      <c r="E579" s="95" t="s">
        <v>34</v>
      </c>
      <c r="F579" s="95" t="s">
        <v>3231</v>
      </c>
      <c r="G579" s="95" t="s">
        <v>41</v>
      </c>
      <c r="H579" s="95" t="s">
        <v>352</v>
      </c>
      <c r="I579" s="45" t="s">
        <v>1012</v>
      </c>
      <c r="J579" s="95" t="str">
        <f>LEFT(DLILibrary[[#This Row],[DLI]], 3)</f>
        <v>DLR</v>
      </c>
      <c r="K579" s="121">
        <v>1.5</v>
      </c>
      <c r="L579" s="121">
        <f>IF(DLILibrary[[#This Row],[DLI/DLR]]="DLI",IF(J580="DLR",0,DLILibrary[[#This Row],[Value of DLI (in mln)]]),DLILibrary[[#This Row],[Value of DLI (in mln)]])</f>
        <v>1.5</v>
      </c>
      <c r="M579" s="239">
        <f>IF(DLILibrary[[#This Row],[DLI/DLR]]="DLI",DLILibrary[[#This Row],[Value of DLI (in mln)]]/(VLOOKUP(DLILibrary[[#This Row],[Project ID]],'RBF Projects'!A:U,12,FALSE)),0)</f>
        <v>0</v>
      </c>
      <c r="N579" s="95" t="s">
        <v>61</v>
      </c>
      <c r="O579" s="152" t="s">
        <v>1027</v>
      </c>
      <c r="P579" s="76" t="s">
        <v>28</v>
      </c>
      <c r="Q579" s="95" t="s">
        <v>1036</v>
      </c>
      <c r="R579" s="76" t="s">
        <v>62</v>
      </c>
    </row>
    <row r="580" spans="1:18" ht="16" x14ac:dyDescent="0.2">
      <c r="A580" s="76" t="s">
        <v>129</v>
      </c>
      <c r="B580" s="95" t="s">
        <v>152</v>
      </c>
      <c r="C580" s="44" t="s">
        <v>19</v>
      </c>
      <c r="D580" s="76" t="s">
        <v>59</v>
      </c>
      <c r="E580" s="95" t="s">
        <v>34</v>
      </c>
      <c r="F580" s="95" t="s">
        <v>3238</v>
      </c>
      <c r="G580" s="95" t="s">
        <v>1524</v>
      </c>
      <c r="H580" s="95" t="s">
        <v>352</v>
      </c>
      <c r="I580" s="135" t="s">
        <v>1013</v>
      </c>
      <c r="J580" s="136" t="str">
        <f>LEFT(DLILibrary[[#This Row],[DLI]], 3)</f>
        <v>DLI</v>
      </c>
      <c r="K580" s="137">
        <f>SUM(K581:K582)</f>
        <v>1</v>
      </c>
      <c r="L580" s="137">
        <f>IF(DLILibrary[[#This Row],[DLI/DLR]]="DLI",IF(J581="DLR",0,DLILibrary[[#This Row],[Value of DLI (in mln)]]),DLILibrary[[#This Row],[Value of DLI (in mln)]])</f>
        <v>0</v>
      </c>
      <c r="M580" s="239">
        <f>IF(DLILibrary[[#This Row],[DLI/DLR]]="DLI",DLILibrary[[#This Row],[Value of DLI (in mln)]]/(VLOOKUP(DLILibrary[[#This Row],[Project ID]],'RBF Projects'!A:U,12,FALSE)),0)</f>
        <v>0.08</v>
      </c>
      <c r="N580" s="95" t="s">
        <v>62</v>
      </c>
      <c r="O580" s="138" t="s">
        <v>597</v>
      </c>
      <c r="P580" s="76" t="s">
        <v>28</v>
      </c>
      <c r="Q580" s="76" t="s">
        <v>995</v>
      </c>
      <c r="R580" s="76" t="s">
        <v>62</v>
      </c>
    </row>
    <row r="581" spans="1:18" ht="14.75" customHeight="1" outlineLevel="1" x14ac:dyDescent="0.2">
      <c r="A581" s="76" t="s">
        <v>129</v>
      </c>
      <c r="B581" s="95" t="s">
        <v>152</v>
      </c>
      <c r="C581" s="44" t="s">
        <v>19</v>
      </c>
      <c r="D581" s="76" t="s">
        <v>59</v>
      </c>
      <c r="E581" s="95" t="s">
        <v>34</v>
      </c>
      <c r="F581" s="95" t="s">
        <v>3238</v>
      </c>
      <c r="G581" s="95" t="s">
        <v>1524</v>
      </c>
      <c r="H581" s="95" t="s">
        <v>352</v>
      </c>
      <c r="I581" s="45" t="s">
        <v>1014</v>
      </c>
      <c r="J581" s="95" t="str">
        <f>LEFT(DLILibrary[[#This Row],[DLI]], 3)</f>
        <v>DLR</v>
      </c>
      <c r="K581" s="121">
        <v>0.5</v>
      </c>
      <c r="L581" s="121">
        <f>IF(DLILibrary[[#This Row],[DLI/DLR]]="DLI",IF(J582="DLR",0,DLILibrary[[#This Row],[Value of DLI (in mln)]]),DLILibrary[[#This Row],[Value of DLI (in mln)]])</f>
        <v>0.5</v>
      </c>
      <c r="M581" s="239">
        <f>IF(DLILibrary[[#This Row],[DLI/DLR]]="DLI",DLILibrary[[#This Row],[Value of DLI (in mln)]]/(VLOOKUP(DLILibrary[[#This Row],[Project ID]],'RBF Projects'!A:U,12,FALSE)),0)</f>
        <v>0</v>
      </c>
      <c r="N581" s="95" t="s">
        <v>62</v>
      </c>
      <c r="O581" s="152" t="s">
        <v>1028</v>
      </c>
      <c r="P581" s="76" t="s">
        <v>28</v>
      </c>
      <c r="Q581" s="153" t="s">
        <v>1037</v>
      </c>
      <c r="R581" s="76" t="s">
        <v>62</v>
      </c>
    </row>
    <row r="582" spans="1:18" ht="14.75" customHeight="1" outlineLevel="1" x14ac:dyDescent="0.2">
      <c r="A582" s="76" t="s">
        <v>129</v>
      </c>
      <c r="B582" s="95" t="s">
        <v>152</v>
      </c>
      <c r="C582" s="44" t="s">
        <v>19</v>
      </c>
      <c r="D582" s="76" t="s">
        <v>59</v>
      </c>
      <c r="E582" s="95" t="s">
        <v>34</v>
      </c>
      <c r="F582" s="95" t="s">
        <v>3238</v>
      </c>
      <c r="G582" s="95" t="s">
        <v>1524</v>
      </c>
      <c r="H582" s="95" t="s">
        <v>352</v>
      </c>
      <c r="I582" s="45" t="s">
        <v>1015</v>
      </c>
      <c r="J582" s="95" t="str">
        <f>LEFT(DLILibrary[[#This Row],[DLI]], 3)</f>
        <v>DLR</v>
      </c>
      <c r="K582" s="121">
        <v>0.5</v>
      </c>
      <c r="L582" s="121">
        <f>IF(DLILibrary[[#This Row],[DLI/DLR]]="DLI",IF(J583="DLR",0,DLILibrary[[#This Row],[Value of DLI (in mln)]]),DLILibrary[[#This Row],[Value of DLI (in mln)]])</f>
        <v>0.5</v>
      </c>
      <c r="M582" s="239">
        <f>IF(DLILibrary[[#This Row],[DLI/DLR]]="DLI",DLILibrary[[#This Row],[Value of DLI (in mln)]]/(VLOOKUP(DLILibrary[[#This Row],[Project ID]],'RBF Projects'!A:U,12,FALSE)),0)</f>
        <v>0</v>
      </c>
      <c r="N582" s="95" t="s">
        <v>62</v>
      </c>
      <c r="O582" s="152" t="s">
        <v>1029</v>
      </c>
      <c r="P582" s="76" t="s">
        <v>28</v>
      </c>
      <c r="Q582" s="153" t="s">
        <v>1037</v>
      </c>
      <c r="R582" s="76" t="s">
        <v>62</v>
      </c>
    </row>
    <row r="583" spans="1:18" s="78" customFormat="1" ht="16" x14ac:dyDescent="0.2">
      <c r="A583" s="77" t="s">
        <v>118</v>
      </c>
      <c r="B583" s="78" t="s">
        <v>153</v>
      </c>
      <c r="C583" s="151" t="s">
        <v>21</v>
      </c>
      <c r="D583" s="77" t="s">
        <v>58</v>
      </c>
      <c r="E583" s="78" t="s">
        <v>37</v>
      </c>
      <c r="F583" s="78" t="s">
        <v>3238</v>
      </c>
      <c r="G583" s="78" t="s">
        <v>3243</v>
      </c>
      <c r="H583" s="78" t="s">
        <v>352</v>
      </c>
      <c r="I583" s="129" t="s">
        <v>1038</v>
      </c>
      <c r="J583" s="130" t="str">
        <f>LEFT(DLILibrary[[#This Row],[DLI]], 3)</f>
        <v>DLI</v>
      </c>
      <c r="K583" s="131">
        <f>SUM(K584:K586)</f>
        <v>18</v>
      </c>
      <c r="L583" s="131">
        <f>IF(DLILibrary[[#This Row],[DLI/DLR]]="DLI",IF(J584="DLR",0,DLILibrary[[#This Row],[Value of DLI (in mln)]]),DLILibrary[[#This Row],[Value of DLI (in mln)]])</f>
        <v>0</v>
      </c>
      <c r="M583" s="239">
        <f>IF(DLILibrary[[#This Row],[DLI/DLR]]="DLI",DLILibrary[[#This Row],[Value of DLI (in mln)]]/(VLOOKUP(DLILibrary[[#This Row],[Project ID]],'RBF Projects'!A:U,12,FALSE)),0)</f>
        <v>0.15789473684210525</v>
      </c>
      <c r="N583" s="78" t="s">
        <v>61</v>
      </c>
      <c r="O583" s="154" t="s">
        <v>597</v>
      </c>
      <c r="P583" s="77" t="s">
        <v>29</v>
      </c>
      <c r="Q583" s="55" t="s">
        <v>1091</v>
      </c>
      <c r="R583" s="77" t="s">
        <v>2279</v>
      </c>
    </row>
    <row r="584" spans="1:18" ht="16" outlineLevel="1" x14ac:dyDescent="0.2">
      <c r="A584" s="76" t="s">
        <v>118</v>
      </c>
      <c r="B584" s="95" t="s">
        <v>153</v>
      </c>
      <c r="C584" s="44" t="s">
        <v>21</v>
      </c>
      <c r="D584" s="76" t="s">
        <v>58</v>
      </c>
      <c r="E584" s="95" t="s">
        <v>37</v>
      </c>
      <c r="F584" s="95" t="s">
        <v>3238</v>
      </c>
      <c r="G584" s="95" t="s">
        <v>3243</v>
      </c>
      <c r="H584" s="95" t="s">
        <v>352</v>
      </c>
      <c r="I584" s="45" t="s">
        <v>1039</v>
      </c>
      <c r="J584" s="95" t="str">
        <f>LEFT(DLILibrary[[#This Row],[DLI]], 3)</f>
        <v>DLR</v>
      </c>
      <c r="K584" s="121">
        <v>6</v>
      </c>
      <c r="L584" s="121">
        <f>IF(DLILibrary[[#This Row],[DLI/DLR]]="DLI",IF(J585="DLR",0,DLILibrary[[#This Row],[Value of DLI (in mln)]]),DLILibrary[[#This Row],[Value of DLI (in mln)]])</f>
        <v>6</v>
      </c>
      <c r="M584" s="239">
        <f>IF(DLILibrary[[#This Row],[DLI/DLR]]="DLI",DLILibrary[[#This Row],[Value of DLI (in mln)]]/(VLOOKUP(DLILibrary[[#This Row],[Project ID]],'RBF Projects'!A:U,12,FALSE)),0)</f>
        <v>0</v>
      </c>
      <c r="N584" s="95" t="s">
        <v>61</v>
      </c>
      <c r="O584" s="138" t="s">
        <v>1073</v>
      </c>
      <c r="P584" s="76" t="s">
        <v>29</v>
      </c>
      <c r="Q584" s="56" t="s">
        <v>1091</v>
      </c>
      <c r="R584" s="76" t="s">
        <v>2572</v>
      </c>
    </row>
    <row r="585" spans="1:18" ht="16" outlineLevel="1" x14ac:dyDescent="0.2">
      <c r="A585" s="76" t="s">
        <v>118</v>
      </c>
      <c r="B585" s="95" t="s">
        <v>153</v>
      </c>
      <c r="C585" s="44" t="s">
        <v>21</v>
      </c>
      <c r="D585" s="76" t="s">
        <v>58</v>
      </c>
      <c r="E585" s="95" t="s">
        <v>37</v>
      </c>
      <c r="F585" s="95" t="s">
        <v>3238</v>
      </c>
      <c r="G585" s="95" t="s">
        <v>3243</v>
      </c>
      <c r="H585" s="95" t="s">
        <v>352</v>
      </c>
      <c r="I585" s="45" t="s">
        <v>1040</v>
      </c>
      <c r="J585" s="95" t="str">
        <f>LEFT(DLILibrary[[#This Row],[DLI]], 3)</f>
        <v>DLR</v>
      </c>
      <c r="K585" s="121">
        <v>6</v>
      </c>
      <c r="L585" s="121">
        <f>IF(DLILibrary[[#This Row],[DLI/DLR]]="DLI",IF(J586="DLR",0,DLILibrary[[#This Row],[Value of DLI (in mln)]]),DLILibrary[[#This Row],[Value of DLI (in mln)]])</f>
        <v>6</v>
      </c>
      <c r="M585" s="239">
        <f>IF(DLILibrary[[#This Row],[DLI/DLR]]="DLI",DLILibrary[[#This Row],[Value of DLI (in mln)]]/(VLOOKUP(DLILibrary[[#This Row],[Project ID]],'RBF Projects'!A:U,12,FALSE)),0)</f>
        <v>0</v>
      </c>
      <c r="N585" s="95" t="s">
        <v>61</v>
      </c>
      <c r="O585" s="138" t="s">
        <v>1074</v>
      </c>
      <c r="P585" s="76" t="s">
        <v>29</v>
      </c>
      <c r="Q585" s="56" t="s">
        <v>1091</v>
      </c>
      <c r="R585" s="76" t="s">
        <v>2572</v>
      </c>
    </row>
    <row r="586" spans="1:18" ht="16" outlineLevel="1" x14ac:dyDescent="0.2">
      <c r="A586" s="76" t="s">
        <v>118</v>
      </c>
      <c r="B586" s="95" t="s">
        <v>153</v>
      </c>
      <c r="C586" s="44" t="s">
        <v>21</v>
      </c>
      <c r="D586" s="76" t="s">
        <v>58</v>
      </c>
      <c r="E586" s="95" t="s">
        <v>37</v>
      </c>
      <c r="F586" s="95" t="s">
        <v>3238</v>
      </c>
      <c r="G586" s="95" t="s">
        <v>3243</v>
      </c>
      <c r="H586" s="95" t="s">
        <v>352</v>
      </c>
      <c r="I586" s="45" t="s">
        <v>1041</v>
      </c>
      <c r="J586" s="95" t="str">
        <f>LEFT(DLILibrary[[#This Row],[DLI]], 3)</f>
        <v>DLR</v>
      </c>
      <c r="K586" s="121">
        <v>6</v>
      </c>
      <c r="L586" s="121">
        <f>IF(DLILibrary[[#This Row],[DLI/DLR]]="DLI",IF(J587="DLR",0,DLILibrary[[#This Row],[Value of DLI (in mln)]]),DLILibrary[[#This Row],[Value of DLI (in mln)]])</f>
        <v>6</v>
      </c>
      <c r="M586" s="239">
        <f>IF(DLILibrary[[#This Row],[DLI/DLR]]="DLI",DLILibrary[[#This Row],[Value of DLI (in mln)]]/(VLOOKUP(DLILibrary[[#This Row],[Project ID]],'RBF Projects'!A:U,12,FALSE)),0)</f>
        <v>0</v>
      </c>
      <c r="N586" s="95" t="s">
        <v>61</v>
      </c>
      <c r="O586" s="138" t="s">
        <v>1075</v>
      </c>
      <c r="P586" s="76" t="s">
        <v>29</v>
      </c>
      <c r="Q586" s="56" t="s">
        <v>1091</v>
      </c>
      <c r="R586" s="76" t="s">
        <v>2572</v>
      </c>
    </row>
    <row r="587" spans="1:18" ht="16" x14ac:dyDescent="0.2">
      <c r="A587" s="76" t="s">
        <v>118</v>
      </c>
      <c r="B587" s="95" t="s">
        <v>153</v>
      </c>
      <c r="C587" s="44" t="s">
        <v>21</v>
      </c>
      <c r="D587" s="76" t="s">
        <v>58</v>
      </c>
      <c r="E587" s="95" t="s">
        <v>37</v>
      </c>
      <c r="F587" s="95" t="s">
        <v>3230</v>
      </c>
      <c r="G587" s="95" t="s">
        <v>3296</v>
      </c>
      <c r="H587" s="95" t="s">
        <v>352</v>
      </c>
      <c r="I587" s="135" t="s">
        <v>1098</v>
      </c>
      <c r="J587" s="136" t="str">
        <f>LEFT(DLILibrary[[#This Row],[DLI]], 3)</f>
        <v>DLI</v>
      </c>
      <c r="K587" s="137">
        <f>SUM(K588:K595)</f>
        <v>20</v>
      </c>
      <c r="L587" s="137">
        <f>IF(DLILibrary[[#This Row],[DLI/DLR]]="DLI",IF(J588="DLR",0,DLILibrary[[#This Row],[Value of DLI (in mln)]]),DLILibrary[[#This Row],[Value of DLI (in mln)]])</f>
        <v>0</v>
      </c>
      <c r="M587" s="239">
        <f>IF(DLILibrary[[#This Row],[DLI/DLR]]="DLI",DLILibrary[[#This Row],[Value of DLI (in mln)]]/(VLOOKUP(DLILibrary[[#This Row],[Project ID]],'RBF Projects'!A:U,12,FALSE)),0)</f>
        <v>0.17543859649122806</v>
      </c>
      <c r="N587" s="95" t="s">
        <v>61</v>
      </c>
      <c r="O587" s="138" t="s">
        <v>597</v>
      </c>
      <c r="P587" s="76" t="s">
        <v>28</v>
      </c>
      <c r="Q587" s="95" t="s">
        <v>1092</v>
      </c>
      <c r="R587" s="76" t="s">
        <v>2278</v>
      </c>
    </row>
    <row r="588" spans="1:18" ht="16" outlineLevel="1" x14ac:dyDescent="0.2">
      <c r="A588" s="76" t="s">
        <v>118</v>
      </c>
      <c r="B588" s="95" t="s">
        <v>153</v>
      </c>
      <c r="C588" s="44" t="s">
        <v>21</v>
      </c>
      <c r="D588" s="76" t="s">
        <v>58</v>
      </c>
      <c r="E588" s="95" t="s">
        <v>37</v>
      </c>
      <c r="F588" s="95" t="s">
        <v>3230</v>
      </c>
      <c r="G588" s="95" t="s">
        <v>3296</v>
      </c>
      <c r="H588" s="95" t="s">
        <v>352</v>
      </c>
      <c r="I588" s="45" t="s">
        <v>1042</v>
      </c>
      <c r="J588" s="95" t="str">
        <f>LEFT(DLILibrary[[#This Row],[DLI]], 3)</f>
        <v>DLR</v>
      </c>
      <c r="K588" s="121">
        <v>2.5</v>
      </c>
      <c r="L588" s="121">
        <f>IF(DLILibrary[[#This Row],[DLI/DLR]]="DLI",IF(J589="DLR",0,DLILibrary[[#This Row],[Value of DLI (in mln)]]),DLILibrary[[#This Row],[Value of DLI (in mln)]])</f>
        <v>2.5</v>
      </c>
      <c r="M588" s="239">
        <f>IF(DLILibrary[[#This Row],[DLI/DLR]]="DLI",DLILibrary[[#This Row],[Value of DLI (in mln)]]/(VLOOKUP(DLILibrary[[#This Row],[Project ID]],'RBF Projects'!A:U,12,FALSE)),0)</f>
        <v>0</v>
      </c>
      <c r="N588" s="95" t="s">
        <v>61</v>
      </c>
      <c r="O588" s="138" t="s">
        <v>1076</v>
      </c>
      <c r="P588" s="76" t="s">
        <v>28</v>
      </c>
      <c r="Q588" s="95" t="s">
        <v>1092</v>
      </c>
      <c r="R588" s="76" t="s">
        <v>2571</v>
      </c>
    </row>
    <row r="589" spans="1:18" ht="16" outlineLevel="1" x14ac:dyDescent="0.2">
      <c r="A589" s="76" t="s">
        <v>118</v>
      </c>
      <c r="B589" s="95" t="s">
        <v>153</v>
      </c>
      <c r="C589" s="44" t="s">
        <v>21</v>
      </c>
      <c r="D589" s="76" t="s">
        <v>58</v>
      </c>
      <c r="E589" s="95" t="s">
        <v>37</v>
      </c>
      <c r="F589" s="95" t="s">
        <v>3230</v>
      </c>
      <c r="G589" s="95" t="s">
        <v>3296</v>
      </c>
      <c r="H589" s="95" t="s">
        <v>352</v>
      </c>
      <c r="I589" s="45" t="s">
        <v>1043</v>
      </c>
      <c r="J589" s="95" t="str">
        <f>LEFT(DLILibrary[[#This Row],[DLI]], 3)</f>
        <v>DLR</v>
      </c>
      <c r="K589" s="121">
        <v>2.5</v>
      </c>
      <c r="L589" s="121">
        <f>IF(DLILibrary[[#This Row],[DLI/DLR]]="DLI",IF(J590="DLR",0,DLILibrary[[#This Row],[Value of DLI (in mln)]]),DLILibrary[[#This Row],[Value of DLI (in mln)]])</f>
        <v>2.5</v>
      </c>
      <c r="M589" s="239">
        <f>IF(DLILibrary[[#This Row],[DLI/DLR]]="DLI",DLILibrary[[#This Row],[Value of DLI (in mln)]]/(VLOOKUP(DLILibrary[[#This Row],[Project ID]],'RBF Projects'!A:U,12,FALSE)),0)</f>
        <v>0</v>
      </c>
      <c r="N589" s="95" t="s">
        <v>61</v>
      </c>
      <c r="O589" s="138" t="s">
        <v>1076</v>
      </c>
      <c r="P589" s="76" t="s">
        <v>28</v>
      </c>
      <c r="Q589" s="95" t="s">
        <v>1092</v>
      </c>
      <c r="R589" s="76" t="s">
        <v>2571</v>
      </c>
    </row>
    <row r="590" spans="1:18" ht="16" outlineLevel="1" x14ac:dyDescent="0.2">
      <c r="A590" s="76" t="s">
        <v>118</v>
      </c>
      <c r="B590" s="95" t="s">
        <v>153</v>
      </c>
      <c r="C590" s="44" t="s">
        <v>21</v>
      </c>
      <c r="D590" s="76" t="s">
        <v>58</v>
      </c>
      <c r="E590" s="95" t="s">
        <v>37</v>
      </c>
      <c r="F590" s="95" t="s">
        <v>3230</v>
      </c>
      <c r="G590" s="95" t="s">
        <v>3296</v>
      </c>
      <c r="H590" s="95" t="s">
        <v>352</v>
      </c>
      <c r="I590" s="45" t="s">
        <v>1044</v>
      </c>
      <c r="J590" s="95" t="str">
        <f>LEFT(DLILibrary[[#This Row],[DLI]], 3)</f>
        <v>DLR</v>
      </c>
      <c r="K590" s="121">
        <v>2.5</v>
      </c>
      <c r="L590" s="121">
        <f>IF(DLILibrary[[#This Row],[DLI/DLR]]="DLI",IF(J591="DLR",0,DLILibrary[[#This Row],[Value of DLI (in mln)]]),DLILibrary[[#This Row],[Value of DLI (in mln)]])</f>
        <v>2.5</v>
      </c>
      <c r="M590" s="239">
        <f>IF(DLILibrary[[#This Row],[DLI/DLR]]="DLI",DLILibrary[[#This Row],[Value of DLI (in mln)]]/(VLOOKUP(DLILibrary[[#This Row],[Project ID]],'RBF Projects'!A:U,12,FALSE)),0)</f>
        <v>0</v>
      </c>
      <c r="N590" s="95" t="s">
        <v>61</v>
      </c>
      <c r="O590" s="138" t="s">
        <v>1076</v>
      </c>
      <c r="P590" s="76" t="s">
        <v>28</v>
      </c>
      <c r="Q590" s="95" t="s">
        <v>1092</v>
      </c>
      <c r="R590" s="76" t="s">
        <v>2571</v>
      </c>
    </row>
    <row r="591" spans="1:18" ht="16" outlineLevel="1" x14ac:dyDescent="0.2">
      <c r="A591" s="76" t="s">
        <v>118</v>
      </c>
      <c r="B591" s="95" t="s">
        <v>153</v>
      </c>
      <c r="C591" s="44" t="s">
        <v>21</v>
      </c>
      <c r="D591" s="76" t="s">
        <v>58</v>
      </c>
      <c r="E591" s="95" t="s">
        <v>37</v>
      </c>
      <c r="F591" s="95" t="s">
        <v>3230</v>
      </c>
      <c r="G591" s="95" t="s">
        <v>49</v>
      </c>
      <c r="H591" s="95" t="s">
        <v>352</v>
      </c>
      <c r="I591" s="45" t="s">
        <v>1045</v>
      </c>
      <c r="J591" s="95" t="str">
        <f>LEFT(DLILibrary[[#This Row],[DLI]], 3)</f>
        <v>DLR</v>
      </c>
      <c r="K591" s="121">
        <v>2.5</v>
      </c>
      <c r="L591" s="121">
        <f>IF(DLILibrary[[#This Row],[DLI/DLR]]="DLI",IF(J592="DLR",0,DLILibrary[[#This Row],[Value of DLI (in mln)]]),DLILibrary[[#This Row],[Value of DLI (in mln)]])</f>
        <v>2.5</v>
      </c>
      <c r="M591" s="239">
        <f>IF(DLILibrary[[#This Row],[DLI/DLR]]="DLI",DLILibrary[[#This Row],[Value of DLI (in mln)]]/(VLOOKUP(DLILibrary[[#This Row],[Project ID]],'RBF Projects'!A:U,12,FALSE)),0)</f>
        <v>0</v>
      </c>
      <c r="N591" s="95" t="s">
        <v>61</v>
      </c>
      <c r="O591" s="138" t="s">
        <v>1076</v>
      </c>
      <c r="P591" s="76" t="s">
        <v>28</v>
      </c>
      <c r="Q591" s="95" t="s">
        <v>1092</v>
      </c>
      <c r="R591" s="76" t="s">
        <v>2571</v>
      </c>
    </row>
    <row r="592" spans="1:18" ht="16" outlineLevel="1" x14ac:dyDescent="0.2">
      <c r="A592" s="76" t="s">
        <v>118</v>
      </c>
      <c r="B592" s="95" t="s">
        <v>153</v>
      </c>
      <c r="C592" s="44" t="s">
        <v>21</v>
      </c>
      <c r="D592" s="76" t="s">
        <v>58</v>
      </c>
      <c r="E592" s="95" t="s">
        <v>37</v>
      </c>
      <c r="F592" s="95" t="s">
        <v>3230</v>
      </c>
      <c r="G592" s="95" t="s">
        <v>3296</v>
      </c>
      <c r="H592" s="95" t="s">
        <v>352</v>
      </c>
      <c r="I592" s="45" t="s">
        <v>1046</v>
      </c>
      <c r="J592" s="95" t="str">
        <f>LEFT(DLILibrary[[#This Row],[DLI]], 3)</f>
        <v>DLR</v>
      </c>
      <c r="K592" s="121">
        <v>2.5</v>
      </c>
      <c r="L592" s="121">
        <f>IF(DLILibrary[[#This Row],[DLI/DLR]]="DLI",IF(J593="DLR",0,DLILibrary[[#This Row],[Value of DLI (in mln)]]),DLILibrary[[#This Row],[Value of DLI (in mln)]])</f>
        <v>2.5</v>
      </c>
      <c r="M592" s="239">
        <f>IF(DLILibrary[[#This Row],[DLI/DLR]]="DLI",DLILibrary[[#This Row],[Value of DLI (in mln)]]/(VLOOKUP(DLILibrary[[#This Row],[Project ID]],'RBF Projects'!A:U,12,FALSE)),0)</f>
        <v>0</v>
      </c>
      <c r="N592" s="95" t="s">
        <v>61</v>
      </c>
      <c r="O592" s="138" t="s">
        <v>1077</v>
      </c>
      <c r="P592" s="76" t="s">
        <v>28</v>
      </c>
      <c r="Q592" s="95" t="s">
        <v>1092</v>
      </c>
      <c r="R592" s="76" t="s">
        <v>2571</v>
      </c>
    </row>
    <row r="593" spans="1:18" ht="16" outlineLevel="1" x14ac:dyDescent="0.2">
      <c r="A593" s="76" t="s">
        <v>118</v>
      </c>
      <c r="B593" s="95" t="s">
        <v>153</v>
      </c>
      <c r="C593" s="44" t="s">
        <v>21</v>
      </c>
      <c r="D593" s="76" t="s">
        <v>58</v>
      </c>
      <c r="E593" s="95" t="s">
        <v>37</v>
      </c>
      <c r="F593" s="95" t="s">
        <v>3230</v>
      </c>
      <c r="G593" s="95" t="s">
        <v>3296</v>
      </c>
      <c r="H593" s="95" t="s">
        <v>352</v>
      </c>
      <c r="I593" s="45" t="s">
        <v>1047</v>
      </c>
      <c r="J593" s="95" t="str">
        <f>LEFT(DLILibrary[[#This Row],[DLI]], 3)</f>
        <v>DLR</v>
      </c>
      <c r="K593" s="121">
        <v>2.5</v>
      </c>
      <c r="L593" s="121">
        <f>IF(DLILibrary[[#This Row],[DLI/DLR]]="DLI",IF(J594="DLR",0,DLILibrary[[#This Row],[Value of DLI (in mln)]]),DLILibrary[[#This Row],[Value of DLI (in mln)]])</f>
        <v>2.5</v>
      </c>
      <c r="M593" s="239">
        <f>IF(DLILibrary[[#This Row],[DLI/DLR]]="DLI",DLILibrary[[#This Row],[Value of DLI (in mln)]]/(VLOOKUP(DLILibrary[[#This Row],[Project ID]],'RBF Projects'!A:U,12,FALSE)),0)</f>
        <v>0</v>
      </c>
      <c r="N593" s="95" t="s">
        <v>61</v>
      </c>
      <c r="O593" s="138" t="s">
        <v>1077</v>
      </c>
      <c r="P593" s="76" t="s">
        <v>28</v>
      </c>
      <c r="Q593" s="95" t="s">
        <v>1092</v>
      </c>
      <c r="R593" s="76" t="s">
        <v>2571</v>
      </c>
    </row>
    <row r="594" spans="1:18" ht="16" outlineLevel="1" x14ac:dyDescent="0.2">
      <c r="A594" s="76" t="s">
        <v>118</v>
      </c>
      <c r="B594" s="95" t="s">
        <v>153</v>
      </c>
      <c r="C594" s="44" t="s">
        <v>21</v>
      </c>
      <c r="D594" s="76" t="s">
        <v>58</v>
      </c>
      <c r="E594" s="95" t="s">
        <v>37</v>
      </c>
      <c r="F594" s="95" t="s">
        <v>3230</v>
      </c>
      <c r="G594" s="95" t="s">
        <v>3296</v>
      </c>
      <c r="H594" s="95" t="s">
        <v>352</v>
      </c>
      <c r="I594" s="45" t="s">
        <v>1048</v>
      </c>
      <c r="J594" s="95" t="str">
        <f>LEFT(DLILibrary[[#This Row],[DLI]], 3)</f>
        <v>DLR</v>
      </c>
      <c r="K594" s="121">
        <v>2.5</v>
      </c>
      <c r="L594" s="121">
        <f>IF(DLILibrary[[#This Row],[DLI/DLR]]="DLI",IF(J595="DLR",0,DLILibrary[[#This Row],[Value of DLI (in mln)]]),DLILibrary[[#This Row],[Value of DLI (in mln)]])</f>
        <v>2.5</v>
      </c>
      <c r="M594" s="239">
        <f>IF(DLILibrary[[#This Row],[DLI/DLR]]="DLI",DLILibrary[[#This Row],[Value of DLI (in mln)]]/(VLOOKUP(DLILibrary[[#This Row],[Project ID]],'RBF Projects'!A:U,12,FALSE)),0)</f>
        <v>0</v>
      </c>
      <c r="N594" s="95" t="s">
        <v>61</v>
      </c>
      <c r="O594" s="138" t="s">
        <v>1077</v>
      </c>
      <c r="P594" s="76" t="s">
        <v>28</v>
      </c>
      <c r="Q594" s="95" t="s">
        <v>1092</v>
      </c>
      <c r="R594" s="76" t="s">
        <v>2571</v>
      </c>
    </row>
    <row r="595" spans="1:18" ht="16" outlineLevel="1" x14ac:dyDescent="0.2">
      <c r="A595" s="76" t="s">
        <v>118</v>
      </c>
      <c r="B595" s="95" t="s">
        <v>153</v>
      </c>
      <c r="C595" s="44" t="s">
        <v>21</v>
      </c>
      <c r="D595" s="76" t="s">
        <v>58</v>
      </c>
      <c r="E595" s="95" t="s">
        <v>37</v>
      </c>
      <c r="F595" s="95" t="s">
        <v>3230</v>
      </c>
      <c r="G595" s="95" t="s">
        <v>49</v>
      </c>
      <c r="H595" s="95" t="s">
        <v>352</v>
      </c>
      <c r="I595" s="45" t="s">
        <v>1049</v>
      </c>
      <c r="J595" s="95" t="str">
        <f>LEFT(DLILibrary[[#This Row],[DLI]], 3)</f>
        <v>DLR</v>
      </c>
      <c r="K595" s="121">
        <v>2.5</v>
      </c>
      <c r="L595" s="121">
        <f>IF(DLILibrary[[#This Row],[DLI/DLR]]="DLI",IF(J596="DLR",0,DLILibrary[[#This Row],[Value of DLI (in mln)]]),DLILibrary[[#This Row],[Value of DLI (in mln)]])</f>
        <v>2.5</v>
      </c>
      <c r="M595" s="239">
        <f>IF(DLILibrary[[#This Row],[DLI/DLR]]="DLI",DLILibrary[[#This Row],[Value of DLI (in mln)]]/(VLOOKUP(DLILibrary[[#This Row],[Project ID]],'RBF Projects'!A:U,12,FALSE)),0)</f>
        <v>0</v>
      </c>
      <c r="N595" s="95" t="s">
        <v>61</v>
      </c>
      <c r="O595" s="138" t="s">
        <v>1077</v>
      </c>
      <c r="P595" s="76" t="s">
        <v>28</v>
      </c>
      <c r="Q595" s="95" t="s">
        <v>1092</v>
      </c>
      <c r="R595" s="76" t="s">
        <v>2571</v>
      </c>
    </row>
    <row r="596" spans="1:18" ht="16" x14ac:dyDescent="0.2">
      <c r="A596" s="76" t="s">
        <v>118</v>
      </c>
      <c r="B596" s="95" t="s">
        <v>153</v>
      </c>
      <c r="C596" s="44" t="s">
        <v>21</v>
      </c>
      <c r="D596" s="76" t="s">
        <v>58</v>
      </c>
      <c r="E596" s="95" t="s">
        <v>37</v>
      </c>
      <c r="F596" s="95" t="s">
        <v>2190</v>
      </c>
      <c r="G596" s="95" t="s">
        <v>3259</v>
      </c>
      <c r="H596" s="95" t="s">
        <v>78</v>
      </c>
      <c r="I596" s="135" t="s">
        <v>1050</v>
      </c>
      <c r="J596" s="136" t="str">
        <f>LEFT(DLILibrary[[#This Row],[DLI]], 3)</f>
        <v>DLI</v>
      </c>
      <c r="K596" s="137">
        <f>SUM(K597:K606)</f>
        <v>38</v>
      </c>
      <c r="L596" s="137">
        <f>IF(DLILibrary[[#This Row],[DLI/DLR]]="DLI",IF(J597="DLR",0,DLILibrary[[#This Row],[Value of DLI (in mln)]]),DLILibrary[[#This Row],[Value of DLI (in mln)]])</f>
        <v>0</v>
      </c>
      <c r="M596" s="239">
        <f>IF(DLILibrary[[#This Row],[DLI/DLR]]="DLI",DLILibrary[[#This Row],[Value of DLI (in mln)]]/(VLOOKUP(DLILibrary[[#This Row],[Project ID]],'RBF Projects'!A:U,12,FALSE)),0)</f>
        <v>0.33333333333333331</v>
      </c>
      <c r="N596" s="95" t="s">
        <v>61</v>
      </c>
      <c r="O596" s="138" t="s">
        <v>597</v>
      </c>
      <c r="P596" s="76" t="s">
        <v>27</v>
      </c>
      <c r="Q596" s="76" t="s">
        <v>995</v>
      </c>
      <c r="R596" s="76" t="s">
        <v>2279</v>
      </c>
    </row>
    <row r="597" spans="1:18" ht="16" outlineLevel="1" x14ac:dyDescent="0.2">
      <c r="A597" s="76" t="s">
        <v>118</v>
      </c>
      <c r="B597" s="95" t="s">
        <v>153</v>
      </c>
      <c r="C597" s="44" t="s">
        <v>21</v>
      </c>
      <c r="D597" s="76" t="s">
        <v>58</v>
      </c>
      <c r="E597" s="95" t="s">
        <v>37</v>
      </c>
      <c r="F597" s="95" t="s">
        <v>2190</v>
      </c>
      <c r="G597" s="95" t="s">
        <v>3259</v>
      </c>
      <c r="H597" s="95" t="s">
        <v>78</v>
      </c>
      <c r="I597" s="45" t="s">
        <v>1051</v>
      </c>
      <c r="J597" s="95" t="str">
        <f>LEFT(DLILibrary[[#This Row],[DLI]], 3)</f>
        <v>DLR</v>
      </c>
      <c r="K597" s="121">
        <v>4</v>
      </c>
      <c r="L597" s="121">
        <f>IF(DLILibrary[[#This Row],[DLI/DLR]]="DLI",IF(J598="DLR",0,DLILibrary[[#This Row],[Value of DLI (in mln)]]),DLILibrary[[#This Row],[Value of DLI (in mln)]])</f>
        <v>4</v>
      </c>
      <c r="M597" s="239">
        <f>IF(DLILibrary[[#This Row],[DLI/DLR]]="DLI",DLILibrary[[#This Row],[Value of DLI (in mln)]]/(VLOOKUP(DLILibrary[[#This Row],[Project ID]],'RBF Projects'!A:U,12,FALSE)),0)</f>
        <v>0</v>
      </c>
      <c r="N597" s="95" t="s">
        <v>61</v>
      </c>
      <c r="O597" s="138" t="s">
        <v>1078</v>
      </c>
      <c r="P597" s="76" t="s">
        <v>29</v>
      </c>
      <c r="Q597" s="56" t="s">
        <v>1093</v>
      </c>
      <c r="R597" s="76" t="s">
        <v>2572</v>
      </c>
    </row>
    <row r="598" spans="1:18" ht="16" outlineLevel="1" x14ac:dyDescent="0.2">
      <c r="A598" s="76" t="s">
        <v>118</v>
      </c>
      <c r="B598" s="95" t="s">
        <v>153</v>
      </c>
      <c r="C598" s="44" t="s">
        <v>21</v>
      </c>
      <c r="D598" s="76" t="s">
        <v>58</v>
      </c>
      <c r="E598" s="95" t="s">
        <v>37</v>
      </c>
      <c r="F598" s="95" t="s">
        <v>2190</v>
      </c>
      <c r="G598" s="95" t="s">
        <v>3259</v>
      </c>
      <c r="H598" s="95" t="s">
        <v>78</v>
      </c>
      <c r="I598" s="45" t="s">
        <v>1052</v>
      </c>
      <c r="J598" s="95" t="str">
        <f>LEFT(DLILibrary[[#This Row],[DLI]], 3)</f>
        <v>DLR</v>
      </c>
      <c r="K598" s="121">
        <v>5</v>
      </c>
      <c r="L598" s="121">
        <f>IF(DLILibrary[[#This Row],[DLI/DLR]]="DLI",IF(J599="DLR",0,DLILibrary[[#This Row],[Value of DLI (in mln)]]),DLILibrary[[#This Row],[Value of DLI (in mln)]])</f>
        <v>5</v>
      </c>
      <c r="M598" s="239">
        <f>IF(DLILibrary[[#This Row],[DLI/DLR]]="DLI",DLILibrary[[#This Row],[Value of DLI (in mln)]]/(VLOOKUP(DLILibrary[[#This Row],[Project ID]],'RBF Projects'!A:U,12,FALSE)),0)</f>
        <v>0</v>
      </c>
      <c r="N598" s="95" t="s">
        <v>61</v>
      </c>
      <c r="O598" s="138" t="s">
        <v>1079</v>
      </c>
      <c r="P598" s="76" t="s">
        <v>28</v>
      </c>
      <c r="Q598" s="95" t="s">
        <v>1094</v>
      </c>
      <c r="R598" s="76" t="s">
        <v>2572</v>
      </c>
    </row>
    <row r="599" spans="1:18" ht="16" outlineLevel="1" x14ac:dyDescent="0.2">
      <c r="A599" s="76" t="s">
        <v>118</v>
      </c>
      <c r="B599" s="95" t="s">
        <v>153</v>
      </c>
      <c r="C599" s="44" t="s">
        <v>21</v>
      </c>
      <c r="D599" s="76" t="s">
        <v>58</v>
      </c>
      <c r="E599" s="95" t="s">
        <v>37</v>
      </c>
      <c r="F599" s="95" t="s">
        <v>2190</v>
      </c>
      <c r="G599" s="95" t="s">
        <v>3259</v>
      </c>
      <c r="H599" s="95" t="s">
        <v>78</v>
      </c>
      <c r="I599" s="45" t="s">
        <v>1053</v>
      </c>
      <c r="J599" s="95" t="str">
        <f>LEFT(DLILibrary[[#This Row],[DLI]], 3)</f>
        <v>DLR</v>
      </c>
      <c r="K599" s="121">
        <v>8</v>
      </c>
      <c r="L599" s="121">
        <f>IF(DLILibrary[[#This Row],[DLI/DLR]]="DLI",IF(J600="DLR",0,DLILibrary[[#This Row],[Value of DLI (in mln)]]),DLILibrary[[#This Row],[Value of DLI (in mln)]])</f>
        <v>8</v>
      </c>
      <c r="M599" s="239">
        <f>IF(DLILibrary[[#This Row],[DLI/DLR]]="DLI",DLILibrary[[#This Row],[Value of DLI (in mln)]]/(VLOOKUP(DLILibrary[[#This Row],[Project ID]],'RBF Projects'!A:U,12,FALSE)),0)</f>
        <v>0</v>
      </c>
      <c r="N599" s="95" t="s">
        <v>61</v>
      </c>
      <c r="O599" s="138" t="s">
        <v>1079</v>
      </c>
      <c r="P599" s="76" t="s">
        <v>28</v>
      </c>
      <c r="Q599" s="95" t="s">
        <v>1094</v>
      </c>
      <c r="R599" s="76" t="s">
        <v>2572</v>
      </c>
    </row>
    <row r="600" spans="1:18" ht="16" outlineLevel="1" x14ac:dyDescent="0.2">
      <c r="A600" s="76" t="s">
        <v>118</v>
      </c>
      <c r="B600" s="95" t="s">
        <v>153</v>
      </c>
      <c r="C600" s="44" t="s">
        <v>21</v>
      </c>
      <c r="D600" s="76" t="s">
        <v>58</v>
      </c>
      <c r="E600" s="95" t="s">
        <v>37</v>
      </c>
      <c r="F600" s="95" t="s">
        <v>2190</v>
      </c>
      <c r="G600" s="95" t="s">
        <v>3259</v>
      </c>
      <c r="H600" s="95" t="s">
        <v>78</v>
      </c>
      <c r="I600" s="45" t="s">
        <v>1054</v>
      </c>
      <c r="J600" s="95" t="str">
        <f>LEFT(DLILibrary[[#This Row],[DLI]], 3)</f>
        <v>DLR</v>
      </c>
      <c r="K600" s="121">
        <v>3</v>
      </c>
      <c r="L600" s="121">
        <f>IF(DLILibrary[[#This Row],[DLI/DLR]]="DLI",IF(J601="DLR",0,DLILibrary[[#This Row],[Value of DLI (in mln)]]),DLILibrary[[#This Row],[Value of DLI (in mln)]])</f>
        <v>3</v>
      </c>
      <c r="M600" s="239">
        <f>IF(DLILibrary[[#This Row],[DLI/DLR]]="DLI",DLILibrary[[#This Row],[Value of DLI (in mln)]]/(VLOOKUP(DLILibrary[[#This Row],[Project ID]],'RBF Projects'!A:U,12,FALSE)),0)</f>
        <v>0</v>
      </c>
      <c r="N600" s="95" t="s">
        <v>61</v>
      </c>
      <c r="O600" s="138" t="s">
        <v>1079</v>
      </c>
      <c r="P600" s="76" t="s">
        <v>28</v>
      </c>
      <c r="Q600" s="95" t="s">
        <v>1094</v>
      </c>
      <c r="R600" s="76" t="s">
        <v>2572</v>
      </c>
    </row>
    <row r="601" spans="1:18" ht="16" outlineLevel="1" x14ac:dyDescent="0.2">
      <c r="A601" s="76" t="s">
        <v>118</v>
      </c>
      <c r="B601" s="95" t="s">
        <v>153</v>
      </c>
      <c r="C601" s="44" t="s">
        <v>21</v>
      </c>
      <c r="D601" s="76" t="s">
        <v>58</v>
      </c>
      <c r="E601" s="95" t="s">
        <v>37</v>
      </c>
      <c r="F601" s="95" t="s">
        <v>2190</v>
      </c>
      <c r="G601" s="95" t="s">
        <v>3259</v>
      </c>
      <c r="H601" s="95" t="s">
        <v>78</v>
      </c>
      <c r="I601" s="45" t="s">
        <v>1055</v>
      </c>
      <c r="J601" s="95" t="str">
        <f>LEFT(DLILibrary[[#This Row],[DLI]], 3)</f>
        <v>DLR</v>
      </c>
      <c r="K601" s="121">
        <v>3</v>
      </c>
      <c r="L601" s="121">
        <f>IF(DLILibrary[[#This Row],[DLI/DLR]]="DLI",IF(J602="DLR",0,DLILibrary[[#This Row],[Value of DLI (in mln)]]),DLILibrary[[#This Row],[Value of DLI (in mln)]])</f>
        <v>3</v>
      </c>
      <c r="M601" s="239">
        <f>IF(DLILibrary[[#This Row],[DLI/DLR]]="DLI",DLILibrary[[#This Row],[Value of DLI (in mln)]]/(VLOOKUP(DLILibrary[[#This Row],[Project ID]],'RBF Projects'!A:U,12,FALSE)),0)</f>
        <v>0</v>
      </c>
      <c r="N601" s="95" t="s">
        <v>61</v>
      </c>
      <c r="O601" s="138" t="s">
        <v>1080</v>
      </c>
      <c r="P601" s="76" t="s">
        <v>28</v>
      </c>
      <c r="Q601" s="95" t="s">
        <v>1094</v>
      </c>
      <c r="R601" s="76" t="s">
        <v>2572</v>
      </c>
    </row>
    <row r="602" spans="1:18" ht="16" outlineLevel="1" x14ac:dyDescent="0.2">
      <c r="A602" s="76" t="s">
        <v>118</v>
      </c>
      <c r="B602" s="95" t="s">
        <v>153</v>
      </c>
      <c r="C602" s="44" t="s">
        <v>21</v>
      </c>
      <c r="D602" s="76" t="s">
        <v>58</v>
      </c>
      <c r="E602" s="95" t="s">
        <v>37</v>
      </c>
      <c r="F602" s="95" t="s">
        <v>2190</v>
      </c>
      <c r="G602" s="95" t="s">
        <v>3259</v>
      </c>
      <c r="H602" s="95" t="s">
        <v>78</v>
      </c>
      <c r="I602" s="45" t="s">
        <v>1056</v>
      </c>
      <c r="J602" s="95" t="str">
        <f>LEFT(DLILibrary[[#This Row],[DLI]], 3)</f>
        <v>DLR</v>
      </c>
      <c r="K602" s="121">
        <v>3</v>
      </c>
      <c r="L602" s="121">
        <f>IF(DLILibrary[[#This Row],[DLI/DLR]]="DLI",IF(J603="DLR",0,DLILibrary[[#This Row],[Value of DLI (in mln)]]),DLILibrary[[#This Row],[Value of DLI (in mln)]])</f>
        <v>3</v>
      </c>
      <c r="M602" s="239">
        <f>IF(DLILibrary[[#This Row],[DLI/DLR]]="DLI",DLILibrary[[#This Row],[Value of DLI (in mln)]]/(VLOOKUP(DLILibrary[[#This Row],[Project ID]],'RBF Projects'!A:U,12,FALSE)),0)</f>
        <v>0</v>
      </c>
      <c r="N602" s="95" t="s">
        <v>61</v>
      </c>
      <c r="O602" s="138" t="s">
        <v>1080</v>
      </c>
      <c r="P602" s="76" t="s">
        <v>28</v>
      </c>
      <c r="Q602" s="95" t="s">
        <v>1094</v>
      </c>
      <c r="R602" s="76" t="s">
        <v>2572</v>
      </c>
    </row>
    <row r="603" spans="1:18" ht="16" outlineLevel="1" x14ac:dyDescent="0.2">
      <c r="A603" s="76" t="s">
        <v>118</v>
      </c>
      <c r="B603" s="95" t="s">
        <v>153</v>
      </c>
      <c r="C603" s="44" t="s">
        <v>21</v>
      </c>
      <c r="D603" s="76" t="s">
        <v>58</v>
      </c>
      <c r="E603" s="95" t="s">
        <v>37</v>
      </c>
      <c r="F603" s="95" t="s">
        <v>2190</v>
      </c>
      <c r="G603" s="95" t="s">
        <v>3259</v>
      </c>
      <c r="H603" s="95" t="s">
        <v>78</v>
      </c>
      <c r="I603" s="45" t="s">
        <v>1057</v>
      </c>
      <c r="J603" s="95" t="str">
        <f>LEFT(DLILibrary[[#This Row],[DLI]], 3)</f>
        <v>DLR</v>
      </c>
      <c r="K603" s="121">
        <v>3</v>
      </c>
      <c r="L603" s="121">
        <f>IF(DLILibrary[[#This Row],[DLI/DLR]]="DLI",IF(J604="DLR",0,DLILibrary[[#This Row],[Value of DLI (in mln)]]),DLILibrary[[#This Row],[Value of DLI (in mln)]])</f>
        <v>3</v>
      </c>
      <c r="M603" s="239">
        <f>IF(DLILibrary[[#This Row],[DLI/DLR]]="DLI",DLILibrary[[#This Row],[Value of DLI (in mln)]]/(VLOOKUP(DLILibrary[[#This Row],[Project ID]],'RBF Projects'!A:U,12,FALSE)),0)</f>
        <v>0</v>
      </c>
      <c r="N603" s="95" t="s">
        <v>61</v>
      </c>
      <c r="O603" s="138" t="s">
        <v>1081</v>
      </c>
      <c r="P603" s="76" t="s">
        <v>28</v>
      </c>
      <c r="Q603" s="95" t="s">
        <v>1094</v>
      </c>
      <c r="R603" s="76" t="s">
        <v>2572</v>
      </c>
    </row>
    <row r="604" spans="1:18" ht="16" outlineLevel="1" x14ac:dyDescent="0.2">
      <c r="A604" s="76" t="s">
        <v>118</v>
      </c>
      <c r="B604" s="95" t="s">
        <v>153</v>
      </c>
      <c r="C604" s="44" t="s">
        <v>21</v>
      </c>
      <c r="D604" s="76" t="s">
        <v>58</v>
      </c>
      <c r="E604" s="95" t="s">
        <v>37</v>
      </c>
      <c r="F604" s="95" t="s">
        <v>2190</v>
      </c>
      <c r="G604" s="95" t="s">
        <v>3259</v>
      </c>
      <c r="H604" s="95" t="s">
        <v>78</v>
      </c>
      <c r="I604" s="45" t="s">
        <v>1058</v>
      </c>
      <c r="J604" s="95" t="str">
        <f>LEFT(DLILibrary[[#This Row],[DLI]], 3)</f>
        <v>DLR</v>
      </c>
      <c r="K604" s="121">
        <v>3</v>
      </c>
      <c r="L604" s="121">
        <f>IF(DLILibrary[[#This Row],[DLI/DLR]]="DLI",IF(J605="DLR",0,DLILibrary[[#This Row],[Value of DLI (in mln)]]),DLILibrary[[#This Row],[Value of DLI (in mln)]])</f>
        <v>3</v>
      </c>
      <c r="M604" s="239">
        <f>IF(DLILibrary[[#This Row],[DLI/DLR]]="DLI",DLILibrary[[#This Row],[Value of DLI (in mln)]]/(VLOOKUP(DLILibrary[[#This Row],[Project ID]],'RBF Projects'!A:U,12,FALSE)),0)</f>
        <v>0</v>
      </c>
      <c r="N604" s="95" t="s">
        <v>61</v>
      </c>
      <c r="O604" s="138" t="s">
        <v>1081</v>
      </c>
      <c r="P604" s="76" t="s">
        <v>28</v>
      </c>
      <c r="Q604" s="95" t="s">
        <v>1094</v>
      </c>
      <c r="R604" s="76" t="s">
        <v>2572</v>
      </c>
    </row>
    <row r="605" spans="1:18" ht="16" outlineLevel="1" x14ac:dyDescent="0.2">
      <c r="A605" s="76" t="s">
        <v>118</v>
      </c>
      <c r="B605" s="95" t="s">
        <v>153</v>
      </c>
      <c r="C605" s="44" t="s">
        <v>21</v>
      </c>
      <c r="D605" s="76" t="s">
        <v>58</v>
      </c>
      <c r="E605" s="95" t="s">
        <v>37</v>
      </c>
      <c r="F605" s="95" t="s">
        <v>2190</v>
      </c>
      <c r="G605" s="95" t="s">
        <v>3259</v>
      </c>
      <c r="H605" s="95" t="s">
        <v>78</v>
      </c>
      <c r="I605" s="45" t="s">
        <v>1059</v>
      </c>
      <c r="J605" s="95" t="str">
        <f>LEFT(DLILibrary[[#This Row],[DLI]], 3)</f>
        <v>DLR</v>
      </c>
      <c r="K605" s="121">
        <v>3</v>
      </c>
      <c r="L605" s="121">
        <f>IF(DLILibrary[[#This Row],[DLI/DLR]]="DLI",IF(J606="DLR",0,DLILibrary[[#This Row],[Value of DLI (in mln)]]),DLILibrary[[#This Row],[Value of DLI (in mln)]])</f>
        <v>3</v>
      </c>
      <c r="M605" s="239">
        <f>IF(DLILibrary[[#This Row],[DLI/DLR]]="DLI",DLILibrary[[#This Row],[Value of DLI (in mln)]]/(VLOOKUP(DLILibrary[[#This Row],[Project ID]],'RBF Projects'!A:U,12,FALSE)),0)</f>
        <v>0</v>
      </c>
      <c r="N605" s="95" t="s">
        <v>61</v>
      </c>
      <c r="O605" s="138" t="s">
        <v>1081</v>
      </c>
      <c r="P605" s="76" t="s">
        <v>28</v>
      </c>
      <c r="Q605" s="95" t="s">
        <v>1094</v>
      </c>
      <c r="R605" s="76" t="s">
        <v>2572</v>
      </c>
    </row>
    <row r="606" spans="1:18" ht="16" outlineLevel="1" x14ac:dyDescent="0.2">
      <c r="A606" s="76" t="s">
        <v>118</v>
      </c>
      <c r="B606" s="95" t="s">
        <v>153</v>
      </c>
      <c r="C606" s="44" t="s">
        <v>21</v>
      </c>
      <c r="D606" s="76" t="s">
        <v>58</v>
      </c>
      <c r="E606" s="95" t="s">
        <v>37</v>
      </c>
      <c r="F606" s="95" t="s">
        <v>2190</v>
      </c>
      <c r="G606" s="95" t="s">
        <v>3259</v>
      </c>
      <c r="H606" s="95" t="s">
        <v>78</v>
      </c>
      <c r="I606" s="45" t="s">
        <v>1060</v>
      </c>
      <c r="J606" s="95" t="str">
        <f>LEFT(DLILibrary[[#This Row],[DLI]], 3)</f>
        <v>DLR</v>
      </c>
      <c r="K606" s="121">
        <v>3</v>
      </c>
      <c r="L606" s="121">
        <f>IF(DLILibrary[[#This Row],[DLI/DLR]]="DLI",IF(J607="DLR",0,DLILibrary[[#This Row],[Value of DLI (in mln)]]),DLILibrary[[#This Row],[Value of DLI (in mln)]])</f>
        <v>3</v>
      </c>
      <c r="M606" s="239">
        <f>IF(DLILibrary[[#This Row],[DLI/DLR]]="DLI",DLILibrary[[#This Row],[Value of DLI (in mln)]]/(VLOOKUP(DLILibrary[[#This Row],[Project ID]],'RBF Projects'!A:U,12,FALSE)),0)</f>
        <v>0</v>
      </c>
      <c r="N606" s="95" t="s">
        <v>61</v>
      </c>
      <c r="O606" s="138" t="s">
        <v>1081</v>
      </c>
      <c r="P606" s="76" t="s">
        <v>28</v>
      </c>
      <c r="Q606" s="95" t="s">
        <v>1094</v>
      </c>
      <c r="R606" s="76" t="s">
        <v>2572</v>
      </c>
    </row>
    <row r="607" spans="1:18" ht="16" x14ac:dyDescent="0.2">
      <c r="A607" s="76" t="s">
        <v>118</v>
      </c>
      <c r="B607" s="95" t="s">
        <v>153</v>
      </c>
      <c r="C607" s="44" t="s">
        <v>21</v>
      </c>
      <c r="D607" s="76" t="s">
        <v>58</v>
      </c>
      <c r="E607" s="95" t="s">
        <v>37</v>
      </c>
      <c r="F607" s="95" t="s">
        <v>3238</v>
      </c>
      <c r="G607" s="95" t="s">
        <v>3278</v>
      </c>
      <c r="H607" s="95" t="s">
        <v>352</v>
      </c>
      <c r="I607" s="135" t="s">
        <v>1061</v>
      </c>
      <c r="J607" s="136" t="str">
        <f>LEFT(DLILibrary[[#This Row],[DLI]], 3)</f>
        <v>DLI</v>
      </c>
      <c r="K607" s="137">
        <f>SUM(K608:K610)</f>
        <v>18</v>
      </c>
      <c r="L607" s="137">
        <f>IF(DLILibrary[[#This Row],[DLI/DLR]]="DLI",IF(J608="DLR",0,DLILibrary[[#This Row],[Value of DLI (in mln)]]),DLILibrary[[#This Row],[Value of DLI (in mln)]])</f>
        <v>0</v>
      </c>
      <c r="M607" s="239">
        <f>IF(DLILibrary[[#This Row],[DLI/DLR]]="DLI",DLILibrary[[#This Row],[Value of DLI (in mln)]]/(VLOOKUP(DLILibrary[[#This Row],[Project ID]],'RBF Projects'!A:U,12,FALSE)),0)</f>
        <v>0.15789473684210525</v>
      </c>
      <c r="N607" s="95" t="s">
        <v>61</v>
      </c>
      <c r="O607" s="138" t="s">
        <v>597</v>
      </c>
      <c r="P607" s="76" t="s">
        <v>29</v>
      </c>
      <c r="Q607" s="56" t="s">
        <v>1095</v>
      </c>
      <c r="R607" s="76" t="s">
        <v>2279</v>
      </c>
    </row>
    <row r="608" spans="1:18" ht="16" outlineLevel="1" x14ac:dyDescent="0.2">
      <c r="A608" s="76" t="s">
        <v>118</v>
      </c>
      <c r="B608" s="95" t="s">
        <v>153</v>
      </c>
      <c r="C608" s="44" t="s">
        <v>21</v>
      </c>
      <c r="D608" s="76" t="s">
        <v>58</v>
      </c>
      <c r="E608" s="95" t="s">
        <v>37</v>
      </c>
      <c r="F608" s="95" t="s">
        <v>3238</v>
      </c>
      <c r="G608" s="95" t="s">
        <v>3278</v>
      </c>
      <c r="H608" s="95" t="s">
        <v>352</v>
      </c>
      <c r="I608" s="45" t="s">
        <v>1062</v>
      </c>
      <c r="J608" s="95" t="str">
        <f>LEFT(DLILibrary[[#This Row],[DLI]], 3)</f>
        <v>DLR</v>
      </c>
      <c r="K608" s="121">
        <v>6</v>
      </c>
      <c r="L608" s="121">
        <f>IF(DLILibrary[[#This Row],[DLI/DLR]]="DLI",IF(J609="DLR",0,DLILibrary[[#This Row],[Value of DLI (in mln)]]),DLILibrary[[#This Row],[Value of DLI (in mln)]])</f>
        <v>6</v>
      </c>
      <c r="M608" s="239">
        <f>IF(DLILibrary[[#This Row],[DLI/DLR]]="DLI",DLILibrary[[#This Row],[Value of DLI (in mln)]]/(VLOOKUP(DLILibrary[[#This Row],[Project ID]],'RBF Projects'!A:U,12,FALSE)),0)</f>
        <v>0</v>
      </c>
      <c r="N608" s="95" t="s">
        <v>61</v>
      </c>
      <c r="O608" s="138" t="s">
        <v>472</v>
      </c>
      <c r="P608" s="76" t="s">
        <v>29</v>
      </c>
      <c r="Q608" s="56" t="s">
        <v>1095</v>
      </c>
      <c r="R608" s="76" t="s">
        <v>2572</v>
      </c>
    </row>
    <row r="609" spans="1:18" ht="16" outlineLevel="1" x14ac:dyDescent="0.2">
      <c r="A609" s="76" t="s">
        <v>118</v>
      </c>
      <c r="B609" s="95" t="s">
        <v>153</v>
      </c>
      <c r="C609" s="44" t="s">
        <v>21</v>
      </c>
      <c r="D609" s="76" t="s">
        <v>58</v>
      </c>
      <c r="E609" s="95" t="s">
        <v>37</v>
      </c>
      <c r="F609" s="95" t="s">
        <v>3238</v>
      </c>
      <c r="G609" s="95" t="s">
        <v>3278</v>
      </c>
      <c r="H609" s="95" t="s">
        <v>352</v>
      </c>
      <c r="I609" s="45" t="s">
        <v>1063</v>
      </c>
      <c r="J609" s="95" t="str">
        <f>LEFT(DLILibrary[[#This Row],[DLI]], 3)</f>
        <v>DLR</v>
      </c>
      <c r="K609" s="121">
        <v>6</v>
      </c>
      <c r="L609" s="121">
        <f>IF(DLILibrary[[#This Row],[DLI/DLR]]="DLI",IF(J610="DLR",0,DLILibrary[[#This Row],[Value of DLI (in mln)]]),DLILibrary[[#This Row],[Value of DLI (in mln)]])</f>
        <v>6</v>
      </c>
      <c r="M609" s="239">
        <f>IF(DLILibrary[[#This Row],[DLI/DLR]]="DLI",DLILibrary[[#This Row],[Value of DLI (in mln)]]/(VLOOKUP(DLILibrary[[#This Row],[Project ID]],'RBF Projects'!A:U,12,FALSE)),0)</f>
        <v>0</v>
      </c>
      <c r="N609" s="95" t="s">
        <v>61</v>
      </c>
      <c r="O609" s="138" t="s">
        <v>1082</v>
      </c>
      <c r="P609" s="76" t="s">
        <v>29</v>
      </c>
      <c r="Q609" s="56" t="s">
        <v>1095</v>
      </c>
      <c r="R609" s="76" t="s">
        <v>2572</v>
      </c>
    </row>
    <row r="610" spans="1:18" ht="14" customHeight="1" outlineLevel="1" x14ac:dyDescent="0.2">
      <c r="A610" s="76" t="s">
        <v>118</v>
      </c>
      <c r="B610" s="95" t="s">
        <v>153</v>
      </c>
      <c r="C610" s="44" t="s">
        <v>21</v>
      </c>
      <c r="D610" s="76" t="s">
        <v>58</v>
      </c>
      <c r="E610" s="95" t="s">
        <v>37</v>
      </c>
      <c r="F610" s="95" t="s">
        <v>3238</v>
      </c>
      <c r="G610" s="95" t="s">
        <v>3278</v>
      </c>
      <c r="H610" s="95" t="s">
        <v>352</v>
      </c>
      <c r="I610" s="45" t="s">
        <v>1064</v>
      </c>
      <c r="J610" s="95" t="str">
        <f>LEFT(DLILibrary[[#This Row],[DLI]], 3)</f>
        <v>DLR</v>
      </c>
      <c r="K610" s="121">
        <v>6</v>
      </c>
      <c r="L610" s="121">
        <f>IF(DLILibrary[[#This Row],[DLI/DLR]]="DLI",IF(J611="DLR",0,DLILibrary[[#This Row],[Value of DLI (in mln)]]),DLILibrary[[#This Row],[Value of DLI (in mln)]])</f>
        <v>6</v>
      </c>
      <c r="M610" s="239">
        <f>IF(DLILibrary[[#This Row],[DLI/DLR]]="DLI",DLILibrary[[#This Row],[Value of DLI (in mln)]]/(VLOOKUP(DLILibrary[[#This Row],[Project ID]],'RBF Projects'!A:U,12,FALSE)),0)</f>
        <v>0</v>
      </c>
      <c r="N610" s="95" t="s">
        <v>61</v>
      </c>
      <c r="O610" s="138" t="s">
        <v>1083</v>
      </c>
      <c r="P610" s="76" t="s">
        <v>29</v>
      </c>
      <c r="Q610" s="56" t="s">
        <v>1095</v>
      </c>
      <c r="R610" s="76" t="s">
        <v>2572</v>
      </c>
    </row>
    <row r="611" spans="1:18" ht="16" x14ac:dyDescent="0.2">
      <c r="A611" s="76" t="s">
        <v>118</v>
      </c>
      <c r="B611" s="95" t="s">
        <v>153</v>
      </c>
      <c r="C611" s="44" t="s">
        <v>21</v>
      </c>
      <c r="D611" s="76" t="s">
        <v>58</v>
      </c>
      <c r="E611" s="95" t="s">
        <v>37</v>
      </c>
      <c r="F611" s="95" t="s">
        <v>3231</v>
      </c>
      <c r="G611" s="95" t="s">
        <v>3266</v>
      </c>
      <c r="H611" s="95" t="s">
        <v>78</v>
      </c>
      <c r="I611" s="135" t="s">
        <v>1065</v>
      </c>
      <c r="J611" s="136" t="str">
        <f>LEFT(DLILibrary[[#This Row],[DLI]], 3)</f>
        <v>DLI</v>
      </c>
      <c r="K611" s="137">
        <f>SUM(K612:K618)</f>
        <v>20</v>
      </c>
      <c r="L611" s="137">
        <f>IF(DLILibrary[[#This Row],[DLI/DLR]]="DLI",IF(J612="DLR",0,DLILibrary[[#This Row],[Value of DLI (in mln)]]),DLILibrary[[#This Row],[Value of DLI (in mln)]])</f>
        <v>0</v>
      </c>
      <c r="M611" s="239">
        <f>IF(DLILibrary[[#This Row],[DLI/DLR]]="DLI",DLILibrary[[#This Row],[Value of DLI (in mln)]]/(VLOOKUP(DLILibrary[[#This Row],[Project ID]],'RBF Projects'!A:U,12,FALSE)),0)</f>
        <v>0.17543859649122806</v>
      </c>
      <c r="N611" s="95" t="s">
        <v>61</v>
      </c>
      <c r="O611" s="138" t="s">
        <v>597</v>
      </c>
      <c r="P611" s="76" t="s">
        <v>29</v>
      </c>
      <c r="Q611" s="95" t="s">
        <v>1096</v>
      </c>
      <c r="R611" s="76" t="s">
        <v>2278</v>
      </c>
    </row>
    <row r="612" spans="1:18" ht="16" outlineLevel="1" x14ac:dyDescent="0.2">
      <c r="A612" s="76" t="s">
        <v>118</v>
      </c>
      <c r="B612" s="95" t="s">
        <v>153</v>
      </c>
      <c r="C612" s="44" t="s">
        <v>21</v>
      </c>
      <c r="D612" s="76" t="s">
        <v>58</v>
      </c>
      <c r="E612" s="95" t="s">
        <v>37</v>
      </c>
      <c r="F612" s="95" t="s">
        <v>3231</v>
      </c>
      <c r="G612" s="95" t="s">
        <v>3266</v>
      </c>
      <c r="H612" s="95" t="s">
        <v>78</v>
      </c>
      <c r="I612" s="45" t="s">
        <v>1066</v>
      </c>
      <c r="J612" s="95" t="str">
        <f>LEFT(DLILibrary[[#This Row],[DLI]], 3)</f>
        <v>DLR</v>
      </c>
      <c r="K612" s="121">
        <v>4</v>
      </c>
      <c r="L612" s="121">
        <f>IF(DLILibrary[[#This Row],[DLI/DLR]]="DLI",IF(J613="DLR",0,DLILibrary[[#This Row],[Value of DLI (in mln)]]),DLILibrary[[#This Row],[Value of DLI (in mln)]])</f>
        <v>4</v>
      </c>
      <c r="M612" s="239">
        <f>IF(DLILibrary[[#This Row],[DLI/DLR]]="DLI",DLILibrary[[#This Row],[Value of DLI (in mln)]]/(VLOOKUP(DLILibrary[[#This Row],[Project ID]],'RBF Projects'!A:U,12,FALSE)),0)</f>
        <v>0</v>
      </c>
      <c r="N612" s="95" t="s">
        <v>61</v>
      </c>
      <c r="O612" s="138" t="s">
        <v>1084</v>
      </c>
      <c r="P612" s="76" t="s">
        <v>29</v>
      </c>
      <c r="Q612" s="76" t="s">
        <v>995</v>
      </c>
      <c r="R612" s="76" t="s">
        <v>2571</v>
      </c>
    </row>
    <row r="613" spans="1:18" ht="16" outlineLevel="1" x14ac:dyDescent="0.2">
      <c r="A613" s="76" t="s">
        <v>118</v>
      </c>
      <c r="B613" s="95" t="s">
        <v>153</v>
      </c>
      <c r="C613" s="44" t="s">
        <v>21</v>
      </c>
      <c r="D613" s="76" t="s">
        <v>58</v>
      </c>
      <c r="E613" s="95" t="s">
        <v>37</v>
      </c>
      <c r="F613" s="95" t="s">
        <v>3231</v>
      </c>
      <c r="G613" s="95" t="s">
        <v>3266</v>
      </c>
      <c r="H613" s="95" t="s">
        <v>74</v>
      </c>
      <c r="I613" s="45" t="s">
        <v>1067</v>
      </c>
      <c r="J613" s="95" t="str">
        <f>LEFT(DLILibrary[[#This Row],[DLI]], 3)</f>
        <v>DLR</v>
      </c>
      <c r="K613" s="121">
        <v>4</v>
      </c>
      <c r="L613" s="121">
        <f>IF(DLILibrary[[#This Row],[DLI/DLR]]="DLI",IF(J614="DLR",0,DLILibrary[[#This Row],[Value of DLI (in mln)]]),DLILibrary[[#This Row],[Value of DLI (in mln)]])</f>
        <v>4</v>
      </c>
      <c r="M613" s="239">
        <f>IF(DLILibrary[[#This Row],[DLI/DLR]]="DLI",DLILibrary[[#This Row],[Value of DLI (in mln)]]/(VLOOKUP(DLILibrary[[#This Row],[Project ID]],'RBF Projects'!A:U,12,FALSE)),0)</f>
        <v>0</v>
      </c>
      <c r="N613" s="95" t="s">
        <v>61</v>
      </c>
      <c r="O613" s="138" t="s">
        <v>1085</v>
      </c>
      <c r="P613" s="76" t="s">
        <v>29</v>
      </c>
      <c r="Q613" s="56" t="s">
        <v>1099</v>
      </c>
      <c r="R613" s="76" t="s">
        <v>2571</v>
      </c>
    </row>
    <row r="614" spans="1:18" ht="16" outlineLevel="1" x14ac:dyDescent="0.2">
      <c r="A614" s="76" t="s">
        <v>118</v>
      </c>
      <c r="B614" s="95" t="s">
        <v>153</v>
      </c>
      <c r="C614" s="44" t="s">
        <v>21</v>
      </c>
      <c r="D614" s="76" t="s">
        <v>58</v>
      </c>
      <c r="E614" s="95" t="s">
        <v>37</v>
      </c>
      <c r="F614" s="95" t="s">
        <v>3231</v>
      </c>
      <c r="G614" s="95" t="s">
        <v>3266</v>
      </c>
      <c r="H614" s="95" t="s">
        <v>74</v>
      </c>
      <c r="I614" s="45" t="s">
        <v>1068</v>
      </c>
      <c r="J614" s="95" t="str">
        <f>LEFT(DLILibrary[[#This Row],[DLI]], 3)</f>
        <v>DLR</v>
      </c>
      <c r="K614" s="121">
        <v>3</v>
      </c>
      <c r="L614" s="121">
        <f>IF(DLILibrary[[#This Row],[DLI/DLR]]="DLI",IF(J615="DLR",0,DLILibrary[[#This Row],[Value of DLI (in mln)]]),DLILibrary[[#This Row],[Value of DLI (in mln)]])</f>
        <v>3</v>
      </c>
      <c r="M614" s="239">
        <f>IF(DLILibrary[[#This Row],[DLI/DLR]]="DLI",DLILibrary[[#This Row],[Value of DLI (in mln)]]/(VLOOKUP(DLILibrary[[#This Row],[Project ID]],'RBF Projects'!A:U,12,FALSE)),0)</f>
        <v>0</v>
      </c>
      <c r="N614" s="95" t="s">
        <v>61</v>
      </c>
      <c r="O614" s="138" t="s">
        <v>1086</v>
      </c>
      <c r="P614" s="76" t="s">
        <v>29</v>
      </c>
      <c r="Q614" s="56" t="s">
        <v>1097</v>
      </c>
      <c r="R614" s="76" t="s">
        <v>2571</v>
      </c>
    </row>
    <row r="615" spans="1:18" ht="16" outlineLevel="1" x14ac:dyDescent="0.2">
      <c r="A615" s="76" t="s">
        <v>118</v>
      </c>
      <c r="B615" s="95" t="s">
        <v>153</v>
      </c>
      <c r="C615" s="44" t="s">
        <v>21</v>
      </c>
      <c r="D615" s="76" t="s">
        <v>58</v>
      </c>
      <c r="E615" s="95" t="s">
        <v>37</v>
      </c>
      <c r="F615" s="95" t="s">
        <v>3231</v>
      </c>
      <c r="G615" s="95" t="s">
        <v>3266</v>
      </c>
      <c r="H615" s="95" t="s">
        <v>74</v>
      </c>
      <c r="I615" s="45" t="s">
        <v>1069</v>
      </c>
      <c r="J615" s="95" t="str">
        <f>LEFT(DLILibrary[[#This Row],[DLI]], 3)</f>
        <v>DLR</v>
      </c>
      <c r="K615" s="121">
        <v>2</v>
      </c>
      <c r="L615" s="121">
        <f>IF(DLILibrary[[#This Row],[DLI/DLR]]="DLI",IF(J616="DLR",0,DLILibrary[[#This Row],[Value of DLI (in mln)]]),DLILibrary[[#This Row],[Value of DLI (in mln)]])</f>
        <v>2</v>
      </c>
      <c r="M615" s="239">
        <f>IF(DLILibrary[[#This Row],[DLI/DLR]]="DLI",DLILibrary[[#This Row],[Value of DLI (in mln)]]/(VLOOKUP(DLILibrary[[#This Row],[Project ID]],'RBF Projects'!A:U,12,FALSE)),0)</f>
        <v>0</v>
      </c>
      <c r="N615" s="95" t="s">
        <v>61</v>
      </c>
      <c r="O615" s="138" t="s">
        <v>1087</v>
      </c>
      <c r="P615" s="76" t="s">
        <v>29</v>
      </c>
      <c r="Q615" s="56" t="s">
        <v>1097</v>
      </c>
      <c r="R615" s="76" t="s">
        <v>2571</v>
      </c>
    </row>
    <row r="616" spans="1:18" ht="16" outlineLevel="1" x14ac:dyDescent="0.2">
      <c r="A616" s="76" t="s">
        <v>118</v>
      </c>
      <c r="B616" s="95" t="s">
        <v>153</v>
      </c>
      <c r="C616" s="44" t="s">
        <v>21</v>
      </c>
      <c r="D616" s="76" t="s">
        <v>58</v>
      </c>
      <c r="E616" s="95" t="s">
        <v>37</v>
      </c>
      <c r="F616" s="95" t="s">
        <v>3231</v>
      </c>
      <c r="G616" s="95" t="s">
        <v>3266</v>
      </c>
      <c r="H616" s="95" t="s">
        <v>74</v>
      </c>
      <c r="I616" s="45" t="s">
        <v>1070</v>
      </c>
      <c r="J616" s="95" t="str">
        <f>LEFT(DLILibrary[[#This Row],[DLI]], 3)</f>
        <v>DLR</v>
      </c>
      <c r="K616" s="121">
        <v>3</v>
      </c>
      <c r="L616" s="121">
        <f>IF(DLILibrary[[#This Row],[DLI/DLR]]="DLI",IF(J617="DLR",0,DLILibrary[[#This Row],[Value of DLI (in mln)]]),DLILibrary[[#This Row],[Value of DLI (in mln)]])</f>
        <v>3</v>
      </c>
      <c r="M616" s="239">
        <f>IF(DLILibrary[[#This Row],[DLI/DLR]]="DLI",DLILibrary[[#This Row],[Value of DLI (in mln)]]/(VLOOKUP(DLILibrary[[#This Row],[Project ID]],'RBF Projects'!A:U,12,FALSE)),0)</f>
        <v>0</v>
      </c>
      <c r="N616" s="95" t="s">
        <v>61</v>
      </c>
      <c r="O616" s="138" t="s">
        <v>1088</v>
      </c>
      <c r="P616" s="76" t="s">
        <v>29</v>
      </c>
      <c r="Q616" s="56" t="s">
        <v>1097</v>
      </c>
      <c r="R616" s="76" t="s">
        <v>2571</v>
      </c>
    </row>
    <row r="617" spans="1:18" ht="16" outlineLevel="1" x14ac:dyDescent="0.2">
      <c r="A617" s="76" t="s">
        <v>118</v>
      </c>
      <c r="B617" s="95" t="s">
        <v>153</v>
      </c>
      <c r="C617" s="44" t="s">
        <v>21</v>
      </c>
      <c r="D617" s="76" t="s">
        <v>58</v>
      </c>
      <c r="E617" s="95" t="s">
        <v>37</v>
      </c>
      <c r="F617" s="95" t="s">
        <v>3231</v>
      </c>
      <c r="G617" s="95" t="s">
        <v>3266</v>
      </c>
      <c r="H617" s="95" t="s">
        <v>74</v>
      </c>
      <c r="I617" s="45" t="s">
        <v>1071</v>
      </c>
      <c r="J617" s="95" t="str">
        <f>LEFT(DLILibrary[[#This Row],[DLI]], 3)</f>
        <v>DLR</v>
      </c>
      <c r="K617" s="121">
        <v>2</v>
      </c>
      <c r="L617" s="121">
        <f>IF(DLILibrary[[#This Row],[DLI/DLR]]="DLI",IF(J618="DLR",0,DLILibrary[[#This Row],[Value of DLI (in mln)]]),DLILibrary[[#This Row],[Value of DLI (in mln)]])</f>
        <v>2</v>
      </c>
      <c r="M617" s="239">
        <f>IF(DLILibrary[[#This Row],[DLI/DLR]]="DLI",DLILibrary[[#This Row],[Value of DLI (in mln)]]/(VLOOKUP(DLILibrary[[#This Row],[Project ID]],'RBF Projects'!A:U,12,FALSE)),0)</f>
        <v>0</v>
      </c>
      <c r="N617" s="95" t="s">
        <v>61</v>
      </c>
      <c r="O617" s="138" t="s">
        <v>1089</v>
      </c>
      <c r="P617" s="76" t="s">
        <v>29</v>
      </c>
      <c r="Q617" s="56" t="s">
        <v>1097</v>
      </c>
      <c r="R617" s="76" t="s">
        <v>2571</v>
      </c>
    </row>
    <row r="618" spans="1:18" ht="16" outlineLevel="1" x14ac:dyDescent="0.2">
      <c r="A618" s="76" t="s">
        <v>118</v>
      </c>
      <c r="B618" s="95" t="s">
        <v>153</v>
      </c>
      <c r="C618" s="44" t="s">
        <v>21</v>
      </c>
      <c r="D618" s="76" t="s">
        <v>58</v>
      </c>
      <c r="E618" s="95" t="s">
        <v>37</v>
      </c>
      <c r="F618" s="95" t="s">
        <v>3231</v>
      </c>
      <c r="G618" s="95" t="s">
        <v>3266</v>
      </c>
      <c r="H618" s="95" t="s">
        <v>74</v>
      </c>
      <c r="I618" s="45" t="s">
        <v>1072</v>
      </c>
      <c r="J618" s="95" t="str">
        <f>LEFT(DLILibrary[[#This Row],[DLI]], 3)</f>
        <v>DLR</v>
      </c>
      <c r="K618" s="121">
        <v>2</v>
      </c>
      <c r="L618" s="121">
        <f>IF(DLILibrary[[#This Row],[DLI/DLR]]="DLI",IF(J619="DLR",0,DLILibrary[[#This Row],[Value of DLI (in mln)]]),DLILibrary[[#This Row],[Value of DLI (in mln)]])</f>
        <v>2</v>
      </c>
      <c r="M618" s="239">
        <f>IF(DLILibrary[[#This Row],[DLI/DLR]]="DLI",DLILibrary[[#This Row],[Value of DLI (in mln)]]/(VLOOKUP(DLILibrary[[#This Row],[Project ID]],'RBF Projects'!A:U,12,FALSE)),0)</f>
        <v>0</v>
      </c>
      <c r="N618" s="95" t="s">
        <v>61</v>
      </c>
      <c r="O618" s="138" t="s">
        <v>1090</v>
      </c>
      <c r="P618" s="76" t="s">
        <v>29</v>
      </c>
      <c r="Q618" s="56" t="s">
        <v>1097</v>
      </c>
      <c r="R618" s="76" t="s">
        <v>2571</v>
      </c>
    </row>
    <row r="619" spans="1:18" s="78" customFormat="1" ht="16" x14ac:dyDescent="0.2">
      <c r="A619" s="77" t="s">
        <v>131</v>
      </c>
      <c r="B619" s="78" t="s">
        <v>153</v>
      </c>
      <c r="C619" s="151" t="s">
        <v>21</v>
      </c>
      <c r="D619" s="77" t="s">
        <v>58</v>
      </c>
      <c r="E619" s="78" t="s">
        <v>38</v>
      </c>
      <c r="F619" s="78" t="s">
        <v>3232</v>
      </c>
      <c r="G619" s="78" t="s">
        <v>2860</v>
      </c>
      <c r="H619" s="78" t="s">
        <v>352</v>
      </c>
      <c r="I619" s="129" t="s">
        <v>3507</v>
      </c>
      <c r="J619" s="130" t="str">
        <f>LEFT(DLILibrary[[#This Row],[DLI]], 3)</f>
        <v>DLI</v>
      </c>
      <c r="K619" s="131">
        <f>SUM(K620:K625)</f>
        <v>27.493780569999998</v>
      </c>
      <c r="L619" s="131">
        <f>IF(DLILibrary[[#This Row],[DLI/DLR]]="DLI",IF(J620="DLR",0,DLILibrary[[#This Row],[Value of DLI (in mln)]]),DLILibrary[[#This Row],[Value of DLI (in mln)]])</f>
        <v>0</v>
      </c>
      <c r="M619" s="239">
        <f>IF(DLILibrary[[#This Row],[DLI/DLR]]="DLI",DLILibrary[[#This Row],[Value of DLI (in mln)]]/(VLOOKUP(DLILibrary[[#This Row],[Project ID]],'RBF Projects'!A:U,12,FALSE)),0)</f>
        <v>0.11629210303794538</v>
      </c>
      <c r="N619" s="78" t="s">
        <v>61</v>
      </c>
      <c r="O619" s="133" t="s">
        <v>597</v>
      </c>
      <c r="P619" s="77" t="s">
        <v>28</v>
      </c>
      <c r="Q619" s="55" t="s">
        <v>1150</v>
      </c>
      <c r="R619" s="77" t="s">
        <v>2278</v>
      </c>
    </row>
    <row r="620" spans="1:18" ht="16" outlineLevel="1" x14ac:dyDescent="0.2">
      <c r="A620" s="76" t="s">
        <v>131</v>
      </c>
      <c r="B620" s="95" t="s">
        <v>153</v>
      </c>
      <c r="C620" s="44" t="s">
        <v>21</v>
      </c>
      <c r="D620" s="76" t="s">
        <v>58</v>
      </c>
      <c r="E620" s="95" t="s">
        <v>38</v>
      </c>
      <c r="F620" s="95" t="s">
        <v>3232</v>
      </c>
      <c r="G620" s="95" t="s">
        <v>2860</v>
      </c>
      <c r="H620" s="95" t="s">
        <v>352</v>
      </c>
      <c r="I620" s="45" t="s">
        <v>1100</v>
      </c>
      <c r="J620" s="95" t="str">
        <f>LEFT(DLILibrary[[#This Row],[DLI]], 3)</f>
        <v>DLR</v>
      </c>
      <c r="K620" s="121">
        <v>3.9085735999999995</v>
      </c>
      <c r="L620" s="121">
        <f>IF(DLILibrary[[#This Row],[DLI/DLR]]="DLI",IF(J621="DLR",0,DLILibrary[[#This Row],[Value of DLI (in mln)]]),DLILibrary[[#This Row],[Value of DLI (in mln)]])</f>
        <v>3.9085735999999995</v>
      </c>
      <c r="M620" s="239">
        <f>IF(DLILibrary[[#This Row],[DLI/DLR]]="DLI",DLILibrary[[#This Row],[Value of DLI (in mln)]]/(VLOOKUP(DLILibrary[[#This Row],[Project ID]],'RBF Projects'!A:U,12,FALSE)),0)</f>
        <v>0</v>
      </c>
      <c r="N620" s="95" t="s">
        <v>61</v>
      </c>
      <c r="O620" s="138" t="s">
        <v>1140</v>
      </c>
      <c r="P620" s="76" t="s">
        <v>28</v>
      </c>
      <c r="Q620" s="95" t="s">
        <v>1161</v>
      </c>
      <c r="R620" s="76" t="s">
        <v>2571</v>
      </c>
    </row>
    <row r="621" spans="1:18" ht="16" outlineLevel="1" x14ac:dyDescent="0.2">
      <c r="A621" s="76" t="s">
        <v>131</v>
      </c>
      <c r="B621" s="95" t="s">
        <v>153</v>
      </c>
      <c r="C621" s="44" t="s">
        <v>21</v>
      </c>
      <c r="D621" s="76" t="s">
        <v>58</v>
      </c>
      <c r="E621" s="95" t="s">
        <v>38</v>
      </c>
      <c r="F621" s="95" t="s">
        <v>3232</v>
      </c>
      <c r="G621" s="95" t="s">
        <v>2860</v>
      </c>
      <c r="H621" s="95" t="s">
        <v>352</v>
      </c>
      <c r="I621" s="45" t="s">
        <v>1101</v>
      </c>
      <c r="J621" s="95" t="str">
        <f>LEFT(DLILibrary[[#This Row],[DLI]], 3)</f>
        <v>DLR</v>
      </c>
      <c r="K621" s="121">
        <v>5.2457273999999998</v>
      </c>
      <c r="L621" s="121">
        <f>IF(DLILibrary[[#This Row],[DLI/DLR]]="DLI",IF(J622="DLR",0,DLILibrary[[#This Row],[Value of DLI (in mln)]]),DLILibrary[[#This Row],[Value of DLI (in mln)]])</f>
        <v>5.2457273999999998</v>
      </c>
      <c r="M621" s="239">
        <f>IF(DLILibrary[[#This Row],[DLI/DLR]]="DLI",DLILibrary[[#This Row],[Value of DLI (in mln)]]/(VLOOKUP(DLILibrary[[#This Row],[Project ID]],'RBF Projects'!A:U,12,FALSE)),0)</f>
        <v>0</v>
      </c>
      <c r="N621" s="95" t="s">
        <v>61</v>
      </c>
      <c r="O621" s="138" t="s">
        <v>1141</v>
      </c>
      <c r="P621" s="76" t="s">
        <v>28</v>
      </c>
      <c r="Q621" s="95" t="s">
        <v>1161</v>
      </c>
      <c r="R621" s="76" t="s">
        <v>2571</v>
      </c>
    </row>
    <row r="622" spans="1:18" ht="16" outlineLevel="1" x14ac:dyDescent="0.2">
      <c r="A622" s="76" t="s">
        <v>131</v>
      </c>
      <c r="B622" s="95" t="s">
        <v>153</v>
      </c>
      <c r="C622" s="44" t="s">
        <v>21</v>
      </c>
      <c r="D622" s="76" t="s">
        <v>58</v>
      </c>
      <c r="E622" s="95" t="s">
        <v>38</v>
      </c>
      <c r="F622" s="95" t="s">
        <v>3232</v>
      </c>
      <c r="G622" s="95" t="s">
        <v>2860</v>
      </c>
      <c r="H622" s="95" t="s">
        <v>352</v>
      </c>
      <c r="I622" s="45" t="s">
        <v>1102</v>
      </c>
      <c r="J622" s="95" t="str">
        <f>LEFT(DLILibrary[[#This Row],[DLI]], 3)</f>
        <v>DLR</v>
      </c>
      <c r="K622" s="121">
        <v>6.5828864000000005</v>
      </c>
      <c r="L622" s="121">
        <f>IF(DLILibrary[[#This Row],[DLI/DLR]]="DLI",IF(J623="DLR",0,DLILibrary[[#This Row],[Value of DLI (in mln)]]),DLILibrary[[#This Row],[Value of DLI (in mln)]])</f>
        <v>6.5828864000000005</v>
      </c>
      <c r="M622" s="239">
        <f>IF(DLILibrary[[#This Row],[DLI/DLR]]="DLI",DLILibrary[[#This Row],[Value of DLI (in mln)]]/(VLOOKUP(DLILibrary[[#This Row],[Project ID]],'RBF Projects'!A:U,12,FALSE)),0)</f>
        <v>0</v>
      </c>
      <c r="N622" s="95" t="s">
        <v>61</v>
      </c>
      <c r="O622" s="138" t="s">
        <v>1140</v>
      </c>
      <c r="P622" s="76" t="s">
        <v>28</v>
      </c>
      <c r="Q622" s="95" t="s">
        <v>1161</v>
      </c>
      <c r="R622" s="76" t="s">
        <v>2571</v>
      </c>
    </row>
    <row r="623" spans="1:18" ht="16" outlineLevel="1" x14ac:dyDescent="0.2">
      <c r="A623" s="76" t="s">
        <v>131</v>
      </c>
      <c r="B623" s="95" t="s">
        <v>153</v>
      </c>
      <c r="C623" s="44" t="s">
        <v>21</v>
      </c>
      <c r="D623" s="76" t="s">
        <v>58</v>
      </c>
      <c r="E623" s="95" t="s">
        <v>38</v>
      </c>
      <c r="F623" s="95" t="s">
        <v>3232</v>
      </c>
      <c r="G623" s="95" t="s">
        <v>2860</v>
      </c>
      <c r="H623" s="95" t="s">
        <v>352</v>
      </c>
      <c r="I623" s="45" t="s">
        <v>1103</v>
      </c>
      <c r="J623" s="95" t="str">
        <f>LEFT(DLILibrary[[#This Row],[DLI]], 3)</f>
        <v>DLR</v>
      </c>
      <c r="K623" s="121">
        <v>3.9281088300000002</v>
      </c>
      <c r="L623" s="121">
        <f>IF(DLILibrary[[#This Row],[DLI/DLR]]="DLI",IF(J624="DLR",0,DLILibrary[[#This Row],[Value of DLI (in mln)]]),DLILibrary[[#This Row],[Value of DLI (in mln)]])</f>
        <v>3.9281088300000002</v>
      </c>
      <c r="M623" s="239">
        <f>IF(DLILibrary[[#This Row],[DLI/DLR]]="DLI",DLILibrary[[#This Row],[Value of DLI (in mln)]]/(VLOOKUP(DLILibrary[[#This Row],[Project ID]],'RBF Projects'!A:U,12,FALSE)),0)</f>
        <v>0</v>
      </c>
      <c r="N623" s="95" t="s">
        <v>61</v>
      </c>
      <c r="O623" s="138" t="s">
        <v>1142</v>
      </c>
      <c r="P623" s="76" t="s">
        <v>28</v>
      </c>
      <c r="Q623" s="95" t="s">
        <v>1161</v>
      </c>
      <c r="R623" s="76" t="s">
        <v>2571</v>
      </c>
    </row>
    <row r="624" spans="1:18" ht="16" outlineLevel="1" x14ac:dyDescent="0.2">
      <c r="A624" s="76" t="s">
        <v>131</v>
      </c>
      <c r="B624" s="95" t="s">
        <v>153</v>
      </c>
      <c r="C624" s="44" t="s">
        <v>21</v>
      </c>
      <c r="D624" s="76" t="s">
        <v>58</v>
      </c>
      <c r="E624" s="95" t="s">
        <v>38</v>
      </c>
      <c r="F624" s="95" t="s">
        <v>3232</v>
      </c>
      <c r="G624" s="95" t="s">
        <v>2860</v>
      </c>
      <c r="H624" s="95" t="s">
        <v>352</v>
      </c>
      <c r="I624" s="45" t="s">
        <v>1104</v>
      </c>
      <c r="J624" s="95" t="str">
        <f>LEFT(DLILibrary[[#This Row],[DLI]], 3)</f>
        <v>DLR</v>
      </c>
      <c r="K624" s="121">
        <v>3.9096072399999997</v>
      </c>
      <c r="L624" s="121">
        <f>IF(DLILibrary[[#This Row],[DLI/DLR]]="DLI",IF(J625="DLR",0,DLILibrary[[#This Row],[Value of DLI (in mln)]]),DLILibrary[[#This Row],[Value of DLI (in mln)]])</f>
        <v>3.9096072399999997</v>
      </c>
      <c r="M624" s="239">
        <f>IF(DLILibrary[[#This Row],[DLI/DLR]]="DLI",DLILibrary[[#This Row],[Value of DLI (in mln)]]/(VLOOKUP(DLILibrary[[#This Row],[Project ID]],'RBF Projects'!A:U,12,FALSE)),0)</f>
        <v>0</v>
      </c>
      <c r="N624" s="95" t="s">
        <v>61</v>
      </c>
      <c r="O624" s="138" t="s">
        <v>1142</v>
      </c>
      <c r="P624" s="76" t="s">
        <v>28</v>
      </c>
      <c r="Q624" s="95" t="s">
        <v>1161</v>
      </c>
      <c r="R624" s="76" t="s">
        <v>2571</v>
      </c>
    </row>
    <row r="625" spans="1:18" ht="16" outlineLevel="1" x14ac:dyDescent="0.2">
      <c r="A625" s="76" t="s">
        <v>131</v>
      </c>
      <c r="B625" s="95" t="s">
        <v>153</v>
      </c>
      <c r="C625" s="44" t="s">
        <v>21</v>
      </c>
      <c r="D625" s="76" t="s">
        <v>58</v>
      </c>
      <c r="E625" s="95" t="s">
        <v>38</v>
      </c>
      <c r="F625" s="95" t="s">
        <v>3232</v>
      </c>
      <c r="G625" s="95" t="s">
        <v>2860</v>
      </c>
      <c r="H625" s="95" t="s">
        <v>352</v>
      </c>
      <c r="I625" s="45" t="s">
        <v>1105</v>
      </c>
      <c r="J625" s="95" t="str">
        <f>LEFT(DLILibrary[[#This Row],[DLI]], 3)</f>
        <v>DLR</v>
      </c>
      <c r="K625" s="121">
        <v>3.9188770999999996</v>
      </c>
      <c r="L625" s="121">
        <f>IF(DLILibrary[[#This Row],[DLI/DLR]]="DLI",IF(J626="DLR",0,DLILibrary[[#This Row],[Value of DLI (in mln)]]),DLILibrary[[#This Row],[Value of DLI (in mln)]])</f>
        <v>3.9188770999999996</v>
      </c>
      <c r="M625" s="239">
        <f>IF(DLILibrary[[#This Row],[DLI/DLR]]="DLI",DLILibrary[[#This Row],[Value of DLI (in mln)]]/(VLOOKUP(DLILibrary[[#This Row],[Project ID]],'RBF Projects'!A:U,12,FALSE)),0)</f>
        <v>0</v>
      </c>
      <c r="N625" s="95" t="s">
        <v>61</v>
      </c>
      <c r="O625" s="138" t="s">
        <v>1142</v>
      </c>
      <c r="P625" s="76" t="s">
        <v>28</v>
      </c>
      <c r="Q625" s="95" t="s">
        <v>1161</v>
      </c>
      <c r="R625" s="76" t="s">
        <v>2571</v>
      </c>
    </row>
    <row r="626" spans="1:18" ht="16" x14ac:dyDescent="0.2">
      <c r="A626" s="76" t="s">
        <v>131</v>
      </c>
      <c r="B626" s="95" t="s">
        <v>153</v>
      </c>
      <c r="C626" s="44" t="s">
        <v>21</v>
      </c>
      <c r="D626" s="76" t="s">
        <v>58</v>
      </c>
      <c r="E626" s="95" t="s">
        <v>38</v>
      </c>
      <c r="F626" s="95" t="s">
        <v>3233</v>
      </c>
      <c r="G626" s="95" t="s">
        <v>3285</v>
      </c>
      <c r="H626" s="95" t="s">
        <v>352</v>
      </c>
      <c r="I626" s="135" t="s">
        <v>3508</v>
      </c>
      <c r="J626" s="136" t="str">
        <f>LEFT(DLILibrary[[#This Row],[DLI]], 3)</f>
        <v>DLI</v>
      </c>
      <c r="K626" s="137">
        <f>SUM(K627:K631)</f>
        <v>19.544232928500001</v>
      </c>
      <c r="L626" s="137">
        <f>IF(DLILibrary[[#This Row],[DLI/DLR]]="DLI",IF(J627="DLR",0,DLILibrary[[#This Row],[Value of DLI (in mln)]]),DLILibrary[[#This Row],[Value of DLI (in mln)]])</f>
        <v>0</v>
      </c>
      <c r="M626" s="239">
        <f>IF(DLILibrary[[#This Row],[DLI/DLR]]="DLI",DLILibrary[[#This Row],[Value of DLI (in mln)]]/(VLOOKUP(DLILibrary[[#This Row],[Project ID]],'RBF Projects'!A:U,12,FALSE)),0)</f>
        <v>8.2667421591294352E-2</v>
      </c>
      <c r="N626" s="95" t="s">
        <v>61</v>
      </c>
      <c r="O626" s="138" t="s">
        <v>597</v>
      </c>
      <c r="P626" s="76" t="s">
        <v>28</v>
      </c>
      <c r="Q626" s="142" t="s">
        <v>1151</v>
      </c>
      <c r="R626" s="76" t="s">
        <v>2279</v>
      </c>
    </row>
    <row r="627" spans="1:18" ht="16" outlineLevel="1" x14ac:dyDescent="0.2">
      <c r="A627" s="76" t="s">
        <v>131</v>
      </c>
      <c r="B627" s="95" t="s">
        <v>153</v>
      </c>
      <c r="C627" s="44" t="s">
        <v>21</v>
      </c>
      <c r="D627" s="76" t="s">
        <v>58</v>
      </c>
      <c r="E627" s="95" t="s">
        <v>38</v>
      </c>
      <c r="F627" s="95" t="s">
        <v>3233</v>
      </c>
      <c r="G627" s="95" t="s">
        <v>3285</v>
      </c>
      <c r="H627" s="95" t="s">
        <v>352</v>
      </c>
      <c r="I627" s="45" t="s">
        <v>3509</v>
      </c>
      <c r="J627" s="95" t="str">
        <f>LEFT(DLILibrary[[#This Row],[DLI]], 3)</f>
        <v>DLR</v>
      </c>
      <c r="K627" s="121">
        <v>3.6193008330000001</v>
      </c>
      <c r="L627" s="121">
        <f>IF(DLILibrary[[#This Row],[DLI/DLR]]="DLI",IF(J628="DLR",0,DLILibrary[[#This Row],[Value of DLI (in mln)]]),DLILibrary[[#This Row],[Value of DLI (in mln)]])</f>
        <v>3.6193008330000001</v>
      </c>
      <c r="M627" s="239">
        <f>IF(DLILibrary[[#This Row],[DLI/DLR]]="DLI",DLILibrary[[#This Row],[Value of DLI (in mln)]]/(VLOOKUP(DLILibrary[[#This Row],[Project ID]],'RBF Projects'!A:U,12,FALSE)),0)</f>
        <v>0</v>
      </c>
      <c r="N627" s="95" t="s">
        <v>61</v>
      </c>
      <c r="O627" s="138" t="s">
        <v>1143</v>
      </c>
      <c r="P627" s="76" t="s">
        <v>28</v>
      </c>
      <c r="Q627" s="95" t="s">
        <v>1162</v>
      </c>
      <c r="R627" s="76" t="s">
        <v>2572</v>
      </c>
    </row>
    <row r="628" spans="1:18" ht="16" outlineLevel="1" x14ac:dyDescent="0.2">
      <c r="A628" s="76" t="s">
        <v>131</v>
      </c>
      <c r="B628" s="95" t="s">
        <v>153</v>
      </c>
      <c r="C628" s="44" t="s">
        <v>21</v>
      </c>
      <c r="D628" s="76" t="s">
        <v>58</v>
      </c>
      <c r="E628" s="95" t="s">
        <v>38</v>
      </c>
      <c r="F628" s="95" t="s">
        <v>3233</v>
      </c>
      <c r="G628" s="95" t="s">
        <v>3285</v>
      </c>
      <c r="H628" s="95" t="s">
        <v>352</v>
      </c>
      <c r="I628" s="45" t="s">
        <v>3510</v>
      </c>
      <c r="J628" s="95" t="str">
        <f>LEFT(DLILibrary[[#This Row],[DLI]], 3)</f>
        <v>DLR</v>
      </c>
      <c r="K628" s="121">
        <v>4.2225176385000003</v>
      </c>
      <c r="L628" s="121">
        <f>IF(DLILibrary[[#This Row],[DLI/DLR]]="DLI",IF(J629="DLR",0,DLILibrary[[#This Row],[Value of DLI (in mln)]]),DLILibrary[[#This Row],[Value of DLI (in mln)]])</f>
        <v>4.2225176385000003</v>
      </c>
      <c r="M628" s="239">
        <f>IF(DLILibrary[[#This Row],[DLI/DLR]]="DLI",DLILibrary[[#This Row],[Value of DLI (in mln)]]/(VLOOKUP(DLILibrary[[#This Row],[Project ID]],'RBF Projects'!A:U,12,FALSE)),0)</f>
        <v>0</v>
      </c>
      <c r="N628" s="95" t="s">
        <v>61</v>
      </c>
      <c r="O628" s="138" t="s">
        <v>1143</v>
      </c>
      <c r="P628" s="76" t="s">
        <v>28</v>
      </c>
      <c r="Q628" s="95" t="s">
        <v>1162</v>
      </c>
      <c r="R628" s="76" t="s">
        <v>2572</v>
      </c>
    </row>
    <row r="629" spans="1:18" ht="16" outlineLevel="1" x14ac:dyDescent="0.2">
      <c r="A629" s="76" t="s">
        <v>131</v>
      </c>
      <c r="B629" s="95" t="s">
        <v>153</v>
      </c>
      <c r="C629" s="44" t="s">
        <v>21</v>
      </c>
      <c r="D629" s="76" t="s">
        <v>58</v>
      </c>
      <c r="E629" s="95" t="s">
        <v>38</v>
      </c>
      <c r="F629" s="95" t="s">
        <v>3233</v>
      </c>
      <c r="G629" s="95" t="s">
        <v>3285</v>
      </c>
      <c r="H629" s="95" t="s">
        <v>352</v>
      </c>
      <c r="I629" s="45" t="s">
        <v>3511</v>
      </c>
      <c r="J629" s="95" t="str">
        <f>LEFT(DLILibrary[[#This Row],[DLI]], 3)</f>
        <v>DLR</v>
      </c>
      <c r="K629" s="121">
        <v>4.8257344440000001</v>
      </c>
      <c r="L629" s="121">
        <f>IF(DLILibrary[[#This Row],[DLI/DLR]]="DLI",IF(J630="DLR",0,DLILibrary[[#This Row],[Value of DLI (in mln)]]),DLILibrary[[#This Row],[Value of DLI (in mln)]])</f>
        <v>4.8257344440000001</v>
      </c>
      <c r="M629" s="239">
        <f>IF(DLILibrary[[#This Row],[DLI/DLR]]="DLI",DLILibrary[[#This Row],[Value of DLI (in mln)]]/(VLOOKUP(DLILibrary[[#This Row],[Project ID]],'RBF Projects'!A:U,12,FALSE)),0)</f>
        <v>0</v>
      </c>
      <c r="N629" s="95" t="s">
        <v>61</v>
      </c>
      <c r="O629" s="138" t="s">
        <v>1143</v>
      </c>
      <c r="P629" s="76" t="s">
        <v>28</v>
      </c>
      <c r="Q629" s="95" t="s">
        <v>1162</v>
      </c>
      <c r="R629" s="76" t="s">
        <v>2572</v>
      </c>
    </row>
    <row r="630" spans="1:18" ht="16" outlineLevel="1" x14ac:dyDescent="0.2">
      <c r="A630" s="76" t="s">
        <v>131</v>
      </c>
      <c r="B630" s="95" t="s">
        <v>153</v>
      </c>
      <c r="C630" s="44" t="s">
        <v>21</v>
      </c>
      <c r="D630" s="76" t="s">
        <v>58</v>
      </c>
      <c r="E630" s="95" t="s">
        <v>38</v>
      </c>
      <c r="F630" s="95" t="s">
        <v>3233</v>
      </c>
      <c r="G630" s="95" t="s">
        <v>3285</v>
      </c>
      <c r="H630" s="95" t="s">
        <v>352</v>
      </c>
      <c r="I630" s="45" t="s">
        <v>3512</v>
      </c>
      <c r="J630" s="95" t="str">
        <f>LEFT(DLILibrary[[#This Row],[DLI]], 3)</f>
        <v>DLR</v>
      </c>
      <c r="K630" s="121">
        <v>3.2573747429999997</v>
      </c>
      <c r="L630" s="121">
        <f>IF(DLILibrary[[#This Row],[DLI/DLR]]="DLI",IF(J631="DLR",0,DLILibrary[[#This Row],[Value of DLI (in mln)]]),DLILibrary[[#This Row],[Value of DLI (in mln)]])</f>
        <v>3.2573747429999997</v>
      </c>
      <c r="M630" s="239">
        <f>IF(DLILibrary[[#This Row],[DLI/DLR]]="DLI",DLILibrary[[#This Row],[Value of DLI (in mln)]]/(VLOOKUP(DLILibrary[[#This Row],[Project ID]],'RBF Projects'!A:U,12,FALSE)),0)</f>
        <v>0</v>
      </c>
      <c r="N630" s="95" t="s">
        <v>61</v>
      </c>
      <c r="O630" s="138" t="s">
        <v>1144</v>
      </c>
      <c r="P630" s="76" t="s">
        <v>28</v>
      </c>
      <c r="Q630" s="95" t="s">
        <v>1162</v>
      </c>
      <c r="R630" s="76" t="s">
        <v>2572</v>
      </c>
    </row>
    <row r="631" spans="1:18" ht="16" outlineLevel="1" x14ac:dyDescent="0.2">
      <c r="A631" s="76" t="s">
        <v>131</v>
      </c>
      <c r="B631" s="95" t="s">
        <v>153</v>
      </c>
      <c r="C631" s="44" t="s">
        <v>21</v>
      </c>
      <c r="D631" s="76" t="s">
        <v>58</v>
      </c>
      <c r="E631" s="95" t="s">
        <v>38</v>
      </c>
      <c r="F631" s="95" t="s">
        <v>3233</v>
      </c>
      <c r="G631" s="95" t="s">
        <v>3285</v>
      </c>
      <c r="H631" s="95" t="s">
        <v>352</v>
      </c>
      <c r="I631" s="45" t="s">
        <v>3513</v>
      </c>
      <c r="J631" s="95" t="str">
        <f>LEFT(DLILibrary[[#This Row],[DLI]], 3)</f>
        <v>DLR</v>
      </c>
      <c r="K631" s="121">
        <v>3.6193052699999999</v>
      </c>
      <c r="L631" s="121">
        <f>IF(DLILibrary[[#This Row],[DLI/DLR]]="DLI",IF(J632="DLR",0,DLILibrary[[#This Row],[Value of DLI (in mln)]]),DLILibrary[[#This Row],[Value of DLI (in mln)]])</f>
        <v>3.6193052699999999</v>
      </c>
      <c r="M631" s="239">
        <f>IF(DLILibrary[[#This Row],[DLI/DLR]]="DLI",DLILibrary[[#This Row],[Value of DLI (in mln)]]/(VLOOKUP(DLILibrary[[#This Row],[Project ID]],'RBF Projects'!A:U,12,FALSE)),0)</f>
        <v>0</v>
      </c>
      <c r="N631" s="95" t="s">
        <v>61</v>
      </c>
      <c r="O631" s="138" t="s">
        <v>1145</v>
      </c>
      <c r="P631" s="76" t="s">
        <v>28</v>
      </c>
      <c r="Q631" s="95" t="s">
        <v>1162</v>
      </c>
      <c r="R631" s="76" t="s">
        <v>2572</v>
      </c>
    </row>
    <row r="632" spans="1:18" ht="16" x14ac:dyDescent="0.2">
      <c r="A632" s="76" t="s">
        <v>131</v>
      </c>
      <c r="B632" s="95" t="s">
        <v>153</v>
      </c>
      <c r="C632" s="44" t="s">
        <v>21</v>
      </c>
      <c r="D632" s="76" t="s">
        <v>58</v>
      </c>
      <c r="E632" s="95" t="s">
        <v>38</v>
      </c>
      <c r="F632" s="95" t="s">
        <v>3233</v>
      </c>
      <c r="G632" s="95" t="s">
        <v>3268</v>
      </c>
      <c r="H632" s="95" t="s">
        <v>352</v>
      </c>
      <c r="I632" s="135" t="s">
        <v>3514</v>
      </c>
      <c r="J632" s="136" t="str">
        <f>LEFT(DLILibrary[[#This Row],[DLI]], 3)</f>
        <v>DLI</v>
      </c>
      <c r="K632" s="137">
        <f>SUM(K633:K638)</f>
        <v>16.25</v>
      </c>
      <c r="L632" s="137">
        <f>IF(DLILibrary[[#This Row],[DLI/DLR]]="DLI",IF(J633="DLR",0,DLILibrary[[#This Row],[Value of DLI (in mln)]]),DLILibrary[[#This Row],[Value of DLI (in mln)]])</f>
        <v>0</v>
      </c>
      <c r="M632" s="239">
        <f>IF(DLILibrary[[#This Row],[DLI/DLR]]="DLI",DLILibrary[[#This Row],[Value of DLI (in mln)]]/(VLOOKUP(DLILibrary[[#This Row],[Project ID]],'RBF Projects'!A:U,12,FALSE)),0)</f>
        <v>6.8733605753317925E-2</v>
      </c>
      <c r="N632" s="95" t="s">
        <v>62</v>
      </c>
      <c r="O632" s="138" t="s">
        <v>472</v>
      </c>
      <c r="P632" s="76" t="s">
        <v>28</v>
      </c>
      <c r="Q632" s="153" t="s">
        <v>1163</v>
      </c>
      <c r="R632" s="76" t="s">
        <v>2278</v>
      </c>
    </row>
    <row r="633" spans="1:18" ht="16" outlineLevel="1" x14ac:dyDescent="0.2">
      <c r="A633" s="76" t="s">
        <v>131</v>
      </c>
      <c r="B633" s="95" t="s">
        <v>153</v>
      </c>
      <c r="C633" s="44" t="s">
        <v>21</v>
      </c>
      <c r="D633" s="76" t="s">
        <v>58</v>
      </c>
      <c r="E633" s="95" t="s">
        <v>38</v>
      </c>
      <c r="F633" s="95" t="s">
        <v>3233</v>
      </c>
      <c r="G633" s="95" t="s">
        <v>3268</v>
      </c>
      <c r="H633" s="95" t="s">
        <v>352</v>
      </c>
      <c r="I633" s="45" t="s">
        <v>3515</v>
      </c>
      <c r="J633" s="95" t="str">
        <f>LEFT(DLILibrary[[#This Row],[DLI]], 3)</f>
        <v>DLR</v>
      </c>
      <c r="K633" s="121">
        <v>6.5</v>
      </c>
      <c r="L633" s="121">
        <f>IF(DLILibrary[[#This Row],[DLI/DLR]]="DLI",IF(J634="DLR",0,DLILibrary[[#This Row],[Value of DLI (in mln)]]),DLILibrary[[#This Row],[Value of DLI (in mln)]])</f>
        <v>6.5</v>
      </c>
      <c r="M633" s="239">
        <f>IF(DLILibrary[[#This Row],[DLI/DLR]]="DLI",DLILibrary[[#This Row],[Value of DLI (in mln)]]/(VLOOKUP(DLILibrary[[#This Row],[Project ID]],'RBF Projects'!A:U,12,FALSE)),0)</f>
        <v>0</v>
      </c>
      <c r="N633" s="95" t="s">
        <v>62</v>
      </c>
      <c r="O633" s="138" t="s">
        <v>472</v>
      </c>
      <c r="P633" s="76" t="s">
        <v>28</v>
      </c>
      <c r="Q633" s="56" t="s">
        <v>1152</v>
      </c>
      <c r="R633" s="76" t="s">
        <v>2571</v>
      </c>
    </row>
    <row r="634" spans="1:18" ht="16" outlineLevel="1" x14ac:dyDescent="0.2">
      <c r="A634" s="76" t="s">
        <v>131</v>
      </c>
      <c r="B634" s="95" t="s">
        <v>153</v>
      </c>
      <c r="C634" s="44" t="s">
        <v>21</v>
      </c>
      <c r="D634" s="76" t="s">
        <v>58</v>
      </c>
      <c r="E634" s="95" t="s">
        <v>38</v>
      </c>
      <c r="F634" s="95" t="s">
        <v>3233</v>
      </c>
      <c r="G634" s="95" t="s">
        <v>3268</v>
      </c>
      <c r="H634" s="95" t="s">
        <v>352</v>
      </c>
      <c r="I634" s="45" t="s">
        <v>3516</v>
      </c>
      <c r="J634" s="95" t="str">
        <f>LEFT(DLILibrary[[#This Row],[DLI]], 3)</f>
        <v>DLR</v>
      </c>
      <c r="K634" s="121">
        <v>6.5</v>
      </c>
      <c r="L634" s="121">
        <f>IF(DLILibrary[[#This Row],[DLI/DLR]]="DLI",IF(J635="DLR",0,DLILibrary[[#This Row],[Value of DLI (in mln)]]),DLILibrary[[#This Row],[Value of DLI (in mln)]])</f>
        <v>6.5</v>
      </c>
      <c r="M634" s="239">
        <f>IF(DLILibrary[[#This Row],[DLI/DLR]]="DLI",DLILibrary[[#This Row],[Value of DLI (in mln)]]/(VLOOKUP(DLILibrary[[#This Row],[Project ID]],'RBF Projects'!A:U,12,FALSE)),0)</f>
        <v>0</v>
      </c>
      <c r="N634" s="95" t="s">
        <v>62</v>
      </c>
      <c r="O634" s="138" t="s">
        <v>472</v>
      </c>
      <c r="P634" s="76" t="s">
        <v>28</v>
      </c>
      <c r="Q634" s="56" t="s">
        <v>1152</v>
      </c>
      <c r="R634" s="76" t="s">
        <v>2571</v>
      </c>
    </row>
    <row r="635" spans="1:18" ht="16" outlineLevel="1" x14ac:dyDescent="0.2">
      <c r="A635" s="76" t="s">
        <v>131</v>
      </c>
      <c r="B635" s="95" t="s">
        <v>153</v>
      </c>
      <c r="C635" s="44" t="s">
        <v>21</v>
      </c>
      <c r="D635" s="76" t="s">
        <v>58</v>
      </c>
      <c r="E635" s="95" t="s">
        <v>38</v>
      </c>
      <c r="F635" s="95" t="s">
        <v>3233</v>
      </c>
      <c r="G635" s="95" t="s">
        <v>3268</v>
      </c>
      <c r="H635" s="95" t="s">
        <v>352</v>
      </c>
      <c r="I635" s="45" t="s">
        <v>1106</v>
      </c>
      <c r="J635" s="95" t="str">
        <f>LEFT(DLILibrary[[#This Row],[DLI]], 3)</f>
        <v>DLR</v>
      </c>
      <c r="K635" s="121">
        <v>2</v>
      </c>
      <c r="L635" s="121">
        <f>IF(DLILibrary[[#This Row],[DLI/DLR]]="DLI",IF(J636="DLR",0,DLILibrary[[#This Row],[Value of DLI (in mln)]]),DLILibrary[[#This Row],[Value of DLI (in mln)]])</f>
        <v>2</v>
      </c>
      <c r="M635" s="239">
        <f>IF(DLILibrary[[#This Row],[DLI/DLR]]="DLI",DLILibrary[[#This Row],[Value of DLI (in mln)]]/(VLOOKUP(DLILibrary[[#This Row],[Project ID]],'RBF Projects'!A:U,12,FALSE)),0)</f>
        <v>0</v>
      </c>
      <c r="N635" s="95" t="s">
        <v>62</v>
      </c>
      <c r="O635" s="138" t="s">
        <v>472</v>
      </c>
      <c r="P635" s="76" t="s">
        <v>28</v>
      </c>
      <c r="Q635" s="56" t="s">
        <v>1152</v>
      </c>
      <c r="R635" s="76" t="s">
        <v>2571</v>
      </c>
    </row>
    <row r="636" spans="1:18" ht="16" outlineLevel="1" x14ac:dyDescent="0.2">
      <c r="A636" s="76" t="s">
        <v>131</v>
      </c>
      <c r="B636" s="95" t="s">
        <v>153</v>
      </c>
      <c r="C636" s="44" t="s">
        <v>21</v>
      </c>
      <c r="D636" s="76" t="s">
        <v>58</v>
      </c>
      <c r="E636" s="95" t="s">
        <v>38</v>
      </c>
      <c r="F636" s="95" t="s">
        <v>3233</v>
      </c>
      <c r="G636" s="95" t="s">
        <v>3268</v>
      </c>
      <c r="H636" s="95" t="s">
        <v>352</v>
      </c>
      <c r="I636" s="45" t="s">
        <v>3517</v>
      </c>
      <c r="J636" s="95" t="str">
        <f>LEFT(DLILibrary[[#This Row],[DLI]], 3)</f>
        <v>DLR</v>
      </c>
      <c r="K636" s="121">
        <v>0.5</v>
      </c>
      <c r="L636" s="121">
        <f>IF(DLILibrary[[#This Row],[DLI/DLR]]="DLI",IF(J637="DLR",0,DLILibrary[[#This Row],[Value of DLI (in mln)]]),DLILibrary[[#This Row],[Value of DLI (in mln)]])</f>
        <v>0.5</v>
      </c>
      <c r="M636" s="239">
        <f>IF(DLILibrary[[#This Row],[DLI/DLR]]="DLI",DLILibrary[[#This Row],[Value of DLI (in mln)]]/(VLOOKUP(DLILibrary[[#This Row],[Project ID]],'RBF Projects'!A:U,12,FALSE)),0)</f>
        <v>0</v>
      </c>
      <c r="N636" s="95" t="s">
        <v>62</v>
      </c>
      <c r="O636" s="138" t="s">
        <v>472</v>
      </c>
      <c r="P636" s="76" t="s">
        <v>28</v>
      </c>
      <c r="Q636" s="56" t="s">
        <v>1152</v>
      </c>
      <c r="R636" s="76" t="s">
        <v>2571</v>
      </c>
    </row>
    <row r="637" spans="1:18" ht="16" outlineLevel="1" x14ac:dyDescent="0.2">
      <c r="A637" s="76" t="s">
        <v>131</v>
      </c>
      <c r="B637" s="95" t="s">
        <v>153</v>
      </c>
      <c r="C637" s="44" t="s">
        <v>21</v>
      </c>
      <c r="D637" s="76" t="s">
        <v>58</v>
      </c>
      <c r="E637" s="95" t="s">
        <v>38</v>
      </c>
      <c r="F637" s="95" t="s">
        <v>3233</v>
      </c>
      <c r="G637" s="95" t="s">
        <v>3268</v>
      </c>
      <c r="H637" s="95" t="s">
        <v>352</v>
      </c>
      <c r="I637" s="45" t="s">
        <v>3518</v>
      </c>
      <c r="J637" s="95" t="str">
        <f>LEFT(DLILibrary[[#This Row],[DLI]], 3)</f>
        <v>DLR</v>
      </c>
      <c r="K637" s="121">
        <v>0.5</v>
      </c>
      <c r="L637" s="121">
        <f>IF(DLILibrary[[#This Row],[DLI/DLR]]="DLI",IF(J638="DLR",0,DLILibrary[[#This Row],[Value of DLI (in mln)]]),DLILibrary[[#This Row],[Value of DLI (in mln)]])</f>
        <v>0.5</v>
      </c>
      <c r="M637" s="239">
        <f>IF(DLILibrary[[#This Row],[DLI/DLR]]="DLI",DLILibrary[[#This Row],[Value of DLI (in mln)]]/(VLOOKUP(DLILibrary[[#This Row],[Project ID]],'RBF Projects'!A:U,12,FALSE)),0)</f>
        <v>0</v>
      </c>
      <c r="N637" s="95" t="s">
        <v>62</v>
      </c>
      <c r="O637" s="138" t="s">
        <v>472</v>
      </c>
      <c r="P637" s="76" t="s">
        <v>28</v>
      </c>
      <c r="Q637" s="56" t="s">
        <v>1152</v>
      </c>
      <c r="R637" s="76" t="s">
        <v>2571</v>
      </c>
    </row>
    <row r="638" spans="1:18" ht="16" outlineLevel="1" x14ac:dyDescent="0.2">
      <c r="A638" s="76" t="s">
        <v>131</v>
      </c>
      <c r="B638" s="95" t="s">
        <v>153</v>
      </c>
      <c r="C638" s="44" t="s">
        <v>21</v>
      </c>
      <c r="D638" s="76" t="s">
        <v>58</v>
      </c>
      <c r="E638" s="95" t="s">
        <v>38</v>
      </c>
      <c r="F638" s="95" t="s">
        <v>3233</v>
      </c>
      <c r="G638" s="95" t="s">
        <v>3268</v>
      </c>
      <c r="H638" s="95" t="s">
        <v>352</v>
      </c>
      <c r="I638" s="45" t="s">
        <v>1107</v>
      </c>
      <c r="J638" s="95" t="str">
        <f>LEFT(DLILibrary[[#This Row],[DLI]], 3)</f>
        <v>DLR</v>
      </c>
      <c r="K638" s="121">
        <v>0.25</v>
      </c>
      <c r="L638" s="121">
        <f>IF(DLILibrary[[#This Row],[DLI/DLR]]="DLI",IF(J639="DLR",0,DLILibrary[[#This Row],[Value of DLI (in mln)]]),DLILibrary[[#This Row],[Value of DLI (in mln)]])</f>
        <v>0.25</v>
      </c>
      <c r="M638" s="239">
        <f>IF(DLILibrary[[#This Row],[DLI/DLR]]="DLI",DLILibrary[[#This Row],[Value of DLI (in mln)]]/(VLOOKUP(DLILibrary[[#This Row],[Project ID]],'RBF Projects'!A:U,12,FALSE)),0)</f>
        <v>0</v>
      </c>
      <c r="N638" s="95" t="s">
        <v>62</v>
      </c>
      <c r="O638" s="138" t="s">
        <v>472</v>
      </c>
      <c r="P638" s="76" t="s">
        <v>28</v>
      </c>
      <c r="Q638" s="56" t="s">
        <v>1152</v>
      </c>
      <c r="R638" s="76" t="s">
        <v>2571</v>
      </c>
    </row>
    <row r="639" spans="1:18" ht="16" x14ac:dyDescent="0.2">
      <c r="A639" s="76" t="s">
        <v>131</v>
      </c>
      <c r="B639" s="95" t="s">
        <v>153</v>
      </c>
      <c r="C639" s="44" t="s">
        <v>21</v>
      </c>
      <c r="D639" s="76" t="s">
        <v>58</v>
      </c>
      <c r="E639" s="95" t="s">
        <v>38</v>
      </c>
      <c r="F639" s="95" t="s">
        <v>2810</v>
      </c>
      <c r="G639" s="95" t="s">
        <v>2822</v>
      </c>
      <c r="H639" s="95" t="s">
        <v>352</v>
      </c>
      <c r="I639" s="135" t="s">
        <v>1108</v>
      </c>
      <c r="J639" s="136" t="str">
        <f>LEFT(DLILibrary[[#This Row],[DLI]], 3)</f>
        <v>DLI</v>
      </c>
      <c r="K639" s="137">
        <f>SUM(K640:K645)</f>
        <v>8.76</v>
      </c>
      <c r="L639" s="137">
        <f>IF(DLILibrary[[#This Row],[DLI/DLR]]="DLI",IF(J640="DLR",0,DLILibrary[[#This Row],[Value of DLI (in mln)]]),DLILibrary[[#This Row],[Value of DLI (in mln)]])</f>
        <v>0</v>
      </c>
      <c r="M639" s="239">
        <f>IF(DLILibrary[[#This Row],[DLI/DLR]]="DLI",DLILibrary[[#This Row],[Value of DLI (in mln)]]/(VLOOKUP(DLILibrary[[#This Row],[Project ID]],'RBF Projects'!A:U,12,FALSE)),0)</f>
        <v>3.7052700701480923E-2</v>
      </c>
      <c r="N639" s="95" t="s">
        <v>995</v>
      </c>
      <c r="O639" s="138" t="s">
        <v>597</v>
      </c>
      <c r="P639" s="76" t="s">
        <v>28</v>
      </c>
      <c r="Q639" s="56" t="s">
        <v>1165</v>
      </c>
      <c r="R639" s="76" t="s">
        <v>2278</v>
      </c>
    </row>
    <row r="640" spans="1:18" ht="16" outlineLevel="1" x14ac:dyDescent="0.2">
      <c r="A640" s="76" t="s">
        <v>131</v>
      </c>
      <c r="B640" s="95" t="s">
        <v>153</v>
      </c>
      <c r="C640" s="44" t="s">
        <v>21</v>
      </c>
      <c r="D640" s="76" t="s">
        <v>58</v>
      </c>
      <c r="E640" s="95" t="s">
        <v>38</v>
      </c>
      <c r="F640" s="95" t="s">
        <v>2810</v>
      </c>
      <c r="G640" s="95" t="s">
        <v>2822</v>
      </c>
      <c r="H640" s="95" t="s">
        <v>352</v>
      </c>
      <c r="I640" s="45" t="s">
        <v>1109</v>
      </c>
      <c r="J640" s="95" t="str">
        <f>LEFT(DLILibrary[[#This Row],[DLI]], 3)</f>
        <v>DLR</v>
      </c>
      <c r="K640" s="121">
        <v>1.25</v>
      </c>
      <c r="L640" s="121">
        <f>IF(DLILibrary[[#This Row],[DLI/DLR]]="DLI",IF(J641="DLR",0,DLILibrary[[#This Row],[Value of DLI (in mln)]]),DLILibrary[[#This Row],[Value of DLI (in mln)]])</f>
        <v>1.25</v>
      </c>
      <c r="M640" s="239">
        <f>IF(DLILibrary[[#This Row],[DLI/DLR]]="DLI",DLILibrary[[#This Row],[Value of DLI (in mln)]]/(VLOOKUP(DLILibrary[[#This Row],[Project ID]],'RBF Projects'!A:U,12,FALSE)),0)</f>
        <v>0</v>
      </c>
      <c r="N640" s="95" t="s">
        <v>62</v>
      </c>
      <c r="O640" s="138" t="s">
        <v>472</v>
      </c>
      <c r="P640" s="76" t="s">
        <v>28</v>
      </c>
      <c r="Q640" s="56" t="s">
        <v>1164</v>
      </c>
      <c r="R640" s="76" t="s">
        <v>2571</v>
      </c>
    </row>
    <row r="641" spans="1:18" ht="16" outlineLevel="1" x14ac:dyDescent="0.2">
      <c r="A641" s="76" t="s">
        <v>131</v>
      </c>
      <c r="B641" s="95" t="s">
        <v>153</v>
      </c>
      <c r="C641" s="44" t="s">
        <v>21</v>
      </c>
      <c r="D641" s="76" t="s">
        <v>58</v>
      </c>
      <c r="E641" s="95" t="s">
        <v>38</v>
      </c>
      <c r="F641" s="95" t="s">
        <v>2810</v>
      </c>
      <c r="G641" s="95" t="s">
        <v>2822</v>
      </c>
      <c r="H641" s="95" t="s">
        <v>352</v>
      </c>
      <c r="I641" s="45" t="s">
        <v>1110</v>
      </c>
      <c r="J641" s="95" t="str">
        <f>LEFT(DLILibrary[[#This Row],[DLI]], 3)</f>
        <v>DLR</v>
      </c>
      <c r="K641" s="121">
        <v>2.1800000000000002</v>
      </c>
      <c r="L641" s="121">
        <f>IF(DLILibrary[[#This Row],[DLI/DLR]]="DLI",IF(J642="DLR",0,DLILibrary[[#This Row],[Value of DLI (in mln)]]),DLILibrary[[#This Row],[Value of DLI (in mln)]])</f>
        <v>2.1800000000000002</v>
      </c>
      <c r="M641" s="239">
        <f>IF(DLILibrary[[#This Row],[DLI/DLR]]="DLI",DLILibrary[[#This Row],[Value of DLI (in mln)]]/(VLOOKUP(DLILibrary[[#This Row],[Project ID]],'RBF Projects'!A:U,12,FALSE)),0)</f>
        <v>0</v>
      </c>
      <c r="N641" s="95" t="s">
        <v>61</v>
      </c>
      <c r="O641" s="138" t="s">
        <v>1146</v>
      </c>
      <c r="P641" s="76" t="s">
        <v>28</v>
      </c>
      <c r="Q641" s="56" t="s">
        <v>1164</v>
      </c>
      <c r="R641" s="76" t="s">
        <v>2571</v>
      </c>
    </row>
    <row r="642" spans="1:18" ht="16" outlineLevel="1" x14ac:dyDescent="0.2">
      <c r="A642" s="76" t="s">
        <v>131</v>
      </c>
      <c r="B642" s="95" t="s">
        <v>153</v>
      </c>
      <c r="C642" s="44" t="s">
        <v>21</v>
      </c>
      <c r="D642" s="76" t="s">
        <v>58</v>
      </c>
      <c r="E642" s="95" t="s">
        <v>38</v>
      </c>
      <c r="F642" s="95" t="s">
        <v>2810</v>
      </c>
      <c r="G642" s="95" t="s">
        <v>2822</v>
      </c>
      <c r="H642" s="95" t="s">
        <v>352</v>
      </c>
      <c r="I642" s="45" t="s">
        <v>1111</v>
      </c>
      <c r="J642" s="95" t="str">
        <f>LEFT(DLILibrary[[#This Row],[DLI]], 3)</f>
        <v>DLR</v>
      </c>
      <c r="K642" s="121">
        <v>1.58</v>
      </c>
      <c r="L642" s="121">
        <f>IF(DLILibrary[[#This Row],[DLI/DLR]]="DLI",IF(J643="DLR",0,DLILibrary[[#This Row],[Value of DLI (in mln)]]),DLILibrary[[#This Row],[Value of DLI (in mln)]])</f>
        <v>1.58</v>
      </c>
      <c r="M642" s="239">
        <f>IF(DLILibrary[[#This Row],[DLI/DLR]]="DLI",DLILibrary[[#This Row],[Value of DLI (in mln)]]/(VLOOKUP(DLILibrary[[#This Row],[Project ID]],'RBF Projects'!A:U,12,FALSE)),0)</f>
        <v>0</v>
      </c>
      <c r="N642" s="95" t="s">
        <v>61</v>
      </c>
      <c r="O642" s="138" t="s">
        <v>1146</v>
      </c>
      <c r="P642" s="76" t="s">
        <v>28</v>
      </c>
      <c r="Q642" s="56" t="s">
        <v>1164</v>
      </c>
      <c r="R642" s="76" t="s">
        <v>2571</v>
      </c>
    </row>
    <row r="643" spans="1:18" ht="16" outlineLevel="1" x14ac:dyDescent="0.2">
      <c r="A643" s="76" t="s">
        <v>131</v>
      </c>
      <c r="B643" s="95" t="s">
        <v>153</v>
      </c>
      <c r="C643" s="44" t="s">
        <v>21</v>
      </c>
      <c r="D643" s="76" t="s">
        <v>58</v>
      </c>
      <c r="E643" s="95" t="s">
        <v>38</v>
      </c>
      <c r="F643" s="95" t="s">
        <v>2810</v>
      </c>
      <c r="G643" s="95" t="s">
        <v>2822</v>
      </c>
      <c r="H643" s="95" t="s">
        <v>352</v>
      </c>
      <c r="I643" s="45" t="s">
        <v>1112</v>
      </c>
      <c r="J643" s="95" t="str">
        <f>LEFT(DLILibrary[[#This Row],[DLI]], 3)</f>
        <v>DLR</v>
      </c>
      <c r="K643" s="121">
        <v>1.25</v>
      </c>
      <c r="L643" s="121">
        <f>IF(DLILibrary[[#This Row],[DLI/DLR]]="DLI",IF(J644="DLR",0,DLILibrary[[#This Row],[Value of DLI (in mln)]]),DLILibrary[[#This Row],[Value of DLI (in mln)]])</f>
        <v>1.25</v>
      </c>
      <c r="M643" s="239">
        <f>IF(DLILibrary[[#This Row],[DLI/DLR]]="DLI",DLILibrary[[#This Row],[Value of DLI (in mln)]]/(VLOOKUP(DLILibrary[[#This Row],[Project ID]],'RBF Projects'!A:U,12,FALSE)),0)</f>
        <v>0</v>
      </c>
      <c r="N643" s="95" t="s">
        <v>61</v>
      </c>
      <c r="O643" s="138" t="s">
        <v>1146</v>
      </c>
      <c r="P643" s="76" t="s">
        <v>28</v>
      </c>
      <c r="Q643" s="56" t="s">
        <v>1164</v>
      </c>
      <c r="R643" s="76" t="s">
        <v>2571</v>
      </c>
    </row>
    <row r="644" spans="1:18" ht="16" outlineLevel="1" x14ac:dyDescent="0.2">
      <c r="A644" s="76" t="s">
        <v>131</v>
      </c>
      <c r="B644" s="95" t="s">
        <v>153</v>
      </c>
      <c r="C644" s="44" t="s">
        <v>21</v>
      </c>
      <c r="D644" s="76" t="s">
        <v>58</v>
      </c>
      <c r="E644" s="95" t="s">
        <v>38</v>
      </c>
      <c r="F644" s="95" t="s">
        <v>2810</v>
      </c>
      <c r="G644" s="95" t="s">
        <v>2822</v>
      </c>
      <c r="H644" s="95" t="s">
        <v>352</v>
      </c>
      <c r="I644" s="45" t="s">
        <v>1113</v>
      </c>
      <c r="J644" s="95" t="str">
        <f>LEFT(DLILibrary[[#This Row],[DLI]], 3)</f>
        <v>DLR</v>
      </c>
      <c r="K644" s="121">
        <v>1.1000000000000001</v>
      </c>
      <c r="L644" s="121">
        <f>IF(DLILibrary[[#This Row],[DLI/DLR]]="DLI",IF(J645="DLR",0,DLILibrary[[#This Row],[Value of DLI (in mln)]]),DLILibrary[[#This Row],[Value of DLI (in mln)]])</f>
        <v>1.1000000000000001</v>
      </c>
      <c r="M644" s="239">
        <f>IF(DLILibrary[[#This Row],[DLI/DLR]]="DLI",DLILibrary[[#This Row],[Value of DLI (in mln)]]/(VLOOKUP(DLILibrary[[#This Row],[Project ID]],'RBF Projects'!A:U,12,FALSE)),0)</f>
        <v>0</v>
      </c>
      <c r="N644" s="95" t="s">
        <v>61</v>
      </c>
      <c r="O644" s="138" t="s">
        <v>1146</v>
      </c>
      <c r="P644" s="76" t="s">
        <v>28</v>
      </c>
      <c r="Q644" s="56" t="s">
        <v>1164</v>
      </c>
      <c r="R644" s="76" t="s">
        <v>2571</v>
      </c>
    </row>
    <row r="645" spans="1:18" ht="16" outlineLevel="1" x14ac:dyDescent="0.2">
      <c r="A645" s="76" t="s">
        <v>131</v>
      </c>
      <c r="B645" s="95" t="s">
        <v>153</v>
      </c>
      <c r="C645" s="44" t="s">
        <v>21</v>
      </c>
      <c r="D645" s="76" t="s">
        <v>58</v>
      </c>
      <c r="E645" s="95" t="s">
        <v>38</v>
      </c>
      <c r="F645" s="95" t="s">
        <v>2810</v>
      </c>
      <c r="G645" s="95" t="s">
        <v>2822</v>
      </c>
      <c r="H645" s="95" t="s">
        <v>352</v>
      </c>
      <c r="I645" s="45" t="s">
        <v>1114</v>
      </c>
      <c r="J645" s="95" t="str">
        <f>LEFT(DLILibrary[[#This Row],[DLI]], 3)</f>
        <v>DLR</v>
      </c>
      <c r="K645" s="121">
        <v>1.4</v>
      </c>
      <c r="L645" s="121">
        <f>IF(DLILibrary[[#This Row],[DLI/DLR]]="DLI",IF(J646="DLR",0,DLILibrary[[#This Row],[Value of DLI (in mln)]]),DLILibrary[[#This Row],[Value of DLI (in mln)]])</f>
        <v>1.4</v>
      </c>
      <c r="M645" s="239">
        <f>IF(DLILibrary[[#This Row],[DLI/DLR]]="DLI",DLILibrary[[#This Row],[Value of DLI (in mln)]]/(VLOOKUP(DLILibrary[[#This Row],[Project ID]],'RBF Projects'!A:U,12,FALSE)),0)</f>
        <v>0</v>
      </c>
      <c r="N645" s="95" t="s">
        <v>61</v>
      </c>
      <c r="O645" s="138" t="s">
        <v>1146</v>
      </c>
      <c r="P645" s="76" t="s">
        <v>28</v>
      </c>
      <c r="Q645" s="56" t="s">
        <v>1164</v>
      </c>
      <c r="R645" s="76" t="s">
        <v>2571</v>
      </c>
    </row>
    <row r="646" spans="1:18" ht="16" x14ac:dyDescent="0.2">
      <c r="A646" s="76" t="s">
        <v>131</v>
      </c>
      <c r="B646" s="95" t="s">
        <v>153</v>
      </c>
      <c r="C646" s="44" t="s">
        <v>21</v>
      </c>
      <c r="D646" s="76" t="s">
        <v>58</v>
      </c>
      <c r="E646" s="95" t="s">
        <v>38</v>
      </c>
      <c r="F646" s="95" t="s">
        <v>3238</v>
      </c>
      <c r="G646" s="95" t="s">
        <v>1524</v>
      </c>
      <c r="H646" s="95" t="s">
        <v>352</v>
      </c>
      <c r="I646" s="135" t="s">
        <v>1115</v>
      </c>
      <c r="J646" s="136" t="str">
        <f>LEFT(DLILibrary[[#This Row],[DLI]], 3)</f>
        <v>DLI</v>
      </c>
      <c r="K646" s="137">
        <f>SUM(K647:K654)</f>
        <v>15</v>
      </c>
      <c r="L646" s="137">
        <f>IF(DLILibrary[[#This Row],[DLI/DLR]]="DLI",IF(J647="DLR",0,DLILibrary[[#This Row],[Value of DLI (in mln)]]),DLILibrary[[#This Row],[Value of DLI (in mln)]])</f>
        <v>0</v>
      </c>
      <c r="M646" s="239">
        <f>IF(DLILibrary[[#This Row],[DLI/DLR]]="DLI",DLILibrary[[#This Row],[Value of DLI (in mln)]]/(VLOOKUP(DLILibrary[[#This Row],[Project ID]],'RBF Projects'!A:U,12,FALSE)),0)</f>
        <v>6.3446405310755002E-2</v>
      </c>
      <c r="N646" s="95" t="s">
        <v>995</v>
      </c>
      <c r="O646" s="138" t="s">
        <v>597</v>
      </c>
      <c r="P646" s="76" t="s">
        <v>28</v>
      </c>
      <c r="Q646" s="76" t="s">
        <v>995</v>
      </c>
      <c r="R646" s="76" t="s">
        <v>2277</v>
      </c>
    </row>
    <row r="647" spans="1:18" ht="16" outlineLevel="1" x14ac:dyDescent="0.2">
      <c r="A647" s="76" t="s">
        <v>131</v>
      </c>
      <c r="B647" s="95" t="s">
        <v>153</v>
      </c>
      <c r="C647" s="44" t="s">
        <v>21</v>
      </c>
      <c r="D647" s="76" t="s">
        <v>58</v>
      </c>
      <c r="E647" s="95" t="s">
        <v>38</v>
      </c>
      <c r="F647" s="95" t="s">
        <v>3238</v>
      </c>
      <c r="G647" s="95" t="s">
        <v>1524</v>
      </c>
      <c r="H647" s="95" t="s">
        <v>352</v>
      </c>
      <c r="I647" s="45" t="s">
        <v>1116</v>
      </c>
      <c r="J647" s="95" t="str">
        <f>LEFT(DLILibrary[[#This Row],[DLI]], 3)</f>
        <v>DLR</v>
      </c>
      <c r="K647" s="121">
        <v>2.5</v>
      </c>
      <c r="L647" s="121">
        <f>IF(DLILibrary[[#This Row],[DLI/DLR]]="DLI",IF(J648="DLR",0,DLILibrary[[#This Row],[Value of DLI (in mln)]]),DLILibrary[[#This Row],[Value of DLI (in mln)]])</f>
        <v>2.5</v>
      </c>
      <c r="M647" s="239">
        <f>IF(DLILibrary[[#This Row],[DLI/DLR]]="DLI",DLILibrary[[#This Row],[Value of DLI (in mln)]]/(VLOOKUP(DLILibrary[[#This Row],[Project ID]],'RBF Projects'!A:U,12,FALSE)),0)</f>
        <v>0</v>
      </c>
      <c r="N647" s="95" t="s">
        <v>62</v>
      </c>
      <c r="O647" s="138" t="s">
        <v>472</v>
      </c>
      <c r="P647" s="76" t="s">
        <v>28</v>
      </c>
      <c r="Q647" s="95" t="s">
        <v>1153</v>
      </c>
      <c r="R647" s="76" t="s">
        <v>2573</v>
      </c>
    </row>
    <row r="648" spans="1:18" ht="16" outlineLevel="1" x14ac:dyDescent="0.2">
      <c r="A648" s="76" t="s">
        <v>131</v>
      </c>
      <c r="B648" s="95" t="s">
        <v>153</v>
      </c>
      <c r="C648" s="44" t="s">
        <v>21</v>
      </c>
      <c r="D648" s="76" t="s">
        <v>58</v>
      </c>
      <c r="E648" s="95" t="s">
        <v>38</v>
      </c>
      <c r="F648" s="95" t="s">
        <v>3238</v>
      </c>
      <c r="G648" s="95" t="s">
        <v>1524</v>
      </c>
      <c r="H648" s="95" t="s">
        <v>352</v>
      </c>
      <c r="I648" s="45" t="s">
        <v>1117</v>
      </c>
      <c r="J648" s="95" t="str">
        <f>LEFT(DLILibrary[[#This Row],[DLI]], 3)</f>
        <v>DLR</v>
      </c>
      <c r="K648" s="121">
        <v>2</v>
      </c>
      <c r="L648" s="121">
        <f>IF(DLILibrary[[#This Row],[DLI/DLR]]="DLI",IF(J649="DLR",0,DLILibrary[[#This Row],[Value of DLI (in mln)]]),DLILibrary[[#This Row],[Value of DLI (in mln)]])</f>
        <v>2</v>
      </c>
      <c r="M648" s="239">
        <f>IF(DLILibrary[[#This Row],[DLI/DLR]]="DLI",DLILibrary[[#This Row],[Value of DLI (in mln)]]/(VLOOKUP(DLILibrary[[#This Row],[Project ID]],'RBF Projects'!A:U,12,FALSE)),0)</f>
        <v>0</v>
      </c>
      <c r="N648" s="95" t="s">
        <v>62</v>
      </c>
      <c r="O648" s="138" t="s">
        <v>472</v>
      </c>
      <c r="P648" s="76" t="s">
        <v>28</v>
      </c>
      <c r="Q648" s="95" t="s">
        <v>1153</v>
      </c>
      <c r="R648" s="76" t="s">
        <v>2573</v>
      </c>
    </row>
    <row r="649" spans="1:18" ht="16" outlineLevel="1" x14ac:dyDescent="0.2">
      <c r="A649" s="76" t="s">
        <v>131</v>
      </c>
      <c r="B649" s="95" t="s">
        <v>153</v>
      </c>
      <c r="C649" s="44" t="s">
        <v>21</v>
      </c>
      <c r="D649" s="76" t="s">
        <v>58</v>
      </c>
      <c r="E649" s="95" t="s">
        <v>38</v>
      </c>
      <c r="F649" s="95" t="s">
        <v>3238</v>
      </c>
      <c r="G649" s="95" t="s">
        <v>1524</v>
      </c>
      <c r="H649" s="95" t="s">
        <v>352</v>
      </c>
      <c r="I649" s="45" t="s">
        <v>1118</v>
      </c>
      <c r="J649" s="95" t="str">
        <f>LEFT(DLILibrary[[#This Row],[DLI]], 3)</f>
        <v>DLR</v>
      </c>
      <c r="K649" s="121">
        <v>4.125</v>
      </c>
      <c r="L649" s="121">
        <f>IF(DLILibrary[[#This Row],[DLI/DLR]]="DLI",IF(J650="DLR",0,DLILibrary[[#This Row],[Value of DLI (in mln)]]),DLILibrary[[#This Row],[Value of DLI (in mln)]])</f>
        <v>4.125</v>
      </c>
      <c r="M649" s="239">
        <f>IF(DLILibrary[[#This Row],[DLI/DLR]]="DLI",DLILibrary[[#This Row],[Value of DLI (in mln)]]/(VLOOKUP(DLILibrary[[#This Row],[Project ID]],'RBF Projects'!A:U,12,FALSE)),0)</f>
        <v>0</v>
      </c>
      <c r="N649" s="95" t="s">
        <v>61</v>
      </c>
      <c r="O649" s="138" t="s">
        <v>1147</v>
      </c>
      <c r="P649" s="76" t="s">
        <v>28</v>
      </c>
      <c r="Q649" s="95" t="s">
        <v>1154</v>
      </c>
      <c r="R649" s="76" t="s">
        <v>2573</v>
      </c>
    </row>
    <row r="650" spans="1:18" ht="16" outlineLevel="1" x14ac:dyDescent="0.2">
      <c r="A650" s="76" t="s">
        <v>131</v>
      </c>
      <c r="B650" s="95" t="s">
        <v>153</v>
      </c>
      <c r="C650" s="44" t="s">
        <v>21</v>
      </c>
      <c r="D650" s="76" t="s">
        <v>58</v>
      </c>
      <c r="E650" s="95" t="s">
        <v>38</v>
      </c>
      <c r="F650" s="95" t="s">
        <v>3238</v>
      </c>
      <c r="G650" s="95" t="s">
        <v>1524</v>
      </c>
      <c r="H650" s="95" t="s">
        <v>352</v>
      </c>
      <c r="I650" s="45" t="s">
        <v>1119</v>
      </c>
      <c r="J650" s="95" t="str">
        <f>LEFT(DLILibrary[[#This Row],[DLI]], 3)</f>
        <v>DLR</v>
      </c>
      <c r="K650" s="121">
        <v>2.375</v>
      </c>
      <c r="L650" s="121">
        <f>IF(DLILibrary[[#This Row],[DLI/DLR]]="DLI",IF(J651="DLR",0,DLILibrary[[#This Row],[Value of DLI (in mln)]]),DLILibrary[[#This Row],[Value of DLI (in mln)]])</f>
        <v>2.375</v>
      </c>
      <c r="M650" s="239">
        <f>IF(DLILibrary[[#This Row],[DLI/DLR]]="DLI",DLILibrary[[#This Row],[Value of DLI (in mln)]]/(VLOOKUP(DLILibrary[[#This Row],[Project ID]],'RBF Projects'!A:U,12,FALSE)),0)</f>
        <v>0</v>
      </c>
      <c r="N650" s="95" t="s">
        <v>61</v>
      </c>
      <c r="O650" s="138" t="s">
        <v>472</v>
      </c>
      <c r="P650" s="76" t="s">
        <v>28</v>
      </c>
      <c r="Q650" s="95" t="s">
        <v>1155</v>
      </c>
      <c r="R650" s="76" t="s">
        <v>2573</v>
      </c>
    </row>
    <row r="651" spans="1:18" ht="16" outlineLevel="1" x14ac:dyDescent="0.2">
      <c r="A651" s="76" t="s">
        <v>131</v>
      </c>
      <c r="B651" s="95" t="s">
        <v>153</v>
      </c>
      <c r="C651" s="44" t="s">
        <v>21</v>
      </c>
      <c r="D651" s="76" t="s">
        <v>58</v>
      </c>
      <c r="E651" s="95" t="s">
        <v>38</v>
      </c>
      <c r="F651" s="95" t="s">
        <v>3238</v>
      </c>
      <c r="G651" s="95" t="s">
        <v>1524</v>
      </c>
      <c r="H651" s="95" t="s">
        <v>352</v>
      </c>
      <c r="I651" s="45" t="s">
        <v>1120</v>
      </c>
      <c r="J651" s="95" t="str">
        <f>LEFT(DLILibrary[[#This Row],[DLI]], 3)</f>
        <v>DLR</v>
      </c>
      <c r="K651" s="121">
        <v>1.5</v>
      </c>
      <c r="L651" s="121">
        <f>IF(DLILibrary[[#This Row],[DLI/DLR]]="DLI",IF(J652="DLR",0,DLILibrary[[#This Row],[Value of DLI (in mln)]]),DLILibrary[[#This Row],[Value of DLI (in mln)]])</f>
        <v>1.5</v>
      </c>
      <c r="M651" s="239">
        <f>IF(DLILibrary[[#This Row],[DLI/DLR]]="DLI",DLILibrary[[#This Row],[Value of DLI (in mln)]]/(VLOOKUP(DLILibrary[[#This Row],[Project ID]],'RBF Projects'!A:U,12,FALSE)),0)</f>
        <v>0</v>
      </c>
      <c r="N651" s="95" t="s">
        <v>61</v>
      </c>
      <c r="O651" s="138" t="s">
        <v>1148</v>
      </c>
      <c r="P651" s="76" t="s">
        <v>28</v>
      </c>
      <c r="Q651" s="95" t="s">
        <v>1155</v>
      </c>
      <c r="R651" s="76" t="s">
        <v>2573</v>
      </c>
    </row>
    <row r="652" spans="1:18" ht="16" outlineLevel="1" x14ac:dyDescent="0.2">
      <c r="A652" s="76" t="s">
        <v>131</v>
      </c>
      <c r="B652" s="95" t="s">
        <v>153</v>
      </c>
      <c r="C652" s="44" t="s">
        <v>21</v>
      </c>
      <c r="D652" s="76" t="s">
        <v>58</v>
      </c>
      <c r="E652" s="95" t="s">
        <v>38</v>
      </c>
      <c r="F652" s="95" t="s">
        <v>3238</v>
      </c>
      <c r="G652" s="95" t="s">
        <v>1524</v>
      </c>
      <c r="H652" s="95" t="s">
        <v>352</v>
      </c>
      <c r="I652" s="45" t="s">
        <v>1121</v>
      </c>
      <c r="J652" s="95" t="str">
        <f>LEFT(DLILibrary[[#This Row],[DLI]], 3)</f>
        <v>DLR</v>
      </c>
      <c r="K652" s="121">
        <v>0.5</v>
      </c>
      <c r="L652" s="121">
        <f>IF(DLILibrary[[#This Row],[DLI/DLR]]="DLI",IF(J653="DLR",0,DLILibrary[[#This Row],[Value of DLI (in mln)]]),DLILibrary[[#This Row],[Value of DLI (in mln)]])</f>
        <v>0.5</v>
      </c>
      <c r="M652" s="239">
        <f>IF(DLILibrary[[#This Row],[DLI/DLR]]="DLI",DLILibrary[[#This Row],[Value of DLI (in mln)]]/(VLOOKUP(DLILibrary[[#This Row],[Project ID]],'RBF Projects'!A:U,12,FALSE)),0)</f>
        <v>0</v>
      </c>
      <c r="N652" s="95" t="s">
        <v>61</v>
      </c>
      <c r="O652" s="138" t="s">
        <v>472</v>
      </c>
      <c r="P652" s="76" t="s">
        <v>28</v>
      </c>
      <c r="Q652" s="95" t="s">
        <v>1155</v>
      </c>
      <c r="R652" s="76" t="s">
        <v>2573</v>
      </c>
    </row>
    <row r="653" spans="1:18" ht="16" outlineLevel="1" x14ac:dyDescent="0.2">
      <c r="A653" s="76" t="s">
        <v>131</v>
      </c>
      <c r="B653" s="95" t="s">
        <v>153</v>
      </c>
      <c r="C653" s="44" t="s">
        <v>21</v>
      </c>
      <c r="D653" s="76" t="s">
        <v>58</v>
      </c>
      <c r="E653" s="95" t="s">
        <v>38</v>
      </c>
      <c r="F653" s="95" t="s">
        <v>3238</v>
      </c>
      <c r="G653" s="95" t="s">
        <v>1524</v>
      </c>
      <c r="H653" s="95" t="s">
        <v>352</v>
      </c>
      <c r="I653" s="45" t="s">
        <v>1122</v>
      </c>
      <c r="J653" s="95" t="str">
        <f>LEFT(DLILibrary[[#This Row],[DLI]], 3)</f>
        <v>DLR</v>
      </c>
      <c r="K653" s="121">
        <v>1.5</v>
      </c>
      <c r="L653" s="121">
        <f>IF(DLILibrary[[#This Row],[DLI/DLR]]="DLI",IF(J654="DLR",0,DLILibrary[[#This Row],[Value of DLI (in mln)]]),DLILibrary[[#This Row],[Value of DLI (in mln)]])</f>
        <v>1.5</v>
      </c>
      <c r="M653" s="239">
        <f>IF(DLILibrary[[#This Row],[DLI/DLR]]="DLI",DLILibrary[[#This Row],[Value of DLI (in mln)]]/(VLOOKUP(DLILibrary[[#This Row],[Project ID]],'RBF Projects'!A:U,12,FALSE)),0)</f>
        <v>0</v>
      </c>
      <c r="N653" s="95" t="s">
        <v>61</v>
      </c>
      <c r="O653" s="138" t="s">
        <v>472</v>
      </c>
      <c r="P653" s="76" t="s">
        <v>28</v>
      </c>
      <c r="Q653" s="95" t="s">
        <v>1155</v>
      </c>
      <c r="R653" s="76" t="s">
        <v>2573</v>
      </c>
    </row>
    <row r="654" spans="1:18" ht="16" outlineLevel="1" x14ac:dyDescent="0.2">
      <c r="A654" s="76" t="s">
        <v>131</v>
      </c>
      <c r="B654" s="95" t="s">
        <v>153</v>
      </c>
      <c r="C654" s="44" t="s">
        <v>21</v>
      </c>
      <c r="D654" s="76" t="s">
        <v>58</v>
      </c>
      <c r="E654" s="95" t="s">
        <v>38</v>
      </c>
      <c r="F654" s="95" t="s">
        <v>3238</v>
      </c>
      <c r="G654" s="95" t="s">
        <v>1524</v>
      </c>
      <c r="H654" s="95" t="s">
        <v>352</v>
      </c>
      <c r="I654" s="45" t="s">
        <v>1123</v>
      </c>
      <c r="J654" s="95" t="str">
        <f>LEFT(DLILibrary[[#This Row],[DLI]], 3)</f>
        <v>DLR</v>
      </c>
      <c r="K654" s="121">
        <v>0.5</v>
      </c>
      <c r="L654" s="121">
        <f>IF(DLILibrary[[#This Row],[DLI/DLR]]="DLI",IF(J655="DLR",0,DLILibrary[[#This Row],[Value of DLI (in mln)]]),DLILibrary[[#This Row],[Value of DLI (in mln)]])</f>
        <v>0.5</v>
      </c>
      <c r="M654" s="239">
        <f>IF(DLILibrary[[#This Row],[DLI/DLR]]="DLI",DLILibrary[[#This Row],[Value of DLI (in mln)]]/(VLOOKUP(DLILibrary[[#This Row],[Project ID]],'RBF Projects'!A:U,12,FALSE)),0)</f>
        <v>0</v>
      </c>
      <c r="N654" s="95" t="s">
        <v>62</v>
      </c>
      <c r="O654" s="138" t="s">
        <v>472</v>
      </c>
      <c r="P654" s="76" t="s">
        <v>28</v>
      </c>
      <c r="Q654" s="95" t="s">
        <v>1155</v>
      </c>
      <c r="R654" s="76" t="s">
        <v>2573</v>
      </c>
    </row>
    <row r="655" spans="1:18" ht="16" x14ac:dyDescent="0.2">
      <c r="A655" s="76" t="s">
        <v>131</v>
      </c>
      <c r="B655" s="95" t="s">
        <v>153</v>
      </c>
      <c r="C655" s="44" t="s">
        <v>21</v>
      </c>
      <c r="D655" s="76" t="s">
        <v>58</v>
      </c>
      <c r="E655" s="95" t="s">
        <v>38</v>
      </c>
      <c r="F655" s="95" t="s">
        <v>3231</v>
      </c>
      <c r="G655" s="95" t="s">
        <v>3472</v>
      </c>
      <c r="H655" s="95" t="s">
        <v>352</v>
      </c>
      <c r="I655" s="135" t="s">
        <v>1124</v>
      </c>
      <c r="J655" s="136" t="str">
        <f>LEFT(DLILibrary[[#This Row],[DLI]], 3)</f>
        <v>DLI</v>
      </c>
      <c r="K655" s="137">
        <f>SUM(K656:K661)</f>
        <v>100</v>
      </c>
      <c r="L655" s="137">
        <f>IF(DLILibrary[[#This Row],[DLI/DLR]]="DLI",IF(J656="DLR",0,DLILibrary[[#This Row],[Value of DLI (in mln)]]),DLILibrary[[#This Row],[Value of DLI (in mln)]])</f>
        <v>0</v>
      </c>
      <c r="M655" s="239">
        <f>IF(DLILibrary[[#This Row],[DLI/DLR]]="DLI",DLILibrary[[#This Row],[Value of DLI (in mln)]]/(VLOOKUP(DLILibrary[[#This Row],[Project ID]],'RBF Projects'!A:U,12,FALSE)),0)</f>
        <v>0.42297603540503337</v>
      </c>
      <c r="N655" s="95" t="s">
        <v>995</v>
      </c>
      <c r="O655" s="138" t="s">
        <v>597</v>
      </c>
      <c r="P655" s="76" t="s">
        <v>28</v>
      </c>
      <c r="Q655" s="95" t="s">
        <v>1156</v>
      </c>
      <c r="R655" s="76" t="s">
        <v>2279</v>
      </c>
    </row>
    <row r="656" spans="1:18" ht="16" outlineLevel="1" x14ac:dyDescent="0.2">
      <c r="A656" s="76" t="s">
        <v>131</v>
      </c>
      <c r="B656" s="95" t="s">
        <v>153</v>
      </c>
      <c r="C656" s="44" t="s">
        <v>21</v>
      </c>
      <c r="D656" s="76" t="s">
        <v>58</v>
      </c>
      <c r="E656" s="95" t="s">
        <v>38</v>
      </c>
      <c r="F656" s="95" t="s">
        <v>3231</v>
      </c>
      <c r="G656" s="95" t="s">
        <v>3472</v>
      </c>
      <c r="H656" s="95" t="s">
        <v>352</v>
      </c>
      <c r="I656" s="45" t="s">
        <v>1125</v>
      </c>
      <c r="J656" s="95" t="str">
        <f>LEFT(DLILibrary[[#This Row],[DLI]], 3)</f>
        <v>DLR</v>
      </c>
      <c r="K656" s="121">
        <v>10</v>
      </c>
      <c r="L656" s="121">
        <f>IF(DLILibrary[[#This Row],[DLI/DLR]]="DLI",IF(J657="DLR",0,DLILibrary[[#This Row],[Value of DLI (in mln)]]),DLILibrary[[#This Row],[Value of DLI (in mln)]])</f>
        <v>10</v>
      </c>
      <c r="M656" s="239">
        <f>IF(DLILibrary[[#This Row],[DLI/DLR]]="DLI",DLILibrary[[#This Row],[Value of DLI (in mln)]]/(VLOOKUP(DLILibrary[[#This Row],[Project ID]],'RBF Projects'!A:U,12,FALSE)),0)</f>
        <v>0</v>
      </c>
      <c r="N656" s="95" t="s">
        <v>62</v>
      </c>
      <c r="O656" s="138" t="s">
        <v>472</v>
      </c>
      <c r="P656" s="76" t="s">
        <v>28</v>
      </c>
      <c r="Q656" s="95" t="s">
        <v>1156</v>
      </c>
      <c r="R656" s="76" t="s">
        <v>2572</v>
      </c>
    </row>
    <row r="657" spans="1:18" ht="16" outlineLevel="1" x14ac:dyDescent="0.2">
      <c r="A657" s="76" t="s">
        <v>131</v>
      </c>
      <c r="B657" s="95" t="s">
        <v>153</v>
      </c>
      <c r="C657" s="44" t="s">
        <v>21</v>
      </c>
      <c r="D657" s="76" t="s">
        <v>58</v>
      </c>
      <c r="E657" s="95" t="s">
        <v>38</v>
      </c>
      <c r="F657" s="95" t="s">
        <v>3231</v>
      </c>
      <c r="G657" s="95" t="s">
        <v>3472</v>
      </c>
      <c r="H657" s="95" t="s">
        <v>352</v>
      </c>
      <c r="I657" s="45" t="s">
        <v>1126</v>
      </c>
      <c r="J657" s="95" t="str">
        <f>LEFT(DLILibrary[[#This Row],[DLI]], 3)</f>
        <v>DLR</v>
      </c>
      <c r="K657" s="121">
        <v>18</v>
      </c>
      <c r="L657" s="121">
        <f>IF(DLILibrary[[#This Row],[DLI/DLR]]="DLI",IF(J658="DLR",0,DLILibrary[[#This Row],[Value of DLI (in mln)]]),DLILibrary[[#This Row],[Value of DLI (in mln)]])</f>
        <v>18</v>
      </c>
      <c r="M657" s="239">
        <f>IF(DLILibrary[[#This Row],[DLI/DLR]]="DLI",DLILibrary[[#This Row],[Value of DLI (in mln)]]/(VLOOKUP(DLILibrary[[#This Row],[Project ID]],'RBF Projects'!A:U,12,FALSE)),0)</f>
        <v>0</v>
      </c>
      <c r="N657" s="95" t="s">
        <v>61</v>
      </c>
      <c r="O657" s="138" t="s">
        <v>3297</v>
      </c>
      <c r="P657" s="76" t="s">
        <v>28</v>
      </c>
      <c r="Q657" s="95" t="s">
        <v>1156</v>
      </c>
      <c r="R657" s="76" t="s">
        <v>2572</v>
      </c>
    </row>
    <row r="658" spans="1:18" ht="16" outlineLevel="1" x14ac:dyDescent="0.2">
      <c r="A658" s="76" t="s">
        <v>131</v>
      </c>
      <c r="B658" s="95" t="s">
        <v>153</v>
      </c>
      <c r="C658" s="44" t="s">
        <v>21</v>
      </c>
      <c r="D658" s="76" t="s">
        <v>58</v>
      </c>
      <c r="E658" s="95" t="s">
        <v>38</v>
      </c>
      <c r="F658" s="95" t="s">
        <v>3231</v>
      </c>
      <c r="G658" s="95" t="s">
        <v>3472</v>
      </c>
      <c r="H658" s="95" t="s">
        <v>352</v>
      </c>
      <c r="I658" s="45" t="s">
        <v>1127</v>
      </c>
      <c r="J658" s="95" t="str">
        <f>LEFT(DLILibrary[[#This Row],[DLI]], 3)</f>
        <v>DLR</v>
      </c>
      <c r="K658" s="121">
        <v>18</v>
      </c>
      <c r="L658" s="121">
        <f>IF(DLILibrary[[#This Row],[DLI/DLR]]="DLI",IF(J659="DLR",0,DLILibrary[[#This Row],[Value of DLI (in mln)]]),DLILibrary[[#This Row],[Value of DLI (in mln)]])</f>
        <v>18</v>
      </c>
      <c r="M658" s="239">
        <f>IF(DLILibrary[[#This Row],[DLI/DLR]]="DLI",DLILibrary[[#This Row],[Value of DLI (in mln)]]/(VLOOKUP(DLILibrary[[#This Row],[Project ID]],'RBF Projects'!A:U,12,FALSE)),0)</f>
        <v>0</v>
      </c>
      <c r="N658" s="95" t="s">
        <v>61</v>
      </c>
      <c r="O658" s="138" t="s">
        <v>3297</v>
      </c>
      <c r="P658" s="76" t="s">
        <v>28</v>
      </c>
      <c r="Q658" s="95" t="s">
        <v>1156</v>
      </c>
      <c r="R658" s="76" t="s">
        <v>2572</v>
      </c>
    </row>
    <row r="659" spans="1:18" ht="16" outlineLevel="1" x14ac:dyDescent="0.2">
      <c r="A659" s="76" t="s">
        <v>131</v>
      </c>
      <c r="B659" s="95" t="s">
        <v>153</v>
      </c>
      <c r="C659" s="44" t="s">
        <v>21</v>
      </c>
      <c r="D659" s="76" t="s">
        <v>58</v>
      </c>
      <c r="E659" s="95" t="s">
        <v>38</v>
      </c>
      <c r="F659" s="95" t="s">
        <v>3231</v>
      </c>
      <c r="G659" s="95" t="s">
        <v>3472</v>
      </c>
      <c r="H659" s="95" t="s">
        <v>352</v>
      </c>
      <c r="I659" s="45" t="s">
        <v>1128</v>
      </c>
      <c r="J659" s="95" t="str">
        <f>LEFT(DLILibrary[[#This Row],[DLI]], 3)</f>
        <v>DLR</v>
      </c>
      <c r="K659" s="121">
        <v>18</v>
      </c>
      <c r="L659" s="121">
        <f>IF(DLILibrary[[#This Row],[DLI/DLR]]="DLI",IF(J660="DLR",0,DLILibrary[[#This Row],[Value of DLI (in mln)]]),DLILibrary[[#This Row],[Value of DLI (in mln)]])</f>
        <v>18</v>
      </c>
      <c r="M659" s="239">
        <f>IF(DLILibrary[[#This Row],[DLI/DLR]]="DLI",DLILibrary[[#This Row],[Value of DLI (in mln)]]/(VLOOKUP(DLILibrary[[#This Row],[Project ID]],'RBF Projects'!A:U,12,FALSE)),0)</f>
        <v>0</v>
      </c>
      <c r="N659" s="95" t="s">
        <v>61</v>
      </c>
      <c r="O659" s="138" t="s">
        <v>3297</v>
      </c>
      <c r="P659" s="76" t="s">
        <v>28</v>
      </c>
      <c r="Q659" s="95" t="s">
        <v>1156</v>
      </c>
      <c r="R659" s="76" t="s">
        <v>2572</v>
      </c>
    </row>
    <row r="660" spans="1:18" ht="16" outlineLevel="1" x14ac:dyDescent="0.2">
      <c r="A660" s="76" t="s">
        <v>131</v>
      </c>
      <c r="B660" s="95" t="s">
        <v>153</v>
      </c>
      <c r="C660" s="44" t="s">
        <v>21</v>
      </c>
      <c r="D660" s="76" t="s">
        <v>58</v>
      </c>
      <c r="E660" s="95" t="s">
        <v>38</v>
      </c>
      <c r="F660" s="95" t="s">
        <v>3231</v>
      </c>
      <c r="G660" s="95" t="s">
        <v>3472</v>
      </c>
      <c r="H660" s="95" t="s">
        <v>352</v>
      </c>
      <c r="I660" s="45" t="s">
        <v>1129</v>
      </c>
      <c r="J660" s="95" t="str">
        <f>LEFT(DLILibrary[[#This Row],[DLI]], 3)</f>
        <v>DLR</v>
      </c>
      <c r="K660" s="121">
        <v>18</v>
      </c>
      <c r="L660" s="121">
        <f>IF(DLILibrary[[#This Row],[DLI/DLR]]="DLI",IF(J661="DLR",0,DLILibrary[[#This Row],[Value of DLI (in mln)]]),DLILibrary[[#This Row],[Value of DLI (in mln)]])</f>
        <v>18</v>
      </c>
      <c r="M660" s="239">
        <f>IF(DLILibrary[[#This Row],[DLI/DLR]]="DLI",DLILibrary[[#This Row],[Value of DLI (in mln)]]/(VLOOKUP(DLILibrary[[#This Row],[Project ID]],'RBF Projects'!A:U,12,FALSE)),0)</f>
        <v>0</v>
      </c>
      <c r="N660" s="95" t="s">
        <v>61</v>
      </c>
      <c r="O660" s="138" t="s">
        <v>3297</v>
      </c>
      <c r="P660" s="76" t="s">
        <v>28</v>
      </c>
      <c r="Q660" s="95" t="s">
        <v>1156</v>
      </c>
      <c r="R660" s="76" t="s">
        <v>2572</v>
      </c>
    </row>
    <row r="661" spans="1:18" ht="16" outlineLevel="1" x14ac:dyDescent="0.2">
      <c r="A661" s="76" t="s">
        <v>131</v>
      </c>
      <c r="B661" s="95" t="s">
        <v>153</v>
      </c>
      <c r="C661" s="44" t="s">
        <v>21</v>
      </c>
      <c r="D661" s="76" t="s">
        <v>58</v>
      </c>
      <c r="E661" s="95" t="s">
        <v>38</v>
      </c>
      <c r="F661" s="95" t="s">
        <v>3231</v>
      </c>
      <c r="G661" s="95" t="s">
        <v>3472</v>
      </c>
      <c r="H661" s="95" t="s">
        <v>352</v>
      </c>
      <c r="I661" s="45" t="s">
        <v>1130</v>
      </c>
      <c r="J661" s="95" t="str">
        <f>LEFT(DLILibrary[[#This Row],[DLI]], 3)</f>
        <v>DLR</v>
      </c>
      <c r="K661" s="121">
        <v>18</v>
      </c>
      <c r="L661" s="121">
        <f>IF(DLILibrary[[#This Row],[DLI/DLR]]="DLI",IF(J662="DLR",0,DLILibrary[[#This Row],[Value of DLI (in mln)]]),DLILibrary[[#This Row],[Value of DLI (in mln)]])</f>
        <v>18</v>
      </c>
      <c r="M661" s="239">
        <f>IF(DLILibrary[[#This Row],[DLI/DLR]]="DLI",DLILibrary[[#This Row],[Value of DLI (in mln)]]/(VLOOKUP(DLILibrary[[#This Row],[Project ID]],'RBF Projects'!A:U,12,FALSE)),0)</f>
        <v>0</v>
      </c>
      <c r="N661" s="95" t="s">
        <v>61</v>
      </c>
      <c r="O661" s="138" t="s">
        <v>3297</v>
      </c>
      <c r="P661" s="76" t="s">
        <v>28</v>
      </c>
      <c r="Q661" s="95" t="s">
        <v>1156</v>
      </c>
      <c r="R661" s="76" t="s">
        <v>2572</v>
      </c>
    </row>
    <row r="662" spans="1:18" ht="16" x14ac:dyDescent="0.2">
      <c r="A662" s="76" t="s">
        <v>131</v>
      </c>
      <c r="B662" s="95" t="s">
        <v>153</v>
      </c>
      <c r="C662" s="44" t="s">
        <v>21</v>
      </c>
      <c r="D662" s="76" t="s">
        <v>58</v>
      </c>
      <c r="E662" s="95" t="s">
        <v>38</v>
      </c>
      <c r="F662" s="95" t="s">
        <v>3230</v>
      </c>
      <c r="G662" s="95" t="s">
        <v>49</v>
      </c>
      <c r="H662" s="95" t="s">
        <v>352</v>
      </c>
      <c r="I662" s="135" t="s">
        <v>1131</v>
      </c>
      <c r="J662" s="136" t="str">
        <f>LEFT(DLILibrary[[#This Row],[DLI]], 3)</f>
        <v>DLI</v>
      </c>
      <c r="K662" s="137">
        <f>SUM(K663:K665)</f>
        <v>12.5</v>
      </c>
      <c r="L662" s="137">
        <f>IF(DLILibrary[[#This Row],[DLI/DLR]]="DLI",IF(J663="DLR",0,DLILibrary[[#This Row],[Value of DLI (in mln)]]),DLILibrary[[#This Row],[Value of DLI (in mln)]])</f>
        <v>0</v>
      </c>
      <c r="M662" s="239">
        <f>IF(DLILibrary[[#This Row],[DLI/DLR]]="DLI",DLILibrary[[#This Row],[Value of DLI (in mln)]]/(VLOOKUP(DLILibrary[[#This Row],[Project ID]],'RBF Projects'!A:U,12,FALSE)),0)</f>
        <v>5.2872004425629171E-2</v>
      </c>
      <c r="N662" s="95" t="s">
        <v>62</v>
      </c>
      <c r="O662" s="138" t="s">
        <v>597</v>
      </c>
      <c r="P662" s="76" t="s">
        <v>28</v>
      </c>
      <c r="Q662" s="95" t="s">
        <v>1157</v>
      </c>
      <c r="R662" s="76" t="s">
        <v>2278</v>
      </c>
    </row>
    <row r="663" spans="1:18" ht="16" outlineLevel="1" x14ac:dyDescent="0.2">
      <c r="A663" s="76" t="s">
        <v>131</v>
      </c>
      <c r="B663" s="95" t="s">
        <v>153</v>
      </c>
      <c r="C663" s="44" t="s">
        <v>21</v>
      </c>
      <c r="D663" s="76" t="s">
        <v>58</v>
      </c>
      <c r="E663" s="95" t="s">
        <v>38</v>
      </c>
      <c r="F663" s="95" t="s">
        <v>3230</v>
      </c>
      <c r="G663" s="95" t="s">
        <v>49</v>
      </c>
      <c r="H663" s="95" t="s">
        <v>352</v>
      </c>
      <c r="I663" s="45" t="s">
        <v>1132</v>
      </c>
      <c r="J663" s="95" t="str">
        <f>LEFT(DLILibrary[[#This Row],[DLI]], 3)</f>
        <v>DLR</v>
      </c>
      <c r="K663" s="121">
        <v>10</v>
      </c>
      <c r="L663" s="121">
        <f>IF(DLILibrary[[#This Row],[DLI/DLR]]="DLI",IF(J664="DLR",0,DLILibrary[[#This Row],[Value of DLI (in mln)]]),DLILibrary[[#This Row],[Value of DLI (in mln)]])</f>
        <v>10</v>
      </c>
      <c r="M663" s="239">
        <f>IF(DLILibrary[[#This Row],[DLI/DLR]]="DLI",DLILibrary[[#This Row],[Value of DLI (in mln)]]/(VLOOKUP(DLILibrary[[#This Row],[Project ID]],'RBF Projects'!A:U,12,FALSE)),0)</f>
        <v>0</v>
      </c>
      <c r="N663" s="95" t="s">
        <v>62</v>
      </c>
      <c r="O663" s="138" t="s">
        <v>472</v>
      </c>
      <c r="P663" s="76" t="s">
        <v>28</v>
      </c>
      <c r="Q663" s="95" t="s">
        <v>1157</v>
      </c>
      <c r="R663" s="76" t="s">
        <v>2571</v>
      </c>
    </row>
    <row r="664" spans="1:18" ht="16" outlineLevel="1" x14ac:dyDescent="0.2">
      <c r="A664" s="76" t="s">
        <v>131</v>
      </c>
      <c r="B664" s="95" t="s">
        <v>153</v>
      </c>
      <c r="C664" s="44" t="s">
        <v>21</v>
      </c>
      <c r="D664" s="76" t="s">
        <v>58</v>
      </c>
      <c r="E664" s="95" t="s">
        <v>38</v>
      </c>
      <c r="F664" s="95" t="s">
        <v>3230</v>
      </c>
      <c r="G664" s="95" t="s">
        <v>49</v>
      </c>
      <c r="H664" s="95" t="s">
        <v>352</v>
      </c>
      <c r="I664" s="45" t="s">
        <v>1133</v>
      </c>
      <c r="J664" s="95" t="str">
        <f>LEFT(DLILibrary[[#This Row],[DLI]], 3)</f>
        <v>DLR</v>
      </c>
      <c r="K664" s="121">
        <v>1.5</v>
      </c>
      <c r="L664" s="121">
        <f>IF(DLILibrary[[#This Row],[DLI/DLR]]="DLI",IF(J665="DLR",0,DLILibrary[[#This Row],[Value of DLI (in mln)]]),DLILibrary[[#This Row],[Value of DLI (in mln)]])</f>
        <v>1.5</v>
      </c>
      <c r="M664" s="239">
        <f>IF(DLILibrary[[#This Row],[DLI/DLR]]="DLI",DLILibrary[[#This Row],[Value of DLI (in mln)]]/(VLOOKUP(DLILibrary[[#This Row],[Project ID]],'RBF Projects'!A:U,12,FALSE)),0)</f>
        <v>0</v>
      </c>
      <c r="N664" s="95" t="s">
        <v>62</v>
      </c>
      <c r="O664" s="138" t="s">
        <v>472</v>
      </c>
      <c r="P664" s="76" t="s">
        <v>28</v>
      </c>
      <c r="Q664" s="95" t="s">
        <v>1157</v>
      </c>
      <c r="R664" s="76" t="s">
        <v>2571</v>
      </c>
    </row>
    <row r="665" spans="1:18" ht="16" outlineLevel="1" x14ac:dyDescent="0.2">
      <c r="A665" s="76" t="s">
        <v>131</v>
      </c>
      <c r="B665" s="95" t="s">
        <v>153</v>
      </c>
      <c r="C665" s="44" t="s">
        <v>21</v>
      </c>
      <c r="D665" s="76" t="s">
        <v>58</v>
      </c>
      <c r="E665" s="95" t="s">
        <v>38</v>
      </c>
      <c r="F665" s="95" t="s">
        <v>3230</v>
      </c>
      <c r="G665" s="95" t="s">
        <v>49</v>
      </c>
      <c r="H665" s="95" t="s">
        <v>352</v>
      </c>
      <c r="I665" s="45" t="s">
        <v>1134</v>
      </c>
      <c r="J665" s="95" t="str">
        <f>LEFT(DLILibrary[[#This Row],[DLI]], 3)</f>
        <v>DLR</v>
      </c>
      <c r="K665" s="121">
        <v>1</v>
      </c>
      <c r="L665" s="121">
        <f>IF(DLILibrary[[#This Row],[DLI/DLR]]="DLI",IF(J666="DLR",0,DLILibrary[[#This Row],[Value of DLI (in mln)]]),DLILibrary[[#This Row],[Value of DLI (in mln)]])</f>
        <v>1</v>
      </c>
      <c r="M665" s="239">
        <f>IF(DLILibrary[[#This Row],[DLI/DLR]]="DLI",DLILibrary[[#This Row],[Value of DLI (in mln)]]/(VLOOKUP(DLILibrary[[#This Row],[Project ID]],'RBF Projects'!A:U,12,FALSE)),0)</f>
        <v>0</v>
      </c>
      <c r="N665" s="95" t="s">
        <v>62</v>
      </c>
      <c r="O665" s="138" t="s">
        <v>472</v>
      </c>
      <c r="P665" s="76" t="s">
        <v>28</v>
      </c>
      <c r="Q665" s="95" t="s">
        <v>1157</v>
      </c>
      <c r="R665" s="76" t="s">
        <v>2571</v>
      </c>
    </row>
    <row r="666" spans="1:18" ht="16" x14ac:dyDescent="0.2">
      <c r="A666" s="76" t="s">
        <v>131</v>
      </c>
      <c r="B666" s="95" t="s">
        <v>153</v>
      </c>
      <c r="C666" s="44" t="s">
        <v>21</v>
      </c>
      <c r="D666" s="76" t="s">
        <v>58</v>
      </c>
      <c r="E666" s="95" t="s">
        <v>38</v>
      </c>
      <c r="F666" s="95" t="s">
        <v>3231</v>
      </c>
      <c r="G666" s="95" t="s">
        <v>40</v>
      </c>
      <c r="H666" s="95" t="s">
        <v>78</v>
      </c>
      <c r="I666" s="135" t="s">
        <v>1135</v>
      </c>
      <c r="J666" s="136" t="str">
        <f>LEFT(DLILibrary[[#This Row],[DLI]], 3)</f>
        <v>DLI</v>
      </c>
      <c r="K666" s="137">
        <f>SUM(K667:K670)</f>
        <v>36.872</v>
      </c>
      <c r="L666" s="137">
        <f>IF(DLILibrary[[#This Row],[DLI/DLR]]="DLI",IF(J667="DLR",0,DLILibrary[[#This Row],[Value of DLI (in mln)]]),DLILibrary[[#This Row],[Value of DLI (in mln)]])</f>
        <v>0</v>
      </c>
      <c r="M666" s="239">
        <f>IF(DLILibrary[[#This Row],[DLI/DLR]]="DLI",DLILibrary[[#This Row],[Value of DLI (in mln)]]/(VLOOKUP(DLILibrary[[#This Row],[Project ID]],'RBF Projects'!A:U,12,FALSE)),0)</f>
        <v>0.1559597237745439</v>
      </c>
      <c r="N666" s="95" t="s">
        <v>61</v>
      </c>
      <c r="O666" s="138" t="s">
        <v>597</v>
      </c>
      <c r="P666" s="76" t="s">
        <v>27</v>
      </c>
      <c r="Q666" s="76" t="s">
        <v>995</v>
      </c>
      <c r="R666" s="76" t="s">
        <v>2278</v>
      </c>
    </row>
    <row r="667" spans="1:18" ht="16" outlineLevel="1" x14ac:dyDescent="0.2">
      <c r="A667" s="76" t="s">
        <v>131</v>
      </c>
      <c r="B667" s="95" t="s">
        <v>153</v>
      </c>
      <c r="C667" s="44" t="s">
        <v>21</v>
      </c>
      <c r="D667" s="76" t="s">
        <v>58</v>
      </c>
      <c r="E667" s="95" t="s">
        <v>38</v>
      </c>
      <c r="F667" s="95" t="s">
        <v>3231</v>
      </c>
      <c r="G667" s="95" t="s">
        <v>40</v>
      </c>
      <c r="H667" s="95" t="s">
        <v>78</v>
      </c>
      <c r="I667" s="45" t="s">
        <v>1136</v>
      </c>
      <c r="J667" s="95" t="str">
        <f>LEFT(DLILibrary[[#This Row],[DLI]], 3)</f>
        <v>DLR</v>
      </c>
      <c r="K667" s="121">
        <v>9.218</v>
      </c>
      <c r="L667" s="121">
        <f>IF(DLILibrary[[#This Row],[DLI/DLR]]="DLI",IF(J668="DLR",0,DLILibrary[[#This Row],[Value of DLI (in mln)]]),DLILibrary[[#This Row],[Value of DLI (in mln)]])</f>
        <v>9.218</v>
      </c>
      <c r="M667" s="239">
        <f>IF(DLILibrary[[#This Row],[DLI/DLR]]="DLI",DLILibrary[[#This Row],[Value of DLI (in mln)]]/(VLOOKUP(DLILibrary[[#This Row],[Project ID]],'RBF Projects'!A:U,12,FALSE)),0)</f>
        <v>0</v>
      </c>
      <c r="N667" s="95" t="s">
        <v>61</v>
      </c>
      <c r="O667" s="138" t="s">
        <v>1149</v>
      </c>
      <c r="P667" s="76" t="s">
        <v>27</v>
      </c>
      <c r="Q667" s="95" t="s">
        <v>1158</v>
      </c>
      <c r="R667" s="76" t="s">
        <v>2571</v>
      </c>
    </row>
    <row r="668" spans="1:18" ht="16" outlineLevel="1" x14ac:dyDescent="0.2">
      <c r="A668" s="76" t="s">
        <v>131</v>
      </c>
      <c r="B668" s="95" t="s">
        <v>153</v>
      </c>
      <c r="C668" s="44" t="s">
        <v>21</v>
      </c>
      <c r="D668" s="76" t="s">
        <v>58</v>
      </c>
      <c r="E668" s="95" t="s">
        <v>38</v>
      </c>
      <c r="F668" s="95" t="s">
        <v>3231</v>
      </c>
      <c r="G668" s="95" t="s">
        <v>40</v>
      </c>
      <c r="H668" s="95" t="s">
        <v>78</v>
      </c>
      <c r="I668" s="45" t="s">
        <v>1137</v>
      </c>
      <c r="J668" s="95" t="str">
        <f>LEFT(DLILibrary[[#This Row],[DLI]], 3)</f>
        <v>DLR</v>
      </c>
      <c r="K668" s="121">
        <v>9.218</v>
      </c>
      <c r="L668" s="121">
        <f>IF(DLILibrary[[#This Row],[DLI/DLR]]="DLI",IF(J669="DLR",0,DLILibrary[[#This Row],[Value of DLI (in mln)]]),DLILibrary[[#This Row],[Value of DLI (in mln)]])</f>
        <v>9.218</v>
      </c>
      <c r="M668" s="239">
        <f>IF(DLILibrary[[#This Row],[DLI/DLR]]="DLI",DLILibrary[[#This Row],[Value of DLI (in mln)]]/(VLOOKUP(DLILibrary[[#This Row],[Project ID]],'RBF Projects'!A:U,12,FALSE)),0)</f>
        <v>0</v>
      </c>
      <c r="N668" s="95" t="s">
        <v>61</v>
      </c>
      <c r="O668" s="138" t="s">
        <v>1149</v>
      </c>
      <c r="P668" s="76" t="s">
        <v>27</v>
      </c>
      <c r="Q668" s="95" t="s">
        <v>1159</v>
      </c>
      <c r="R668" s="76" t="s">
        <v>2571</v>
      </c>
    </row>
    <row r="669" spans="1:18" ht="16" outlineLevel="1" x14ac:dyDescent="0.2">
      <c r="A669" s="76" t="s">
        <v>131</v>
      </c>
      <c r="B669" s="95" t="s">
        <v>153</v>
      </c>
      <c r="C669" s="44" t="s">
        <v>21</v>
      </c>
      <c r="D669" s="76" t="s">
        <v>58</v>
      </c>
      <c r="E669" s="95" t="s">
        <v>38</v>
      </c>
      <c r="F669" s="95" t="s">
        <v>3231</v>
      </c>
      <c r="G669" s="95" t="s">
        <v>40</v>
      </c>
      <c r="H669" s="95" t="s">
        <v>78</v>
      </c>
      <c r="I669" s="45" t="s">
        <v>1138</v>
      </c>
      <c r="J669" s="95" t="str">
        <f>LEFT(DLILibrary[[#This Row],[DLI]], 3)</f>
        <v>DLR</v>
      </c>
      <c r="K669" s="121">
        <v>9.218</v>
      </c>
      <c r="L669" s="121">
        <f>IF(DLILibrary[[#This Row],[DLI/DLR]]="DLI",IF(J670="DLR",0,DLILibrary[[#This Row],[Value of DLI (in mln)]]),DLILibrary[[#This Row],[Value of DLI (in mln)]])</f>
        <v>9.218</v>
      </c>
      <c r="M669" s="239">
        <f>IF(DLILibrary[[#This Row],[DLI/DLR]]="DLI",DLILibrary[[#This Row],[Value of DLI (in mln)]]/(VLOOKUP(DLILibrary[[#This Row],[Project ID]],'RBF Projects'!A:U,12,FALSE)),0)</f>
        <v>0</v>
      </c>
      <c r="N669" s="95" t="s">
        <v>61</v>
      </c>
      <c r="O669" s="138" t="s">
        <v>1149</v>
      </c>
      <c r="P669" s="76" t="s">
        <v>27</v>
      </c>
      <c r="Q669" s="95" t="s">
        <v>1160</v>
      </c>
      <c r="R669" s="76" t="s">
        <v>2571</v>
      </c>
    </row>
    <row r="670" spans="1:18" ht="16" outlineLevel="1" x14ac:dyDescent="0.2">
      <c r="A670" s="76" t="s">
        <v>131</v>
      </c>
      <c r="B670" s="95" t="s">
        <v>153</v>
      </c>
      <c r="C670" s="44" t="s">
        <v>21</v>
      </c>
      <c r="D670" s="76" t="s">
        <v>58</v>
      </c>
      <c r="E670" s="95" t="s">
        <v>38</v>
      </c>
      <c r="F670" s="95" t="s">
        <v>3231</v>
      </c>
      <c r="G670" s="95" t="s">
        <v>40</v>
      </c>
      <c r="H670" s="95" t="s">
        <v>78</v>
      </c>
      <c r="I670" s="45" t="s">
        <v>1139</v>
      </c>
      <c r="J670" s="95" t="str">
        <f>LEFT(DLILibrary[[#This Row],[DLI]], 3)</f>
        <v>DLR</v>
      </c>
      <c r="K670" s="121">
        <v>9.218</v>
      </c>
      <c r="L670" s="121">
        <f>IF(DLILibrary[[#This Row],[DLI/DLR]]="DLI",IF(J671="DLR",0,DLILibrary[[#This Row],[Value of DLI (in mln)]]),DLILibrary[[#This Row],[Value of DLI (in mln)]])</f>
        <v>9.218</v>
      </c>
      <c r="M670" s="239">
        <f>IF(DLILibrary[[#This Row],[DLI/DLR]]="DLI",DLILibrary[[#This Row],[Value of DLI (in mln)]]/(VLOOKUP(DLILibrary[[#This Row],[Project ID]],'RBF Projects'!A:U,12,FALSE)),0)</f>
        <v>0</v>
      </c>
      <c r="N670" s="95" t="s">
        <v>61</v>
      </c>
      <c r="O670" s="138" t="s">
        <v>1149</v>
      </c>
      <c r="P670" s="76" t="s">
        <v>27</v>
      </c>
      <c r="Q670" s="95" t="s">
        <v>1160</v>
      </c>
      <c r="R670" s="76" t="s">
        <v>2571</v>
      </c>
    </row>
    <row r="671" spans="1:18" s="78" customFormat="1" ht="16" x14ac:dyDescent="0.2">
      <c r="A671" s="77" t="s">
        <v>115</v>
      </c>
      <c r="B671" s="78" t="s">
        <v>154</v>
      </c>
      <c r="C671" s="151" t="s">
        <v>24</v>
      </c>
      <c r="D671" s="77" t="s">
        <v>58</v>
      </c>
      <c r="E671" s="78" t="s">
        <v>102</v>
      </c>
      <c r="F671" s="78" t="s">
        <v>3230</v>
      </c>
      <c r="G671" s="78" t="s">
        <v>50</v>
      </c>
      <c r="H671" s="78" t="s">
        <v>74</v>
      </c>
      <c r="I671" s="129" t="s">
        <v>1166</v>
      </c>
      <c r="J671" s="130" t="str">
        <f>LEFT(DLILibrary[[#This Row],[DLI]], 3)</f>
        <v>DLI</v>
      </c>
      <c r="K671" s="131">
        <f>SUM(K672:K673)</f>
        <v>20</v>
      </c>
      <c r="L671" s="131">
        <f>IF(DLILibrary[[#This Row],[DLI/DLR]]="DLI",IF(J672="DLR",0,DLILibrary[[#This Row],[Value of DLI (in mln)]]),DLILibrary[[#This Row],[Value of DLI (in mln)]])</f>
        <v>0</v>
      </c>
      <c r="M671" s="239">
        <f>IF(DLILibrary[[#This Row],[DLI/DLR]]="DLI",DLILibrary[[#This Row],[Value of DLI (in mln)]]/(VLOOKUP(DLILibrary[[#This Row],[Project ID]],'RBF Projects'!A:U,12,FALSE)),0)</f>
        <v>0.10416666666666667</v>
      </c>
      <c r="N671" s="78" t="s">
        <v>61</v>
      </c>
      <c r="O671" s="133" t="s">
        <v>597</v>
      </c>
      <c r="P671" s="77" t="s">
        <v>28</v>
      </c>
      <c r="Q671" s="78" t="s">
        <v>1201</v>
      </c>
      <c r="R671" s="77" t="s">
        <v>62</v>
      </c>
    </row>
    <row r="672" spans="1:18" ht="16" outlineLevel="1" x14ac:dyDescent="0.2">
      <c r="A672" s="76" t="s">
        <v>115</v>
      </c>
      <c r="B672" s="95" t="s">
        <v>154</v>
      </c>
      <c r="C672" s="44" t="s">
        <v>24</v>
      </c>
      <c r="D672" s="76" t="s">
        <v>58</v>
      </c>
      <c r="E672" s="95" t="s">
        <v>102</v>
      </c>
      <c r="F672" s="95" t="s">
        <v>3230</v>
      </c>
      <c r="G672" s="95" t="s">
        <v>3293</v>
      </c>
      <c r="H672" s="95" t="s">
        <v>74</v>
      </c>
      <c r="I672" s="45" t="s">
        <v>1167</v>
      </c>
      <c r="J672" s="95" t="str">
        <f>LEFT(DLILibrary[[#This Row],[DLI]], 3)</f>
        <v>DLR</v>
      </c>
      <c r="K672" s="121">
        <v>15</v>
      </c>
      <c r="L672" s="121">
        <f>IF(DLILibrary[[#This Row],[DLI/DLR]]="DLI",IF(J673="DLR",0,DLILibrary[[#This Row],[Value of DLI (in mln)]]),DLILibrary[[#This Row],[Value of DLI (in mln)]])</f>
        <v>15</v>
      </c>
      <c r="M672" s="239">
        <f>IF(DLILibrary[[#This Row],[DLI/DLR]]="DLI",DLILibrary[[#This Row],[Value of DLI (in mln)]]/(VLOOKUP(DLILibrary[[#This Row],[Project ID]],'RBF Projects'!A:U,12,FALSE)),0)</f>
        <v>0</v>
      </c>
      <c r="N672" s="95" t="s">
        <v>61</v>
      </c>
      <c r="O672" s="45" t="s">
        <v>1186</v>
      </c>
      <c r="P672" s="76" t="s">
        <v>28</v>
      </c>
      <c r="Q672" s="95" t="s">
        <v>1218</v>
      </c>
      <c r="R672" s="76" t="s">
        <v>62</v>
      </c>
    </row>
    <row r="673" spans="1:18" ht="16" outlineLevel="1" x14ac:dyDescent="0.2">
      <c r="A673" s="76" t="s">
        <v>115</v>
      </c>
      <c r="B673" s="95" t="s">
        <v>154</v>
      </c>
      <c r="C673" s="44" t="s">
        <v>24</v>
      </c>
      <c r="D673" s="76" t="s">
        <v>58</v>
      </c>
      <c r="E673" s="95" t="s">
        <v>102</v>
      </c>
      <c r="F673" s="95" t="s">
        <v>3230</v>
      </c>
      <c r="G673" s="95" t="s">
        <v>3293</v>
      </c>
      <c r="H673" s="95" t="s">
        <v>74</v>
      </c>
      <c r="I673" s="45" t="s">
        <v>1168</v>
      </c>
      <c r="J673" s="95" t="str">
        <f>LEFT(DLILibrary[[#This Row],[DLI]], 3)</f>
        <v>DLR</v>
      </c>
      <c r="K673" s="121">
        <v>5</v>
      </c>
      <c r="L673" s="121">
        <f>IF(DLILibrary[[#This Row],[DLI/DLR]]="DLI",IF(J674="DLR",0,DLILibrary[[#This Row],[Value of DLI (in mln)]]),DLILibrary[[#This Row],[Value of DLI (in mln)]])</f>
        <v>5</v>
      </c>
      <c r="M673" s="239">
        <f>IF(DLILibrary[[#This Row],[DLI/DLR]]="DLI",DLILibrary[[#This Row],[Value of DLI (in mln)]]/(VLOOKUP(DLILibrary[[#This Row],[Project ID]],'RBF Projects'!A:U,12,FALSE)),0)</f>
        <v>0</v>
      </c>
      <c r="N673" s="95" t="s">
        <v>61</v>
      </c>
      <c r="O673" s="45" t="s">
        <v>1187</v>
      </c>
      <c r="P673" s="76" t="s">
        <v>28</v>
      </c>
      <c r="Q673" s="95" t="s">
        <v>1218</v>
      </c>
      <c r="R673" s="76" t="s">
        <v>62</v>
      </c>
    </row>
    <row r="674" spans="1:18" ht="16" x14ac:dyDescent="0.2">
      <c r="A674" s="76" t="s">
        <v>115</v>
      </c>
      <c r="B674" s="95" t="s">
        <v>154</v>
      </c>
      <c r="C674" s="44" t="s">
        <v>24</v>
      </c>
      <c r="D674" s="76" t="s">
        <v>58</v>
      </c>
      <c r="E674" s="95" t="s">
        <v>102</v>
      </c>
      <c r="F674" s="95" t="s">
        <v>3230</v>
      </c>
      <c r="G674" s="95" t="s">
        <v>3293</v>
      </c>
      <c r="H674" s="95" t="s">
        <v>352</v>
      </c>
      <c r="I674" s="135" t="s">
        <v>1169</v>
      </c>
      <c r="J674" s="136" t="str">
        <f>LEFT(DLILibrary[[#This Row],[DLI]], 3)</f>
        <v>DLI</v>
      </c>
      <c r="K674" s="137">
        <v>15</v>
      </c>
      <c r="L674" s="137">
        <f>IF(DLILibrary[[#This Row],[DLI/DLR]]="DLI",IF(J675="DLR",0,DLILibrary[[#This Row],[Value of DLI (in mln)]]),DLILibrary[[#This Row],[Value of DLI (in mln)]])</f>
        <v>15</v>
      </c>
      <c r="M674" s="239">
        <f>IF(DLILibrary[[#This Row],[DLI/DLR]]="DLI",DLILibrary[[#This Row],[Value of DLI (in mln)]]/(VLOOKUP(DLILibrary[[#This Row],[Project ID]],'RBF Projects'!A:U,12,FALSE)),0)</f>
        <v>7.8125E-2</v>
      </c>
      <c r="N674" s="95" t="s">
        <v>61</v>
      </c>
      <c r="O674" s="45" t="s">
        <v>1219</v>
      </c>
      <c r="P674" s="76" t="s">
        <v>28</v>
      </c>
      <c r="Q674" s="95" t="s">
        <v>1201</v>
      </c>
      <c r="R674" s="76" t="s">
        <v>62</v>
      </c>
    </row>
    <row r="675" spans="1:18" ht="16" x14ac:dyDescent="0.2">
      <c r="A675" s="76" t="s">
        <v>115</v>
      </c>
      <c r="B675" s="95" t="s">
        <v>154</v>
      </c>
      <c r="C675" s="44" t="s">
        <v>24</v>
      </c>
      <c r="D675" s="76" t="s">
        <v>58</v>
      </c>
      <c r="E675" s="95" t="s">
        <v>102</v>
      </c>
      <c r="F675" s="95" t="s">
        <v>3238</v>
      </c>
      <c r="G675" s="95" t="s">
        <v>3243</v>
      </c>
      <c r="H675" s="95" t="s">
        <v>352</v>
      </c>
      <c r="I675" s="135" t="s">
        <v>1170</v>
      </c>
      <c r="J675" s="136" t="str">
        <f>LEFT(DLILibrary[[#This Row],[DLI]], 3)</f>
        <v>DLI</v>
      </c>
      <c r="K675" s="137">
        <f>SUM(K676:K679)</f>
        <v>27</v>
      </c>
      <c r="L675" s="137">
        <f>IF(DLILibrary[[#This Row],[DLI/DLR]]="DLI",IF(J676="DLR",0,DLILibrary[[#This Row],[Value of DLI (in mln)]]),DLILibrary[[#This Row],[Value of DLI (in mln)]])</f>
        <v>0</v>
      </c>
      <c r="M675" s="239">
        <f>IF(DLILibrary[[#This Row],[DLI/DLR]]="DLI",DLILibrary[[#This Row],[Value of DLI (in mln)]]/(VLOOKUP(DLILibrary[[#This Row],[Project ID]],'RBF Projects'!A:U,12,FALSE)),0)</f>
        <v>0.140625</v>
      </c>
      <c r="N675" s="95" t="s">
        <v>995</v>
      </c>
      <c r="O675" s="138" t="s">
        <v>597</v>
      </c>
      <c r="P675" s="76" t="s">
        <v>28</v>
      </c>
      <c r="Q675" s="76" t="s">
        <v>995</v>
      </c>
      <c r="R675" s="76" t="s">
        <v>62</v>
      </c>
    </row>
    <row r="676" spans="1:18" ht="16" outlineLevel="1" x14ac:dyDescent="0.2">
      <c r="A676" s="76" t="s">
        <v>115</v>
      </c>
      <c r="B676" s="95" t="s">
        <v>154</v>
      </c>
      <c r="C676" s="44" t="s">
        <v>24</v>
      </c>
      <c r="D676" s="76" t="s">
        <v>58</v>
      </c>
      <c r="E676" s="95" t="s">
        <v>102</v>
      </c>
      <c r="F676" s="95" t="s">
        <v>3238</v>
      </c>
      <c r="G676" s="95" t="s">
        <v>3243</v>
      </c>
      <c r="H676" s="95" t="s">
        <v>74</v>
      </c>
      <c r="I676" s="45" t="s">
        <v>1171</v>
      </c>
      <c r="J676" s="95" t="str">
        <f>LEFT(DLILibrary[[#This Row],[DLI]], 3)</f>
        <v>DLR</v>
      </c>
      <c r="K676" s="121">
        <v>4</v>
      </c>
      <c r="L676" s="121">
        <f>IF(DLILibrary[[#This Row],[DLI/DLR]]="DLI",IF(J677="DLR",0,DLILibrary[[#This Row],[Value of DLI (in mln)]]),DLILibrary[[#This Row],[Value of DLI (in mln)]])</f>
        <v>4</v>
      </c>
      <c r="M676" s="239">
        <f>IF(DLILibrary[[#This Row],[DLI/DLR]]="DLI",DLILibrary[[#This Row],[Value of DLI (in mln)]]/(VLOOKUP(DLILibrary[[#This Row],[Project ID]],'RBF Projects'!A:U,12,FALSE)),0)</f>
        <v>0</v>
      </c>
      <c r="N676" s="95" t="s">
        <v>62</v>
      </c>
      <c r="O676" s="45" t="s">
        <v>1188</v>
      </c>
      <c r="P676" s="76" t="s">
        <v>28</v>
      </c>
      <c r="Q676" s="95" t="s">
        <v>1202</v>
      </c>
      <c r="R676" s="76" t="s">
        <v>62</v>
      </c>
    </row>
    <row r="677" spans="1:18" ht="16" outlineLevel="1" x14ac:dyDescent="0.2">
      <c r="A677" s="76" t="s">
        <v>115</v>
      </c>
      <c r="B677" s="95" t="s">
        <v>154</v>
      </c>
      <c r="C677" s="44" t="s">
        <v>24</v>
      </c>
      <c r="D677" s="76" t="s">
        <v>58</v>
      </c>
      <c r="E677" s="95" t="s">
        <v>102</v>
      </c>
      <c r="F677" s="95" t="s">
        <v>3238</v>
      </c>
      <c r="G677" s="95" t="s">
        <v>3243</v>
      </c>
      <c r="H677" s="95" t="s">
        <v>75</v>
      </c>
      <c r="I677" s="45" t="s">
        <v>1172</v>
      </c>
      <c r="J677" s="95" t="str">
        <f>LEFT(DLILibrary[[#This Row],[DLI]], 3)</f>
        <v>DLR</v>
      </c>
      <c r="K677" s="121">
        <v>8</v>
      </c>
      <c r="L677" s="121">
        <f>IF(DLILibrary[[#This Row],[DLI/DLR]]="DLI",IF(J678="DLR",0,DLILibrary[[#This Row],[Value of DLI (in mln)]]),DLILibrary[[#This Row],[Value of DLI (in mln)]])</f>
        <v>8</v>
      </c>
      <c r="M677" s="239">
        <f>IF(DLILibrary[[#This Row],[DLI/DLR]]="DLI",DLILibrary[[#This Row],[Value of DLI (in mln)]]/(VLOOKUP(DLILibrary[[#This Row],[Project ID]],'RBF Projects'!A:U,12,FALSE)),0)</f>
        <v>0</v>
      </c>
      <c r="N677" s="95" t="s">
        <v>62</v>
      </c>
      <c r="O677" s="45" t="s">
        <v>1189</v>
      </c>
      <c r="P677" s="76" t="s">
        <v>28</v>
      </c>
      <c r="Q677" s="95" t="s">
        <v>1203</v>
      </c>
      <c r="R677" s="76" t="s">
        <v>62</v>
      </c>
    </row>
    <row r="678" spans="1:18" ht="16" outlineLevel="1" x14ac:dyDescent="0.2">
      <c r="A678" s="76" t="s">
        <v>115</v>
      </c>
      <c r="B678" s="95" t="s">
        <v>154</v>
      </c>
      <c r="C678" s="44" t="s">
        <v>24</v>
      </c>
      <c r="D678" s="76" t="s">
        <v>58</v>
      </c>
      <c r="E678" s="95" t="s">
        <v>102</v>
      </c>
      <c r="F678" s="95" t="s">
        <v>2810</v>
      </c>
      <c r="G678" s="95" t="s">
        <v>2819</v>
      </c>
      <c r="H678" s="95" t="s">
        <v>78</v>
      </c>
      <c r="I678" s="45" t="s">
        <v>3050</v>
      </c>
      <c r="J678" s="95" t="str">
        <f>LEFT(DLILibrary[[#This Row],[DLI]], 3)</f>
        <v>DLR</v>
      </c>
      <c r="K678" s="121">
        <v>8</v>
      </c>
      <c r="L678" s="121">
        <f>IF(DLILibrary[[#This Row],[DLI/DLR]]="DLI",IF(J679="DLR",0,DLILibrary[[#This Row],[Value of DLI (in mln)]]),DLILibrary[[#This Row],[Value of DLI (in mln)]])</f>
        <v>8</v>
      </c>
      <c r="M678" s="239">
        <f>IF(DLILibrary[[#This Row],[DLI/DLR]]="DLI",DLILibrary[[#This Row],[Value of DLI (in mln)]]/(VLOOKUP(DLILibrary[[#This Row],[Project ID]],'RBF Projects'!A:U,12,FALSE)),0)</f>
        <v>0</v>
      </c>
      <c r="N678" s="95" t="s">
        <v>61</v>
      </c>
      <c r="O678" s="45" t="s">
        <v>3051</v>
      </c>
      <c r="P678" s="76" t="s">
        <v>28</v>
      </c>
      <c r="Q678" s="95" t="s">
        <v>1204</v>
      </c>
      <c r="R678" s="76" t="s">
        <v>62</v>
      </c>
    </row>
    <row r="679" spans="1:18" ht="16" outlineLevel="1" x14ac:dyDescent="0.2">
      <c r="A679" s="76" t="s">
        <v>115</v>
      </c>
      <c r="B679" s="95" t="s">
        <v>154</v>
      </c>
      <c r="C679" s="44" t="s">
        <v>24</v>
      </c>
      <c r="D679" s="76" t="s">
        <v>58</v>
      </c>
      <c r="E679" s="95" t="s">
        <v>102</v>
      </c>
      <c r="F679" s="95" t="s">
        <v>3238</v>
      </c>
      <c r="G679" s="95" t="s">
        <v>3243</v>
      </c>
      <c r="H679" s="95" t="s">
        <v>352</v>
      </c>
      <c r="I679" s="45" t="s">
        <v>1173</v>
      </c>
      <c r="J679" s="95" t="str">
        <f>LEFT(DLILibrary[[#This Row],[DLI]], 3)</f>
        <v>DLR</v>
      </c>
      <c r="K679" s="121">
        <v>7</v>
      </c>
      <c r="L679" s="121">
        <f>IF(DLILibrary[[#This Row],[DLI/DLR]]="DLI",IF(J680="DLR",0,DLILibrary[[#This Row],[Value of DLI (in mln)]]),DLILibrary[[#This Row],[Value of DLI (in mln)]])</f>
        <v>7</v>
      </c>
      <c r="M679" s="239">
        <f>IF(DLILibrary[[#This Row],[DLI/DLR]]="DLI",DLILibrary[[#This Row],[Value of DLI (in mln)]]/(VLOOKUP(DLILibrary[[#This Row],[Project ID]],'RBF Projects'!A:U,12,FALSE)),0)</f>
        <v>0</v>
      </c>
      <c r="N679" s="95" t="s">
        <v>62</v>
      </c>
      <c r="O679" s="45" t="s">
        <v>1190</v>
      </c>
      <c r="P679" s="76" t="s">
        <v>28</v>
      </c>
      <c r="Q679" s="95" t="s">
        <v>1205</v>
      </c>
      <c r="R679" s="76" t="s">
        <v>62</v>
      </c>
    </row>
    <row r="680" spans="1:18" ht="16" x14ac:dyDescent="0.2">
      <c r="A680" s="76" t="s">
        <v>115</v>
      </c>
      <c r="B680" s="95" t="s">
        <v>154</v>
      </c>
      <c r="C680" s="44" t="s">
        <v>24</v>
      </c>
      <c r="D680" s="76" t="s">
        <v>58</v>
      </c>
      <c r="E680" s="95" t="s">
        <v>102</v>
      </c>
      <c r="F680" s="95" t="s">
        <v>2810</v>
      </c>
      <c r="G680" s="95" t="s">
        <v>2814</v>
      </c>
      <c r="H680" s="95" t="s">
        <v>352</v>
      </c>
      <c r="I680" s="135" t="s">
        <v>2910</v>
      </c>
      <c r="J680" s="136" t="str">
        <f>LEFT(DLILibrary[[#This Row],[DLI]], 3)</f>
        <v>DLI</v>
      </c>
      <c r="K680" s="137">
        <f>SUM(K681:K684)</f>
        <v>34</v>
      </c>
      <c r="L680" s="137">
        <f>IF(DLILibrary[[#This Row],[DLI/DLR]]="DLI",IF(J681="DLR",0,DLILibrary[[#This Row],[Value of DLI (in mln)]]),DLILibrary[[#This Row],[Value of DLI (in mln)]])</f>
        <v>0</v>
      </c>
      <c r="M680" s="239">
        <f>IF(DLILibrary[[#This Row],[DLI/DLR]]="DLI",DLILibrary[[#This Row],[Value of DLI (in mln)]]/(VLOOKUP(DLILibrary[[#This Row],[Project ID]],'RBF Projects'!A:U,12,FALSE)),0)</f>
        <v>0.17708333333333334</v>
      </c>
      <c r="N680" s="95" t="s">
        <v>995</v>
      </c>
      <c r="O680" s="138" t="s">
        <v>597</v>
      </c>
      <c r="P680" s="76" t="s">
        <v>28</v>
      </c>
      <c r="Q680" s="76" t="s">
        <v>995</v>
      </c>
      <c r="R680" s="76" t="s">
        <v>62</v>
      </c>
    </row>
    <row r="681" spans="1:18" ht="16" outlineLevel="1" x14ac:dyDescent="0.2">
      <c r="A681" s="76" t="s">
        <v>115</v>
      </c>
      <c r="B681" s="95" t="s">
        <v>154</v>
      </c>
      <c r="C681" s="44" t="s">
        <v>24</v>
      </c>
      <c r="D681" s="76" t="s">
        <v>58</v>
      </c>
      <c r="E681" s="95" t="s">
        <v>102</v>
      </c>
      <c r="F681" s="95" t="s">
        <v>2810</v>
      </c>
      <c r="G681" s="95" t="s">
        <v>2814</v>
      </c>
      <c r="H681" s="95" t="s">
        <v>75</v>
      </c>
      <c r="I681" s="45" t="s">
        <v>1174</v>
      </c>
      <c r="J681" s="95" t="str">
        <f>LEFT(DLILibrary[[#This Row],[DLI]], 3)</f>
        <v>DLR</v>
      </c>
      <c r="K681" s="121">
        <v>6</v>
      </c>
      <c r="L681" s="121">
        <f>IF(DLILibrary[[#This Row],[DLI/DLR]]="DLI",IF(J682="DLR",0,DLILibrary[[#This Row],[Value of DLI (in mln)]]),DLILibrary[[#This Row],[Value of DLI (in mln)]])</f>
        <v>6</v>
      </c>
      <c r="M681" s="239">
        <f>IF(DLILibrary[[#This Row],[DLI/DLR]]="DLI",DLILibrary[[#This Row],[Value of DLI (in mln)]]/(VLOOKUP(DLILibrary[[#This Row],[Project ID]],'RBF Projects'!A:U,12,FALSE)),0)</f>
        <v>0</v>
      </c>
      <c r="N681" s="95" t="s">
        <v>62</v>
      </c>
      <c r="O681" s="45" t="s">
        <v>1191</v>
      </c>
      <c r="P681" s="76" t="s">
        <v>28</v>
      </c>
      <c r="Q681" s="95" t="s">
        <v>1202</v>
      </c>
      <c r="R681" s="76" t="s">
        <v>62</v>
      </c>
    </row>
    <row r="682" spans="1:18" ht="16" outlineLevel="1" x14ac:dyDescent="0.2">
      <c r="A682" s="76" t="s">
        <v>115</v>
      </c>
      <c r="B682" s="95" t="s">
        <v>154</v>
      </c>
      <c r="C682" s="44" t="s">
        <v>24</v>
      </c>
      <c r="D682" s="76" t="s">
        <v>58</v>
      </c>
      <c r="E682" s="95" t="s">
        <v>102</v>
      </c>
      <c r="F682" s="95" t="s">
        <v>2810</v>
      </c>
      <c r="G682" s="95" t="s">
        <v>2814</v>
      </c>
      <c r="H682" s="95" t="s">
        <v>75</v>
      </c>
      <c r="I682" s="45" t="s">
        <v>2911</v>
      </c>
      <c r="J682" s="95" t="str">
        <f>LEFT(DLILibrary[[#This Row],[DLI]], 3)</f>
        <v>DLR</v>
      </c>
      <c r="K682" s="121">
        <v>6</v>
      </c>
      <c r="L682" s="121">
        <f>IF(DLILibrary[[#This Row],[DLI/DLR]]="DLI",IF(J683="DLR",0,DLILibrary[[#This Row],[Value of DLI (in mln)]]),DLILibrary[[#This Row],[Value of DLI (in mln)]])</f>
        <v>6</v>
      </c>
      <c r="M682" s="239">
        <f>IF(DLILibrary[[#This Row],[DLI/DLR]]="DLI",DLILibrary[[#This Row],[Value of DLI (in mln)]]/(VLOOKUP(DLILibrary[[#This Row],[Project ID]],'RBF Projects'!A:U,12,FALSE)),0)</f>
        <v>0</v>
      </c>
      <c r="N682" s="95" t="s">
        <v>62</v>
      </c>
      <c r="O682" s="45" t="s">
        <v>1192</v>
      </c>
      <c r="P682" s="76" t="s">
        <v>28</v>
      </c>
      <c r="Q682" s="95" t="s">
        <v>1206</v>
      </c>
      <c r="R682" s="76" t="s">
        <v>62</v>
      </c>
    </row>
    <row r="683" spans="1:18" ht="16" outlineLevel="1" x14ac:dyDescent="0.2">
      <c r="A683" s="76" t="s">
        <v>115</v>
      </c>
      <c r="B683" s="95" t="s">
        <v>154</v>
      </c>
      <c r="C683" s="44" t="s">
        <v>24</v>
      </c>
      <c r="D683" s="76" t="s">
        <v>58</v>
      </c>
      <c r="E683" s="95" t="s">
        <v>102</v>
      </c>
      <c r="F683" s="95" t="s">
        <v>2810</v>
      </c>
      <c r="G683" s="95" t="s">
        <v>2814</v>
      </c>
      <c r="H683" s="95" t="s">
        <v>352</v>
      </c>
      <c r="I683" s="45" t="s">
        <v>3052</v>
      </c>
      <c r="J683" s="95" t="str">
        <f>LEFT(DLILibrary[[#This Row],[DLI]], 3)</f>
        <v>DLR</v>
      </c>
      <c r="K683" s="121">
        <v>7</v>
      </c>
      <c r="L683" s="121">
        <f>IF(DLILibrary[[#This Row],[DLI/DLR]]="DLI",IF(J684="DLR",0,DLILibrary[[#This Row],[Value of DLI (in mln)]]),DLILibrary[[#This Row],[Value of DLI (in mln)]])</f>
        <v>7</v>
      </c>
      <c r="M683" s="239">
        <f>IF(DLILibrary[[#This Row],[DLI/DLR]]="DLI",DLILibrary[[#This Row],[Value of DLI (in mln)]]/(VLOOKUP(DLILibrary[[#This Row],[Project ID]],'RBF Projects'!A:U,12,FALSE)),0)</f>
        <v>0</v>
      </c>
      <c r="N683" s="95" t="s">
        <v>61</v>
      </c>
      <c r="O683" s="45" t="s">
        <v>3053</v>
      </c>
      <c r="P683" s="76" t="s">
        <v>28</v>
      </c>
      <c r="Q683" s="95" t="s">
        <v>2912</v>
      </c>
      <c r="R683" s="76" t="s">
        <v>62</v>
      </c>
    </row>
    <row r="684" spans="1:18" ht="16" outlineLevel="1" x14ac:dyDescent="0.2">
      <c r="A684" s="76" t="s">
        <v>115</v>
      </c>
      <c r="B684" s="95" t="s">
        <v>154</v>
      </c>
      <c r="C684" s="44" t="s">
        <v>24</v>
      </c>
      <c r="D684" s="76" t="s">
        <v>58</v>
      </c>
      <c r="E684" s="95" t="s">
        <v>102</v>
      </c>
      <c r="F684" s="95" t="s">
        <v>2810</v>
      </c>
      <c r="G684" s="95" t="s">
        <v>2819</v>
      </c>
      <c r="H684" s="95" t="s">
        <v>78</v>
      </c>
      <c r="I684" s="45" t="s">
        <v>3054</v>
      </c>
      <c r="J684" s="95" t="str">
        <f>LEFT(DLILibrary[[#This Row],[DLI]], 3)</f>
        <v>DLR</v>
      </c>
      <c r="K684" s="121">
        <v>15</v>
      </c>
      <c r="L684" s="121">
        <f>IF(DLILibrary[[#This Row],[DLI/DLR]]="DLI",IF(J685="DLR",0,DLILibrary[[#This Row],[Value of DLI (in mln)]]),DLILibrary[[#This Row],[Value of DLI (in mln)]])</f>
        <v>15</v>
      </c>
      <c r="M684" s="239">
        <f>IF(DLILibrary[[#This Row],[DLI/DLR]]="DLI",DLILibrary[[#This Row],[Value of DLI (in mln)]]/(VLOOKUP(DLILibrary[[#This Row],[Project ID]],'RBF Projects'!A:U,12,FALSE)),0)</f>
        <v>0</v>
      </c>
      <c r="N684" s="95" t="s">
        <v>61</v>
      </c>
      <c r="O684" s="45" t="s">
        <v>3055</v>
      </c>
      <c r="P684" s="76" t="s">
        <v>28</v>
      </c>
      <c r="Q684" s="95" t="s">
        <v>1207</v>
      </c>
      <c r="R684" s="76" t="s">
        <v>62</v>
      </c>
    </row>
    <row r="685" spans="1:18" ht="16" x14ac:dyDescent="0.2">
      <c r="A685" s="76" t="s">
        <v>115</v>
      </c>
      <c r="B685" s="95" t="s">
        <v>154</v>
      </c>
      <c r="C685" s="44" t="s">
        <v>24</v>
      </c>
      <c r="D685" s="76" t="s">
        <v>58</v>
      </c>
      <c r="E685" s="95" t="s">
        <v>102</v>
      </c>
      <c r="F685" s="95" t="s">
        <v>3234</v>
      </c>
      <c r="G685" s="95" t="s">
        <v>3267</v>
      </c>
      <c r="H685" s="95" t="s">
        <v>352</v>
      </c>
      <c r="I685" s="135" t="s">
        <v>1175</v>
      </c>
      <c r="J685" s="136" t="str">
        <f>LEFT(DLILibrary[[#This Row],[DLI]], 3)</f>
        <v>DLI</v>
      </c>
      <c r="K685" s="137">
        <f>SUM(K686:K687)</f>
        <v>8</v>
      </c>
      <c r="L685" s="137">
        <f>IF(DLILibrary[[#This Row],[DLI/DLR]]="DLI",IF(J686="DLR",0,DLILibrary[[#This Row],[Value of DLI (in mln)]]),DLILibrary[[#This Row],[Value of DLI (in mln)]])</f>
        <v>0</v>
      </c>
      <c r="M685" s="239">
        <f>IF(DLILibrary[[#This Row],[DLI/DLR]]="DLI",DLILibrary[[#This Row],[Value of DLI (in mln)]]/(VLOOKUP(DLILibrary[[#This Row],[Project ID]],'RBF Projects'!A:U,12,FALSE)),0)</f>
        <v>4.1666666666666664E-2</v>
      </c>
      <c r="N685" s="95" t="s">
        <v>62</v>
      </c>
      <c r="O685" s="138" t="s">
        <v>597</v>
      </c>
      <c r="P685" s="76" t="s">
        <v>28</v>
      </c>
      <c r="Q685" s="76" t="s">
        <v>995</v>
      </c>
      <c r="R685" s="76" t="s">
        <v>62</v>
      </c>
    </row>
    <row r="686" spans="1:18" ht="16" outlineLevel="1" x14ac:dyDescent="0.2">
      <c r="A686" s="76" t="s">
        <v>115</v>
      </c>
      <c r="B686" s="95" t="s">
        <v>154</v>
      </c>
      <c r="C686" s="44" t="s">
        <v>24</v>
      </c>
      <c r="D686" s="76" t="s">
        <v>58</v>
      </c>
      <c r="E686" s="95" t="s">
        <v>102</v>
      </c>
      <c r="F686" s="95" t="s">
        <v>3234</v>
      </c>
      <c r="G686" s="95" t="s">
        <v>3267</v>
      </c>
      <c r="H686" s="95" t="s">
        <v>75</v>
      </c>
      <c r="I686" s="45" t="s">
        <v>3298</v>
      </c>
      <c r="J686" s="95" t="str">
        <f>LEFT(DLILibrary[[#This Row],[DLI]], 3)</f>
        <v>DLR</v>
      </c>
      <c r="K686" s="121">
        <v>4</v>
      </c>
      <c r="L686" s="121">
        <f>IF(DLILibrary[[#This Row],[DLI/DLR]]="DLI",IF(J687="DLR",0,DLILibrary[[#This Row],[Value of DLI (in mln)]]),DLILibrary[[#This Row],[Value of DLI (in mln)]])</f>
        <v>4</v>
      </c>
      <c r="M686" s="239">
        <f>IF(DLILibrary[[#This Row],[DLI/DLR]]="DLI",DLILibrary[[#This Row],[Value of DLI (in mln)]]/(VLOOKUP(DLILibrary[[#This Row],[Project ID]],'RBF Projects'!A:U,12,FALSE)),0)</f>
        <v>0</v>
      </c>
      <c r="N686" s="95" t="s">
        <v>62</v>
      </c>
      <c r="O686" s="45" t="s">
        <v>1188</v>
      </c>
      <c r="P686" s="76" t="s">
        <v>28</v>
      </c>
      <c r="Q686" s="95" t="s">
        <v>1208</v>
      </c>
      <c r="R686" s="76" t="s">
        <v>62</v>
      </c>
    </row>
    <row r="687" spans="1:18" ht="16" outlineLevel="1" x14ac:dyDescent="0.2">
      <c r="A687" s="76" t="s">
        <v>115</v>
      </c>
      <c r="B687" s="95" t="s">
        <v>154</v>
      </c>
      <c r="C687" s="44" t="s">
        <v>24</v>
      </c>
      <c r="D687" s="76" t="s">
        <v>58</v>
      </c>
      <c r="E687" s="95" t="s">
        <v>102</v>
      </c>
      <c r="F687" s="95" t="s">
        <v>3234</v>
      </c>
      <c r="G687" s="95" t="s">
        <v>3267</v>
      </c>
      <c r="H687" s="95" t="s">
        <v>78</v>
      </c>
      <c r="I687" s="45" t="s">
        <v>3299</v>
      </c>
      <c r="J687" s="95" t="str">
        <f>LEFT(DLILibrary[[#This Row],[DLI]], 3)</f>
        <v>DLR</v>
      </c>
      <c r="K687" s="121">
        <v>4</v>
      </c>
      <c r="L687" s="121">
        <f>IF(DLILibrary[[#This Row],[DLI/DLR]]="DLI",IF(J688="DLR",0,DLILibrary[[#This Row],[Value of DLI (in mln)]]),DLILibrary[[#This Row],[Value of DLI (in mln)]])</f>
        <v>4</v>
      </c>
      <c r="M687" s="239">
        <f>IF(DLILibrary[[#This Row],[DLI/DLR]]="DLI",DLILibrary[[#This Row],[Value of DLI (in mln)]]/(VLOOKUP(DLILibrary[[#This Row],[Project ID]],'RBF Projects'!A:U,12,FALSE)),0)</f>
        <v>0</v>
      </c>
      <c r="N687" s="95" t="s">
        <v>62</v>
      </c>
      <c r="O687" s="45" t="s">
        <v>1193</v>
      </c>
      <c r="P687" s="76" t="s">
        <v>28</v>
      </c>
      <c r="Q687" s="95" t="s">
        <v>1209</v>
      </c>
      <c r="R687" s="76" t="s">
        <v>62</v>
      </c>
    </row>
    <row r="688" spans="1:18" ht="16" x14ac:dyDescent="0.2">
      <c r="A688" s="76" t="s">
        <v>115</v>
      </c>
      <c r="B688" s="95" t="s">
        <v>154</v>
      </c>
      <c r="C688" s="44" t="s">
        <v>24</v>
      </c>
      <c r="D688" s="76" t="s">
        <v>58</v>
      </c>
      <c r="E688" s="95" t="s">
        <v>102</v>
      </c>
      <c r="F688" s="95" t="s">
        <v>3235</v>
      </c>
      <c r="G688" s="95" t="s">
        <v>3249</v>
      </c>
      <c r="H688" s="95" t="s">
        <v>352</v>
      </c>
      <c r="I688" s="135" t="s">
        <v>1176</v>
      </c>
      <c r="J688" s="136" t="str">
        <f>LEFT(DLILibrary[[#This Row],[DLI]], 3)</f>
        <v>DLI</v>
      </c>
      <c r="K688" s="137">
        <f>SUM(K689:K691)</f>
        <v>12</v>
      </c>
      <c r="L688" s="137">
        <f>IF(DLILibrary[[#This Row],[DLI/DLR]]="DLI",IF(J689="DLR",0,DLILibrary[[#This Row],[Value of DLI (in mln)]]),DLILibrary[[#This Row],[Value of DLI (in mln)]])</f>
        <v>0</v>
      </c>
      <c r="M688" s="239">
        <f>IF(DLILibrary[[#This Row],[DLI/DLR]]="DLI",DLILibrary[[#This Row],[Value of DLI (in mln)]]/(VLOOKUP(DLILibrary[[#This Row],[Project ID]],'RBF Projects'!A:U,12,FALSE)),0)</f>
        <v>6.25E-2</v>
      </c>
      <c r="N688" s="95" t="s">
        <v>62</v>
      </c>
      <c r="O688" s="138" t="s">
        <v>597</v>
      </c>
      <c r="P688" s="76" t="s">
        <v>28</v>
      </c>
      <c r="Q688" s="76" t="s">
        <v>995</v>
      </c>
      <c r="R688" s="76" t="s">
        <v>62</v>
      </c>
    </row>
    <row r="689" spans="1:18" ht="16" outlineLevel="1" x14ac:dyDescent="0.2">
      <c r="A689" s="76" t="s">
        <v>115</v>
      </c>
      <c r="B689" s="95" t="s">
        <v>154</v>
      </c>
      <c r="C689" s="44" t="s">
        <v>24</v>
      </c>
      <c r="D689" s="76" t="s">
        <v>58</v>
      </c>
      <c r="E689" s="95" t="s">
        <v>102</v>
      </c>
      <c r="F689" s="95" t="s">
        <v>3235</v>
      </c>
      <c r="G689" s="95" t="s">
        <v>3249</v>
      </c>
      <c r="H689" s="95" t="s">
        <v>78</v>
      </c>
      <c r="I689" s="45" t="s">
        <v>1177</v>
      </c>
      <c r="J689" s="95" t="str">
        <f>LEFT(DLILibrary[[#This Row],[DLI]], 3)</f>
        <v>DLR</v>
      </c>
      <c r="K689" s="121">
        <v>5</v>
      </c>
      <c r="L689" s="121">
        <f>IF(DLILibrary[[#This Row],[DLI/DLR]]="DLI",IF(J690="DLR",0,DLILibrary[[#This Row],[Value of DLI (in mln)]]),DLILibrary[[#This Row],[Value of DLI (in mln)]])</f>
        <v>5</v>
      </c>
      <c r="M689" s="239">
        <f>IF(DLILibrary[[#This Row],[DLI/DLR]]="DLI",DLILibrary[[#This Row],[Value of DLI (in mln)]]/(VLOOKUP(DLILibrary[[#This Row],[Project ID]],'RBF Projects'!A:U,12,FALSE)),0)</f>
        <v>0</v>
      </c>
      <c r="N689" s="95" t="s">
        <v>62</v>
      </c>
      <c r="O689" s="45" t="s">
        <v>1194</v>
      </c>
      <c r="P689" s="76" t="s">
        <v>28</v>
      </c>
      <c r="Q689" s="95" t="s">
        <v>1210</v>
      </c>
      <c r="R689" s="76" t="s">
        <v>62</v>
      </c>
    </row>
    <row r="690" spans="1:18" ht="16" outlineLevel="1" x14ac:dyDescent="0.2">
      <c r="A690" s="76" t="s">
        <v>115</v>
      </c>
      <c r="B690" s="95" t="s">
        <v>154</v>
      </c>
      <c r="C690" s="44" t="s">
        <v>24</v>
      </c>
      <c r="D690" s="76" t="s">
        <v>58</v>
      </c>
      <c r="E690" s="95" t="s">
        <v>102</v>
      </c>
      <c r="F690" s="95" t="s">
        <v>3235</v>
      </c>
      <c r="G690" s="95" t="s">
        <v>3249</v>
      </c>
      <c r="H690" s="95" t="s">
        <v>74</v>
      </c>
      <c r="I690" s="45" t="s">
        <v>1178</v>
      </c>
      <c r="J690" s="95" t="str">
        <f>LEFT(DLILibrary[[#This Row],[DLI]], 3)</f>
        <v>DLR</v>
      </c>
      <c r="K690" s="121">
        <v>5</v>
      </c>
      <c r="L690" s="121">
        <f>IF(DLILibrary[[#This Row],[DLI/DLR]]="DLI",IF(J691="DLR",0,DLILibrary[[#This Row],[Value of DLI (in mln)]]),DLILibrary[[#This Row],[Value of DLI (in mln)]])</f>
        <v>5</v>
      </c>
      <c r="M690" s="239">
        <f>IF(DLILibrary[[#This Row],[DLI/DLR]]="DLI",DLILibrary[[#This Row],[Value of DLI (in mln)]]/(VLOOKUP(DLILibrary[[#This Row],[Project ID]],'RBF Projects'!A:U,12,FALSE)),0)</f>
        <v>0</v>
      </c>
      <c r="N690" s="95" t="s">
        <v>62</v>
      </c>
      <c r="O690" s="45" t="s">
        <v>1195</v>
      </c>
      <c r="P690" s="76" t="s">
        <v>28</v>
      </c>
      <c r="Q690" s="95" t="s">
        <v>1211</v>
      </c>
      <c r="R690" s="76" t="s">
        <v>62</v>
      </c>
    </row>
    <row r="691" spans="1:18" ht="16" outlineLevel="1" x14ac:dyDescent="0.2">
      <c r="A691" s="76" t="s">
        <v>115</v>
      </c>
      <c r="B691" s="95" t="s">
        <v>154</v>
      </c>
      <c r="C691" s="44" t="s">
        <v>24</v>
      </c>
      <c r="D691" s="76" t="s">
        <v>58</v>
      </c>
      <c r="E691" s="95" t="s">
        <v>102</v>
      </c>
      <c r="F691" s="95" t="s">
        <v>3235</v>
      </c>
      <c r="G691" s="95" t="s">
        <v>3249</v>
      </c>
      <c r="H691" s="95" t="s">
        <v>74</v>
      </c>
      <c r="I691" s="45" t="s">
        <v>1179</v>
      </c>
      <c r="J691" s="95" t="str">
        <f>LEFT(DLILibrary[[#This Row],[DLI]], 3)</f>
        <v>DLR</v>
      </c>
      <c r="K691" s="121">
        <v>2</v>
      </c>
      <c r="L691" s="121">
        <f>IF(DLILibrary[[#This Row],[DLI/DLR]]="DLI",IF(J692="DLR",0,DLILibrary[[#This Row],[Value of DLI (in mln)]]),DLILibrary[[#This Row],[Value of DLI (in mln)]])</f>
        <v>2</v>
      </c>
      <c r="M691" s="239">
        <f>IF(DLILibrary[[#This Row],[DLI/DLR]]="DLI",DLILibrary[[#This Row],[Value of DLI (in mln)]]/(VLOOKUP(DLILibrary[[#This Row],[Project ID]],'RBF Projects'!A:U,12,FALSE)),0)</f>
        <v>0</v>
      </c>
      <c r="N691" s="95" t="s">
        <v>62</v>
      </c>
      <c r="O691" s="45" t="s">
        <v>1196</v>
      </c>
      <c r="P691" s="76" t="s">
        <v>28</v>
      </c>
      <c r="Q691" s="95" t="s">
        <v>1212</v>
      </c>
      <c r="R691" s="76" t="s">
        <v>62</v>
      </c>
    </row>
    <row r="692" spans="1:18" ht="16" x14ac:dyDescent="0.2">
      <c r="A692" s="76" t="s">
        <v>115</v>
      </c>
      <c r="B692" s="95" t="s">
        <v>154</v>
      </c>
      <c r="C692" s="44" t="s">
        <v>24</v>
      </c>
      <c r="D692" s="76" t="s">
        <v>58</v>
      </c>
      <c r="E692" s="95" t="s">
        <v>102</v>
      </c>
      <c r="F692" s="95" t="s">
        <v>3232</v>
      </c>
      <c r="G692" s="95" t="s">
        <v>2831</v>
      </c>
      <c r="H692" s="95" t="s">
        <v>352</v>
      </c>
      <c r="I692" s="135" t="s">
        <v>2873</v>
      </c>
      <c r="J692" s="136" t="str">
        <f>LEFT(DLILibrary[[#This Row],[DLI]], 3)</f>
        <v>DLI</v>
      </c>
      <c r="K692" s="137">
        <f>SUM(K693:K696)</f>
        <v>28</v>
      </c>
      <c r="L692" s="137">
        <f>IF(DLILibrary[[#This Row],[DLI/DLR]]="DLI",IF(J693="DLR",0,DLILibrary[[#This Row],[Value of DLI (in mln)]]),DLILibrary[[#This Row],[Value of DLI (in mln)]])</f>
        <v>0</v>
      </c>
      <c r="M692" s="239">
        <f>IF(DLILibrary[[#This Row],[DLI/DLR]]="DLI",DLILibrary[[#This Row],[Value of DLI (in mln)]]/(VLOOKUP(DLILibrary[[#This Row],[Project ID]],'RBF Projects'!A:U,12,FALSE)),0)</f>
        <v>0.14583333333333334</v>
      </c>
      <c r="N692" s="95" t="s">
        <v>62</v>
      </c>
      <c r="O692" s="138" t="s">
        <v>597</v>
      </c>
      <c r="P692" s="76" t="s">
        <v>28</v>
      </c>
      <c r="Q692" s="76" t="s">
        <v>995</v>
      </c>
      <c r="R692" s="76" t="s">
        <v>62</v>
      </c>
    </row>
    <row r="693" spans="1:18" ht="16" outlineLevel="1" x14ac:dyDescent="0.2">
      <c r="A693" s="76" t="s">
        <v>115</v>
      </c>
      <c r="B693" s="95" t="s">
        <v>154</v>
      </c>
      <c r="C693" s="44" t="s">
        <v>24</v>
      </c>
      <c r="D693" s="76" t="s">
        <v>58</v>
      </c>
      <c r="E693" s="95" t="s">
        <v>102</v>
      </c>
      <c r="F693" s="95" t="s">
        <v>3232</v>
      </c>
      <c r="G693" s="95" t="s">
        <v>2831</v>
      </c>
      <c r="H693" s="95" t="s">
        <v>352</v>
      </c>
      <c r="I693" s="45" t="s">
        <v>1180</v>
      </c>
      <c r="J693" s="95" t="str">
        <f>LEFT(DLILibrary[[#This Row],[DLI]], 3)</f>
        <v>DLR</v>
      </c>
      <c r="K693" s="121">
        <v>5</v>
      </c>
      <c r="L693" s="121">
        <f>IF(DLILibrary[[#This Row],[DLI/DLR]]="DLI",IF(J694="DLR",0,DLILibrary[[#This Row],[Value of DLI (in mln)]]),DLILibrary[[#This Row],[Value of DLI (in mln)]])</f>
        <v>5</v>
      </c>
      <c r="M693" s="239">
        <f>IF(DLILibrary[[#This Row],[DLI/DLR]]="DLI",DLILibrary[[#This Row],[Value of DLI (in mln)]]/(VLOOKUP(DLILibrary[[#This Row],[Project ID]],'RBF Projects'!A:U,12,FALSE)),0)</f>
        <v>0</v>
      </c>
      <c r="N693" s="95" t="s">
        <v>62</v>
      </c>
      <c r="O693" s="45" t="s">
        <v>1195</v>
      </c>
      <c r="P693" s="76" t="s">
        <v>28</v>
      </c>
      <c r="Q693" s="95" t="s">
        <v>1206</v>
      </c>
      <c r="R693" s="76" t="s">
        <v>62</v>
      </c>
    </row>
    <row r="694" spans="1:18" ht="16" outlineLevel="1" x14ac:dyDescent="0.2">
      <c r="A694" s="76" t="s">
        <v>115</v>
      </c>
      <c r="B694" s="95" t="s">
        <v>154</v>
      </c>
      <c r="C694" s="44" t="s">
        <v>24</v>
      </c>
      <c r="D694" s="76" t="s">
        <v>58</v>
      </c>
      <c r="E694" s="95" t="s">
        <v>102</v>
      </c>
      <c r="F694" s="95" t="s">
        <v>3232</v>
      </c>
      <c r="G694" s="95" t="s">
        <v>2831</v>
      </c>
      <c r="H694" s="95" t="s">
        <v>78</v>
      </c>
      <c r="I694" s="45" t="s">
        <v>1181</v>
      </c>
      <c r="J694" s="95" t="str">
        <f>LEFT(DLILibrary[[#This Row],[DLI]], 3)</f>
        <v>DLR</v>
      </c>
      <c r="K694" s="121">
        <v>7</v>
      </c>
      <c r="L694" s="121">
        <f>IF(DLILibrary[[#This Row],[DLI/DLR]]="DLI",IF(J695="DLR",0,DLILibrary[[#This Row],[Value of DLI (in mln)]]),DLILibrary[[#This Row],[Value of DLI (in mln)]])</f>
        <v>7</v>
      </c>
      <c r="M694" s="239">
        <f>IF(DLILibrary[[#This Row],[DLI/DLR]]="DLI",DLILibrary[[#This Row],[Value of DLI (in mln)]]/(VLOOKUP(DLILibrary[[#This Row],[Project ID]],'RBF Projects'!A:U,12,FALSE)),0)</f>
        <v>0</v>
      </c>
      <c r="N694" s="95" t="s">
        <v>62</v>
      </c>
      <c r="O694" s="45" t="s">
        <v>1197</v>
      </c>
      <c r="P694" s="76" t="s">
        <v>28</v>
      </c>
      <c r="Q694" s="95" t="s">
        <v>1213</v>
      </c>
      <c r="R694" s="76" t="s">
        <v>62</v>
      </c>
    </row>
    <row r="695" spans="1:18" ht="16" outlineLevel="1" x14ac:dyDescent="0.2">
      <c r="A695" s="76" t="s">
        <v>115</v>
      </c>
      <c r="B695" s="95" t="s">
        <v>154</v>
      </c>
      <c r="C695" s="44" t="s">
        <v>24</v>
      </c>
      <c r="D695" s="76" t="s">
        <v>58</v>
      </c>
      <c r="E695" s="95" t="s">
        <v>102</v>
      </c>
      <c r="F695" s="95" t="s">
        <v>3232</v>
      </c>
      <c r="G695" s="95" t="s">
        <v>3295</v>
      </c>
      <c r="H695" s="95" t="s">
        <v>352</v>
      </c>
      <c r="I695" s="45" t="s">
        <v>1182</v>
      </c>
      <c r="J695" s="95" t="str">
        <f>LEFT(DLILibrary[[#This Row],[DLI]], 3)</f>
        <v>DLR</v>
      </c>
      <c r="K695" s="121">
        <v>9</v>
      </c>
      <c r="L695" s="121">
        <f>IF(DLILibrary[[#This Row],[DLI/DLR]]="DLI",IF(J696="DLR",0,DLILibrary[[#This Row],[Value of DLI (in mln)]]),DLILibrary[[#This Row],[Value of DLI (in mln)]])</f>
        <v>9</v>
      </c>
      <c r="M695" s="239">
        <f>IF(DLILibrary[[#This Row],[DLI/DLR]]="DLI",DLILibrary[[#This Row],[Value of DLI (in mln)]]/(VLOOKUP(DLILibrary[[#This Row],[Project ID]],'RBF Projects'!A:U,12,FALSE)),0)</f>
        <v>0</v>
      </c>
      <c r="N695" s="95" t="s">
        <v>62</v>
      </c>
      <c r="O695" s="45" t="s">
        <v>1198</v>
      </c>
      <c r="P695" s="76" t="s">
        <v>28</v>
      </c>
      <c r="Q695" s="95" t="s">
        <v>1214</v>
      </c>
      <c r="R695" s="76" t="s">
        <v>62</v>
      </c>
    </row>
    <row r="696" spans="1:18" ht="16" outlineLevel="1" x14ac:dyDescent="0.2">
      <c r="A696" s="76" t="s">
        <v>115</v>
      </c>
      <c r="B696" s="95" t="s">
        <v>154</v>
      </c>
      <c r="C696" s="44" t="s">
        <v>24</v>
      </c>
      <c r="D696" s="76" t="s">
        <v>58</v>
      </c>
      <c r="E696" s="95" t="s">
        <v>102</v>
      </c>
      <c r="F696" s="95" t="s">
        <v>3232</v>
      </c>
      <c r="G696" s="95" t="s">
        <v>3240</v>
      </c>
      <c r="H696" s="95" t="s">
        <v>78</v>
      </c>
      <c r="I696" s="45" t="s">
        <v>1183</v>
      </c>
      <c r="J696" s="95" t="str">
        <f>LEFT(DLILibrary[[#This Row],[DLI]], 3)</f>
        <v>DLR</v>
      </c>
      <c r="K696" s="121">
        <v>7</v>
      </c>
      <c r="L696" s="121">
        <f>IF(DLILibrary[[#This Row],[DLI/DLR]]="DLI",IF(J697="DLR",0,DLILibrary[[#This Row],[Value of DLI (in mln)]]),DLILibrary[[#This Row],[Value of DLI (in mln)]])</f>
        <v>7</v>
      </c>
      <c r="M696" s="239">
        <f>IF(DLILibrary[[#This Row],[DLI/DLR]]="DLI",DLILibrary[[#This Row],[Value of DLI (in mln)]]/(VLOOKUP(DLILibrary[[#This Row],[Project ID]],'RBF Projects'!A:U,12,FALSE)),0)</f>
        <v>0</v>
      </c>
      <c r="N696" s="95" t="s">
        <v>62</v>
      </c>
      <c r="O696" s="45" t="s">
        <v>1197</v>
      </c>
      <c r="P696" s="76" t="s">
        <v>28</v>
      </c>
      <c r="Q696" s="95" t="s">
        <v>1215</v>
      </c>
      <c r="R696" s="76" t="s">
        <v>62</v>
      </c>
    </row>
    <row r="697" spans="1:18" ht="16" x14ac:dyDescent="0.2">
      <c r="A697" s="76" t="s">
        <v>115</v>
      </c>
      <c r="B697" s="95" t="s">
        <v>154</v>
      </c>
      <c r="C697" s="44" t="s">
        <v>24</v>
      </c>
      <c r="D697" s="76" t="s">
        <v>58</v>
      </c>
      <c r="E697" s="95" t="s">
        <v>102</v>
      </c>
      <c r="F697" s="95" t="s">
        <v>3231</v>
      </c>
      <c r="G697" s="95" t="s">
        <v>3260</v>
      </c>
      <c r="H697" s="95" t="s">
        <v>352</v>
      </c>
      <c r="I697" s="135" t="s">
        <v>1184</v>
      </c>
      <c r="J697" s="136" t="str">
        <f>LEFT(DLILibrary[[#This Row],[DLI]], 3)</f>
        <v>DLI</v>
      </c>
      <c r="K697" s="137">
        <f>SUM(K698:K702)</f>
        <v>48</v>
      </c>
      <c r="L697" s="137">
        <f>IF(DLILibrary[[#This Row],[DLI/DLR]]="DLI",IF(J698="DLR",0,DLILibrary[[#This Row],[Value of DLI (in mln)]]),DLILibrary[[#This Row],[Value of DLI (in mln)]])</f>
        <v>0</v>
      </c>
      <c r="M697" s="239">
        <f>IF(DLILibrary[[#This Row],[DLI/DLR]]="DLI",DLILibrary[[#This Row],[Value of DLI (in mln)]]/(VLOOKUP(DLILibrary[[#This Row],[Project ID]],'RBF Projects'!A:U,12,FALSE)),0)</f>
        <v>0.25</v>
      </c>
      <c r="N697" s="95" t="s">
        <v>62</v>
      </c>
      <c r="O697" s="138" t="s">
        <v>597</v>
      </c>
      <c r="P697" s="76" t="s">
        <v>28</v>
      </c>
      <c r="Q697" s="76" t="s">
        <v>995</v>
      </c>
      <c r="R697" s="76" t="s">
        <v>62</v>
      </c>
    </row>
    <row r="698" spans="1:18" ht="16" outlineLevel="1" x14ac:dyDescent="0.2">
      <c r="A698" s="76" t="s">
        <v>115</v>
      </c>
      <c r="B698" s="95" t="s">
        <v>154</v>
      </c>
      <c r="C698" s="44" t="s">
        <v>24</v>
      </c>
      <c r="D698" s="76" t="s">
        <v>58</v>
      </c>
      <c r="E698" s="95" t="s">
        <v>102</v>
      </c>
      <c r="F698" s="95" t="s">
        <v>3231</v>
      </c>
      <c r="G698" s="95" t="s">
        <v>3260</v>
      </c>
      <c r="H698" s="95" t="s">
        <v>78</v>
      </c>
      <c r="I698" s="45" t="s">
        <v>1185</v>
      </c>
      <c r="J698" s="95" t="str">
        <f>LEFT(DLILibrary[[#This Row],[DLI]], 3)</f>
        <v>DLR</v>
      </c>
      <c r="K698" s="121">
        <v>3</v>
      </c>
      <c r="L698" s="121">
        <f>IF(DLILibrary[[#This Row],[DLI/DLR]]="DLI",IF(J699="DLR",0,DLILibrary[[#This Row],[Value of DLI (in mln)]]),DLILibrary[[#This Row],[Value of DLI (in mln)]])</f>
        <v>3</v>
      </c>
      <c r="M698" s="239">
        <f>IF(DLILibrary[[#This Row],[DLI/DLR]]="DLI",DLILibrary[[#This Row],[Value of DLI (in mln)]]/(VLOOKUP(DLILibrary[[#This Row],[Project ID]],'RBF Projects'!A:U,12,FALSE)),0)</f>
        <v>0</v>
      </c>
      <c r="N698" s="95" t="s">
        <v>62</v>
      </c>
      <c r="O698" s="45" t="s">
        <v>1199</v>
      </c>
      <c r="P698" s="76" t="s">
        <v>28</v>
      </c>
      <c r="Q698" s="95" t="s">
        <v>1216</v>
      </c>
      <c r="R698" s="76" t="s">
        <v>62</v>
      </c>
    </row>
    <row r="699" spans="1:18" ht="16" outlineLevel="1" x14ac:dyDescent="0.2">
      <c r="A699" s="76" t="s">
        <v>115</v>
      </c>
      <c r="B699" s="95" t="s">
        <v>154</v>
      </c>
      <c r="C699" s="44" t="s">
        <v>24</v>
      </c>
      <c r="D699" s="76" t="s">
        <v>58</v>
      </c>
      <c r="E699" s="95" t="s">
        <v>102</v>
      </c>
      <c r="F699" s="95" t="s">
        <v>3231</v>
      </c>
      <c r="G699" s="95" t="s">
        <v>3260</v>
      </c>
      <c r="H699" s="95" t="s">
        <v>75</v>
      </c>
      <c r="I699" s="45" t="s">
        <v>3303</v>
      </c>
      <c r="J699" s="95" t="str">
        <f>LEFT(DLILibrary[[#This Row],[DLI]], 3)</f>
        <v>DLR</v>
      </c>
      <c r="K699" s="121">
        <v>11</v>
      </c>
      <c r="L699" s="121">
        <f>IF(DLILibrary[[#This Row],[DLI/DLR]]="DLI",IF(J700="DLR",0,DLILibrary[[#This Row],[Value of DLI (in mln)]]),DLILibrary[[#This Row],[Value of DLI (in mln)]])</f>
        <v>11</v>
      </c>
      <c r="M699" s="239">
        <f>IF(DLILibrary[[#This Row],[DLI/DLR]]="DLI",DLILibrary[[#This Row],[Value of DLI (in mln)]]/(VLOOKUP(DLILibrary[[#This Row],[Project ID]],'RBF Projects'!A:U,12,FALSE)),0)</f>
        <v>0</v>
      </c>
      <c r="N699" s="95" t="s">
        <v>62</v>
      </c>
      <c r="O699" s="45" t="s">
        <v>1200</v>
      </c>
      <c r="P699" s="76" t="s">
        <v>28</v>
      </c>
      <c r="Q699" s="95" t="s">
        <v>1217</v>
      </c>
      <c r="R699" s="76" t="s">
        <v>62</v>
      </c>
    </row>
    <row r="700" spans="1:18" ht="16" outlineLevel="1" x14ac:dyDescent="0.2">
      <c r="A700" s="76" t="s">
        <v>115</v>
      </c>
      <c r="B700" s="95" t="s">
        <v>154</v>
      </c>
      <c r="C700" s="44" t="s">
        <v>24</v>
      </c>
      <c r="D700" s="76" t="s">
        <v>58</v>
      </c>
      <c r="E700" s="95" t="s">
        <v>102</v>
      </c>
      <c r="F700" s="95" t="s">
        <v>3231</v>
      </c>
      <c r="G700" s="95" t="s">
        <v>3260</v>
      </c>
      <c r="H700" s="95" t="s">
        <v>75</v>
      </c>
      <c r="I700" s="45" t="s">
        <v>3300</v>
      </c>
      <c r="J700" s="95" t="str">
        <f>LEFT(DLILibrary[[#This Row],[DLI]], 3)</f>
        <v>DLR</v>
      </c>
      <c r="K700" s="121">
        <v>12</v>
      </c>
      <c r="L700" s="121">
        <f>IF(DLILibrary[[#This Row],[DLI/DLR]]="DLI",IF(J701="DLR",0,DLILibrary[[#This Row],[Value of DLI (in mln)]]),DLILibrary[[#This Row],[Value of DLI (in mln)]])</f>
        <v>12</v>
      </c>
      <c r="M700" s="239">
        <f>IF(DLILibrary[[#This Row],[DLI/DLR]]="DLI",DLILibrary[[#This Row],[Value of DLI (in mln)]]/(VLOOKUP(DLILibrary[[#This Row],[Project ID]],'RBF Projects'!A:U,12,FALSE)),0)</f>
        <v>0</v>
      </c>
      <c r="N700" s="95" t="s">
        <v>62</v>
      </c>
      <c r="O700" s="45" t="s">
        <v>1200</v>
      </c>
      <c r="P700" s="76" t="s">
        <v>28</v>
      </c>
      <c r="Q700" s="95" t="s">
        <v>1217</v>
      </c>
      <c r="R700" s="76" t="s">
        <v>62</v>
      </c>
    </row>
    <row r="701" spans="1:18" ht="16" outlineLevel="1" x14ac:dyDescent="0.2">
      <c r="A701" s="76" t="s">
        <v>115</v>
      </c>
      <c r="B701" s="95" t="s">
        <v>154</v>
      </c>
      <c r="C701" s="44" t="s">
        <v>24</v>
      </c>
      <c r="D701" s="76" t="s">
        <v>58</v>
      </c>
      <c r="E701" s="95" t="s">
        <v>102</v>
      </c>
      <c r="F701" s="95" t="s">
        <v>3231</v>
      </c>
      <c r="G701" s="95" t="s">
        <v>3260</v>
      </c>
      <c r="H701" s="95" t="s">
        <v>75</v>
      </c>
      <c r="I701" s="45" t="s">
        <v>3301</v>
      </c>
      <c r="J701" s="95" t="str">
        <f>LEFT(DLILibrary[[#This Row],[DLI]], 3)</f>
        <v>DLR</v>
      </c>
      <c r="K701" s="121">
        <v>11</v>
      </c>
      <c r="L701" s="121">
        <f>IF(DLILibrary[[#This Row],[DLI/DLR]]="DLI",IF(J702="DLR",0,DLILibrary[[#This Row],[Value of DLI (in mln)]]),DLILibrary[[#This Row],[Value of DLI (in mln)]])</f>
        <v>11</v>
      </c>
      <c r="M701" s="239">
        <f>IF(DLILibrary[[#This Row],[DLI/DLR]]="DLI",DLILibrary[[#This Row],[Value of DLI (in mln)]]/(VLOOKUP(DLILibrary[[#This Row],[Project ID]],'RBF Projects'!A:U,12,FALSE)),0)</f>
        <v>0</v>
      </c>
      <c r="N701" s="95" t="s">
        <v>62</v>
      </c>
      <c r="O701" s="45" t="s">
        <v>1200</v>
      </c>
      <c r="P701" s="76" t="s">
        <v>28</v>
      </c>
      <c r="Q701" s="95" t="s">
        <v>1217</v>
      </c>
      <c r="R701" s="76" t="s">
        <v>62</v>
      </c>
    </row>
    <row r="702" spans="1:18" ht="16" outlineLevel="1" x14ac:dyDescent="0.2">
      <c r="A702" s="76" t="s">
        <v>115</v>
      </c>
      <c r="B702" s="95" t="s">
        <v>154</v>
      </c>
      <c r="C702" s="44" t="s">
        <v>24</v>
      </c>
      <c r="D702" s="76" t="s">
        <v>58</v>
      </c>
      <c r="E702" s="95" t="s">
        <v>102</v>
      </c>
      <c r="F702" s="95" t="s">
        <v>3231</v>
      </c>
      <c r="G702" s="95" t="s">
        <v>3260</v>
      </c>
      <c r="H702" s="95" t="s">
        <v>75</v>
      </c>
      <c r="I702" s="45" t="s">
        <v>3302</v>
      </c>
      <c r="J702" s="95" t="str">
        <f>LEFT(DLILibrary[[#This Row],[DLI]], 3)</f>
        <v>DLR</v>
      </c>
      <c r="K702" s="121">
        <v>11</v>
      </c>
      <c r="L702" s="121">
        <f>IF(DLILibrary[[#This Row],[DLI/DLR]]="DLI",IF(J703="DLR",0,DLILibrary[[#This Row],[Value of DLI (in mln)]]),DLILibrary[[#This Row],[Value of DLI (in mln)]])</f>
        <v>11</v>
      </c>
      <c r="M702" s="239">
        <f>IF(DLILibrary[[#This Row],[DLI/DLR]]="DLI",DLILibrary[[#This Row],[Value of DLI (in mln)]]/(VLOOKUP(DLILibrary[[#This Row],[Project ID]],'RBF Projects'!A:U,12,FALSE)),0)</f>
        <v>0</v>
      </c>
      <c r="N702" s="95" t="s">
        <v>62</v>
      </c>
      <c r="O702" s="45" t="s">
        <v>1200</v>
      </c>
      <c r="P702" s="76" t="s">
        <v>28</v>
      </c>
      <c r="Q702" s="95" t="s">
        <v>1217</v>
      </c>
      <c r="R702" s="76" t="s">
        <v>62</v>
      </c>
    </row>
    <row r="703" spans="1:18" s="78" customFormat="1" ht="16" x14ac:dyDescent="0.2">
      <c r="A703" s="77" t="s">
        <v>107</v>
      </c>
      <c r="B703" s="78" t="s">
        <v>1220</v>
      </c>
      <c r="C703" s="151" t="s">
        <v>19</v>
      </c>
      <c r="D703" s="77" t="s">
        <v>59</v>
      </c>
      <c r="E703" s="78" t="s">
        <v>36</v>
      </c>
      <c r="F703" s="78" t="s">
        <v>2810</v>
      </c>
      <c r="G703" s="78" t="s">
        <v>2815</v>
      </c>
      <c r="H703" s="78" t="s">
        <v>472</v>
      </c>
      <c r="I703" s="129" t="s">
        <v>2913</v>
      </c>
      <c r="J703" s="130" t="str">
        <f>LEFT(DLILibrary[[#This Row],[DLI]], 3)</f>
        <v>DLI</v>
      </c>
      <c r="K703" s="131">
        <f>SUM(K704:K710)</f>
        <v>8</v>
      </c>
      <c r="L703" s="131">
        <f>IF(DLILibrary[[#This Row],[DLI/DLR]]="DLI",IF(J704="DLR",0,DLILibrary[[#This Row],[Value of DLI (in mln)]]),DLILibrary[[#This Row],[Value of DLI (in mln)]])</f>
        <v>0</v>
      </c>
      <c r="M703" s="239">
        <f>IF(DLILibrary[[#This Row],[DLI/DLR]]="DLI",DLILibrary[[#This Row],[Value of DLI (in mln)]]/(VLOOKUP(DLILibrary[[#This Row],[Project ID]],'RBF Projects'!A:U,12,FALSE)),0)</f>
        <v>9.3567251461988299E-2</v>
      </c>
      <c r="N703" s="78" t="s">
        <v>995</v>
      </c>
      <c r="O703" s="133" t="s">
        <v>597</v>
      </c>
      <c r="P703" s="77" t="s">
        <v>27</v>
      </c>
      <c r="Q703" s="77" t="s">
        <v>995</v>
      </c>
      <c r="R703" s="77" t="s">
        <v>62</v>
      </c>
    </row>
    <row r="704" spans="1:18" ht="16" outlineLevel="1" x14ac:dyDescent="0.2">
      <c r="A704" s="76" t="s">
        <v>107</v>
      </c>
      <c r="B704" s="95" t="s">
        <v>1220</v>
      </c>
      <c r="C704" s="44" t="s">
        <v>19</v>
      </c>
      <c r="D704" s="76" t="s">
        <v>59</v>
      </c>
      <c r="E704" s="95" t="s">
        <v>36</v>
      </c>
      <c r="F704" s="95" t="s">
        <v>2810</v>
      </c>
      <c r="G704" s="95" t="s">
        <v>2815</v>
      </c>
      <c r="H704" s="95" t="s">
        <v>472</v>
      </c>
      <c r="I704" s="45" t="s">
        <v>2914</v>
      </c>
      <c r="J704" s="95" t="str">
        <f>LEFT(DLILibrary[[#This Row],[DLI]], 3)</f>
        <v>DLR</v>
      </c>
      <c r="K704" s="121">
        <v>0.5</v>
      </c>
      <c r="L704" s="121">
        <f>IF(DLILibrary[[#This Row],[DLI/DLR]]="DLI",IF(J705="DLR",0,DLILibrary[[#This Row],[Value of DLI (in mln)]]),DLILibrary[[#This Row],[Value of DLI (in mln)]])</f>
        <v>0.5</v>
      </c>
      <c r="M704" s="239">
        <f>IF(DLILibrary[[#This Row],[DLI/DLR]]="DLI",DLILibrary[[#This Row],[Value of DLI (in mln)]]/(VLOOKUP(DLILibrary[[#This Row],[Project ID]],'RBF Projects'!A:U,12,FALSE)),0)</f>
        <v>0</v>
      </c>
      <c r="N704" s="95" t="s">
        <v>62</v>
      </c>
      <c r="O704" s="138" t="s">
        <v>472</v>
      </c>
      <c r="P704" s="76" t="s">
        <v>30</v>
      </c>
      <c r="Q704" s="95" t="s">
        <v>1221</v>
      </c>
      <c r="R704" s="76" t="s">
        <v>62</v>
      </c>
    </row>
    <row r="705" spans="1:18" ht="16" outlineLevel="1" x14ac:dyDescent="0.2">
      <c r="A705" s="76" t="s">
        <v>107</v>
      </c>
      <c r="B705" s="95" t="s">
        <v>1220</v>
      </c>
      <c r="C705" s="44" t="s">
        <v>19</v>
      </c>
      <c r="D705" s="76" t="s">
        <v>59</v>
      </c>
      <c r="E705" s="95" t="s">
        <v>36</v>
      </c>
      <c r="F705" s="95" t="s">
        <v>2810</v>
      </c>
      <c r="G705" s="95" t="s">
        <v>2815</v>
      </c>
      <c r="H705" s="95" t="s">
        <v>472</v>
      </c>
      <c r="I705" s="45" t="s">
        <v>2915</v>
      </c>
      <c r="J705" s="95" t="str">
        <f>LEFT(DLILibrary[[#This Row],[DLI]], 3)</f>
        <v>DLR</v>
      </c>
      <c r="K705" s="121">
        <v>1</v>
      </c>
      <c r="L705" s="121">
        <f>IF(DLILibrary[[#This Row],[DLI/DLR]]="DLI",IF(J706="DLR",0,DLILibrary[[#This Row],[Value of DLI (in mln)]]),DLILibrary[[#This Row],[Value of DLI (in mln)]])</f>
        <v>1</v>
      </c>
      <c r="M705" s="239">
        <f>IF(DLILibrary[[#This Row],[DLI/DLR]]="DLI",DLILibrary[[#This Row],[Value of DLI (in mln)]]/(VLOOKUP(DLILibrary[[#This Row],[Project ID]],'RBF Projects'!A:U,12,FALSE)),0)</f>
        <v>0</v>
      </c>
      <c r="N705" s="95" t="s">
        <v>61</v>
      </c>
      <c r="O705" s="45" t="s">
        <v>3056</v>
      </c>
      <c r="P705" s="76" t="s">
        <v>28</v>
      </c>
      <c r="Q705" s="95" t="s">
        <v>2916</v>
      </c>
      <c r="R705" s="76" t="s">
        <v>62</v>
      </c>
    </row>
    <row r="706" spans="1:18" ht="16" outlineLevel="1" x14ac:dyDescent="0.2">
      <c r="A706" s="76" t="s">
        <v>107</v>
      </c>
      <c r="B706" s="95" t="s">
        <v>1220</v>
      </c>
      <c r="C706" s="44" t="s">
        <v>19</v>
      </c>
      <c r="D706" s="76" t="s">
        <v>59</v>
      </c>
      <c r="E706" s="95" t="s">
        <v>36</v>
      </c>
      <c r="F706" s="95" t="s">
        <v>2810</v>
      </c>
      <c r="G706" s="95" t="s">
        <v>2815</v>
      </c>
      <c r="H706" s="95" t="s">
        <v>472</v>
      </c>
      <c r="I706" s="45" t="s">
        <v>2917</v>
      </c>
      <c r="J706" s="95" t="str">
        <f>LEFT(DLILibrary[[#This Row],[DLI]], 3)</f>
        <v>DLR</v>
      </c>
      <c r="K706" s="121">
        <v>1</v>
      </c>
      <c r="L706" s="121">
        <f>IF(DLILibrary[[#This Row],[DLI/DLR]]="DLI",IF(J707="DLR",0,DLILibrary[[#This Row],[Value of DLI (in mln)]]),DLILibrary[[#This Row],[Value of DLI (in mln)]])</f>
        <v>1</v>
      </c>
      <c r="M706" s="239">
        <f>IF(DLILibrary[[#This Row],[DLI/DLR]]="DLI",DLILibrary[[#This Row],[Value of DLI (in mln)]]/(VLOOKUP(DLILibrary[[#This Row],[Project ID]],'RBF Projects'!A:U,12,FALSE)),0)</f>
        <v>0</v>
      </c>
      <c r="N706" s="95" t="s">
        <v>61</v>
      </c>
      <c r="O706" s="45" t="s">
        <v>3056</v>
      </c>
      <c r="P706" s="76" t="s">
        <v>28</v>
      </c>
      <c r="Q706" s="95" t="s">
        <v>2916</v>
      </c>
      <c r="R706" s="76" t="s">
        <v>62</v>
      </c>
    </row>
    <row r="707" spans="1:18" ht="16" outlineLevel="1" x14ac:dyDescent="0.2">
      <c r="A707" s="76" t="s">
        <v>107</v>
      </c>
      <c r="B707" s="95" t="s">
        <v>1220</v>
      </c>
      <c r="C707" s="44" t="s">
        <v>19</v>
      </c>
      <c r="D707" s="76" t="s">
        <v>59</v>
      </c>
      <c r="E707" s="95" t="s">
        <v>36</v>
      </c>
      <c r="F707" s="95" t="s">
        <v>2810</v>
      </c>
      <c r="G707" s="95" t="s">
        <v>2815</v>
      </c>
      <c r="H707" s="95" t="s">
        <v>472</v>
      </c>
      <c r="I707" s="45" t="s">
        <v>2918</v>
      </c>
      <c r="J707" s="95" t="str">
        <f>LEFT(DLILibrary[[#This Row],[DLI]], 3)</f>
        <v>DLR</v>
      </c>
      <c r="K707" s="121">
        <v>1</v>
      </c>
      <c r="L707" s="121">
        <f>IF(DLILibrary[[#This Row],[DLI/DLR]]="DLI",IF(J708="DLR",0,DLILibrary[[#This Row],[Value of DLI (in mln)]]),DLILibrary[[#This Row],[Value of DLI (in mln)]])</f>
        <v>1</v>
      </c>
      <c r="M707" s="239">
        <f>IF(DLILibrary[[#This Row],[DLI/DLR]]="DLI",DLILibrary[[#This Row],[Value of DLI (in mln)]]/(VLOOKUP(DLILibrary[[#This Row],[Project ID]],'RBF Projects'!A:U,12,FALSE)),0)</f>
        <v>0</v>
      </c>
      <c r="N707" s="95" t="s">
        <v>61</v>
      </c>
      <c r="O707" s="45" t="s">
        <v>3056</v>
      </c>
      <c r="P707" s="76" t="s">
        <v>28</v>
      </c>
      <c r="Q707" s="95" t="s">
        <v>2916</v>
      </c>
      <c r="R707" s="76" t="s">
        <v>62</v>
      </c>
    </row>
    <row r="708" spans="1:18" ht="16" outlineLevel="1" x14ac:dyDescent="0.2">
      <c r="A708" s="76" t="s">
        <v>107</v>
      </c>
      <c r="B708" s="95" t="s">
        <v>1220</v>
      </c>
      <c r="C708" s="44" t="s">
        <v>19</v>
      </c>
      <c r="D708" s="76" t="s">
        <v>59</v>
      </c>
      <c r="E708" s="95" t="s">
        <v>36</v>
      </c>
      <c r="F708" s="95" t="s">
        <v>2810</v>
      </c>
      <c r="G708" s="95" t="s">
        <v>2815</v>
      </c>
      <c r="H708" s="95" t="s">
        <v>472</v>
      </c>
      <c r="I708" s="45" t="s">
        <v>2919</v>
      </c>
      <c r="J708" s="95" t="str">
        <f>LEFT(DLILibrary[[#This Row],[DLI]], 3)</f>
        <v>DLR</v>
      </c>
      <c r="K708" s="121">
        <v>1</v>
      </c>
      <c r="L708" s="121">
        <f>IF(DLILibrary[[#This Row],[DLI/DLR]]="DLI",IF(J709="DLR",0,DLILibrary[[#This Row],[Value of DLI (in mln)]]),DLILibrary[[#This Row],[Value of DLI (in mln)]])</f>
        <v>1</v>
      </c>
      <c r="M708" s="239">
        <f>IF(DLILibrary[[#This Row],[DLI/DLR]]="DLI",DLILibrary[[#This Row],[Value of DLI (in mln)]]/(VLOOKUP(DLILibrary[[#This Row],[Project ID]],'RBF Projects'!A:U,12,FALSE)),0)</f>
        <v>0</v>
      </c>
      <c r="N708" s="95" t="s">
        <v>61</v>
      </c>
      <c r="O708" s="45" t="s">
        <v>3056</v>
      </c>
      <c r="P708" s="76" t="s">
        <v>28</v>
      </c>
      <c r="Q708" s="95" t="s">
        <v>2916</v>
      </c>
      <c r="R708" s="76" t="s">
        <v>62</v>
      </c>
    </row>
    <row r="709" spans="1:18" ht="16" outlineLevel="1" x14ac:dyDescent="0.2">
      <c r="A709" s="76" t="s">
        <v>107</v>
      </c>
      <c r="B709" s="95" t="s">
        <v>1220</v>
      </c>
      <c r="C709" s="44" t="s">
        <v>19</v>
      </c>
      <c r="D709" s="76" t="s">
        <v>59</v>
      </c>
      <c r="E709" s="95" t="s">
        <v>36</v>
      </c>
      <c r="F709" s="95" t="s">
        <v>2810</v>
      </c>
      <c r="G709" s="95" t="s">
        <v>2815</v>
      </c>
      <c r="H709" s="95" t="s">
        <v>472</v>
      </c>
      <c r="I709" s="45" t="s">
        <v>2920</v>
      </c>
      <c r="J709" s="95" t="str">
        <f>LEFT(DLILibrary[[#This Row],[DLI]], 3)</f>
        <v>DLR</v>
      </c>
      <c r="K709" s="121">
        <v>1</v>
      </c>
      <c r="L709" s="121">
        <f>IF(DLILibrary[[#This Row],[DLI/DLR]]="DLI",IF(J710="DLR",0,DLILibrary[[#This Row],[Value of DLI (in mln)]]),DLILibrary[[#This Row],[Value of DLI (in mln)]])</f>
        <v>1</v>
      </c>
      <c r="M709" s="239">
        <f>IF(DLILibrary[[#This Row],[DLI/DLR]]="DLI",DLILibrary[[#This Row],[Value of DLI (in mln)]]/(VLOOKUP(DLILibrary[[#This Row],[Project ID]],'RBF Projects'!A:U,12,FALSE)),0)</f>
        <v>0</v>
      </c>
      <c r="N709" s="95" t="s">
        <v>61</v>
      </c>
      <c r="O709" s="45" t="s">
        <v>3056</v>
      </c>
      <c r="P709" s="76" t="s">
        <v>28</v>
      </c>
      <c r="Q709" s="95" t="s">
        <v>2916</v>
      </c>
      <c r="R709" s="76" t="s">
        <v>62</v>
      </c>
    </row>
    <row r="710" spans="1:18" ht="16" outlineLevel="1" x14ac:dyDescent="0.2">
      <c r="A710" s="76" t="s">
        <v>107</v>
      </c>
      <c r="B710" s="95" t="s">
        <v>1220</v>
      </c>
      <c r="C710" s="44" t="s">
        <v>19</v>
      </c>
      <c r="D710" s="76" t="s">
        <v>59</v>
      </c>
      <c r="E710" s="95" t="s">
        <v>36</v>
      </c>
      <c r="F710" s="95" t="s">
        <v>2810</v>
      </c>
      <c r="G710" s="95" t="s">
        <v>2815</v>
      </c>
      <c r="H710" s="95" t="s">
        <v>472</v>
      </c>
      <c r="I710" s="45" t="s">
        <v>3057</v>
      </c>
      <c r="J710" s="95" t="str">
        <f>LEFT(DLILibrary[[#This Row],[DLI]], 3)</f>
        <v>DLR</v>
      </c>
      <c r="K710" s="121">
        <v>2.5</v>
      </c>
      <c r="L710" s="121">
        <f>IF(DLILibrary[[#This Row],[DLI/DLR]]="DLI",IF(J711="DLR",0,DLILibrary[[#This Row],[Value of DLI (in mln)]]),DLILibrary[[#This Row],[Value of DLI (in mln)]])</f>
        <v>2.5</v>
      </c>
      <c r="M710" s="239">
        <f>IF(DLILibrary[[#This Row],[DLI/DLR]]="DLI",DLILibrary[[#This Row],[Value of DLI (in mln)]]/(VLOOKUP(DLILibrary[[#This Row],[Project ID]],'RBF Projects'!A:U,12,FALSE)),0)</f>
        <v>0</v>
      </c>
      <c r="N710" s="95" t="s">
        <v>61</v>
      </c>
      <c r="O710" s="45" t="s">
        <v>3058</v>
      </c>
      <c r="P710" s="76" t="s">
        <v>28</v>
      </c>
      <c r="Q710" s="95" t="s">
        <v>2916</v>
      </c>
      <c r="R710" s="76" t="s">
        <v>62</v>
      </c>
    </row>
    <row r="711" spans="1:18" ht="16" x14ac:dyDescent="0.2">
      <c r="A711" s="76" t="s">
        <v>107</v>
      </c>
      <c r="B711" s="95" t="s">
        <v>1220</v>
      </c>
      <c r="C711" s="44" t="s">
        <v>19</v>
      </c>
      <c r="D711" s="76" t="s">
        <v>59</v>
      </c>
      <c r="E711" s="95" t="s">
        <v>36</v>
      </c>
      <c r="F711" s="95" t="s">
        <v>2810</v>
      </c>
      <c r="G711" s="95" t="s">
        <v>2821</v>
      </c>
      <c r="H711" s="95" t="s">
        <v>472</v>
      </c>
      <c r="I711" s="135" t="s">
        <v>3059</v>
      </c>
      <c r="J711" s="136" t="str">
        <f>LEFT(DLILibrary[[#This Row],[DLI]], 3)</f>
        <v>DLI</v>
      </c>
      <c r="K711" s="137">
        <f>SUM(K712:K723)</f>
        <v>15</v>
      </c>
      <c r="L711" s="137">
        <f>IF(DLILibrary[[#This Row],[DLI/DLR]]="DLI",IF(J712="DLR",0,DLILibrary[[#This Row],[Value of DLI (in mln)]]),DLILibrary[[#This Row],[Value of DLI (in mln)]])</f>
        <v>0</v>
      </c>
      <c r="M711" s="239">
        <f>IF(DLILibrary[[#This Row],[DLI/DLR]]="DLI",DLILibrary[[#This Row],[Value of DLI (in mln)]]/(VLOOKUP(DLILibrary[[#This Row],[Project ID]],'RBF Projects'!A:U,12,FALSE)),0)</f>
        <v>0.17543859649122806</v>
      </c>
      <c r="N711" s="95" t="s">
        <v>995</v>
      </c>
      <c r="O711" s="138" t="s">
        <v>597</v>
      </c>
      <c r="P711" s="76" t="s">
        <v>27</v>
      </c>
      <c r="Q711" s="76" t="s">
        <v>995</v>
      </c>
      <c r="R711" s="76" t="s">
        <v>62</v>
      </c>
    </row>
    <row r="712" spans="1:18" ht="16" outlineLevel="1" x14ac:dyDescent="0.2">
      <c r="A712" s="76" t="s">
        <v>107</v>
      </c>
      <c r="B712" s="95" t="s">
        <v>1220</v>
      </c>
      <c r="C712" s="44" t="s">
        <v>19</v>
      </c>
      <c r="D712" s="76" t="s">
        <v>59</v>
      </c>
      <c r="E712" s="95" t="s">
        <v>36</v>
      </c>
      <c r="F712" s="95" t="s">
        <v>2810</v>
      </c>
      <c r="G712" s="95" t="s">
        <v>2817</v>
      </c>
      <c r="H712" s="95" t="s">
        <v>472</v>
      </c>
      <c r="I712" s="45" t="s">
        <v>3060</v>
      </c>
      <c r="J712" s="95" t="str">
        <f>LEFT(DLILibrary[[#This Row],[DLI]], 3)</f>
        <v>DLR</v>
      </c>
      <c r="K712" s="121">
        <v>2</v>
      </c>
      <c r="L712" s="121">
        <f>IF(DLILibrary[[#This Row],[DLI/DLR]]="DLI",IF(J713="DLR",0,DLILibrary[[#This Row],[Value of DLI (in mln)]]),DLILibrary[[#This Row],[Value of DLI (in mln)]])</f>
        <v>2</v>
      </c>
      <c r="M712" s="239">
        <f>IF(DLILibrary[[#This Row],[DLI/DLR]]="DLI",DLILibrary[[#This Row],[Value of DLI (in mln)]]/(VLOOKUP(DLILibrary[[#This Row],[Project ID]],'RBF Projects'!A:U,12,FALSE)),0)</f>
        <v>0</v>
      </c>
      <c r="N712" s="95" t="s">
        <v>62</v>
      </c>
      <c r="O712" s="138" t="s">
        <v>472</v>
      </c>
      <c r="P712" s="76" t="s">
        <v>30</v>
      </c>
      <c r="Q712" s="95" t="s">
        <v>2921</v>
      </c>
      <c r="R712" s="76" t="s">
        <v>62</v>
      </c>
    </row>
    <row r="713" spans="1:18" ht="16" outlineLevel="1" x14ac:dyDescent="0.2">
      <c r="A713" s="76" t="s">
        <v>107</v>
      </c>
      <c r="B713" s="95" t="s">
        <v>1220</v>
      </c>
      <c r="C713" s="44" t="s">
        <v>19</v>
      </c>
      <c r="D713" s="76" t="s">
        <v>59</v>
      </c>
      <c r="E713" s="95" t="s">
        <v>36</v>
      </c>
      <c r="F713" s="95" t="s">
        <v>2810</v>
      </c>
      <c r="G713" s="95" t="s">
        <v>2821</v>
      </c>
      <c r="H713" s="95" t="s">
        <v>472</v>
      </c>
      <c r="I713" s="45" t="s">
        <v>1235</v>
      </c>
      <c r="J713" s="95" t="str">
        <f>LEFT(DLILibrary[[#This Row],[DLI]], 3)</f>
        <v>DLR</v>
      </c>
      <c r="K713" s="121">
        <v>3</v>
      </c>
      <c r="L713" s="121">
        <f>IF(DLILibrary[[#This Row],[DLI/DLR]]="DLI",IF(J714="DLR",0,DLILibrary[[#This Row],[Value of DLI (in mln)]]),DLILibrary[[#This Row],[Value of DLI (in mln)]])</f>
        <v>3</v>
      </c>
      <c r="M713" s="239">
        <f>IF(DLILibrary[[#This Row],[DLI/DLR]]="DLI",DLILibrary[[#This Row],[Value of DLI (in mln)]]/(VLOOKUP(DLILibrary[[#This Row],[Project ID]],'RBF Projects'!A:U,12,FALSE)),0)</f>
        <v>0</v>
      </c>
      <c r="N713" s="95" t="s">
        <v>62</v>
      </c>
      <c r="O713" s="138" t="s">
        <v>472</v>
      </c>
      <c r="P713" s="76" t="s">
        <v>30</v>
      </c>
      <c r="Q713" s="95" t="s">
        <v>1222</v>
      </c>
      <c r="R713" s="76" t="s">
        <v>62</v>
      </c>
    </row>
    <row r="714" spans="1:18" ht="16" outlineLevel="1" x14ac:dyDescent="0.2">
      <c r="A714" s="76" t="s">
        <v>107</v>
      </c>
      <c r="B714" s="95" t="s">
        <v>1220</v>
      </c>
      <c r="C714" s="44" t="s">
        <v>19</v>
      </c>
      <c r="D714" s="76" t="s">
        <v>59</v>
      </c>
      <c r="E714" s="95" t="s">
        <v>36</v>
      </c>
      <c r="F714" s="95" t="s">
        <v>2810</v>
      </c>
      <c r="G714" s="95" t="s">
        <v>2819</v>
      </c>
      <c r="H714" s="95" t="s">
        <v>472</v>
      </c>
      <c r="I714" s="45" t="s">
        <v>1236</v>
      </c>
      <c r="J714" s="95" t="str">
        <f>LEFT(DLILibrary[[#This Row],[DLI]], 3)</f>
        <v>DLR</v>
      </c>
      <c r="K714" s="121">
        <v>1.1000000000000001</v>
      </c>
      <c r="L714" s="121">
        <f>IF(DLILibrary[[#This Row],[DLI/DLR]]="DLI",IF(J715="DLR",0,DLILibrary[[#This Row],[Value of DLI (in mln)]]),DLILibrary[[#This Row],[Value of DLI (in mln)]])</f>
        <v>1.1000000000000001</v>
      </c>
      <c r="M714" s="239">
        <f>IF(DLILibrary[[#This Row],[DLI/DLR]]="DLI",DLILibrary[[#This Row],[Value of DLI (in mln)]]/(VLOOKUP(DLILibrary[[#This Row],[Project ID]],'RBF Projects'!A:U,12,FALSE)),0)</f>
        <v>0</v>
      </c>
      <c r="N714" s="95" t="s">
        <v>61</v>
      </c>
      <c r="O714" s="45" t="s">
        <v>1223</v>
      </c>
      <c r="P714" s="76" t="s">
        <v>30</v>
      </c>
      <c r="Q714" s="95" t="s">
        <v>1224</v>
      </c>
      <c r="R714" s="76" t="s">
        <v>62</v>
      </c>
    </row>
    <row r="715" spans="1:18" ht="16" outlineLevel="1" x14ac:dyDescent="0.2">
      <c r="A715" s="76" t="s">
        <v>107</v>
      </c>
      <c r="B715" s="95" t="s">
        <v>1220</v>
      </c>
      <c r="C715" s="44" t="s">
        <v>19</v>
      </c>
      <c r="D715" s="76" t="s">
        <v>59</v>
      </c>
      <c r="E715" s="95" t="s">
        <v>36</v>
      </c>
      <c r="F715" s="95" t="s">
        <v>2810</v>
      </c>
      <c r="G715" s="95" t="s">
        <v>2819</v>
      </c>
      <c r="H715" s="95" t="s">
        <v>472</v>
      </c>
      <c r="I715" s="45" t="s">
        <v>1237</v>
      </c>
      <c r="J715" s="95" t="str">
        <f>LEFT(DLILibrary[[#This Row],[DLI]], 3)</f>
        <v>DLR</v>
      </c>
      <c r="K715" s="121">
        <v>2</v>
      </c>
      <c r="L715" s="121">
        <f>IF(DLILibrary[[#This Row],[DLI/DLR]]="DLI",IF(J716="DLR",0,DLILibrary[[#This Row],[Value of DLI (in mln)]]),DLILibrary[[#This Row],[Value of DLI (in mln)]])</f>
        <v>2</v>
      </c>
      <c r="M715" s="239">
        <f>IF(DLILibrary[[#This Row],[DLI/DLR]]="DLI",DLILibrary[[#This Row],[Value of DLI (in mln)]]/(VLOOKUP(DLILibrary[[#This Row],[Project ID]],'RBF Projects'!A:U,12,FALSE)),0)</f>
        <v>0</v>
      </c>
      <c r="N715" s="95" t="s">
        <v>62</v>
      </c>
      <c r="O715" s="138" t="s">
        <v>472</v>
      </c>
      <c r="P715" s="76" t="s">
        <v>28</v>
      </c>
      <c r="Q715" s="95" t="s">
        <v>1222</v>
      </c>
      <c r="R715" s="76" t="s">
        <v>62</v>
      </c>
    </row>
    <row r="716" spans="1:18" ht="16" outlineLevel="1" x14ac:dyDescent="0.2">
      <c r="A716" s="76" t="s">
        <v>107</v>
      </c>
      <c r="B716" s="95" t="s">
        <v>1220</v>
      </c>
      <c r="C716" s="44" t="s">
        <v>19</v>
      </c>
      <c r="D716" s="76" t="s">
        <v>59</v>
      </c>
      <c r="E716" s="95" t="s">
        <v>36</v>
      </c>
      <c r="F716" s="95" t="s">
        <v>2810</v>
      </c>
      <c r="G716" s="95" t="s">
        <v>2819</v>
      </c>
      <c r="H716" s="95" t="s">
        <v>472</v>
      </c>
      <c r="I716" s="45" t="s">
        <v>3061</v>
      </c>
      <c r="J716" s="95" t="str">
        <f>LEFT(DLILibrary[[#This Row],[DLI]], 3)</f>
        <v>DLR</v>
      </c>
      <c r="K716" s="121">
        <v>1</v>
      </c>
      <c r="L716" s="121">
        <f>IF(DLILibrary[[#This Row],[DLI/DLR]]="DLI",IF(J717="DLR",0,DLILibrary[[#This Row],[Value of DLI (in mln)]]),DLILibrary[[#This Row],[Value of DLI (in mln)]])</f>
        <v>1</v>
      </c>
      <c r="M716" s="239">
        <f>IF(DLILibrary[[#This Row],[DLI/DLR]]="DLI",DLILibrary[[#This Row],[Value of DLI (in mln)]]/(VLOOKUP(DLILibrary[[#This Row],[Project ID]],'RBF Projects'!A:U,12,FALSE)),0)</f>
        <v>0</v>
      </c>
      <c r="N716" s="95" t="s">
        <v>61</v>
      </c>
      <c r="O716" s="45" t="s">
        <v>3062</v>
      </c>
      <c r="P716" s="76" t="s">
        <v>28</v>
      </c>
      <c r="Q716" s="95" t="s">
        <v>1222</v>
      </c>
      <c r="R716" s="76" t="s">
        <v>62</v>
      </c>
    </row>
    <row r="717" spans="1:18" ht="16" outlineLevel="1" x14ac:dyDescent="0.2">
      <c r="A717" s="76" t="s">
        <v>107</v>
      </c>
      <c r="B717" s="95" t="s">
        <v>1220</v>
      </c>
      <c r="C717" s="44" t="s">
        <v>19</v>
      </c>
      <c r="D717" s="76" t="s">
        <v>59</v>
      </c>
      <c r="E717" s="95" t="s">
        <v>36</v>
      </c>
      <c r="F717" s="95" t="s">
        <v>2810</v>
      </c>
      <c r="G717" s="95" t="s">
        <v>2819</v>
      </c>
      <c r="H717" s="95" t="s">
        <v>472</v>
      </c>
      <c r="I717" s="45" t="s">
        <v>1238</v>
      </c>
      <c r="J717" s="95" t="str">
        <f>LEFT(DLILibrary[[#This Row],[DLI]], 3)</f>
        <v>DLR</v>
      </c>
      <c r="K717" s="121">
        <v>0.9</v>
      </c>
      <c r="L717" s="121">
        <f>IF(DLILibrary[[#This Row],[DLI/DLR]]="DLI",IF(J718="DLR",0,DLILibrary[[#This Row],[Value of DLI (in mln)]]),DLILibrary[[#This Row],[Value of DLI (in mln)]])</f>
        <v>0.9</v>
      </c>
      <c r="M717" s="239">
        <f>IF(DLILibrary[[#This Row],[DLI/DLR]]="DLI",DLILibrary[[#This Row],[Value of DLI (in mln)]]/(VLOOKUP(DLILibrary[[#This Row],[Project ID]],'RBF Projects'!A:U,12,FALSE)),0)</f>
        <v>0</v>
      </c>
      <c r="N717" s="95" t="s">
        <v>61</v>
      </c>
      <c r="O717" s="138" t="s">
        <v>1225</v>
      </c>
      <c r="P717" s="76" t="s">
        <v>30</v>
      </c>
      <c r="Q717" s="95" t="s">
        <v>1226</v>
      </c>
      <c r="R717" s="76" t="s">
        <v>62</v>
      </c>
    </row>
    <row r="718" spans="1:18" ht="16" outlineLevel="1" x14ac:dyDescent="0.2">
      <c r="A718" s="76" t="s">
        <v>107</v>
      </c>
      <c r="B718" s="95" t="s">
        <v>1220</v>
      </c>
      <c r="C718" s="44" t="s">
        <v>19</v>
      </c>
      <c r="D718" s="76" t="s">
        <v>59</v>
      </c>
      <c r="E718" s="95" t="s">
        <v>36</v>
      </c>
      <c r="F718" s="95" t="s">
        <v>2810</v>
      </c>
      <c r="G718" s="95" t="s">
        <v>2819</v>
      </c>
      <c r="H718" s="95" t="s">
        <v>472</v>
      </c>
      <c r="I718" s="45" t="s">
        <v>1239</v>
      </c>
      <c r="J718" s="95" t="str">
        <f>LEFT(DLILibrary[[#This Row],[DLI]], 3)</f>
        <v>DLR</v>
      </c>
      <c r="K718" s="121">
        <v>1</v>
      </c>
      <c r="L718" s="121">
        <f>IF(DLILibrary[[#This Row],[DLI/DLR]]="DLI",IF(J719="DLR",0,DLILibrary[[#This Row],[Value of DLI (in mln)]]),DLILibrary[[#This Row],[Value of DLI (in mln)]])</f>
        <v>1</v>
      </c>
      <c r="M718" s="239">
        <f>IF(DLILibrary[[#This Row],[DLI/DLR]]="DLI",DLILibrary[[#This Row],[Value of DLI (in mln)]]/(VLOOKUP(DLILibrary[[#This Row],[Project ID]],'RBF Projects'!A:U,12,FALSE)),0)</f>
        <v>0</v>
      </c>
      <c r="N718" s="95" t="s">
        <v>62</v>
      </c>
      <c r="O718" s="138" t="s">
        <v>472</v>
      </c>
      <c r="P718" s="76" t="s">
        <v>28</v>
      </c>
      <c r="Q718" s="95" t="s">
        <v>1222</v>
      </c>
      <c r="R718" s="76" t="s">
        <v>62</v>
      </c>
    </row>
    <row r="719" spans="1:18" ht="16" outlineLevel="1" x14ac:dyDescent="0.2">
      <c r="A719" s="76" t="s">
        <v>107</v>
      </c>
      <c r="B719" s="95" t="s">
        <v>1220</v>
      </c>
      <c r="C719" s="44" t="s">
        <v>19</v>
      </c>
      <c r="D719" s="76" t="s">
        <v>59</v>
      </c>
      <c r="E719" s="95" t="s">
        <v>36</v>
      </c>
      <c r="F719" s="95" t="s">
        <v>2810</v>
      </c>
      <c r="G719" s="95" t="s">
        <v>2819</v>
      </c>
      <c r="H719" s="95" t="s">
        <v>472</v>
      </c>
      <c r="I719" s="45" t="s">
        <v>3063</v>
      </c>
      <c r="J719" s="95" t="str">
        <f>LEFT(DLILibrary[[#This Row],[DLI]], 3)</f>
        <v>DLR</v>
      </c>
      <c r="K719" s="121">
        <v>0.5</v>
      </c>
      <c r="L719" s="121">
        <f>IF(DLILibrary[[#This Row],[DLI/DLR]]="DLI",IF(J720="DLR",0,DLILibrary[[#This Row],[Value of DLI (in mln)]]),DLILibrary[[#This Row],[Value of DLI (in mln)]])</f>
        <v>0.5</v>
      </c>
      <c r="M719" s="239">
        <f>IF(DLILibrary[[#This Row],[DLI/DLR]]="DLI",DLILibrary[[#This Row],[Value of DLI (in mln)]]/(VLOOKUP(DLILibrary[[#This Row],[Project ID]],'RBF Projects'!A:U,12,FALSE)),0)</f>
        <v>0</v>
      </c>
      <c r="N719" s="95" t="s">
        <v>61</v>
      </c>
      <c r="O719" s="45" t="s">
        <v>3062</v>
      </c>
      <c r="P719" s="76" t="s">
        <v>28</v>
      </c>
      <c r="Q719" s="95" t="s">
        <v>1222</v>
      </c>
      <c r="R719" s="76" t="s">
        <v>62</v>
      </c>
    </row>
    <row r="720" spans="1:18" ht="16" outlineLevel="1" x14ac:dyDescent="0.2">
      <c r="A720" s="76" t="s">
        <v>107</v>
      </c>
      <c r="B720" s="95" t="s">
        <v>1220</v>
      </c>
      <c r="C720" s="44" t="s">
        <v>19</v>
      </c>
      <c r="D720" s="76" t="s">
        <v>59</v>
      </c>
      <c r="E720" s="95" t="s">
        <v>36</v>
      </c>
      <c r="F720" s="95" t="s">
        <v>2810</v>
      </c>
      <c r="G720" s="95" t="s">
        <v>2819</v>
      </c>
      <c r="H720" s="95" t="s">
        <v>472</v>
      </c>
      <c r="I720" s="45" t="s">
        <v>3064</v>
      </c>
      <c r="J720" s="95" t="str">
        <f>LEFT(DLILibrary[[#This Row],[DLI]], 3)</f>
        <v>DLR</v>
      </c>
      <c r="K720" s="121">
        <v>0.5</v>
      </c>
      <c r="L720" s="121">
        <f>IF(DLILibrary[[#This Row],[DLI/DLR]]="DLI",IF(J721="DLR",0,DLILibrary[[#This Row],[Value of DLI (in mln)]]),DLILibrary[[#This Row],[Value of DLI (in mln)]])</f>
        <v>0.5</v>
      </c>
      <c r="M720" s="239">
        <f>IF(DLILibrary[[#This Row],[DLI/DLR]]="DLI",DLILibrary[[#This Row],[Value of DLI (in mln)]]/(VLOOKUP(DLILibrary[[#This Row],[Project ID]],'RBF Projects'!A:U,12,FALSE)),0)</f>
        <v>0</v>
      </c>
      <c r="N720" s="95" t="s">
        <v>61</v>
      </c>
      <c r="O720" s="45" t="s">
        <v>3065</v>
      </c>
      <c r="P720" s="76" t="s">
        <v>28</v>
      </c>
      <c r="Q720" s="95" t="s">
        <v>1222</v>
      </c>
      <c r="R720" s="76" t="s">
        <v>62</v>
      </c>
    </row>
    <row r="721" spans="1:18" ht="16" outlineLevel="1" x14ac:dyDescent="0.2">
      <c r="A721" s="76" t="s">
        <v>107</v>
      </c>
      <c r="B721" s="95" t="s">
        <v>1220</v>
      </c>
      <c r="C721" s="44" t="s">
        <v>19</v>
      </c>
      <c r="D721" s="76" t="s">
        <v>59</v>
      </c>
      <c r="E721" s="95" t="s">
        <v>36</v>
      </c>
      <c r="F721" s="95" t="s">
        <v>2810</v>
      </c>
      <c r="G721" s="95" t="s">
        <v>2819</v>
      </c>
      <c r="H721" s="95" t="s">
        <v>472</v>
      </c>
      <c r="I721" s="45" t="s">
        <v>3066</v>
      </c>
      <c r="J721" s="95" t="str">
        <f>LEFT(DLILibrary[[#This Row],[DLI]], 3)</f>
        <v>DLR</v>
      </c>
      <c r="K721" s="121">
        <v>0.5</v>
      </c>
      <c r="L721" s="121">
        <f>IF(DLILibrary[[#This Row],[DLI/DLR]]="DLI",IF(J722="DLR",0,DLILibrary[[#This Row],[Value of DLI (in mln)]]),DLILibrary[[#This Row],[Value of DLI (in mln)]])</f>
        <v>0.5</v>
      </c>
      <c r="M721" s="239">
        <f>IF(DLILibrary[[#This Row],[DLI/DLR]]="DLI",DLILibrary[[#This Row],[Value of DLI (in mln)]]/(VLOOKUP(DLILibrary[[#This Row],[Project ID]],'RBF Projects'!A:U,12,FALSE)),0)</f>
        <v>0</v>
      </c>
      <c r="N721" s="95" t="s">
        <v>61</v>
      </c>
      <c r="O721" s="45" t="s">
        <v>3062</v>
      </c>
      <c r="P721" s="76" t="s">
        <v>28</v>
      </c>
      <c r="Q721" s="95" t="s">
        <v>1222</v>
      </c>
      <c r="R721" s="76" t="s">
        <v>62</v>
      </c>
    </row>
    <row r="722" spans="1:18" ht="16" outlineLevel="1" x14ac:dyDescent="0.2">
      <c r="A722" s="76" t="s">
        <v>107</v>
      </c>
      <c r="B722" s="95" t="s">
        <v>1220</v>
      </c>
      <c r="C722" s="44" t="s">
        <v>19</v>
      </c>
      <c r="D722" s="76" t="s">
        <v>59</v>
      </c>
      <c r="E722" s="95" t="s">
        <v>36</v>
      </c>
      <c r="F722" s="95" t="s">
        <v>2810</v>
      </c>
      <c r="G722" s="95" t="s">
        <v>2819</v>
      </c>
      <c r="H722" s="95" t="s">
        <v>472</v>
      </c>
      <c r="I722" s="45" t="s">
        <v>3067</v>
      </c>
      <c r="J722" s="95" t="str">
        <f>LEFT(DLILibrary[[#This Row],[DLI]], 3)</f>
        <v>DLR</v>
      </c>
      <c r="K722" s="121">
        <v>0.5</v>
      </c>
      <c r="L722" s="121">
        <f>IF(DLILibrary[[#This Row],[DLI/DLR]]="DLI",IF(J723="DLR",0,DLILibrary[[#This Row],[Value of DLI (in mln)]]),DLILibrary[[#This Row],[Value of DLI (in mln)]])</f>
        <v>0.5</v>
      </c>
      <c r="M722" s="239">
        <f>IF(DLILibrary[[#This Row],[DLI/DLR]]="DLI",DLILibrary[[#This Row],[Value of DLI (in mln)]]/(VLOOKUP(DLILibrary[[#This Row],[Project ID]],'RBF Projects'!A:U,12,FALSE)),0)</f>
        <v>0</v>
      </c>
      <c r="N722" s="95" t="s">
        <v>61</v>
      </c>
      <c r="O722" s="45" t="s">
        <v>3065</v>
      </c>
      <c r="P722" s="76" t="s">
        <v>28</v>
      </c>
      <c r="Q722" s="95" t="s">
        <v>1222</v>
      </c>
      <c r="R722" s="76" t="s">
        <v>62</v>
      </c>
    </row>
    <row r="723" spans="1:18" ht="16" outlineLevel="1" x14ac:dyDescent="0.2">
      <c r="A723" s="76" t="s">
        <v>107</v>
      </c>
      <c r="B723" s="95" t="s">
        <v>1220</v>
      </c>
      <c r="C723" s="44" t="s">
        <v>19</v>
      </c>
      <c r="D723" s="76" t="s">
        <v>59</v>
      </c>
      <c r="E723" s="95" t="s">
        <v>36</v>
      </c>
      <c r="F723" s="95" t="s">
        <v>2810</v>
      </c>
      <c r="G723" s="95" t="s">
        <v>2817</v>
      </c>
      <c r="H723" s="95" t="s">
        <v>472</v>
      </c>
      <c r="I723" s="45" t="s">
        <v>3068</v>
      </c>
      <c r="J723" s="95" t="str">
        <f>LEFT(DLILibrary[[#This Row],[DLI]], 3)</f>
        <v>DLR</v>
      </c>
      <c r="K723" s="121">
        <v>2</v>
      </c>
      <c r="L723" s="121">
        <f>IF(DLILibrary[[#This Row],[DLI/DLR]]="DLI",IF(J724="DLR",0,DLILibrary[[#This Row],[Value of DLI (in mln)]]),DLILibrary[[#This Row],[Value of DLI (in mln)]])</f>
        <v>2</v>
      </c>
      <c r="M723" s="239">
        <f>IF(DLILibrary[[#This Row],[DLI/DLR]]="DLI",DLILibrary[[#This Row],[Value of DLI (in mln)]]/(VLOOKUP(DLILibrary[[#This Row],[Project ID]],'RBF Projects'!A:U,12,FALSE)),0)</f>
        <v>0</v>
      </c>
      <c r="N723" s="95" t="s">
        <v>62</v>
      </c>
      <c r="O723" s="138" t="s">
        <v>472</v>
      </c>
      <c r="P723" s="76" t="s">
        <v>28</v>
      </c>
      <c r="Q723" s="95" t="s">
        <v>1222</v>
      </c>
      <c r="R723" s="76" t="s">
        <v>62</v>
      </c>
    </row>
    <row r="724" spans="1:18" ht="16" x14ac:dyDescent="0.2">
      <c r="A724" s="76" t="s">
        <v>107</v>
      </c>
      <c r="B724" s="95" t="s">
        <v>1220</v>
      </c>
      <c r="C724" s="44" t="s">
        <v>19</v>
      </c>
      <c r="D724" s="76" t="s">
        <v>59</v>
      </c>
      <c r="E724" s="95" t="s">
        <v>36</v>
      </c>
      <c r="F724" s="95" t="s">
        <v>3234</v>
      </c>
      <c r="G724" s="95" t="s">
        <v>2865</v>
      </c>
      <c r="H724" s="95" t="s">
        <v>472</v>
      </c>
      <c r="I724" s="135" t="s">
        <v>1240</v>
      </c>
      <c r="J724" s="136" t="str">
        <f>LEFT(DLILibrary[[#This Row],[DLI]], 3)</f>
        <v>DLI</v>
      </c>
      <c r="K724" s="137">
        <f>SUM(K725:K729)</f>
        <v>13</v>
      </c>
      <c r="L724" s="137">
        <f>IF(DLILibrary[[#This Row],[DLI/DLR]]="DLI",IF(J725="DLR",0,DLILibrary[[#This Row],[Value of DLI (in mln)]]),DLILibrary[[#This Row],[Value of DLI (in mln)]])</f>
        <v>0</v>
      </c>
      <c r="M724" s="239">
        <f>IF(DLILibrary[[#This Row],[DLI/DLR]]="DLI",DLILibrary[[#This Row],[Value of DLI (in mln)]]/(VLOOKUP(DLILibrary[[#This Row],[Project ID]],'RBF Projects'!A:U,12,FALSE)),0)</f>
        <v>0.15204678362573099</v>
      </c>
      <c r="N724" s="95" t="s">
        <v>995</v>
      </c>
      <c r="O724" s="138" t="s">
        <v>597</v>
      </c>
      <c r="P724" s="76" t="s">
        <v>27</v>
      </c>
      <c r="Q724" s="76" t="s">
        <v>995</v>
      </c>
      <c r="R724" s="76" t="s">
        <v>62</v>
      </c>
    </row>
    <row r="725" spans="1:18" ht="16" outlineLevel="1" x14ac:dyDescent="0.2">
      <c r="A725" s="76" t="s">
        <v>107</v>
      </c>
      <c r="B725" s="95" t="s">
        <v>1220</v>
      </c>
      <c r="C725" s="44" t="s">
        <v>19</v>
      </c>
      <c r="D725" s="76" t="s">
        <v>59</v>
      </c>
      <c r="E725" s="95" t="s">
        <v>36</v>
      </c>
      <c r="F725" s="95" t="s">
        <v>3234</v>
      </c>
      <c r="G725" s="95" t="s">
        <v>2865</v>
      </c>
      <c r="H725" s="95" t="s">
        <v>472</v>
      </c>
      <c r="I725" s="45" t="s">
        <v>1241</v>
      </c>
      <c r="J725" s="95" t="str">
        <f>LEFT(DLILibrary[[#This Row],[DLI]], 3)</f>
        <v>DLR</v>
      </c>
      <c r="K725" s="121">
        <v>3.5</v>
      </c>
      <c r="L725" s="121">
        <f>IF(DLILibrary[[#This Row],[DLI/DLR]]="DLI",IF(J726="DLR",0,DLILibrary[[#This Row],[Value of DLI (in mln)]]),DLILibrary[[#This Row],[Value of DLI (in mln)]])</f>
        <v>3.5</v>
      </c>
      <c r="M725" s="239">
        <f>IF(DLILibrary[[#This Row],[DLI/DLR]]="DLI",DLILibrary[[#This Row],[Value of DLI (in mln)]]/(VLOOKUP(DLILibrary[[#This Row],[Project ID]],'RBF Projects'!A:U,12,FALSE)),0)</f>
        <v>0</v>
      </c>
      <c r="N725" s="95" t="s">
        <v>62</v>
      </c>
      <c r="O725" s="138" t="s">
        <v>472</v>
      </c>
      <c r="P725" s="76" t="s">
        <v>30</v>
      </c>
      <c r="Q725" s="95" t="s">
        <v>1227</v>
      </c>
      <c r="R725" s="76" t="s">
        <v>62</v>
      </c>
    </row>
    <row r="726" spans="1:18" ht="16" outlineLevel="1" x14ac:dyDescent="0.2">
      <c r="A726" s="76" t="s">
        <v>107</v>
      </c>
      <c r="B726" s="95" t="s">
        <v>1220</v>
      </c>
      <c r="C726" s="44" t="s">
        <v>19</v>
      </c>
      <c r="D726" s="76" t="s">
        <v>59</v>
      </c>
      <c r="E726" s="95" t="s">
        <v>36</v>
      </c>
      <c r="F726" s="95" t="s">
        <v>3234</v>
      </c>
      <c r="G726" s="95" t="s">
        <v>2865</v>
      </c>
      <c r="H726" s="95" t="s">
        <v>472</v>
      </c>
      <c r="I726" s="45" t="s">
        <v>1242</v>
      </c>
      <c r="J726" s="95" t="str">
        <f>LEFT(DLILibrary[[#This Row],[DLI]], 3)</f>
        <v>DLR</v>
      </c>
      <c r="K726" s="121">
        <v>3.5</v>
      </c>
      <c r="L726" s="121">
        <f>IF(DLILibrary[[#This Row],[DLI/DLR]]="DLI",IF(J727="DLR",0,DLILibrary[[#This Row],[Value of DLI (in mln)]]),DLILibrary[[#This Row],[Value of DLI (in mln)]])</f>
        <v>3.5</v>
      </c>
      <c r="M726" s="239">
        <f>IF(DLILibrary[[#This Row],[DLI/DLR]]="DLI",DLILibrary[[#This Row],[Value of DLI (in mln)]]/(VLOOKUP(DLILibrary[[#This Row],[Project ID]],'RBF Projects'!A:U,12,FALSE)),0)</f>
        <v>0</v>
      </c>
      <c r="N726" s="95" t="s">
        <v>61</v>
      </c>
      <c r="O726" s="45" t="s">
        <v>1228</v>
      </c>
      <c r="P726" s="76" t="s">
        <v>28</v>
      </c>
      <c r="Q726" s="95" t="s">
        <v>1229</v>
      </c>
      <c r="R726" s="76" t="s">
        <v>62</v>
      </c>
    </row>
    <row r="727" spans="1:18" ht="16" outlineLevel="1" x14ac:dyDescent="0.2">
      <c r="A727" s="76" t="s">
        <v>107</v>
      </c>
      <c r="B727" s="95" t="s">
        <v>1220</v>
      </c>
      <c r="C727" s="44" t="s">
        <v>19</v>
      </c>
      <c r="D727" s="76" t="s">
        <v>59</v>
      </c>
      <c r="E727" s="95" t="s">
        <v>36</v>
      </c>
      <c r="F727" s="95" t="s">
        <v>3234</v>
      </c>
      <c r="G727" s="95" t="s">
        <v>2865</v>
      </c>
      <c r="H727" s="95" t="s">
        <v>472</v>
      </c>
      <c r="I727" s="45" t="s">
        <v>1243</v>
      </c>
      <c r="J727" s="95" t="str">
        <f>LEFT(DLILibrary[[#This Row],[DLI]], 3)</f>
        <v>DLR</v>
      </c>
      <c r="K727" s="121">
        <v>2</v>
      </c>
      <c r="L727" s="121">
        <f>IF(DLILibrary[[#This Row],[DLI/DLR]]="DLI",IF(J728="DLR",0,DLILibrary[[#This Row],[Value of DLI (in mln)]]),DLILibrary[[#This Row],[Value of DLI (in mln)]])</f>
        <v>2</v>
      </c>
      <c r="M727" s="239">
        <f>IF(DLILibrary[[#This Row],[DLI/DLR]]="DLI",DLILibrary[[#This Row],[Value of DLI (in mln)]]/(VLOOKUP(DLILibrary[[#This Row],[Project ID]],'RBF Projects'!A:U,12,FALSE)),0)</f>
        <v>0</v>
      </c>
      <c r="N727" s="95" t="s">
        <v>61</v>
      </c>
      <c r="O727" s="45" t="s">
        <v>1228</v>
      </c>
      <c r="P727" s="76" t="s">
        <v>28</v>
      </c>
      <c r="Q727" s="95" t="s">
        <v>1229</v>
      </c>
      <c r="R727" s="76" t="s">
        <v>62</v>
      </c>
    </row>
    <row r="728" spans="1:18" ht="16" outlineLevel="1" x14ac:dyDescent="0.2">
      <c r="A728" s="76" t="s">
        <v>107</v>
      </c>
      <c r="B728" s="95" t="s">
        <v>1220</v>
      </c>
      <c r="C728" s="44" t="s">
        <v>19</v>
      </c>
      <c r="D728" s="76" t="s">
        <v>59</v>
      </c>
      <c r="E728" s="95" t="s">
        <v>36</v>
      </c>
      <c r="F728" s="95" t="s">
        <v>3234</v>
      </c>
      <c r="G728" s="95" t="s">
        <v>2865</v>
      </c>
      <c r="H728" s="95" t="s">
        <v>472</v>
      </c>
      <c r="I728" s="45" t="s">
        <v>1244</v>
      </c>
      <c r="J728" s="95" t="str">
        <f>LEFT(DLILibrary[[#This Row],[DLI]], 3)</f>
        <v>DLR</v>
      </c>
      <c r="K728" s="121">
        <v>2</v>
      </c>
      <c r="L728" s="121">
        <f>IF(DLILibrary[[#This Row],[DLI/DLR]]="DLI",IF(J729="DLR",0,DLILibrary[[#This Row],[Value of DLI (in mln)]]),DLILibrary[[#This Row],[Value of DLI (in mln)]])</f>
        <v>2</v>
      </c>
      <c r="M728" s="239">
        <f>IF(DLILibrary[[#This Row],[DLI/DLR]]="DLI",DLILibrary[[#This Row],[Value of DLI (in mln)]]/(VLOOKUP(DLILibrary[[#This Row],[Project ID]],'RBF Projects'!A:U,12,FALSE)),0)</f>
        <v>0</v>
      </c>
      <c r="N728" s="95" t="s">
        <v>61</v>
      </c>
      <c r="O728" s="45" t="s">
        <v>1228</v>
      </c>
      <c r="P728" s="76" t="s">
        <v>28</v>
      </c>
      <c r="Q728" s="95" t="s">
        <v>1229</v>
      </c>
      <c r="R728" s="76" t="s">
        <v>62</v>
      </c>
    </row>
    <row r="729" spans="1:18" ht="16" outlineLevel="1" x14ac:dyDescent="0.2">
      <c r="A729" s="76" t="s">
        <v>107</v>
      </c>
      <c r="B729" s="95" t="s">
        <v>1220</v>
      </c>
      <c r="C729" s="44" t="s">
        <v>19</v>
      </c>
      <c r="D729" s="76" t="s">
        <v>59</v>
      </c>
      <c r="E729" s="95" t="s">
        <v>36</v>
      </c>
      <c r="F729" s="95" t="s">
        <v>3234</v>
      </c>
      <c r="G729" s="95" t="s">
        <v>2865</v>
      </c>
      <c r="H729" s="95" t="s">
        <v>472</v>
      </c>
      <c r="I729" s="45" t="s">
        <v>1245</v>
      </c>
      <c r="J729" s="95" t="str">
        <f>LEFT(DLILibrary[[#This Row],[DLI]], 3)</f>
        <v>DLR</v>
      </c>
      <c r="K729" s="121">
        <v>2</v>
      </c>
      <c r="L729" s="121">
        <f>IF(DLILibrary[[#This Row],[DLI/DLR]]="DLI",IF(J730="DLR",0,DLILibrary[[#This Row],[Value of DLI (in mln)]]),DLILibrary[[#This Row],[Value of DLI (in mln)]])</f>
        <v>2</v>
      </c>
      <c r="M729" s="239">
        <f>IF(DLILibrary[[#This Row],[DLI/DLR]]="DLI",DLILibrary[[#This Row],[Value of DLI (in mln)]]/(VLOOKUP(DLILibrary[[#This Row],[Project ID]],'RBF Projects'!A:U,12,FALSE)),0)</f>
        <v>0</v>
      </c>
      <c r="N729" s="95" t="s">
        <v>61</v>
      </c>
      <c r="O729" s="45" t="s">
        <v>1228</v>
      </c>
      <c r="P729" s="76" t="s">
        <v>28</v>
      </c>
      <c r="Q729" s="95" t="s">
        <v>1229</v>
      </c>
      <c r="R729" s="76" t="s">
        <v>62</v>
      </c>
    </row>
    <row r="730" spans="1:18" ht="16" x14ac:dyDescent="0.2">
      <c r="A730" s="76" t="s">
        <v>107</v>
      </c>
      <c r="B730" s="95" t="s">
        <v>1220</v>
      </c>
      <c r="C730" s="44" t="s">
        <v>19</v>
      </c>
      <c r="D730" s="76" t="s">
        <v>59</v>
      </c>
      <c r="E730" s="95" t="s">
        <v>36</v>
      </c>
      <c r="F730" s="95" t="s">
        <v>3230</v>
      </c>
      <c r="G730" s="95" t="s">
        <v>50</v>
      </c>
      <c r="H730" s="95" t="s">
        <v>472</v>
      </c>
      <c r="I730" s="135" t="s">
        <v>216</v>
      </c>
      <c r="J730" s="136" t="str">
        <f>LEFT(DLILibrary[[#This Row],[DLI]], 3)</f>
        <v>DLI</v>
      </c>
      <c r="K730" s="137">
        <f>SUM(K731:K738)</f>
        <v>29.500000000000004</v>
      </c>
      <c r="L730" s="137">
        <f>IF(DLILibrary[[#This Row],[DLI/DLR]]="DLI",IF(J731="DLR",0,DLILibrary[[#This Row],[Value of DLI (in mln)]]),DLILibrary[[#This Row],[Value of DLI (in mln)]])</f>
        <v>0</v>
      </c>
      <c r="M730" s="239">
        <f>IF(DLILibrary[[#This Row],[DLI/DLR]]="DLI",DLILibrary[[#This Row],[Value of DLI (in mln)]]/(VLOOKUP(DLILibrary[[#This Row],[Project ID]],'RBF Projects'!A:U,12,FALSE)),0)</f>
        <v>0.34502923976608191</v>
      </c>
      <c r="N730" s="95" t="s">
        <v>995</v>
      </c>
      <c r="O730" s="138" t="s">
        <v>597</v>
      </c>
      <c r="P730" s="76" t="s">
        <v>27</v>
      </c>
      <c r="Q730" s="76" t="s">
        <v>995</v>
      </c>
      <c r="R730" s="76" t="s">
        <v>62</v>
      </c>
    </row>
    <row r="731" spans="1:18" ht="16" outlineLevel="1" x14ac:dyDescent="0.2">
      <c r="A731" s="76" t="s">
        <v>107</v>
      </c>
      <c r="B731" s="95" t="s">
        <v>1220</v>
      </c>
      <c r="C731" s="44" t="s">
        <v>19</v>
      </c>
      <c r="D731" s="76" t="s">
        <v>59</v>
      </c>
      <c r="E731" s="95" t="s">
        <v>36</v>
      </c>
      <c r="F731" s="95" t="s">
        <v>3230</v>
      </c>
      <c r="G731" s="95" t="s">
        <v>50</v>
      </c>
      <c r="H731" s="95" t="s">
        <v>472</v>
      </c>
      <c r="I731" s="45" t="s">
        <v>1246</v>
      </c>
      <c r="J731" s="95" t="str">
        <f>LEFT(DLILibrary[[#This Row],[DLI]], 3)</f>
        <v>DLR</v>
      </c>
      <c r="K731" s="121">
        <v>1</v>
      </c>
      <c r="L731" s="121">
        <f>IF(DLILibrary[[#This Row],[DLI/DLR]]="DLI",IF(J732="DLR",0,DLILibrary[[#This Row],[Value of DLI (in mln)]]),DLILibrary[[#This Row],[Value of DLI (in mln)]])</f>
        <v>1</v>
      </c>
      <c r="M731" s="239">
        <f>IF(DLILibrary[[#This Row],[DLI/DLR]]="DLI",DLILibrary[[#This Row],[Value of DLI (in mln)]]/(VLOOKUP(DLILibrary[[#This Row],[Project ID]],'RBF Projects'!A:U,12,FALSE)),0)</f>
        <v>0</v>
      </c>
      <c r="N731" s="95" t="s">
        <v>62</v>
      </c>
      <c r="O731" s="138" t="s">
        <v>472</v>
      </c>
      <c r="P731" s="76" t="s">
        <v>30</v>
      </c>
      <c r="Q731" s="95" t="s">
        <v>1231</v>
      </c>
      <c r="R731" s="76" t="s">
        <v>62</v>
      </c>
    </row>
    <row r="732" spans="1:18" ht="16" outlineLevel="1" x14ac:dyDescent="0.2">
      <c r="A732" s="76" t="s">
        <v>107</v>
      </c>
      <c r="B732" s="95" t="s">
        <v>1220</v>
      </c>
      <c r="C732" s="44" t="s">
        <v>19</v>
      </c>
      <c r="D732" s="76" t="s">
        <v>59</v>
      </c>
      <c r="E732" s="95" t="s">
        <v>36</v>
      </c>
      <c r="F732" s="95" t="s">
        <v>3230</v>
      </c>
      <c r="G732" s="95" t="s">
        <v>50</v>
      </c>
      <c r="H732" s="95" t="s">
        <v>472</v>
      </c>
      <c r="I732" s="45" t="s">
        <v>1247</v>
      </c>
      <c r="J732" s="95" t="str">
        <f>LEFT(DLILibrary[[#This Row],[DLI]], 3)</f>
        <v>DLR</v>
      </c>
      <c r="K732" s="121">
        <v>3.4</v>
      </c>
      <c r="L732" s="121">
        <f>IF(DLILibrary[[#This Row],[DLI/DLR]]="DLI",IF(J733="DLR",0,DLILibrary[[#This Row],[Value of DLI (in mln)]]),DLILibrary[[#This Row],[Value of DLI (in mln)]])</f>
        <v>3.4</v>
      </c>
      <c r="M732" s="239">
        <f>IF(DLILibrary[[#This Row],[DLI/DLR]]="DLI",DLILibrary[[#This Row],[Value of DLI (in mln)]]/(VLOOKUP(DLILibrary[[#This Row],[Project ID]],'RBF Projects'!A:U,12,FALSE)),0)</f>
        <v>0</v>
      </c>
      <c r="N732" s="95" t="s">
        <v>61</v>
      </c>
      <c r="O732" s="45" t="s">
        <v>1230</v>
      </c>
      <c r="P732" s="76" t="s">
        <v>28</v>
      </c>
      <c r="Q732" s="95" t="s">
        <v>1229</v>
      </c>
      <c r="R732" s="76" t="s">
        <v>62</v>
      </c>
    </row>
    <row r="733" spans="1:18" ht="16" outlineLevel="1" x14ac:dyDescent="0.2">
      <c r="A733" s="76" t="s">
        <v>107</v>
      </c>
      <c r="B733" s="95" t="s">
        <v>1220</v>
      </c>
      <c r="C733" s="44" t="s">
        <v>19</v>
      </c>
      <c r="D733" s="76" t="s">
        <v>59</v>
      </c>
      <c r="E733" s="95" t="s">
        <v>36</v>
      </c>
      <c r="F733" s="95" t="s">
        <v>3230</v>
      </c>
      <c r="G733" s="95" t="s">
        <v>50</v>
      </c>
      <c r="H733" s="95" t="s">
        <v>472</v>
      </c>
      <c r="I733" s="45" t="s">
        <v>1248</v>
      </c>
      <c r="J733" s="95" t="str">
        <f>LEFT(DLILibrary[[#This Row],[DLI]], 3)</f>
        <v>DLR</v>
      </c>
      <c r="K733" s="121">
        <v>6.6</v>
      </c>
      <c r="L733" s="121">
        <f>IF(DLILibrary[[#This Row],[DLI/DLR]]="DLI",IF(J734="DLR",0,DLILibrary[[#This Row],[Value of DLI (in mln)]]),DLILibrary[[#This Row],[Value of DLI (in mln)]])</f>
        <v>6.6</v>
      </c>
      <c r="M733" s="239">
        <f>IF(DLILibrary[[#This Row],[DLI/DLR]]="DLI",DLILibrary[[#This Row],[Value of DLI (in mln)]]/(VLOOKUP(DLILibrary[[#This Row],[Project ID]],'RBF Projects'!A:U,12,FALSE)),0)</f>
        <v>0</v>
      </c>
      <c r="N733" s="95" t="s">
        <v>62</v>
      </c>
      <c r="O733" s="138" t="s">
        <v>472</v>
      </c>
      <c r="P733" s="76" t="s">
        <v>28</v>
      </c>
      <c r="Q733" s="95" t="s">
        <v>1229</v>
      </c>
      <c r="R733" s="76" t="s">
        <v>62</v>
      </c>
    </row>
    <row r="734" spans="1:18" ht="16" outlineLevel="1" x14ac:dyDescent="0.2">
      <c r="A734" s="76" t="s">
        <v>107</v>
      </c>
      <c r="B734" s="95" t="s">
        <v>1220</v>
      </c>
      <c r="C734" s="44" t="s">
        <v>19</v>
      </c>
      <c r="D734" s="76" t="s">
        <v>59</v>
      </c>
      <c r="E734" s="95" t="s">
        <v>36</v>
      </c>
      <c r="F734" s="95" t="s">
        <v>3230</v>
      </c>
      <c r="G734" s="95" t="s">
        <v>50</v>
      </c>
      <c r="H734" s="95" t="s">
        <v>472</v>
      </c>
      <c r="I734" s="45" t="s">
        <v>1249</v>
      </c>
      <c r="J734" s="95" t="str">
        <f>LEFT(DLILibrary[[#This Row],[DLI]], 3)</f>
        <v>DLR</v>
      </c>
      <c r="K734" s="121">
        <v>6.6</v>
      </c>
      <c r="L734" s="121">
        <f>IF(DLILibrary[[#This Row],[DLI/DLR]]="DLI",IF(J735="DLR",0,DLILibrary[[#This Row],[Value of DLI (in mln)]]),DLILibrary[[#This Row],[Value of DLI (in mln)]])</f>
        <v>6.6</v>
      </c>
      <c r="M734" s="239">
        <f>IF(DLILibrary[[#This Row],[DLI/DLR]]="DLI",DLILibrary[[#This Row],[Value of DLI (in mln)]]/(VLOOKUP(DLILibrary[[#This Row],[Project ID]],'RBF Projects'!A:U,12,FALSE)),0)</f>
        <v>0</v>
      </c>
      <c r="N734" s="95" t="s">
        <v>62</v>
      </c>
      <c r="O734" s="138" t="s">
        <v>472</v>
      </c>
      <c r="P734" s="76" t="s">
        <v>28</v>
      </c>
      <c r="Q734" s="95" t="s">
        <v>1229</v>
      </c>
      <c r="R734" s="76" t="s">
        <v>62</v>
      </c>
    </row>
    <row r="735" spans="1:18" ht="16" outlineLevel="1" x14ac:dyDescent="0.2">
      <c r="A735" s="76" t="s">
        <v>107</v>
      </c>
      <c r="B735" s="95" t="s">
        <v>1220</v>
      </c>
      <c r="C735" s="44" t="s">
        <v>19</v>
      </c>
      <c r="D735" s="76" t="s">
        <v>59</v>
      </c>
      <c r="E735" s="95" t="s">
        <v>36</v>
      </c>
      <c r="F735" s="95" t="s">
        <v>3230</v>
      </c>
      <c r="G735" s="95" t="s">
        <v>50</v>
      </c>
      <c r="H735" s="95" t="s">
        <v>472</v>
      </c>
      <c r="I735" s="45" t="s">
        <v>1250</v>
      </c>
      <c r="J735" s="95" t="str">
        <f>LEFT(DLILibrary[[#This Row],[DLI]], 3)</f>
        <v>DLR</v>
      </c>
      <c r="K735" s="121">
        <v>6.6</v>
      </c>
      <c r="L735" s="121">
        <f>IF(DLILibrary[[#This Row],[DLI/DLR]]="DLI",IF(J736="DLR",0,DLILibrary[[#This Row],[Value of DLI (in mln)]]),DLILibrary[[#This Row],[Value of DLI (in mln)]])</f>
        <v>6.6</v>
      </c>
      <c r="M735" s="239">
        <f>IF(DLILibrary[[#This Row],[DLI/DLR]]="DLI",DLILibrary[[#This Row],[Value of DLI (in mln)]]/(VLOOKUP(DLILibrary[[#This Row],[Project ID]],'RBF Projects'!A:U,12,FALSE)),0)</f>
        <v>0</v>
      </c>
      <c r="N735" s="95" t="s">
        <v>62</v>
      </c>
      <c r="O735" s="138" t="s">
        <v>472</v>
      </c>
      <c r="P735" s="76" t="s">
        <v>28</v>
      </c>
      <c r="Q735" s="95" t="s">
        <v>1229</v>
      </c>
      <c r="R735" s="76" t="s">
        <v>62</v>
      </c>
    </row>
    <row r="736" spans="1:18" ht="16" outlineLevel="1" x14ac:dyDescent="0.2">
      <c r="A736" s="76" t="s">
        <v>107</v>
      </c>
      <c r="B736" s="95" t="s">
        <v>1220</v>
      </c>
      <c r="C736" s="44" t="s">
        <v>19</v>
      </c>
      <c r="D736" s="76" t="s">
        <v>59</v>
      </c>
      <c r="E736" s="95" t="s">
        <v>36</v>
      </c>
      <c r="F736" s="95" t="s">
        <v>3230</v>
      </c>
      <c r="G736" s="95" t="s">
        <v>50</v>
      </c>
      <c r="H736" s="95" t="s">
        <v>472</v>
      </c>
      <c r="I736" s="45" t="s">
        <v>1251</v>
      </c>
      <c r="J736" s="95" t="str">
        <f>LEFT(DLILibrary[[#This Row],[DLI]], 3)</f>
        <v>DLR</v>
      </c>
      <c r="K736" s="121">
        <v>3</v>
      </c>
      <c r="L736" s="121">
        <f>IF(DLILibrary[[#This Row],[DLI/DLR]]="DLI",IF(J737="DLR",0,DLILibrary[[#This Row],[Value of DLI (in mln)]]),DLILibrary[[#This Row],[Value of DLI (in mln)]])</f>
        <v>3</v>
      </c>
      <c r="M736" s="239">
        <f>IF(DLILibrary[[#This Row],[DLI/DLR]]="DLI",DLILibrary[[#This Row],[Value of DLI (in mln)]]/(VLOOKUP(DLILibrary[[#This Row],[Project ID]],'RBF Projects'!A:U,12,FALSE)),0)</f>
        <v>0</v>
      </c>
      <c r="N736" s="95" t="s">
        <v>62</v>
      </c>
      <c r="O736" s="138" t="s">
        <v>472</v>
      </c>
      <c r="P736" s="76" t="s">
        <v>28</v>
      </c>
      <c r="Q736" s="95" t="s">
        <v>1229</v>
      </c>
      <c r="R736" s="76" t="s">
        <v>62</v>
      </c>
    </row>
    <row r="737" spans="1:18" ht="16" outlineLevel="1" x14ac:dyDescent="0.2">
      <c r="A737" s="76" t="s">
        <v>107</v>
      </c>
      <c r="B737" s="95" t="s">
        <v>1220</v>
      </c>
      <c r="C737" s="44" t="s">
        <v>19</v>
      </c>
      <c r="D737" s="76" t="s">
        <v>59</v>
      </c>
      <c r="E737" s="95" t="s">
        <v>36</v>
      </c>
      <c r="F737" s="95" t="s">
        <v>3230</v>
      </c>
      <c r="G737" s="95" t="s">
        <v>50</v>
      </c>
      <c r="H737" s="95" t="s">
        <v>472</v>
      </c>
      <c r="I737" s="45" t="s">
        <v>1252</v>
      </c>
      <c r="J737" s="95" t="str">
        <f>LEFT(DLILibrary[[#This Row],[DLI]], 3)</f>
        <v>DLR</v>
      </c>
      <c r="K737" s="121">
        <v>1.5</v>
      </c>
      <c r="L737" s="121">
        <f>IF(DLILibrary[[#This Row],[DLI/DLR]]="DLI",IF(J738="DLR",0,DLILibrary[[#This Row],[Value of DLI (in mln)]]),DLILibrary[[#This Row],[Value of DLI (in mln)]])</f>
        <v>1.5</v>
      </c>
      <c r="M737" s="239">
        <f>IF(DLILibrary[[#This Row],[DLI/DLR]]="DLI",DLILibrary[[#This Row],[Value of DLI (in mln)]]/(VLOOKUP(DLILibrary[[#This Row],[Project ID]],'RBF Projects'!A:U,12,FALSE)),0)</f>
        <v>0</v>
      </c>
      <c r="N737" s="95" t="s">
        <v>62</v>
      </c>
      <c r="O737" s="138" t="s">
        <v>472</v>
      </c>
      <c r="P737" s="76" t="s">
        <v>28</v>
      </c>
      <c r="Q737" s="95" t="s">
        <v>1229</v>
      </c>
      <c r="R737" s="76" t="s">
        <v>62</v>
      </c>
    </row>
    <row r="738" spans="1:18" ht="16" outlineLevel="1" x14ac:dyDescent="0.2">
      <c r="A738" s="76" t="s">
        <v>107</v>
      </c>
      <c r="B738" s="95" t="s">
        <v>1220</v>
      </c>
      <c r="C738" s="44" t="s">
        <v>19</v>
      </c>
      <c r="D738" s="76" t="s">
        <v>59</v>
      </c>
      <c r="E738" s="95" t="s">
        <v>36</v>
      </c>
      <c r="F738" s="95" t="s">
        <v>3230</v>
      </c>
      <c r="G738" s="95" t="s">
        <v>50</v>
      </c>
      <c r="H738" s="95" t="s">
        <v>472</v>
      </c>
      <c r="I738" s="45" t="s">
        <v>1253</v>
      </c>
      <c r="J738" s="95" t="str">
        <f>LEFT(DLILibrary[[#This Row],[DLI]], 3)</f>
        <v>DLR</v>
      </c>
      <c r="K738" s="121">
        <v>0.8</v>
      </c>
      <c r="L738" s="121">
        <f>IF(DLILibrary[[#This Row],[DLI/DLR]]="DLI",IF(J739="DLR",0,DLILibrary[[#This Row],[Value of DLI (in mln)]]),DLILibrary[[#This Row],[Value of DLI (in mln)]])</f>
        <v>0.8</v>
      </c>
      <c r="M738" s="239">
        <f>IF(DLILibrary[[#This Row],[DLI/DLR]]="DLI",DLILibrary[[#This Row],[Value of DLI (in mln)]]/(VLOOKUP(DLILibrary[[#This Row],[Project ID]],'RBF Projects'!A:U,12,FALSE)),0)</f>
        <v>0</v>
      </c>
      <c r="N738" s="95" t="s">
        <v>62</v>
      </c>
      <c r="O738" s="138" t="s">
        <v>472</v>
      </c>
      <c r="P738" s="76" t="s">
        <v>30</v>
      </c>
      <c r="Q738" s="95" t="s">
        <v>1232</v>
      </c>
      <c r="R738" s="76" t="s">
        <v>62</v>
      </c>
    </row>
    <row r="739" spans="1:18" ht="16" x14ac:dyDescent="0.2">
      <c r="A739" s="76" t="s">
        <v>107</v>
      </c>
      <c r="B739" s="95" t="s">
        <v>1220</v>
      </c>
      <c r="C739" s="44" t="s">
        <v>19</v>
      </c>
      <c r="D739" s="76" t="s">
        <v>59</v>
      </c>
      <c r="E739" s="95" t="s">
        <v>36</v>
      </c>
      <c r="F739" s="95" t="s">
        <v>3230</v>
      </c>
      <c r="G739" s="95" t="s">
        <v>3293</v>
      </c>
      <c r="H739" s="95" t="s">
        <v>472</v>
      </c>
      <c r="I739" s="135" t="s">
        <v>217</v>
      </c>
      <c r="J739" s="136" t="str">
        <f>LEFT(DLILibrary[[#This Row],[DLI]], 3)</f>
        <v>DLI</v>
      </c>
      <c r="K739" s="137">
        <f>SUM(K740:K747)</f>
        <v>20</v>
      </c>
      <c r="L739" s="137">
        <f>IF(DLILibrary[[#This Row],[DLI/DLR]]="DLI",IF(J740="DLR",0,DLILibrary[[#This Row],[Value of DLI (in mln)]]),DLILibrary[[#This Row],[Value of DLI (in mln)]])</f>
        <v>0</v>
      </c>
      <c r="M739" s="239">
        <f>IF(DLILibrary[[#This Row],[DLI/DLR]]="DLI",DLILibrary[[#This Row],[Value of DLI (in mln)]]/(VLOOKUP(DLILibrary[[#This Row],[Project ID]],'RBF Projects'!A:U,12,FALSE)),0)</f>
        <v>0.23391812865497075</v>
      </c>
      <c r="N739" s="95" t="s">
        <v>995</v>
      </c>
      <c r="O739" s="138" t="s">
        <v>597</v>
      </c>
      <c r="P739" s="76" t="s">
        <v>27</v>
      </c>
      <c r="Q739" s="76" t="s">
        <v>995</v>
      </c>
      <c r="R739" s="76" t="s">
        <v>62</v>
      </c>
    </row>
    <row r="740" spans="1:18" ht="16" outlineLevel="1" x14ac:dyDescent="0.2">
      <c r="A740" s="76" t="s">
        <v>107</v>
      </c>
      <c r="B740" s="95" t="s">
        <v>1220</v>
      </c>
      <c r="C740" s="44" t="s">
        <v>19</v>
      </c>
      <c r="D740" s="76" t="s">
        <v>59</v>
      </c>
      <c r="E740" s="95" t="s">
        <v>36</v>
      </c>
      <c r="F740" s="95" t="s">
        <v>3230</v>
      </c>
      <c r="G740" s="95" t="s">
        <v>3293</v>
      </c>
      <c r="H740" s="95" t="s">
        <v>472</v>
      </c>
      <c r="I740" s="45" t="s">
        <v>1254</v>
      </c>
      <c r="J740" s="95" t="str">
        <f>LEFT(DLILibrary[[#This Row],[DLI]], 3)</f>
        <v>DLR</v>
      </c>
      <c r="K740" s="121">
        <v>2.5</v>
      </c>
      <c r="L740" s="121">
        <f>IF(DLILibrary[[#This Row],[DLI/DLR]]="DLI",IF(J741="DLR",0,DLILibrary[[#This Row],[Value of DLI (in mln)]]),DLILibrary[[#This Row],[Value of DLI (in mln)]])</f>
        <v>2.5</v>
      </c>
      <c r="M740" s="239">
        <f>IF(DLILibrary[[#This Row],[DLI/DLR]]="DLI",DLILibrary[[#This Row],[Value of DLI (in mln)]]/(VLOOKUP(DLILibrary[[#This Row],[Project ID]],'RBF Projects'!A:U,12,FALSE)),0)</f>
        <v>0</v>
      </c>
      <c r="N740" s="95" t="s">
        <v>62</v>
      </c>
      <c r="O740" s="138" t="s">
        <v>472</v>
      </c>
      <c r="P740" s="76" t="s">
        <v>28</v>
      </c>
      <c r="Q740" s="95" t="s">
        <v>1229</v>
      </c>
      <c r="R740" s="76" t="s">
        <v>62</v>
      </c>
    </row>
    <row r="741" spans="1:18" ht="16" outlineLevel="1" x14ac:dyDescent="0.2">
      <c r="A741" s="76" t="s">
        <v>107</v>
      </c>
      <c r="B741" s="95" t="s">
        <v>1220</v>
      </c>
      <c r="C741" s="44" t="s">
        <v>19</v>
      </c>
      <c r="D741" s="76" t="s">
        <v>59</v>
      </c>
      <c r="E741" s="95" t="s">
        <v>36</v>
      </c>
      <c r="F741" s="95" t="s">
        <v>3230</v>
      </c>
      <c r="G741" s="95" t="s">
        <v>3293</v>
      </c>
      <c r="H741" s="95" t="s">
        <v>472</v>
      </c>
      <c r="I741" s="45" t="s">
        <v>1255</v>
      </c>
      <c r="J741" s="95" t="str">
        <f>LEFT(DLILibrary[[#This Row],[DLI]], 3)</f>
        <v>DLR</v>
      </c>
      <c r="K741" s="121">
        <v>3</v>
      </c>
      <c r="L741" s="121">
        <f>IF(DLILibrary[[#This Row],[DLI/DLR]]="DLI",IF(J742="DLR",0,DLILibrary[[#This Row],[Value of DLI (in mln)]]),DLILibrary[[#This Row],[Value of DLI (in mln)]])</f>
        <v>3</v>
      </c>
      <c r="M741" s="239">
        <f>IF(DLILibrary[[#This Row],[DLI/DLR]]="DLI",DLILibrary[[#This Row],[Value of DLI (in mln)]]/(VLOOKUP(DLILibrary[[#This Row],[Project ID]],'RBF Projects'!A:U,12,FALSE)),0)</f>
        <v>0</v>
      </c>
      <c r="N741" s="95" t="s">
        <v>62</v>
      </c>
      <c r="O741" s="138" t="s">
        <v>472</v>
      </c>
      <c r="P741" s="76" t="s">
        <v>28</v>
      </c>
      <c r="Q741" s="95" t="s">
        <v>1229</v>
      </c>
      <c r="R741" s="76" t="s">
        <v>62</v>
      </c>
    </row>
    <row r="742" spans="1:18" ht="16" outlineLevel="1" x14ac:dyDescent="0.2">
      <c r="A742" s="76" t="s">
        <v>107</v>
      </c>
      <c r="B742" s="95" t="s">
        <v>1220</v>
      </c>
      <c r="C742" s="44" t="s">
        <v>19</v>
      </c>
      <c r="D742" s="76" t="s">
        <v>59</v>
      </c>
      <c r="E742" s="95" t="s">
        <v>36</v>
      </c>
      <c r="F742" s="95" t="s">
        <v>3230</v>
      </c>
      <c r="G742" s="95" t="s">
        <v>3293</v>
      </c>
      <c r="H742" s="95" t="s">
        <v>472</v>
      </c>
      <c r="I742" s="45" t="s">
        <v>1256</v>
      </c>
      <c r="J742" s="95" t="str">
        <f>LEFT(DLILibrary[[#This Row],[DLI]], 3)</f>
        <v>DLR</v>
      </c>
      <c r="K742" s="121">
        <v>2.7</v>
      </c>
      <c r="L742" s="121">
        <f>IF(DLILibrary[[#This Row],[DLI/DLR]]="DLI",IF(J743="DLR",0,DLILibrary[[#This Row],[Value of DLI (in mln)]]),DLILibrary[[#This Row],[Value of DLI (in mln)]])</f>
        <v>2.7</v>
      </c>
      <c r="M742" s="239">
        <f>IF(DLILibrary[[#This Row],[DLI/DLR]]="DLI",DLILibrary[[#This Row],[Value of DLI (in mln)]]/(VLOOKUP(DLILibrary[[#This Row],[Project ID]],'RBF Projects'!A:U,12,FALSE)),0)</f>
        <v>0</v>
      </c>
      <c r="N742" s="95" t="s">
        <v>62</v>
      </c>
      <c r="O742" s="138" t="s">
        <v>472</v>
      </c>
      <c r="P742" s="76" t="s">
        <v>28</v>
      </c>
      <c r="Q742" s="95" t="s">
        <v>1229</v>
      </c>
      <c r="R742" s="76" t="s">
        <v>62</v>
      </c>
    </row>
    <row r="743" spans="1:18" ht="16" outlineLevel="1" x14ac:dyDescent="0.2">
      <c r="A743" s="76" t="s">
        <v>107</v>
      </c>
      <c r="B743" s="95" t="s">
        <v>1220</v>
      </c>
      <c r="C743" s="44" t="s">
        <v>19</v>
      </c>
      <c r="D743" s="76" t="s">
        <v>59</v>
      </c>
      <c r="E743" s="95" t="s">
        <v>36</v>
      </c>
      <c r="F743" s="95" t="s">
        <v>3230</v>
      </c>
      <c r="G743" s="95" t="s">
        <v>3293</v>
      </c>
      <c r="H743" s="95" t="s">
        <v>472</v>
      </c>
      <c r="I743" s="45" t="s">
        <v>1257</v>
      </c>
      <c r="J743" s="95" t="str">
        <f>LEFT(DLILibrary[[#This Row],[DLI]], 3)</f>
        <v>DLR</v>
      </c>
      <c r="K743" s="121">
        <v>2.7</v>
      </c>
      <c r="L743" s="121">
        <f>IF(DLILibrary[[#This Row],[DLI/DLR]]="DLI",IF(J744="DLR",0,DLILibrary[[#This Row],[Value of DLI (in mln)]]),DLILibrary[[#This Row],[Value of DLI (in mln)]])</f>
        <v>2.7</v>
      </c>
      <c r="M743" s="239">
        <f>IF(DLILibrary[[#This Row],[DLI/DLR]]="DLI",DLILibrary[[#This Row],[Value of DLI (in mln)]]/(VLOOKUP(DLILibrary[[#This Row],[Project ID]],'RBF Projects'!A:U,12,FALSE)),0)</f>
        <v>0</v>
      </c>
      <c r="N743" s="95" t="s">
        <v>62</v>
      </c>
      <c r="O743" s="138" t="s">
        <v>472</v>
      </c>
      <c r="P743" s="76" t="s">
        <v>28</v>
      </c>
      <c r="Q743" s="95" t="s">
        <v>1229</v>
      </c>
      <c r="R743" s="76" t="s">
        <v>62</v>
      </c>
    </row>
    <row r="744" spans="1:18" ht="16" outlineLevel="1" x14ac:dyDescent="0.2">
      <c r="A744" s="76" t="s">
        <v>107</v>
      </c>
      <c r="B744" s="95" t="s">
        <v>1220</v>
      </c>
      <c r="C744" s="44" t="s">
        <v>19</v>
      </c>
      <c r="D744" s="76" t="s">
        <v>59</v>
      </c>
      <c r="E744" s="95" t="s">
        <v>36</v>
      </c>
      <c r="F744" s="95" t="s">
        <v>3230</v>
      </c>
      <c r="G744" s="95" t="s">
        <v>3293</v>
      </c>
      <c r="H744" s="95" t="s">
        <v>472</v>
      </c>
      <c r="I744" s="45" t="s">
        <v>1258</v>
      </c>
      <c r="J744" s="95" t="str">
        <f>LEFT(DLILibrary[[#This Row],[DLI]], 3)</f>
        <v>DLR</v>
      </c>
      <c r="K744" s="121">
        <v>2.6</v>
      </c>
      <c r="L744" s="121">
        <f>IF(DLILibrary[[#This Row],[DLI/DLR]]="DLI",IF(J745="DLR",0,DLILibrary[[#This Row],[Value of DLI (in mln)]]),DLILibrary[[#This Row],[Value of DLI (in mln)]])</f>
        <v>2.6</v>
      </c>
      <c r="M744" s="239">
        <f>IF(DLILibrary[[#This Row],[DLI/DLR]]="DLI",DLILibrary[[#This Row],[Value of DLI (in mln)]]/(VLOOKUP(DLILibrary[[#This Row],[Project ID]],'RBF Projects'!A:U,12,FALSE)),0)</f>
        <v>0</v>
      </c>
      <c r="N744" s="95" t="s">
        <v>62</v>
      </c>
      <c r="O744" s="138" t="s">
        <v>472</v>
      </c>
      <c r="P744" s="76" t="s">
        <v>28</v>
      </c>
      <c r="Q744" s="95" t="s">
        <v>1229</v>
      </c>
      <c r="R744" s="76" t="s">
        <v>62</v>
      </c>
    </row>
    <row r="745" spans="1:18" ht="16" outlineLevel="1" x14ac:dyDescent="0.2">
      <c r="A745" s="76" t="s">
        <v>107</v>
      </c>
      <c r="B745" s="95" t="s">
        <v>1220</v>
      </c>
      <c r="C745" s="44" t="s">
        <v>19</v>
      </c>
      <c r="D745" s="76" t="s">
        <v>59</v>
      </c>
      <c r="E745" s="95" t="s">
        <v>36</v>
      </c>
      <c r="F745" s="95" t="s">
        <v>3230</v>
      </c>
      <c r="G745" s="95" t="s">
        <v>3293</v>
      </c>
      <c r="H745" s="95" t="s">
        <v>472</v>
      </c>
      <c r="I745" s="45" t="s">
        <v>1259</v>
      </c>
      <c r="J745" s="95" t="str">
        <f>LEFT(DLILibrary[[#This Row],[DLI]], 3)</f>
        <v>DLR</v>
      </c>
      <c r="K745" s="121">
        <v>3</v>
      </c>
      <c r="L745" s="121">
        <f>IF(DLILibrary[[#This Row],[DLI/DLR]]="DLI",IF(J746="DLR",0,DLILibrary[[#This Row],[Value of DLI (in mln)]]),DLILibrary[[#This Row],[Value of DLI (in mln)]])</f>
        <v>3</v>
      </c>
      <c r="M745" s="239">
        <f>IF(DLILibrary[[#This Row],[DLI/DLR]]="DLI",DLILibrary[[#This Row],[Value of DLI (in mln)]]/(VLOOKUP(DLILibrary[[#This Row],[Project ID]],'RBF Projects'!A:U,12,FALSE)),0)</f>
        <v>0</v>
      </c>
      <c r="N745" s="95" t="s">
        <v>62</v>
      </c>
      <c r="O745" s="138" t="s">
        <v>472</v>
      </c>
      <c r="P745" s="76" t="s">
        <v>28</v>
      </c>
      <c r="Q745" s="95" t="s">
        <v>1229</v>
      </c>
      <c r="R745" s="76" t="s">
        <v>62</v>
      </c>
    </row>
    <row r="746" spans="1:18" ht="16" outlineLevel="1" x14ac:dyDescent="0.2">
      <c r="A746" s="76" t="s">
        <v>107</v>
      </c>
      <c r="B746" s="95" t="s">
        <v>1220</v>
      </c>
      <c r="C746" s="44" t="s">
        <v>19</v>
      </c>
      <c r="D746" s="76" t="s">
        <v>59</v>
      </c>
      <c r="E746" s="95" t="s">
        <v>36</v>
      </c>
      <c r="F746" s="95" t="s">
        <v>3230</v>
      </c>
      <c r="G746" s="95" t="s">
        <v>3293</v>
      </c>
      <c r="H746" s="95" t="s">
        <v>472</v>
      </c>
      <c r="I746" s="45" t="s">
        <v>1260</v>
      </c>
      <c r="J746" s="95" t="str">
        <f>LEFT(DLILibrary[[#This Row],[DLI]], 3)</f>
        <v>DLR</v>
      </c>
      <c r="K746" s="121">
        <v>3</v>
      </c>
      <c r="L746" s="121">
        <f>IF(DLILibrary[[#This Row],[DLI/DLR]]="DLI",IF(J747="DLR",0,DLILibrary[[#This Row],[Value of DLI (in mln)]]),DLILibrary[[#This Row],[Value of DLI (in mln)]])</f>
        <v>3</v>
      </c>
      <c r="M746" s="239">
        <f>IF(DLILibrary[[#This Row],[DLI/DLR]]="DLI",DLILibrary[[#This Row],[Value of DLI (in mln)]]/(VLOOKUP(DLILibrary[[#This Row],[Project ID]],'RBF Projects'!A:U,12,FALSE)),0)</f>
        <v>0</v>
      </c>
      <c r="N746" s="95" t="s">
        <v>61</v>
      </c>
      <c r="O746" s="45" t="s">
        <v>1234</v>
      </c>
      <c r="P746" s="76" t="s">
        <v>28</v>
      </c>
      <c r="Q746" s="95" t="s">
        <v>1229</v>
      </c>
      <c r="R746" s="76" t="s">
        <v>62</v>
      </c>
    </row>
    <row r="747" spans="1:18" ht="16" outlineLevel="1" x14ac:dyDescent="0.2">
      <c r="A747" s="76" t="s">
        <v>107</v>
      </c>
      <c r="B747" s="95" t="s">
        <v>1220</v>
      </c>
      <c r="C747" s="44" t="s">
        <v>19</v>
      </c>
      <c r="D747" s="76" t="s">
        <v>59</v>
      </c>
      <c r="E747" s="95" t="s">
        <v>36</v>
      </c>
      <c r="F747" s="95" t="s">
        <v>3230</v>
      </c>
      <c r="G747" s="95" t="s">
        <v>3293</v>
      </c>
      <c r="H747" s="95" t="s">
        <v>472</v>
      </c>
      <c r="I747" s="45" t="s">
        <v>1261</v>
      </c>
      <c r="J747" s="95" t="str">
        <f>LEFT(DLILibrary[[#This Row],[DLI]], 3)</f>
        <v>DLR</v>
      </c>
      <c r="K747" s="121">
        <v>0.5</v>
      </c>
      <c r="L747" s="121">
        <f>IF(DLILibrary[[#This Row],[DLI/DLR]]="DLI",IF(J748="DLR",0,DLILibrary[[#This Row],[Value of DLI (in mln)]]),DLILibrary[[#This Row],[Value of DLI (in mln)]])</f>
        <v>0.5</v>
      </c>
      <c r="M747" s="239">
        <f>IF(DLILibrary[[#This Row],[DLI/DLR]]="DLI",DLILibrary[[#This Row],[Value of DLI (in mln)]]/(VLOOKUP(DLILibrary[[#This Row],[Project ID]],'RBF Projects'!A:U,12,FALSE)),0)</f>
        <v>0</v>
      </c>
      <c r="N747" s="95" t="s">
        <v>62</v>
      </c>
      <c r="O747" s="138" t="s">
        <v>472</v>
      </c>
      <c r="P747" s="76" t="s">
        <v>30</v>
      </c>
      <c r="Q747" s="95" t="s">
        <v>1233</v>
      </c>
      <c r="R747" s="76" t="s">
        <v>62</v>
      </c>
    </row>
    <row r="748" spans="1:18" s="78" customFormat="1" ht="16" x14ac:dyDescent="0.2">
      <c r="A748" s="77" t="s">
        <v>128</v>
      </c>
      <c r="B748" s="78" t="s">
        <v>156</v>
      </c>
      <c r="C748" s="151" t="s">
        <v>19</v>
      </c>
      <c r="D748" s="77" t="s">
        <v>59</v>
      </c>
      <c r="E748" s="78" t="s">
        <v>36</v>
      </c>
      <c r="F748" s="78" t="s">
        <v>3230</v>
      </c>
      <c r="G748" s="78" t="s">
        <v>49</v>
      </c>
      <c r="H748" s="78" t="s">
        <v>74</v>
      </c>
      <c r="I748" s="129" t="s">
        <v>219</v>
      </c>
      <c r="J748" s="130" t="str">
        <f>LEFT(DLILibrary[[#This Row],[DLI]], 3)</f>
        <v>DLI</v>
      </c>
      <c r="K748" s="131">
        <f>SUM(K749:K754)</f>
        <v>5</v>
      </c>
      <c r="L748" s="131">
        <f>IF(DLILibrary[[#This Row],[DLI/DLR]]="DLI",IF(J749="DLR",0,DLILibrary[[#This Row],[Value of DLI (in mln)]]),DLILibrary[[#This Row],[Value of DLI (in mln)]])</f>
        <v>0</v>
      </c>
      <c r="M748" s="239">
        <f>IF(DLILibrary[[#This Row],[DLI/DLR]]="DLI",DLILibrary[[#This Row],[Value of DLI (in mln)]]/(VLOOKUP(DLILibrary[[#This Row],[Project ID]],'RBF Projects'!A:U,12,FALSE)),0)</f>
        <v>0.20833333333333334</v>
      </c>
      <c r="N748" s="78" t="s">
        <v>62</v>
      </c>
      <c r="O748" s="133" t="s">
        <v>472</v>
      </c>
      <c r="P748" s="77" t="s">
        <v>28</v>
      </c>
      <c r="Q748" s="77" t="s">
        <v>995</v>
      </c>
      <c r="R748" s="77" t="s">
        <v>62</v>
      </c>
    </row>
    <row r="749" spans="1:18" ht="16" outlineLevel="1" x14ac:dyDescent="0.2">
      <c r="A749" s="76" t="s">
        <v>128</v>
      </c>
      <c r="B749" s="95" t="s">
        <v>156</v>
      </c>
      <c r="C749" s="44" t="s">
        <v>19</v>
      </c>
      <c r="D749" s="76" t="s">
        <v>59</v>
      </c>
      <c r="E749" s="95" t="s">
        <v>36</v>
      </c>
      <c r="F749" s="95" t="s">
        <v>3230</v>
      </c>
      <c r="G749" s="95" t="s">
        <v>49</v>
      </c>
      <c r="H749" s="95" t="s">
        <v>74</v>
      </c>
      <c r="I749" s="45" t="s">
        <v>1262</v>
      </c>
      <c r="J749" s="95" t="str">
        <f>LEFT(DLILibrary[[#This Row],[DLI]], 3)</f>
        <v>DLR</v>
      </c>
      <c r="K749" s="121">
        <v>0.5</v>
      </c>
      <c r="L749" s="121">
        <f>IF(DLILibrary[[#This Row],[DLI/DLR]]="DLI",IF(J750="DLR",0,DLILibrary[[#This Row],[Value of DLI (in mln)]]),DLILibrary[[#This Row],[Value of DLI (in mln)]])</f>
        <v>0.5</v>
      </c>
      <c r="M749" s="239">
        <f>IF(DLILibrary[[#This Row],[DLI/DLR]]="DLI",DLILibrary[[#This Row],[Value of DLI (in mln)]]/(VLOOKUP(DLILibrary[[#This Row],[Project ID]],'RBF Projects'!A:U,12,FALSE)),0)</f>
        <v>0</v>
      </c>
      <c r="N749" s="95" t="s">
        <v>62</v>
      </c>
      <c r="O749" s="138" t="s">
        <v>472</v>
      </c>
      <c r="P749" s="76" t="s">
        <v>28</v>
      </c>
      <c r="Q749" s="95" t="s">
        <v>1283</v>
      </c>
      <c r="R749" s="76" t="s">
        <v>62</v>
      </c>
    </row>
    <row r="750" spans="1:18" ht="16" outlineLevel="1" x14ac:dyDescent="0.2">
      <c r="A750" s="76" t="s">
        <v>128</v>
      </c>
      <c r="B750" s="95" t="s">
        <v>156</v>
      </c>
      <c r="C750" s="44" t="s">
        <v>19</v>
      </c>
      <c r="D750" s="76" t="s">
        <v>59</v>
      </c>
      <c r="E750" s="95" t="s">
        <v>36</v>
      </c>
      <c r="F750" s="95" t="s">
        <v>3230</v>
      </c>
      <c r="G750" s="95" t="s">
        <v>49</v>
      </c>
      <c r="H750" s="95" t="s">
        <v>74</v>
      </c>
      <c r="I750" s="45" t="s">
        <v>1263</v>
      </c>
      <c r="J750" s="95" t="str">
        <f>LEFT(DLILibrary[[#This Row],[DLI]], 3)</f>
        <v>DLR</v>
      </c>
      <c r="K750" s="121">
        <v>0.5</v>
      </c>
      <c r="L750" s="121">
        <f>IF(DLILibrary[[#This Row],[DLI/DLR]]="DLI",IF(J751="DLR",0,DLILibrary[[#This Row],[Value of DLI (in mln)]]),DLILibrary[[#This Row],[Value of DLI (in mln)]])</f>
        <v>0.5</v>
      </c>
      <c r="M750" s="239">
        <f>IF(DLILibrary[[#This Row],[DLI/DLR]]="DLI",DLILibrary[[#This Row],[Value of DLI (in mln)]]/(VLOOKUP(DLILibrary[[#This Row],[Project ID]],'RBF Projects'!A:U,12,FALSE)),0)</f>
        <v>0</v>
      </c>
      <c r="N750" s="95" t="s">
        <v>62</v>
      </c>
      <c r="O750" s="138" t="s">
        <v>472</v>
      </c>
      <c r="P750" s="76" t="s">
        <v>28</v>
      </c>
      <c r="Q750" s="95" t="s">
        <v>1283</v>
      </c>
      <c r="R750" s="76" t="s">
        <v>62</v>
      </c>
    </row>
    <row r="751" spans="1:18" ht="16" outlineLevel="1" x14ac:dyDescent="0.2">
      <c r="A751" s="76" t="s">
        <v>128</v>
      </c>
      <c r="B751" s="95" t="s">
        <v>156</v>
      </c>
      <c r="C751" s="44" t="s">
        <v>19</v>
      </c>
      <c r="D751" s="76" t="s">
        <v>59</v>
      </c>
      <c r="E751" s="95" t="s">
        <v>36</v>
      </c>
      <c r="F751" s="95" t="s">
        <v>3230</v>
      </c>
      <c r="G751" s="95" t="s">
        <v>49</v>
      </c>
      <c r="H751" s="95" t="s">
        <v>74</v>
      </c>
      <c r="I751" s="45" t="s">
        <v>1264</v>
      </c>
      <c r="J751" s="95" t="str">
        <f>LEFT(DLILibrary[[#This Row],[DLI]], 3)</f>
        <v>DLR</v>
      </c>
      <c r="K751" s="121">
        <v>1.5</v>
      </c>
      <c r="L751" s="121">
        <f>IF(DLILibrary[[#This Row],[DLI/DLR]]="DLI",IF(J752="DLR",0,DLILibrary[[#This Row],[Value of DLI (in mln)]]),DLILibrary[[#This Row],[Value of DLI (in mln)]])</f>
        <v>1.5</v>
      </c>
      <c r="M751" s="239">
        <f>IF(DLILibrary[[#This Row],[DLI/DLR]]="DLI",DLILibrary[[#This Row],[Value of DLI (in mln)]]/(VLOOKUP(DLILibrary[[#This Row],[Project ID]],'RBF Projects'!A:U,12,FALSE)),0)</f>
        <v>0</v>
      </c>
      <c r="N751" s="95" t="s">
        <v>62</v>
      </c>
      <c r="O751" s="138" t="s">
        <v>472</v>
      </c>
      <c r="P751" s="76" t="s">
        <v>28</v>
      </c>
      <c r="Q751" s="95" t="s">
        <v>1282</v>
      </c>
      <c r="R751" s="76" t="s">
        <v>62</v>
      </c>
    </row>
    <row r="752" spans="1:18" ht="16" outlineLevel="1" x14ac:dyDescent="0.2">
      <c r="A752" s="76" t="s">
        <v>128</v>
      </c>
      <c r="B752" s="95" t="s">
        <v>156</v>
      </c>
      <c r="C752" s="44" t="s">
        <v>19</v>
      </c>
      <c r="D752" s="76" t="s">
        <v>59</v>
      </c>
      <c r="E752" s="95" t="s">
        <v>36</v>
      </c>
      <c r="F752" s="95" t="s">
        <v>3230</v>
      </c>
      <c r="G752" s="95" t="s">
        <v>49</v>
      </c>
      <c r="H752" s="95" t="s">
        <v>74</v>
      </c>
      <c r="I752" s="45" t="s">
        <v>1265</v>
      </c>
      <c r="J752" s="95" t="str">
        <f>LEFT(DLILibrary[[#This Row],[DLI]], 3)</f>
        <v>DLR</v>
      </c>
      <c r="K752" s="121">
        <v>1</v>
      </c>
      <c r="L752" s="121">
        <f>IF(DLILibrary[[#This Row],[DLI/DLR]]="DLI",IF(J753="DLR",0,DLILibrary[[#This Row],[Value of DLI (in mln)]]),DLILibrary[[#This Row],[Value of DLI (in mln)]])</f>
        <v>1</v>
      </c>
      <c r="M752" s="239">
        <f>IF(DLILibrary[[#This Row],[DLI/DLR]]="DLI",DLILibrary[[#This Row],[Value of DLI (in mln)]]/(VLOOKUP(DLILibrary[[#This Row],[Project ID]],'RBF Projects'!A:U,12,FALSE)),0)</f>
        <v>0</v>
      </c>
      <c r="N752" s="95" t="s">
        <v>62</v>
      </c>
      <c r="O752" s="138" t="s">
        <v>472</v>
      </c>
      <c r="P752" s="76" t="s">
        <v>28</v>
      </c>
      <c r="Q752" s="95" t="s">
        <v>1284</v>
      </c>
      <c r="R752" s="76" t="s">
        <v>62</v>
      </c>
    </row>
    <row r="753" spans="1:18" ht="16" outlineLevel="1" x14ac:dyDescent="0.2">
      <c r="A753" s="76" t="s">
        <v>128</v>
      </c>
      <c r="B753" s="95" t="s">
        <v>156</v>
      </c>
      <c r="C753" s="44" t="s">
        <v>19</v>
      </c>
      <c r="D753" s="76" t="s">
        <v>59</v>
      </c>
      <c r="E753" s="95" t="s">
        <v>36</v>
      </c>
      <c r="F753" s="95" t="s">
        <v>3230</v>
      </c>
      <c r="G753" s="95" t="s">
        <v>49</v>
      </c>
      <c r="H753" s="95" t="s">
        <v>74</v>
      </c>
      <c r="I753" s="45" t="s">
        <v>1266</v>
      </c>
      <c r="J753" s="95" t="str">
        <f>LEFT(DLILibrary[[#This Row],[DLI]], 3)</f>
        <v>DLR</v>
      </c>
      <c r="K753" s="121">
        <v>1</v>
      </c>
      <c r="L753" s="121">
        <f>IF(DLILibrary[[#This Row],[DLI/DLR]]="DLI",IF(J754="DLR",0,DLILibrary[[#This Row],[Value of DLI (in mln)]]),DLILibrary[[#This Row],[Value of DLI (in mln)]])</f>
        <v>1</v>
      </c>
      <c r="M753" s="239">
        <f>IF(DLILibrary[[#This Row],[DLI/DLR]]="DLI",DLILibrary[[#This Row],[Value of DLI (in mln)]]/(VLOOKUP(DLILibrary[[#This Row],[Project ID]],'RBF Projects'!A:U,12,FALSE)),0)</f>
        <v>0</v>
      </c>
      <c r="N753" s="95" t="s">
        <v>62</v>
      </c>
      <c r="O753" s="138" t="s">
        <v>472</v>
      </c>
      <c r="P753" s="76" t="s">
        <v>28</v>
      </c>
      <c r="Q753" s="95" t="s">
        <v>1285</v>
      </c>
      <c r="R753" s="76" t="s">
        <v>62</v>
      </c>
    </row>
    <row r="754" spans="1:18" ht="16" outlineLevel="1" x14ac:dyDescent="0.2">
      <c r="A754" s="76" t="s">
        <v>128</v>
      </c>
      <c r="B754" s="95" t="s">
        <v>156</v>
      </c>
      <c r="C754" s="44" t="s">
        <v>19</v>
      </c>
      <c r="D754" s="76" t="s">
        <v>59</v>
      </c>
      <c r="E754" s="95" t="s">
        <v>36</v>
      </c>
      <c r="F754" s="95" t="s">
        <v>3230</v>
      </c>
      <c r="G754" s="95" t="s">
        <v>49</v>
      </c>
      <c r="H754" s="95" t="s">
        <v>74</v>
      </c>
      <c r="I754" s="45" t="s">
        <v>1267</v>
      </c>
      <c r="J754" s="95" t="str">
        <f>LEFT(DLILibrary[[#This Row],[DLI]], 3)</f>
        <v>DLR</v>
      </c>
      <c r="K754" s="121">
        <v>0.5</v>
      </c>
      <c r="L754" s="121">
        <f>IF(DLILibrary[[#This Row],[DLI/DLR]]="DLI",IF(J755="DLR",0,DLILibrary[[#This Row],[Value of DLI (in mln)]]),DLILibrary[[#This Row],[Value of DLI (in mln)]])</f>
        <v>0.5</v>
      </c>
      <c r="M754" s="239">
        <f>IF(DLILibrary[[#This Row],[DLI/DLR]]="DLI",DLILibrary[[#This Row],[Value of DLI (in mln)]]/(VLOOKUP(DLILibrary[[#This Row],[Project ID]],'RBF Projects'!A:U,12,FALSE)),0)</f>
        <v>0</v>
      </c>
      <c r="N754" s="95" t="s">
        <v>62</v>
      </c>
      <c r="O754" s="138" t="s">
        <v>472</v>
      </c>
      <c r="P754" s="76" t="s">
        <v>28</v>
      </c>
      <c r="Q754" s="95" t="s">
        <v>1286</v>
      </c>
      <c r="R754" s="76" t="s">
        <v>62</v>
      </c>
    </row>
    <row r="755" spans="1:18" ht="16" x14ac:dyDescent="0.2">
      <c r="A755" s="76" t="s">
        <v>128</v>
      </c>
      <c r="B755" s="95" t="s">
        <v>156</v>
      </c>
      <c r="C755" s="44" t="s">
        <v>19</v>
      </c>
      <c r="D755" s="76" t="s">
        <v>59</v>
      </c>
      <c r="E755" s="95" t="s">
        <v>36</v>
      </c>
      <c r="F755" s="95" t="s">
        <v>2810</v>
      </c>
      <c r="G755" s="95" t="s">
        <v>2818</v>
      </c>
      <c r="H755" s="95" t="s">
        <v>75</v>
      </c>
      <c r="I755" s="135" t="s">
        <v>2922</v>
      </c>
      <c r="J755" s="136" t="str">
        <f>LEFT(DLILibrary[[#This Row],[DLI]], 3)</f>
        <v>DLI</v>
      </c>
      <c r="K755" s="137">
        <f>SUM(K756:K759)</f>
        <v>2</v>
      </c>
      <c r="L755" s="137">
        <f>IF(DLILibrary[[#This Row],[DLI/DLR]]="DLI",IF(J756="DLR",0,DLILibrary[[#This Row],[Value of DLI (in mln)]]),DLILibrary[[#This Row],[Value of DLI (in mln)]])</f>
        <v>0</v>
      </c>
      <c r="M755" s="239">
        <f>IF(DLILibrary[[#This Row],[DLI/DLR]]="DLI",DLILibrary[[#This Row],[Value of DLI (in mln)]]/(VLOOKUP(DLILibrary[[#This Row],[Project ID]],'RBF Projects'!A:U,12,FALSE)),0)</f>
        <v>8.3333333333333329E-2</v>
      </c>
      <c r="N755" s="95" t="s">
        <v>62</v>
      </c>
      <c r="O755" s="138" t="s">
        <v>472</v>
      </c>
      <c r="P755" s="76" t="s">
        <v>28</v>
      </c>
      <c r="Q755" s="95" t="s">
        <v>1283</v>
      </c>
      <c r="R755" s="76" t="s">
        <v>62</v>
      </c>
    </row>
    <row r="756" spans="1:18" ht="16" outlineLevel="1" x14ac:dyDescent="0.2">
      <c r="A756" s="76" t="s">
        <v>128</v>
      </c>
      <c r="B756" s="95" t="s">
        <v>156</v>
      </c>
      <c r="C756" s="44" t="s">
        <v>19</v>
      </c>
      <c r="D756" s="76" t="s">
        <v>59</v>
      </c>
      <c r="E756" s="95" t="s">
        <v>36</v>
      </c>
      <c r="F756" s="95" t="s">
        <v>2810</v>
      </c>
      <c r="G756" s="95" t="s">
        <v>2818</v>
      </c>
      <c r="H756" s="95" t="s">
        <v>75</v>
      </c>
      <c r="I756" s="45" t="s">
        <v>2923</v>
      </c>
      <c r="J756" s="95" t="str">
        <f>LEFT(DLILibrary[[#This Row],[DLI]], 3)</f>
        <v>DLR</v>
      </c>
      <c r="K756" s="121">
        <v>0.5</v>
      </c>
      <c r="L756" s="121">
        <f>IF(DLILibrary[[#This Row],[DLI/DLR]]="DLI",IF(J757="DLR",0,DLILibrary[[#This Row],[Value of DLI (in mln)]]),DLILibrary[[#This Row],[Value of DLI (in mln)]])</f>
        <v>0.5</v>
      </c>
      <c r="M756" s="239">
        <f>IF(DLILibrary[[#This Row],[DLI/DLR]]="DLI",DLILibrary[[#This Row],[Value of DLI (in mln)]]/(VLOOKUP(DLILibrary[[#This Row],[Project ID]],'RBF Projects'!A:U,12,FALSE)),0)</f>
        <v>0</v>
      </c>
      <c r="N756" s="95" t="s">
        <v>62</v>
      </c>
      <c r="O756" s="138" t="s">
        <v>472</v>
      </c>
      <c r="P756" s="76" t="s">
        <v>28</v>
      </c>
      <c r="Q756" s="95" t="s">
        <v>1283</v>
      </c>
      <c r="R756" s="76" t="s">
        <v>62</v>
      </c>
    </row>
    <row r="757" spans="1:18" ht="16" outlineLevel="1" x14ac:dyDescent="0.2">
      <c r="A757" s="76" t="s">
        <v>128</v>
      </c>
      <c r="B757" s="95" t="s">
        <v>156</v>
      </c>
      <c r="C757" s="44" t="s">
        <v>19</v>
      </c>
      <c r="D757" s="76" t="s">
        <v>59</v>
      </c>
      <c r="E757" s="95" t="s">
        <v>36</v>
      </c>
      <c r="F757" s="95" t="s">
        <v>2810</v>
      </c>
      <c r="G757" s="95" t="s">
        <v>2818</v>
      </c>
      <c r="H757" s="95" t="s">
        <v>75</v>
      </c>
      <c r="I757" s="45" t="s">
        <v>1268</v>
      </c>
      <c r="J757" s="95" t="str">
        <f>LEFT(DLILibrary[[#This Row],[DLI]], 3)</f>
        <v>DLR</v>
      </c>
      <c r="K757" s="121">
        <v>0.5</v>
      </c>
      <c r="L757" s="121">
        <f>IF(DLILibrary[[#This Row],[DLI/DLR]]="DLI",IF(J758="DLR",0,DLILibrary[[#This Row],[Value of DLI (in mln)]]),DLILibrary[[#This Row],[Value of DLI (in mln)]])</f>
        <v>0.5</v>
      </c>
      <c r="M757" s="239">
        <f>IF(DLILibrary[[#This Row],[DLI/DLR]]="DLI",DLILibrary[[#This Row],[Value of DLI (in mln)]]/(VLOOKUP(DLILibrary[[#This Row],[Project ID]],'RBF Projects'!A:U,12,FALSE)),0)</f>
        <v>0</v>
      </c>
      <c r="N757" s="95" t="s">
        <v>62</v>
      </c>
      <c r="O757" s="138" t="s">
        <v>472</v>
      </c>
      <c r="P757" s="76" t="s">
        <v>28</v>
      </c>
      <c r="Q757" s="95" t="s">
        <v>1283</v>
      </c>
      <c r="R757" s="76" t="s">
        <v>62</v>
      </c>
    </row>
    <row r="758" spans="1:18" ht="16" outlineLevel="1" x14ac:dyDescent="0.2">
      <c r="A758" s="76" t="s">
        <v>128</v>
      </c>
      <c r="B758" s="95" t="s">
        <v>156</v>
      </c>
      <c r="C758" s="44" t="s">
        <v>19</v>
      </c>
      <c r="D758" s="76" t="s">
        <v>59</v>
      </c>
      <c r="E758" s="95" t="s">
        <v>36</v>
      </c>
      <c r="F758" s="95" t="s">
        <v>2810</v>
      </c>
      <c r="G758" s="95" t="s">
        <v>2818</v>
      </c>
      <c r="H758" s="95" t="s">
        <v>75</v>
      </c>
      <c r="I758" s="45" t="s">
        <v>1269</v>
      </c>
      <c r="J758" s="95" t="str">
        <f>LEFT(DLILibrary[[#This Row],[DLI]], 3)</f>
        <v>DLR</v>
      </c>
      <c r="K758" s="121">
        <v>0.5</v>
      </c>
      <c r="L758" s="121">
        <f>IF(DLILibrary[[#This Row],[DLI/DLR]]="DLI",IF(J759="DLR",0,DLILibrary[[#This Row],[Value of DLI (in mln)]]),DLILibrary[[#This Row],[Value of DLI (in mln)]])</f>
        <v>0.5</v>
      </c>
      <c r="M758" s="239">
        <f>IF(DLILibrary[[#This Row],[DLI/DLR]]="DLI",DLILibrary[[#This Row],[Value of DLI (in mln)]]/(VLOOKUP(DLILibrary[[#This Row],[Project ID]],'RBF Projects'!A:U,12,FALSE)),0)</f>
        <v>0</v>
      </c>
      <c r="N758" s="95" t="s">
        <v>62</v>
      </c>
      <c r="O758" s="138" t="s">
        <v>472</v>
      </c>
      <c r="P758" s="76" t="s">
        <v>28</v>
      </c>
      <c r="Q758" s="95" t="s">
        <v>1283</v>
      </c>
      <c r="R758" s="76" t="s">
        <v>62</v>
      </c>
    </row>
    <row r="759" spans="1:18" ht="16" outlineLevel="1" x14ac:dyDescent="0.2">
      <c r="A759" s="76" t="s">
        <v>128</v>
      </c>
      <c r="B759" s="95" t="s">
        <v>156</v>
      </c>
      <c r="C759" s="44" t="s">
        <v>19</v>
      </c>
      <c r="D759" s="76" t="s">
        <v>59</v>
      </c>
      <c r="E759" s="95" t="s">
        <v>36</v>
      </c>
      <c r="F759" s="95" t="s">
        <v>2810</v>
      </c>
      <c r="G759" s="95" t="s">
        <v>2818</v>
      </c>
      <c r="H759" s="95" t="s">
        <v>75</v>
      </c>
      <c r="I759" s="45" t="s">
        <v>1270</v>
      </c>
      <c r="J759" s="95" t="str">
        <f>LEFT(DLILibrary[[#This Row],[DLI]], 3)</f>
        <v>DLR</v>
      </c>
      <c r="K759" s="121">
        <v>0.5</v>
      </c>
      <c r="L759" s="121">
        <f>IF(DLILibrary[[#This Row],[DLI/DLR]]="DLI",IF(J760="DLR",0,DLILibrary[[#This Row],[Value of DLI (in mln)]]),DLILibrary[[#This Row],[Value of DLI (in mln)]])</f>
        <v>0.5</v>
      </c>
      <c r="M759" s="239">
        <f>IF(DLILibrary[[#This Row],[DLI/DLR]]="DLI",DLILibrary[[#This Row],[Value of DLI (in mln)]]/(VLOOKUP(DLILibrary[[#This Row],[Project ID]],'RBF Projects'!A:U,12,FALSE)),0)</f>
        <v>0</v>
      </c>
      <c r="N759" s="95" t="s">
        <v>62</v>
      </c>
      <c r="O759" s="138" t="s">
        <v>472</v>
      </c>
      <c r="P759" s="76" t="s">
        <v>28</v>
      </c>
      <c r="Q759" s="95" t="s">
        <v>1283</v>
      </c>
      <c r="R759" s="76" t="s">
        <v>62</v>
      </c>
    </row>
    <row r="760" spans="1:18" ht="16" x14ac:dyDescent="0.2">
      <c r="A760" s="76" t="s">
        <v>128</v>
      </c>
      <c r="B760" s="95" t="s">
        <v>156</v>
      </c>
      <c r="C760" s="44" t="s">
        <v>19</v>
      </c>
      <c r="D760" s="76" t="s">
        <v>59</v>
      </c>
      <c r="E760" s="95" t="s">
        <v>36</v>
      </c>
      <c r="F760" s="95" t="s">
        <v>2810</v>
      </c>
      <c r="G760" s="95" t="s">
        <v>2819</v>
      </c>
      <c r="H760" s="95" t="s">
        <v>74</v>
      </c>
      <c r="I760" s="135" t="s">
        <v>2924</v>
      </c>
      <c r="J760" s="136" t="str">
        <f>LEFT(DLILibrary[[#This Row],[DLI]], 3)</f>
        <v>DLI</v>
      </c>
      <c r="K760" s="137">
        <f>SUM(K761:K764)</f>
        <v>5</v>
      </c>
      <c r="L760" s="137">
        <f>IF(DLILibrary[[#This Row],[DLI/DLR]]="DLI",IF(J761="DLR",0,DLILibrary[[#This Row],[Value of DLI (in mln)]]),DLILibrary[[#This Row],[Value of DLI (in mln)]])</f>
        <v>0</v>
      </c>
      <c r="M760" s="239">
        <f>IF(DLILibrary[[#This Row],[DLI/DLR]]="DLI",DLILibrary[[#This Row],[Value of DLI (in mln)]]/(VLOOKUP(DLILibrary[[#This Row],[Project ID]],'RBF Projects'!A:U,12,FALSE)),0)</f>
        <v>0.20833333333333334</v>
      </c>
      <c r="N760" s="95" t="s">
        <v>61</v>
      </c>
      <c r="O760" s="138" t="s">
        <v>597</v>
      </c>
      <c r="P760" s="76" t="s">
        <v>28</v>
      </c>
      <c r="Q760" s="76" t="s">
        <v>995</v>
      </c>
      <c r="R760" s="76" t="s">
        <v>62</v>
      </c>
    </row>
    <row r="761" spans="1:18" ht="16" outlineLevel="1" x14ac:dyDescent="0.2">
      <c r="A761" s="76" t="s">
        <v>128</v>
      </c>
      <c r="B761" s="95" t="s">
        <v>156</v>
      </c>
      <c r="C761" s="44" t="s">
        <v>19</v>
      </c>
      <c r="D761" s="76" t="s">
        <v>59</v>
      </c>
      <c r="E761" s="95" t="s">
        <v>36</v>
      </c>
      <c r="F761" s="95" t="s">
        <v>2810</v>
      </c>
      <c r="G761" s="95" t="s">
        <v>2819</v>
      </c>
      <c r="H761" s="95" t="s">
        <v>74</v>
      </c>
      <c r="I761" s="45" t="s">
        <v>1281</v>
      </c>
      <c r="J761" s="95" t="str">
        <f>LEFT(DLILibrary[[#This Row],[DLI]], 3)</f>
        <v>DLR</v>
      </c>
      <c r="K761" s="121">
        <v>1.5</v>
      </c>
      <c r="L761" s="121">
        <f>IF(DLILibrary[[#This Row],[DLI/DLR]]="DLI",IF(J762="DLR",0,DLILibrary[[#This Row],[Value of DLI (in mln)]]),DLILibrary[[#This Row],[Value of DLI (in mln)]])</f>
        <v>1.5</v>
      </c>
      <c r="M761" s="239">
        <f>IF(DLILibrary[[#This Row],[DLI/DLR]]="DLI",DLILibrary[[#This Row],[Value of DLI (in mln)]]/(VLOOKUP(DLILibrary[[#This Row],[Project ID]],'RBF Projects'!A:U,12,FALSE)),0)</f>
        <v>0</v>
      </c>
      <c r="N761" s="95" t="s">
        <v>61</v>
      </c>
      <c r="O761" s="138" t="s">
        <v>472</v>
      </c>
      <c r="P761" s="76" t="s">
        <v>28</v>
      </c>
      <c r="Q761" s="95" t="s">
        <v>1287</v>
      </c>
      <c r="R761" s="76" t="s">
        <v>62</v>
      </c>
    </row>
    <row r="762" spans="1:18" ht="16" outlineLevel="1" x14ac:dyDescent="0.2">
      <c r="A762" s="76" t="s">
        <v>128</v>
      </c>
      <c r="B762" s="95" t="s">
        <v>156</v>
      </c>
      <c r="C762" s="44" t="s">
        <v>19</v>
      </c>
      <c r="D762" s="76" t="s">
        <v>59</v>
      </c>
      <c r="E762" s="95" t="s">
        <v>36</v>
      </c>
      <c r="F762" s="95" t="s">
        <v>2810</v>
      </c>
      <c r="G762" s="95" t="s">
        <v>2819</v>
      </c>
      <c r="H762" s="95" t="s">
        <v>74</v>
      </c>
      <c r="I762" s="45" t="s">
        <v>1271</v>
      </c>
      <c r="J762" s="95" t="str">
        <f>LEFT(DLILibrary[[#This Row],[DLI]], 3)</f>
        <v>DLR</v>
      </c>
      <c r="K762" s="121">
        <v>1.5</v>
      </c>
      <c r="L762" s="121">
        <f>IF(DLILibrary[[#This Row],[DLI/DLR]]="DLI",IF(J763="DLR",0,DLILibrary[[#This Row],[Value of DLI (in mln)]]),DLILibrary[[#This Row],[Value of DLI (in mln)]])</f>
        <v>1.5</v>
      </c>
      <c r="M762" s="239">
        <f>IF(DLILibrary[[#This Row],[DLI/DLR]]="DLI",DLILibrary[[#This Row],[Value of DLI (in mln)]]/(VLOOKUP(DLILibrary[[#This Row],[Project ID]],'RBF Projects'!A:U,12,FALSE)),0)</f>
        <v>0</v>
      </c>
      <c r="N762" s="95" t="s">
        <v>61</v>
      </c>
      <c r="O762" s="138" t="s">
        <v>472</v>
      </c>
      <c r="P762" s="76" t="s">
        <v>28</v>
      </c>
      <c r="Q762" s="95" t="s">
        <v>1283</v>
      </c>
      <c r="R762" s="76" t="s">
        <v>62</v>
      </c>
    </row>
    <row r="763" spans="1:18" ht="16" outlineLevel="1" x14ac:dyDescent="0.2">
      <c r="A763" s="76" t="s">
        <v>128</v>
      </c>
      <c r="B763" s="95" t="s">
        <v>156</v>
      </c>
      <c r="C763" s="44" t="s">
        <v>19</v>
      </c>
      <c r="D763" s="76" t="s">
        <v>59</v>
      </c>
      <c r="E763" s="95" t="s">
        <v>36</v>
      </c>
      <c r="F763" s="95" t="s">
        <v>2810</v>
      </c>
      <c r="G763" s="95" t="s">
        <v>2819</v>
      </c>
      <c r="H763" s="95" t="s">
        <v>74</v>
      </c>
      <c r="I763" s="45" t="s">
        <v>3069</v>
      </c>
      <c r="J763" s="95" t="str">
        <f>LEFT(DLILibrary[[#This Row],[DLI]], 3)</f>
        <v>DLR</v>
      </c>
      <c r="K763" s="121">
        <v>1</v>
      </c>
      <c r="L763" s="121">
        <f>IF(DLILibrary[[#This Row],[DLI/DLR]]="DLI",IF(J764="DLR",0,DLILibrary[[#This Row],[Value of DLI (in mln)]]),DLILibrary[[#This Row],[Value of DLI (in mln)]])</f>
        <v>1</v>
      </c>
      <c r="M763" s="239">
        <f>IF(DLILibrary[[#This Row],[DLI/DLR]]="DLI",DLILibrary[[#This Row],[Value of DLI (in mln)]]/(VLOOKUP(DLILibrary[[#This Row],[Project ID]],'RBF Projects'!A:U,12,FALSE)),0)</f>
        <v>0</v>
      </c>
      <c r="N763" s="95" t="s">
        <v>61</v>
      </c>
      <c r="O763" s="138" t="s">
        <v>472</v>
      </c>
      <c r="P763" s="76" t="s">
        <v>28</v>
      </c>
      <c r="Q763" s="95" t="s">
        <v>1288</v>
      </c>
      <c r="R763" s="76" t="s">
        <v>62</v>
      </c>
    </row>
    <row r="764" spans="1:18" ht="16" outlineLevel="1" x14ac:dyDescent="0.2">
      <c r="A764" s="76" t="s">
        <v>128</v>
      </c>
      <c r="B764" s="95" t="s">
        <v>156</v>
      </c>
      <c r="C764" s="44" t="s">
        <v>19</v>
      </c>
      <c r="D764" s="76" t="s">
        <v>59</v>
      </c>
      <c r="E764" s="95" t="s">
        <v>36</v>
      </c>
      <c r="F764" s="95" t="s">
        <v>2810</v>
      </c>
      <c r="G764" s="95" t="s">
        <v>2819</v>
      </c>
      <c r="H764" s="95" t="s">
        <v>74</v>
      </c>
      <c r="I764" s="45" t="s">
        <v>3070</v>
      </c>
      <c r="J764" s="95" t="str">
        <f>LEFT(DLILibrary[[#This Row],[DLI]], 3)</f>
        <v>DLR</v>
      </c>
      <c r="K764" s="121">
        <v>1</v>
      </c>
      <c r="L764" s="121">
        <f>IF(DLILibrary[[#This Row],[DLI/DLR]]="DLI",IF(J765="DLR",0,DLILibrary[[#This Row],[Value of DLI (in mln)]]),DLILibrary[[#This Row],[Value of DLI (in mln)]])</f>
        <v>1</v>
      </c>
      <c r="M764" s="239">
        <f>IF(DLILibrary[[#This Row],[DLI/DLR]]="DLI",DLILibrary[[#This Row],[Value of DLI (in mln)]]/(VLOOKUP(DLILibrary[[#This Row],[Project ID]],'RBF Projects'!A:U,12,FALSE)),0)</f>
        <v>0</v>
      </c>
      <c r="N764" s="95" t="s">
        <v>61</v>
      </c>
      <c r="O764" s="45" t="s">
        <v>3071</v>
      </c>
      <c r="P764" s="76" t="s">
        <v>28</v>
      </c>
      <c r="Q764" s="95" t="s">
        <v>1283</v>
      </c>
      <c r="R764" s="76" t="s">
        <v>62</v>
      </c>
    </row>
    <row r="765" spans="1:18" ht="16" x14ac:dyDescent="0.2">
      <c r="A765" s="76" t="s">
        <v>128</v>
      </c>
      <c r="B765" s="95" t="s">
        <v>156</v>
      </c>
      <c r="C765" s="44" t="s">
        <v>19</v>
      </c>
      <c r="D765" s="76" t="s">
        <v>59</v>
      </c>
      <c r="E765" s="95" t="s">
        <v>36</v>
      </c>
      <c r="F765" s="95" t="s">
        <v>2810</v>
      </c>
      <c r="G765" s="95" t="s">
        <v>2815</v>
      </c>
      <c r="H765" s="95" t="s">
        <v>74</v>
      </c>
      <c r="I765" s="135" t="s">
        <v>220</v>
      </c>
      <c r="J765" s="136" t="str">
        <f>LEFT(DLILibrary[[#This Row],[DLI]], 3)</f>
        <v>DLI</v>
      </c>
      <c r="K765" s="137">
        <f>SUM(K766:K770)</f>
        <v>4</v>
      </c>
      <c r="L765" s="137">
        <f>IF(DLILibrary[[#This Row],[DLI/DLR]]="DLI",IF(J766="DLR",0,DLILibrary[[#This Row],[Value of DLI (in mln)]]),DLILibrary[[#This Row],[Value of DLI (in mln)]])</f>
        <v>0</v>
      </c>
      <c r="M765" s="239">
        <f>IF(DLILibrary[[#This Row],[DLI/DLR]]="DLI",DLILibrary[[#This Row],[Value of DLI (in mln)]]/(VLOOKUP(DLILibrary[[#This Row],[Project ID]],'RBF Projects'!A:U,12,FALSE)),0)</f>
        <v>0.16666666666666666</v>
      </c>
      <c r="N765" s="95" t="s">
        <v>62</v>
      </c>
      <c r="O765" s="138" t="s">
        <v>472</v>
      </c>
      <c r="P765" s="76" t="s">
        <v>28</v>
      </c>
      <c r="Q765" s="76" t="s">
        <v>995</v>
      </c>
      <c r="R765" s="76" t="s">
        <v>62</v>
      </c>
    </row>
    <row r="766" spans="1:18" ht="16" outlineLevel="1" x14ac:dyDescent="0.2">
      <c r="A766" s="76" t="s">
        <v>128</v>
      </c>
      <c r="B766" s="95" t="s">
        <v>156</v>
      </c>
      <c r="C766" s="44" t="s">
        <v>19</v>
      </c>
      <c r="D766" s="76" t="s">
        <v>59</v>
      </c>
      <c r="E766" s="95" t="s">
        <v>36</v>
      </c>
      <c r="F766" s="95" t="s">
        <v>2810</v>
      </c>
      <c r="G766" s="95" t="s">
        <v>2815</v>
      </c>
      <c r="H766" s="95" t="s">
        <v>74</v>
      </c>
      <c r="I766" s="45" t="s">
        <v>1272</v>
      </c>
      <c r="J766" s="95" t="str">
        <f>LEFT(DLILibrary[[#This Row],[DLI]], 3)</f>
        <v>DLR</v>
      </c>
      <c r="K766" s="121">
        <v>1</v>
      </c>
      <c r="L766" s="121">
        <f>IF(DLILibrary[[#This Row],[DLI/DLR]]="DLI",IF(J767="DLR",0,DLILibrary[[#This Row],[Value of DLI (in mln)]]),DLILibrary[[#This Row],[Value of DLI (in mln)]])</f>
        <v>1</v>
      </c>
      <c r="M766" s="239">
        <f>IF(DLILibrary[[#This Row],[DLI/DLR]]="DLI",DLILibrary[[#This Row],[Value of DLI (in mln)]]/(VLOOKUP(DLILibrary[[#This Row],[Project ID]],'RBF Projects'!A:U,12,FALSE)),0)</f>
        <v>0</v>
      </c>
      <c r="N766" s="95" t="s">
        <v>62</v>
      </c>
      <c r="O766" s="138" t="s">
        <v>472</v>
      </c>
      <c r="P766" s="76" t="s">
        <v>28</v>
      </c>
      <c r="Q766" s="95" t="s">
        <v>1289</v>
      </c>
      <c r="R766" s="76" t="s">
        <v>62</v>
      </c>
    </row>
    <row r="767" spans="1:18" ht="16" outlineLevel="1" x14ac:dyDescent="0.2">
      <c r="A767" s="76" t="s">
        <v>128</v>
      </c>
      <c r="B767" s="95" t="s">
        <v>156</v>
      </c>
      <c r="C767" s="44" t="s">
        <v>19</v>
      </c>
      <c r="D767" s="76" t="s">
        <v>59</v>
      </c>
      <c r="E767" s="95" t="s">
        <v>36</v>
      </c>
      <c r="F767" s="95" t="s">
        <v>2810</v>
      </c>
      <c r="G767" s="95" t="s">
        <v>2815</v>
      </c>
      <c r="H767" s="95" t="s">
        <v>74</v>
      </c>
      <c r="I767" s="45" t="s">
        <v>3072</v>
      </c>
      <c r="J767" s="95" t="str">
        <f>LEFT(DLILibrary[[#This Row],[DLI]], 3)</f>
        <v>DLR</v>
      </c>
      <c r="K767" s="121">
        <v>1</v>
      </c>
      <c r="L767" s="121">
        <f>IF(DLILibrary[[#This Row],[DLI/DLR]]="DLI",IF(J768="DLR",0,DLILibrary[[#This Row],[Value of DLI (in mln)]]),DLILibrary[[#This Row],[Value of DLI (in mln)]])</f>
        <v>1</v>
      </c>
      <c r="M767" s="239">
        <f>IF(DLILibrary[[#This Row],[DLI/DLR]]="DLI",DLILibrary[[#This Row],[Value of DLI (in mln)]]/(VLOOKUP(DLILibrary[[#This Row],[Project ID]],'RBF Projects'!A:U,12,FALSE)),0)</f>
        <v>0</v>
      </c>
      <c r="N767" s="95" t="s">
        <v>62</v>
      </c>
      <c r="O767" s="138" t="s">
        <v>472</v>
      </c>
      <c r="P767" s="76" t="s">
        <v>28</v>
      </c>
      <c r="Q767" s="95" t="s">
        <v>1290</v>
      </c>
      <c r="R767" s="76" t="s">
        <v>62</v>
      </c>
    </row>
    <row r="768" spans="1:18" ht="16" outlineLevel="1" x14ac:dyDescent="0.2">
      <c r="A768" s="76" t="s">
        <v>128</v>
      </c>
      <c r="B768" s="95" t="s">
        <v>156</v>
      </c>
      <c r="C768" s="44" t="s">
        <v>19</v>
      </c>
      <c r="D768" s="76" t="s">
        <v>59</v>
      </c>
      <c r="E768" s="95" t="s">
        <v>36</v>
      </c>
      <c r="F768" s="95" t="s">
        <v>2810</v>
      </c>
      <c r="G768" s="95" t="s">
        <v>2815</v>
      </c>
      <c r="H768" s="95" t="s">
        <v>74</v>
      </c>
      <c r="I768" s="45" t="s">
        <v>3073</v>
      </c>
      <c r="J768" s="95" t="str">
        <f>LEFT(DLILibrary[[#This Row],[DLI]], 3)</f>
        <v>DLR</v>
      </c>
      <c r="K768" s="121">
        <v>1</v>
      </c>
      <c r="L768" s="121">
        <f>IF(DLILibrary[[#This Row],[DLI/DLR]]="DLI",IF(J769="DLR",0,DLILibrary[[#This Row],[Value of DLI (in mln)]]),DLILibrary[[#This Row],[Value of DLI (in mln)]])</f>
        <v>1</v>
      </c>
      <c r="M768" s="239">
        <f>IF(DLILibrary[[#This Row],[DLI/DLR]]="DLI",DLILibrary[[#This Row],[Value of DLI (in mln)]]/(VLOOKUP(DLILibrary[[#This Row],[Project ID]],'RBF Projects'!A:U,12,FALSE)),0)</f>
        <v>0</v>
      </c>
      <c r="N768" s="95" t="s">
        <v>62</v>
      </c>
      <c r="O768" s="138" t="s">
        <v>472</v>
      </c>
      <c r="P768" s="76" t="s">
        <v>28</v>
      </c>
      <c r="Q768" s="95" t="s">
        <v>1291</v>
      </c>
      <c r="R768" s="76" t="s">
        <v>62</v>
      </c>
    </row>
    <row r="769" spans="1:18" ht="16" outlineLevel="1" x14ac:dyDescent="0.2">
      <c r="A769" s="76" t="s">
        <v>128</v>
      </c>
      <c r="B769" s="95" t="s">
        <v>156</v>
      </c>
      <c r="C769" s="44" t="s">
        <v>19</v>
      </c>
      <c r="D769" s="76" t="s">
        <v>59</v>
      </c>
      <c r="E769" s="95" t="s">
        <v>36</v>
      </c>
      <c r="F769" s="95" t="s">
        <v>2810</v>
      </c>
      <c r="G769" s="95" t="s">
        <v>2815</v>
      </c>
      <c r="H769" s="95" t="s">
        <v>74</v>
      </c>
      <c r="I769" s="45" t="s">
        <v>3074</v>
      </c>
      <c r="J769" s="95" t="str">
        <f>LEFT(DLILibrary[[#This Row],[DLI]], 3)</f>
        <v>DLR</v>
      </c>
      <c r="K769" s="121">
        <v>0.5</v>
      </c>
      <c r="L769" s="121">
        <f>IF(DLILibrary[[#This Row],[DLI/DLR]]="DLI",IF(J770="DLR",0,DLILibrary[[#This Row],[Value of DLI (in mln)]]),DLILibrary[[#This Row],[Value of DLI (in mln)]])</f>
        <v>0.5</v>
      </c>
      <c r="M769" s="239">
        <f>IF(DLILibrary[[#This Row],[DLI/DLR]]="DLI",DLILibrary[[#This Row],[Value of DLI (in mln)]]/(VLOOKUP(DLILibrary[[#This Row],[Project ID]],'RBF Projects'!A:U,12,FALSE)),0)</f>
        <v>0</v>
      </c>
      <c r="N769" s="95" t="s">
        <v>62</v>
      </c>
      <c r="O769" s="138" t="s">
        <v>472</v>
      </c>
      <c r="P769" s="76" t="s">
        <v>28</v>
      </c>
      <c r="Q769" s="95" t="s">
        <v>1292</v>
      </c>
      <c r="R769" s="76" t="s">
        <v>62</v>
      </c>
    </row>
    <row r="770" spans="1:18" ht="16" outlineLevel="1" x14ac:dyDescent="0.2">
      <c r="A770" s="76" t="s">
        <v>128</v>
      </c>
      <c r="B770" s="95" t="s">
        <v>156</v>
      </c>
      <c r="C770" s="44" t="s">
        <v>19</v>
      </c>
      <c r="D770" s="76" t="s">
        <v>59</v>
      </c>
      <c r="E770" s="95" t="s">
        <v>36</v>
      </c>
      <c r="F770" s="95" t="s">
        <v>2810</v>
      </c>
      <c r="G770" s="95" t="s">
        <v>2815</v>
      </c>
      <c r="H770" s="95" t="s">
        <v>74</v>
      </c>
      <c r="I770" s="45" t="s">
        <v>3075</v>
      </c>
      <c r="J770" s="95" t="str">
        <f>LEFT(DLILibrary[[#This Row],[DLI]], 3)</f>
        <v>DLR</v>
      </c>
      <c r="K770" s="121">
        <v>0.5</v>
      </c>
      <c r="L770" s="121">
        <f>IF(DLILibrary[[#This Row],[DLI/DLR]]="DLI",IF(J771="DLR",0,DLILibrary[[#This Row],[Value of DLI (in mln)]]),DLILibrary[[#This Row],[Value of DLI (in mln)]])</f>
        <v>0.5</v>
      </c>
      <c r="M770" s="239">
        <f>IF(DLILibrary[[#This Row],[DLI/DLR]]="DLI",DLILibrary[[#This Row],[Value of DLI (in mln)]]/(VLOOKUP(DLILibrary[[#This Row],[Project ID]],'RBF Projects'!A:U,12,FALSE)),0)</f>
        <v>0</v>
      </c>
      <c r="N770" s="95" t="s">
        <v>62</v>
      </c>
      <c r="O770" s="138" t="s">
        <v>472</v>
      </c>
      <c r="P770" s="76" t="s">
        <v>28</v>
      </c>
      <c r="Q770" s="95" t="s">
        <v>1293</v>
      </c>
      <c r="R770" s="76" t="s">
        <v>62</v>
      </c>
    </row>
    <row r="771" spans="1:18" ht="16" x14ac:dyDescent="0.2">
      <c r="A771" s="76" t="s">
        <v>128</v>
      </c>
      <c r="B771" s="95" t="s">
        <v>156</v>
      </c>
      <c r="C771" s="44" t="s">
        <v>19</v>
      </c>
      <c r="D771" s="76" t="s">
        <v>59</v>
      </c>
      <c r="E771" s="95" t="s">
        <v>36</v>
      </c>
      <c r="F771" s="95" t="s">
        <v>3234</v>
      </c>
      <c r="G771" s="95" t="s">
        <v>2865</v>
      </c>
      <c r="H771" s="95" t="s">
        <v>74</v>
      </c>
      <c r="I771" s="135" t="s">
        <v>1273</v>
      </c>
      <c r="J771" s="136" t="str">
        <f>LEFT(DLILibrary[[#This Row],[DLI]], 3)</f>
        <v>DLI</v>
      </c>
      <c r="K771" s="137">
        <f>SUM(K772:K776)</f>
        <v>5.5</v>
      </c>
      <c r="L771" s="137">
        <f>IF(DLILibrary[[#This Row],[DLI/DLR]]="DLI",IF(J772="DLR",0,DLILibrary[[#This Row],[Value of DLI (in mln)]]),DLILibrary[[#This Row],[Value of DLI (in mln)]])</f>
        <v>0</v>
      </c>
      <c r="M771" s="239">
        <f>IF(DLILibrary[[#This Row],[DLI/DLR]]="DLI",DLILibrary[[#This Row],[Value of DLI (in mln)]]/(VLOOKUP(DLILibrary[[#This Row],[Project ID]],'RBF Projects'!A:U,12,FALSE)),0)</f>
        <v>0.22916666666666666</v>
      </c>
      <c r="N771" s="95" t="s">
        <v>61</v>
      </c>
      <c r="O771" s="138" t="s">
        <v>597</v>
      </c>
      <c r="P771" s="76" t="s">
        <v>28</v>
      </c>
      <c r="Q771" s="76" t="s">
        <v>995</v>
      </c>
      <c r="R771" s="76" t="s">
        <v>62</v>
      </c>
    </row>
    <row r="772" spans="1:18" ht="16" outlineLevel="1" x14ac:dyDescent="0.2">
      <c r="A772" s="76" t="s">
        <v>128</v>
      </c>
      <c r="B772" s="95" t="s">
        <v>156</v>
      </c>
      <c r="C772" s="44" t="s">
        <v>19</v>
      </c>
      <c r="D772" s="76" t="s">
        <v>59</v>
      </c>
      <c r="E772" s="95" t="s">
        <v>36</v>
      </c>
      <c r="F772" s="95" t="s">
        <v>3234</v>
      </c>
      <c r="G772" s="95" t="s">
        <v>2865</v>
      </c>
      <c r="H772" s="95" t="s">
        <v>74</v>
      </c>
      <c r="I772" s="45" t="s">
        <v>1274</v>
      </c>
      <c r="J772" s="95" t="str">
        <f>LEFT(DLILibrary[[#This Row],[DLI]], 3)</f>
        <v>DLR</v>
      </c>
      <c r="K772" s="121">
        <v>0.5</v>
      </c>
      <c r="L772" s="121">
        <f>IF(DLILibrary[[#This Row],[DLI/DLR]]="DLI",IF(J773="DLR",0,DLILibrary[[#This Row],[Value of DLI (in mln)]]),DLILibrary[[#This Row],[Value of DLI (in mln)]])</f>
        <v>0.5</v>
      </c>
      <c r="M772" s="239">
        <f>IF(DLILibrary[[#This Row],[DLI/DLR]]="DLI",DLILibrary[[#This Row],[Value of DLI (in mln)]]/(VLOOKUP(DLILibrary[[#This Row],[Project ID]],'RBF Projects'!A:U,12,FALSE)),0)</f>
        <v>0</v>
      </c>
      <c r="N772" s="95" t="s">
        <v>61</v>
      </c>
      <c r="O772" s="138" t="s">
        <v>472</v>
      </c>
      <c r="P772" s="76" t="s">
        <v>28</v>
      </c>
      <c r="Q772" s="95" t="s">
        <v>1283</v>
      </c>
      <c r="R772" s="76" t="s">
        <v>62</v>
      </c>
    </row>
    <row r="773" spans="1:18" ht="16" outlineLevel="1" x14ac:dyDescent="0.2">
      <c r="A773" s="76" t="s">
        <v>128</v>
      </c>
      <c r="B773" s="95" t="s">
        <v>156</v>
      </c>
      <c r="C773" s="44" t="s">
        <v>19</v>
      </c>
      <c r="D773" s="76" t="s">
        <v>59</v>
      </c>
      <c r="E773" s="95" t="s">
        <v>36</v>
      </c>
      <c r="F773" s="95" t="s">
        <v>3234</v>
      </c>
      <c r="G773" s="95" t="s">
        <v>2865</v>
      </c>
      <c r="H773" s="95" t="s">
        <v>74</v>
      </c>
      <c r="I773" s="45" t="s">
        <v>1275</v>
      </c>
      <c r="J773" s="95" t="str">
        <f>LEFT(DLILibrary[[#This Row],[DLI]], 3)</f>
        <v>DLR</v>
      </c>
      <c r="K773" s="121">
        <v>1</v>
      </c>
      <c r="L773" s="121">
        <f>IF(DLILibrary[[#This Row],[DLI/DLR]]="DLI",IF(J774="DLR",0,DLILibrary[[#This Row],[Value of DLI (in mln)]]),DLILibrary[[#This Row],[Value of DLI (in mln)]])</f>
        <v>1</v>
      </c>
      <c r="M773" s="239">
        <f>IF(DLILibrary[[#This Row],[DLI/DLR]]="DLI",DLILibrary[[#This Row],[Value of DLI (in mln)]]/(VLOOKUP(DLILibrary[[#This Row],[Project ID]],'RBF Projects'!A:U,12,FALSE)),0)</f>
        <v>0</v>
      </c>
      <c r="N773" s="95" t="s">
        <v>61</v>
      </c>
      <c r="O773" s="138" t="s">
        <v>472</v>
      </c>
      <c r="P773" s="76" t="s">
        <v>28</v>
      </c>
      <c r="Q773" s="95" t="s">
        <v>1294</v>
      </c>
      <c r="R773" s="76" t="s">
        <v>62</v>
      </c>
    </row>
    <row r="774" spans="1:18" ht="16" outlineLevel="1" x14ac:dyDescent="0.2">
      <c r="A774" s="76" t="s">
        <v>128</v>
      </c>
      <c r="B774" s="95" t="s">
        <v>156</v>
      </c>
      <c r="C774" s="44" t="s">
        <v>19</v>
      </c>
      <c r="D774" s="76" t="s">
        <v>59</v>
      </c>
      <c r="E774" s="95" t="s">
        <v>36</v>
      </c>
      <c r="F774" s="95" t="s">
        <v>3234</v>
      </c>
      <c r="G774" s="95" t="s">
        <v>2865</v>
      </c>
      <c r="H774" s="95" t="s">
        <v>74</v>
      </c>
      <c r="I774" s="45" t="s">
        <v>1276</v>
      </c>
      <c r="J774" s="95" t="str">
        <f>LEFT(DLILibrary[[#This Row],[DLI]], 3)</f>
        <v>DLR</v>
      </c>
      <c r="K774" s="121">
        <v>2</v>
      </c>
      <c r="L774" s="121">
        <f>IF(DLILibrary[[#This Row],[DLI/DLR]]="DLI",IF(J775="DLR",0,DLILibrary[[#This Row],[Value of DLI (in mln)]]),DLILibrary[[#This Row],[Value of DLI (in mln)]])</f>
        <v>2</v>
      </c>
      <c r="M774" s="239">
        <f>IF(DLILibrary[[#This Row],[DLI/DLR]]="DLI",DLILibrary[[#This Row],[Value of DLI (in mln)]]/(VLOOKUP(DLILibrary[[#This Row],[Project ID]],'RBF Projects'!A:U,12,FALSE)),0)</f>
        <v>0</v>
      </c>
      <c r="N774" s="95" t="s">
        <v>61</v>
      </c>
      <c r="O774" s="45" t="s">
        <v>1296</v>
      </c>
      <c r="P774" s="76" t="s">
        <v>28</v>
      </c>
      <c r="Q774" s="95" t="s">
        <v>1295</v>
      </c>
      <c r="R774" s="76" t="s">
        <v>62</v>
      </c>
    </row>
    <row r="775" spans="1:18" ht="16" outlineLevel="1" x14ac:dyDescent="0.2">
      <c r="A775" s="76" t="s">
        <v>128</v>
      </c>
      <c r="B775" s="95" t="s">
        <v>156</v>
      </c>
      <c r="C775" s="44" t="s">
        <v>19</v>
      </c>
      <c r="D775" s="76" t="s">
        <v>59</v>
      </c>
      <c r="E775" s="95" t="s">
        <v>36</v>
      </c>
      <c r="F775" s="95" t="s">
        <v>3234</v>
      </c>
      <c r="G775" s="95" t="s">
        <v>2865</v>
      </c>
      <c r="H775" s="95" t="s">
        <v>74</v>
      </c>
      <c r="I775" s="45" t="s">
        <v>1277</v>
      </c>
      <c r="J775" s="95" t="str">
        <f>LEFT(DLILibrary[[#This Row],[DLI]], 3)</f>
        <v>DLR</v>
      </c>
      <c r="K775" s="121">
        <v>1</v>
      </c>
      <c r="L775" s="121">
        <f>IF(DLILibrary[[#This Row],[DLI/DLR]]="DLI",IF(J776="DLR",0,DLILibrary[[#This Row],[Value of DLI (in mln)]]),DLILibrary[[#This Row],[Value of DLI (in mln)]])</f>
        <v>1</v>
      </c>
      <c r="M775" s="239">
        <f>IF(DLILibrary[[#This Row],[DLI/DLR]]="DLI",DLILibrary[[#This Row],[Value of DLI (in mln)]]/(VLOOKUP(DLILibrary[[#This Row],[Project ID]],'RBF Projects'!A:U,12,FALSE)),0)</f>
        <v>0</v>
      </c>
      <c r="N775" s="95" t="s">
        <v>61</v>
      </c>
      <c r="O775" s="45" t="s">
        <v>1297</v>
      </c>
      <c r="P775" s="76" t="s">
        <v>28</v>
      </c>
      <c r="Q775" s="95" t="s">
        <v>1299</v>
      </c>
      <c r="R775" s="76" t="s">
        <v>62</v>
      </c>
    </row>
    <row r="776" spans="1:18" ht="16" outlineLevel="1" x14ac:dyDescent="0.2">
      <c r="A776" s="76" t="s">
        <v>128</v>
      </c>
      <c r="B776" s="95" t="s">
        <v>156</v>
      </c>
      <c r="C776" s="44" t="s">
        <v>19</v>
      </c>
      <c r="D776" s="76" t="s">
        <v>59</v>
      </c>
      <c r="E776" s="95" t="s">
        <v>36</v>
      </c>
      <c r="F776" s="95" t="s">
        <v>3234</v>
      </c>
      <c r="G776" s="95" t="s">
        <v>2866</v>
      </c>
      <c r="H776" s="95" t="s">
        <v>74</v>
      </c>
      <c r="I776" s="45" t="s">
        <v>3492</v>
      </c>
      <c r="J776" s="95" t="str">
        <f>LEFT(DLILibrary[[#This Row],[DLI]], 3)</f>
        <v>DLR</v>
      </c>
      <c r="K776" s="121">
        <v>1</v>
      </c>
      <c r="L776" s="121">
        <f>IF(DLILibrary[[#This Row],[DLI/DLR]]="DLI",IF(J777="DLR",0,DLILibrary[[#This Row],[Value of DLI (in mln)]]),DLILibrary[[#This Row],[Value of DLI (in mln)]])</f>
        <v>1</v>
      </c>
      <c r="M776" s="239">
        <f>IF(DLILibrary[[#This Row],[DLI/DLR]]="DLI",DLILibrary[[#This Row],[Value of DLI (in mln)]]/(VLOOKUP(DLILibrary[[#This Row],[Project ID]],'RBF Projects'!A:U,12,FALSE)),0)</f>
        <v>0</v>
      </c>
      <c r="N776" s="95" t="s">
        <v>61</v>
      </c>
      <c r="O776" s="138" t="s">
        <v>472</v>
      </c>
      <c r="P776" s="76" t="s">
        <v>28</v>
      </c>
      <c r="Q776" s="95" t="s">
        <v>1298</v>
      </c>
      <c r="R776" s="76" t="s">
        <v>62</v>
      </c>
    </row>
    <row r="777" spans="1:18" ht="16" x14ac:dyDescent="0.2">
      <c r="A777" s="76" t="s">
        <v>128</v>
      </c>
      <c r="B777" s="95" t="s">
        <v>156</v>
      </c>
      <c r="C777" s="44" t="s">
        <v>19</v>
      </c>
      <c r="D777" s="76" t="s">
        <v>59</v>
      </c>
      <c r="E777" s="95" t="s">
        <v>36</v>
      </c>
      <c r="F777" s="95" t="s">
        <v>3236</v>
      </c>
      <c r="G777" s="95" t="s">
        <v>3251</v>
      </c>
      <c r="H777" s="95" t="s">
        <v>75</v>
      </c>
      <c r="I777" s="135" t="s">
        <v>1278</v>
      </c>
      <c r="J777" s="136" t="str">
        <f>LEFT(DLILibrary[[#This Row],[DLI]], 3)</f>
        <v>DLI</v>
      </c>
      <c r="K777" s="137">
        <f>SUM(K778:K780)</f>
        <v>2.5</v>
      </c>
      <c r="L777" s="137">
        <f>IF(DLILibrary[[#This Row],[DLI/DLR]]="DLI",IF(J778="DLR",0,DLILibrary[[#This Row],[Value of DLI (in mln)]]),DLILibrary[[#This Row],[Value of DLI (in mln)]])</f>
        <v>0</v>
      </c>
      <c r="M777" s="239">
        <f>IF(DLILibrary[[#This Row],[DLI/DLR]]="DLI",DLILibrary[[#This Row],[Value of DLI (in mln)]]/(VLOOKUP(DLILibrary[[#This Row],[Project ID]],'RBF Projects'!A:U,12,FALSE)),0)</f>
        <v>0.10416666666666667</v>
      </c>
      <c r="N777" s="95" t="s">
        <v>62</v>
      </c>
      <c r="O777" s="138" t="s">
        <v>472</v>
      </c>
      <c r="P777" s="76" t="s">
        <v>28</v>
      </c>
      <c r="Q777" s="95" t="s">
        <v>1283</v>
      </c>
      <c r="R777" s="76" t="s">
        <v>62</v>
      </c>
    </row>
    <row r="778" spans="1:18" ht="16" outlineLevel="1" x14ac:dyDescent="0.2">
      <c r="A778" s="76" t="s">
        <v>128</v>
      </c>
      <c r="B778" s="95" t="s">
        <v>156</v>
      </c>
      <c r="C778" s="44" t="s">
        <v>19</v>
      </c>
      <c r="D778" s="76" t="s">
        <v>59</v>
      </c>
      <c r="E778" s="95" t="s">
        <v>36</v>
      </c>
      <c r="F778" s="95" t="s">
        <v>3236</v>
      </c>
      <c r="G778" s="95" t="s">
        <v>3251</v>
      </c>
      <c r="H778" s="95" t="s">
        <v>75</v>
      </c>
      <c r="I778" s="45" t="s">
        <v>1279</v>
      </c>
      <c r="J778" s="95" t="str">
        <f>LEFT(DLILibrary[[#This Row],[DLI]], 3)</f>
        <v>DLR</v>
      </c>
      <c r="K778" s="121">
        <v>1</v>
      </c>
      <c r="L778" s="121">
        <f>IF(DLILibrary[[#This Row],[DLI/DLR]]="DLI",IF(J779="DLR",0,DLILibrary[[#This Row],[Value of DLI (in mln)]]),DLILibrary[[#This Row],[Value of DLI (in mln)]])</f>
        <v>1</v>
      </c>
      <c r="M778" s="239">
        <f>IF(DLILibrary[[#This Row],[DLI/DLR]]="DLI",DLILibrary[[#This Row],[Value of DLI (in mln)]]/(VLOOKUP(DLILibrary[[#This Row],[Project ID]],'RBF Projects'!A:U,12,FALSE)),0)</f>
        <v>0</v>
      </c>
      <c r="N778" s="95" t="s">
        <v>62</v>
      </c>
      <c r="O778" s="138" t="s">
        <v>472</v>
      </c>
      <c r="P778" s="76" t="s">
        <v>28</v>
      </c>
      <c r="Q778" s="95" t="s">
        <v>1283</v>
      </c>
      <c r="R778" s="76" t="s">
        <v>62</v>
      </c>
    </row>
    <row r="779" spans="1:18" ht="16" outlineLevel="1" x14ac:dyDescent="0.2">
      <c r="A779" s="76" t="s">
        <v>128</v>
      </c>
      <c r="B779" s="95" t="s">
        <v>156</v>
      </c>
      <c r="C779" s="44" t="s">
        <v>19</v>
      </c>
      <c r="D779" s="76" t="s">
        <v>59</v>
      </c>
      <c r="E779" s="95" t="s">
        <v>36</v>
      </c>
      <c r="F779" s="95" t="s">
        <v>3236</v>
      </c>
      <c r="G779" s="95" t="s">
        <v>3253</v>
      </c>
      <c r="H779" s="95" t="s">
        <v>75</v>
      </c>
      <c r="I779" s="45" t="s">
        <v>3304</v>
      </c>
      <c r="J779" s="95" t="str">
        <f>LEFT(DLILibrary[[#This Row],[DLI]], 3)</f>
        <v>DLR</v>
      </c>
      <c r="K779" s="121">
        <v>1</v>
      </c>
      <c r="L779" s="121">
        <f>IF(DLILibrary[[#This Row],[DLI/DLR]]="DLI",IF(J780="DLR",0,DLILibrary[[#This Row],[Value of DLI (in mln)]]),DLILibrary[[#This Row],[Value of DLI (in mln)]])</f>
        <v>1</v>
      </c>
      <c r="M779" s="239">
        <f>IF(DLILibrary[[#This Row],[DLI/DLR]]="DLI",DLILibrary[[#This Row],[Value of DLI (in mln)]]/(VLOOKUP(DLILibrary[[#This Row],[Project ID]],'RBF Projects'!A:U,12,FALSE)),0)</f>
        <v>0</v>
      </c>
      <c r="N779" s="95" t="s">
        <v>62</v>
      </c>
      <c r="O779" s="138" t="s">
        <v>472</v>
      </c>
      <c r="P779" s="76" t="s">
        <v>28</v>
      </c>
      <c r="Q779" s="95" t="s">
        <v>1283</v>
      </c>
      <c r="R779" s="76" t="s">
        <v>62</v>
      </c>
    </row>
    <row r="780" spans="1:18" ht="16" outlineLevel="1" x14ac:dyDescent="0.2">
      <c r="A780" s="76" t="s">
        <v>128</v>
      </c>
      <c r="B780" s="95" t="s">
        <v>156</v>
      </c>
      <c r="C780" s="44" t="s">
        <v>19</v>
      </c>
      <c r="D780" s="76" t="s">
        <v>59</v>
      </c>
      <c r="E780" s="95" t="s">
        <v>36</v>
      </c>
      <c r="F780" s="95" t="s">
        <v>3236</v>
      </c>
      <c r="G780" s="95" t="s">
        <v>3253</v>
      </c>
      <c r="H780" s="95" t="s">
        <v>75</v>
      </c>
      <c r="I780" s="45" t="s">
        <v>1280</v>
      </c>
      <c r="J780" s="95" t="str">
        <f>LEFT(DLILibrary[[#This Row],[DLI]], 3)</f>
        <v>DLR</v>
      </c>
      <c r="K780" s="121">
        <v>0.5</v>
      </c>
      <c r="L780" s="121">
        <f>IF(DLILibrary[[#This Row],[DLI/DLR]]="DLI",IF(J781="DLR",0,DLILibrary[[#This Row],[Value of DLI (in mln)]]),DLILibrary[[#This Row],[Value of DLI (in mln)]])</f>
        <v>0.5</v>
      </c>
      <c r="M780" s="239">
        <f>IF(DLILibrary[[#This Row],[DLI/DLR]]="DLI",DLILibrary[[#This Row],[Value of DLI (in mln)]]/(VLOOKUP(DLILibrary[[#This Row],[Project ID]],'RBF Projects'!A:U,12,FALSE)),0)</f>
        <v>0</v>
      </c>
      <c r="N780" s="95" t="s">
        <v>62</v>
      </c>
      <c r="O780" s="138" t="s">
        <v>472</v>
      </c>
      <c r="P780" s="76" t="s">
        <v>28</v>
      </c>
      <c r="Q780" s="95" t="s">
        <v>1283</v>
      </c>
      <c r="R780" s="76" t="s">
        <v>62</v>
      </c>
    </row>
    <row r="781" spans="1:18" s="78" customFormat="1" ht="16" x14ac:dyDescent="0.2">
      <c r="A781" s="77" t="s">
        <v>108</v>
      </c>
      <c r="B781" s="78" t="s">
        <v>157</v>
      </c>
      <c r="C781" s="151" t="s">
        <v>19</v>
      </c>
      <c r="D781" s="77" t="s">
        <v>59</v>
      </c>
      <c r="E781" s="78" t="s">
        <v>102</v>
      </c>
      <c r="F781" s="78" t="s">
        <v>3238</v>
      </c>
      <c r="G781" s="78" t="s">
        <v>2868</v>
      </c>
      <c r="H781" s="78" t="s">
        <v>74</v>
      </c>
      <c r="I781" s="129" t="s">
        <v>221</v>
      </c>
      <c r="J781" s="130" t="str">
        <f>LEFT(DLILibrary[[#This Row],[DLI]], 3)</f>
        <v>DLI</v>
      </c>
      <c r="K781" s="58">
        <f>SUM(K782:K783)</f>
        <v>5.28</v>
      </c>
      <c r="L781" s="58">
        <f>IF(DLILibrary[[#This Row],[DLI/DLR]]="DLI",IF(J782="DLR",0,DLILibrary[[#This Row],[Value of DLI (in mln)]]),DLILibrary[[#This Row],[Value of DLI (in mln)]])</f>
        <v>0</v>
      </c>
      <c r="M781" s="239">
        <f>IF(DLILibrary[[#This Row],[DLI/DLR]]="DLI",DLILibrary[[#This Row],[Value of DLI (in mln)]]/(VLOOKUP(DLILibrary[[#This Row],[Project ID]],'RBF Projects'!A:U,12,FALSE)),0)</f>
        <v>0.18147448015122872</v>
      </c>
      <c r="N781" s="78" t="s">
        <v>61</v>
      </c>
      <c r="O781" s="133" t="s">
        <v>597</v>
      </c>
      <c r="P781" s="77" t="s">
        <v>27</v>
      </c>
      <c r="Q781" s="77" t="s">
        <v>1305</v>
      </c>
      <c r="R781" s="77" t="s">
        <v>62</v>
      </c>
    </row>
    <row r="782" spans="1:18" ht="16" outlineLevel="1" x14ac:dyDescent="0.2">
      <c r="A782" s="76" t="s">
        <v>108</v>
      </c>
      <c r="B782" s="95" t="s">
        <v>157</v>
      </c>
      <c r="C782" s="44" t="s">
        <v>19</v>
      </c>
      <c r="D782" s="76" t="s">
        <v>59</v>
      </c>
      <c r="E782" s="95" t="s">
        <v>102</v>
      </c>
      <c r="F782" s="95" t="s">
        <v>3238</v>
      </c>
      <c r="G782" s="95" t="s">
        <v>2868</v>
      </c>
      <c r="H782" s="95" t="s">
        <v>74</v>
      </c>
      <c r="I782" s="45" t="s">
        <v>1300</v>
      </c>
      <c r="J782" s="95" t="str">
        <f>LEFT(DLILibrary[[#This Row],[DLI]], 3)</f>
        <v>DLR</v>
      </c>
      <c r="K782" s="121">
        <v>1.68</v>
      </c>
      <c r="L782" s="121">
        <f>IF(DLILibrary[[#This Row],[DLI/DLR]]="DLI",IF(J783="DLR",0,DLILibrary[[#This Row],[Value of DLI (in mln)]]),DLILibrary[[#This Row],[Value of DLI (in mln)]])</f>
        <v>1.68</v>
      </c>
      <c r="M782" s="239">
        <f>IF(DLILibrary[[#This Row],[DLI/DLR]]="DLI",DLILibrary[[#This Row],[Value of DLI (in mln)]]/(VLOOKUP(DLILibrary[[#This Row],[Project ID]],'RBF Projects'!A:U,12,FALSE)),0)</f>
        <v>0</v>
      </c>
      <c r="N782" s="95" t="s">
        <v>61</v>
      </c>
      <c r="O782" s="45" t="s">
        <v>1302</v>
      </c>
      <c r="P782" s="76" t="s">
        <v>27</v>
      </c>
      <c r="Q782" s="95" t="s">
        <v>1303</v>
      </c>
      <c r="R782" s="76" t="s">
        <v>62</v>
      </c>
    </row>
    <row r="783" spans="1:18" ht="16" outlineLevel="1" x14ac:dyDescent="0.2">
      <c r="A783" s="76" t="s">
        <v>108</v>
      </c>
      <c r="B783" s="95" t="s">
        <v>157</v>
      </c>
      <c r="C783" s="44" t="s">
        <v>19</v>
      </c>
      <c r="D783" s="76" t="s">
        <v>59</v>
      </c>
      <c r="E783" s="95" t="s">
        <v>102</v>
      </c>
      <c r="F783" s="95" t="s">
        <v>3238</v>
      </c>
      <c r="G783" s="95" t="s">
        <v>2868</v>
      </c>
      <c r="H783" s="95" t="s">
        <v>74</v>
      </c>
      <c r="I783" s="45" t="s">
        <v>1301</v>
      </c>
      <c r="J783" s="95" t="str">
        <f>LEFT(DLILibrary[[#This Row],[DLI]], 3)</f>
        <v>DLR</v>
      </c>
      <c r="K783" s="121">
        <v>3.6</v>
      </c>
      <c r="L783" s="121">
        <f>IF(DLILibrary[[#This Row],[DLI/DLR]]="DLI",IF(J784="DLR",0,DLILibrary[[#This Row],[Value of DLI (in mln)]]),DLILibrary[[#This Row],[Value of DLI (in mln)]])</f>
        <v>3.6</v>
      </c>
      <c r="M783" s="239">
        <f>IF(DLILibrary[[#This Row],[DLI/DLR]]="DLI",DLILibrary[[#This Row],[Value of DLI (in mln)]]/(VLOOKUP(DLILibrary[[#This Row],[Project ID]],'RBF Projects'!A:U,12,FALSE)),0)</f>
        <v>0</v>
      </c>
      <c r="N783" s="95" t="s">
        <v>61</v>
      </c>
      <c r="O783" s="45" t="s">
        <v>1302</v>
      </c>
      <c r="P783" s="76" t="s">
        <v>27</v>
      </c>
      <c r="Q783" s="95" t="s">
        <v>1303</v>
      </c>
      <c r="R783" s="76" t="s">
        <v>62</v>
      </c>
    </row>
    <row r="784" spans="1:18" ht="16" x14ac:dyDescent="0.2">
      <c r="A784" s="76" t="s">
        <v>108</v>
      </c>
      <c r="B784" s="95" t="s">
        <v>157</v>
      </c>
      <c r="C784" s="44" t="s">
        <v>19</v>
      </c>
      <c r="D784" s="76" t="s">
        <v>59</v>
      </c>
      <c r="E784" s="95" t="s">
        <v>102</v>
      </c>
      <c r="F784" s="95" t="s">
        <v>2810</v>
      </c>
      <c r="G784" s="95" t="s">
        <v>2819</v>
      </c>
      <c r="H784" s="95" t="s">
        <v>74</v>
      </c>
      <c r="I784" s="135" t="s">
        <v>3076</v>
      </c>
      <c r="J784" s="136" t="str">
        <f>LEFT(DLILibrary[[#This Row],[DLI]], 3)</f>
        <v>DLI</v>
      </c>
      <c r="K784" s="137">
        <f>SUM(K785:K788)</f>
        <v>8.7149999999999999</v>
      </c>
      <c r="L784" s="137">
        <f>IF(DLILibrary[[#This Row],[DLI/DLR]]="DLI",IF(J785="DLR",0,DLILibrary[[#This Row],[Value of DLI (in mln)]]),DLILibrary[[#This Row],[Value of DLI (in mln)]])</f>
        <v>0</v>
      </c>
      <c r="M784" s="239">
        <f>IF(DLILibrary[[#This Row],[DLI/DLR]]="DLI",DLILibrary[[#This Row],[Value of DLI (in mln)]]/(VLOOKUP(DLILibrary[[#This Row],[Project ID]],'RBF Projects'!A:U,12,FALSE)),0)</f>
        <v>0.29953600274961328</v>
      </c>
      <c r="N784" s="95" t="s">
        <v>61</v>
      </c>
      <c r="O784" s="138" t="s">
        <v>597</v>
      </c>
      <c r="P784" s="76" t="s">
        <v>28</v>
      </c>
      <c r="Q784" s="76" t="s">
        <v>2925</v>
      </c>
      <c r="R784" s="76" t="s">
        <v>62</v>
      </c>
    </row>
    <row r="785" spans="1:18" ht="16" outlineLevel="1" x14ac:dyDescent="0.2">
      <c r="A785" s="76" t="s">
        <v>108</v>
      </c>
      <c r="B785" s="95" t="s">
        <v>157</v>
      </c>
      <c r="C785" s="44" t="s">
        <v>19</v>
      </c>
      <c r="D785" s="76" t="s">
        <v>59</v>
      </c>
      <c r="E785" s="95" t="s">
        <v>102</v>
      </c>
      <c r="F785" s="95" t="s">
        <v>2810</v>
      </c>
      <c r="G785" s="95" t="s">
        <v>2819</v>
      </c>
      <c r="H785" s="95" t="s">
        <v>74</v>
      </c>
      <c r="I785" s="45" t="s">
        <v>3077</v>
      </c>
      <c r="J785" s="95" t="str">
        <f>LEFT(DLILibrary[[#This Row],[DLI]], 3)</f>
        <v>DLR</v>
      </c>
      <c r="K785" s="121">
        <v>1.32</v>
      </c>
      <c r="L785" s="121">
        <f>IF(DLILibrary[[#This Row],[DLI/DLR]]="DLI",IF(J786="DLR",0,DLILibrary[[#This Row],[Value of DLI (in mln)]]),DLILibrary[[#This Row],[Value of DLI (in mln)]])</f>
        <v>1.32</v>
      </c>
      <c r="M785" s="239">
        <f>IF(DLILibrary[[#This Row],[DLI/DLR]]="DLI",DLILibrary[[#This Row],[Value of DLI (in mln)]]/(VLOOKUP(DLILibrary[[#This Row],[Project ID]],'RBF Projects'!A:U,12,FALSE)),0)</f>
        <v>0</v>
      </c>
      <c r="N785" s="95" t="s">
        <v>61</v>
      </c>
      <c r="O785" s="45" t="s">
        <v>3078</v>
      </c>
      <c r="P785" s="76" t="s">
        <v>28</v>
      </c>
      <c r="Q785" s="95" t="s">
        <v>3079</v>
      </c>
      <c r="R785" s="76" t="s">
        <v>62</v>
      </c>
    </row>
    <row r="786" spans="1:18" ht="16" outlineLevel="1" x14ac:dyDescent="0.2">
      <c r="A786" s="76" t="s">
        <v>108</v>
      </c>
      <c r="B786" s="95" t="s">
        <v>157</v>
      </c>
      <c r="C786" s="44" t="s">
        <v>19</v>
      </c>
      <c r="D786" s="76" t="s">
        <v>59</v>
      </c>
      <c r="E786" s="95" t="s">
        <v>102</v>
      </c>
      <c r="F786" s="95" t="s">
        <v>2810</v>
      </c>
      <c r="G786" s="95" t="s">
        <v>2819</v>
      </c>
      <c r="H786" s="95" t="s">
        <v>74</v>
      </c>
      <c r="I786" s="45" t="s">
        <v>3080</v>
      </c>
      <c r="J786" s="95" t="str">
        <f>LEFT(DLILibrary[[#This Row],[DLI]], 3)</f>
        <v>DLR</v>
      </c>
      <c r="K786" s="121">
        <v>3.85</v>
      </c>
      <c r="L786" s="121">
        <f>IF(DLILibrary[[#This Row],[DLI/DLR]]="DLI",IF(J787="DLR",0,DLILibrary[[#This Row],[Value of DLI (in mln)]]),DLILibrary[[#This Row],[Value of DLI (in mln)]])</f>
        <v>3.85</v>
      </c>
      <c r="M786" s="239">
        <f>IF(DLILibrary[[#This Row],[DLI/DLR]]="DLI",DLILibrary[[#This Row],[Value of DLI (in mln)]]/(VLOOKUP(DLILibrary[[#This Row],[Project ID]],'RBF Projects'!A:U,12,FALSE)),0)</f>
        <v>0</v>
      </c>
      <c r="N786" s="95" t="s">
        <v>61</v>
      </c>
      <c r="O786" s="45" t="s">
        <v>3078</v>
      </c>
      <c r="P786" s="76" t="s">
        <v>28</v>
      </c>
      <c r="Q786" s="95" t="s">
        <v>3079</v>
      </c>
      <c r="R786" s="76" t="s">
        <v>62</v>
      </c>
    </row>
    <row r="787" spans="1:18" ht="16" outlineLevel="1" x14ac:dyDescent="0.2">
      <c r="A787" s="76" t="s">
        <v>108</v>
      </c>
      <c r="B787" s="95" t="s">
        <v>157</v>
      </c>
      <c r="C787" s="44" t="s">
        <v>19</v>
      </c>
      <c r="D787" s="76" t="s">
        <v>59</v>
      </c>
      <c r="E787" s="95" t="s">
        <v>102</v>
      </c>
      <c r="F787" s="95" t="s">
        <v>2810</v>
      </c>
      <c r="G787" s="95" t="s">
        <v>2819</v>
      </c>
      <c r="H787" s="95" t="s">
        <v>74</v>
      </c>
      <c r="I787" s="45" t="s">
        <v>3081</v>
      </c>
      <c r="J787" s="95" t="str">
        <f>LEFT(DLILibrary[[#This Row],[DLI]], 3)</f>
        <v>DLR</v>
      </c>
      <c r="K787" s="121">
        <v>3.23</v>
      </c>
      <c r="L787" s="121">
        <f>IF(DLILibrary[[#This Row],[DLI/DLR]]="DLI",IF(J788="DLR",0,DLILibrary[[#This Row],[Value of DLI (in mln)]]),DLILibrary[[#This Row],[Value of DLI (in mln)]])</f>
        <v>3.23</v>
      </c>
      <c r="M787" s="239">
        <f>IF(DLILibrary[[#This Row],[DLI/DLR]]="DLI",DLILibrary[[#This Row],[Value of DLI (in mln)]]/(VLOOKUP(DLILibrary[[#This Row],[Project ID]],'RBF Projects'!A:U,12,FALSE)),0)</f>
        <v>0</v>
      </c>
      <c r="N787" s="95" t="s">
        <v>61</v>
      </c>
      <c r="O787" s="45" t="s">
        <v>3078</v>
      </c>
      <c r="P787" s="76" t="s">
        <v>28</v>
      </c>
      <c r="Q787" s="95" t="s">
        <v>3079</v>
      </c>
      <c r="R787" s="76" t="s">
        <v>62</v>
      </c>
    </row>
    <row r="788" spans="1:18" ht="16" outlineLevel="1" x14ac:dyDescent="0.2">
      <c r="A788" s="76" t="s">
        <v>108</v>
      </c>
      <c r="B788" s="95" t="s">
        <v>157</v>
      </c>
      <c r="C788" s="44" t="s">
        <v>19</v>
      </c>
      <c r="D788" s="76" t="s">
        <v>59</v>
      </c>
      <c r="E788" s="95" t="s">
        <v>102</v>
      </c>
      <c r="F788" s="95" t="s">
        <v>2810</v>
      </c>
      <c r="G788" s="95" t="s">
        <v>2819</v>
      </c>
      <c r="H788" s="95" t="s">
        <v>74</v>
      </c>
      <c r="I788" s="45" t="s">
        <v>3082</v>
      </c>
      <c r="J788" s="95" t="str">
        <f>LEFT(DLILibrary[[#This Row],[DLI]], 3)</f>
        <v>DLR</v>
      </c>
      <c r="K788" s="121">
        <v>0.315</v>
      </c>
      <c r="L788" s="121">
        <f>IF(DLILibrary[[#This Row],[DLI/DLR]]="DLI",IF(J789="DLR",0,DLILibrary[[#This Row],[Value of DLI (in mln)]]),DLILibrary[[#This Row],[Value of DLI (in mln)]])</f>
        <v>0.315</v>
      </c>
      <c r="M788" s="239">
        <f>IF(DLILibrary[[#This Row],[DLI/DLR]]="DLI",DLILibrary[[#This Row],[Value of DLI (in mln)]]/(VLOOKUP(DLILibrary[[#This Row],[Project ID]],'RBF Projects'!A:U,12,FALSE)),0)</f>
        <v>0</v>
      </c>
      <c r="N788" s="95" t="s">
        <v>61</v>
      </c>
      <c r="O788" s="45" t="s">
        <v>3078</v>
      </c>
      <c r="P788" s="76" t="s">
        <v>28</v>
      </c>
      <c r="Q788" s="95" t="s">
        <v>3079</v>
      </c>
      <c r="R788" s="76" t="s">
        <v>62</v>
      </c>
    </row>
    <row r="789" spans="1:18" ht="16" x14ac:dyDescent="0.2">
      <c r="A789" s="76" t="s">
        <v>108</v>
      </c>
      <c r="B789" s="95" t="s">
        <v>157</v>
      </c>
      <c r="C789" s="44" t="s">
        <v>19</v>
      </c>
      <c r="D789" s="76" t="s">
        <v>59</v>
      </c>
      <c r="E789" s="95" t="s">
        <v>102</v>
      </c>
      <c r="F789" s="95" t="s">
        <v>2810</v>
      </c>
      <c r="G789" s="95" t="s">
        <v>2817</v>
      </c>
      <c r="H789" s="95" t="s">
        <v>74</v>
      </c>
      <c r="I789" s="135" t="s">
        <v>2926</v>
      </c>
      <c r="J789" s="136" t="str">
        <f>LEFT(DLILibrary[[#This Row],[DLI]], 3)</f>
        <v>DLI</v>
      </c>
      <c r="K789" s="137">
        <f>SUM(K790:K791)</f>
        <v>1</v>
      </c>
      <c r="L789" s="137">
        <f>IF(DLILibrary[[#This Row],[DLI/DLR]]="DLI",IF(J790="DLR",0,DLILibrary[[#This Row],[Value of DLI (in mln)]]),DLILibrary[[#This Row],[Value of DLI (in mln)]])</f>
        <v>0</v>
      </c>
      <c r="M789" s="239">
        <f>IF(DLILibrary[[#This Row],[DLI/DLR]]="DLI",DLILibrary[[#This Row],[Value of DLI (in mln)]]/(VLOOKUP(DLILibrary[[#This Row],[Project ID]],'RBF Projects'!A:U,12,FALSE)),0)</f>
        <v>3.4370166695308471E-2</v>
      </c>
      <c r="N789" s="95" t="s">
        <v>62</v>
      </c>
      <c r="O789" s="138" t="s">
        <v>597</v>
      </c>
      <c r="P789" s="76" t="s">
        <v>28</v>
      </c>
      <c r="Q789" s="76" t="s">
        <v>995</v>
      </c>
      <c r="R789" s="76" t="s">
        <v>62</v>
      </c>
    </row>
    <row r="790" spans="1:18" ht="16" outlineLevel="1" x14ac:dyDescent="0.2">
      <c r="A790" s="76" t="s">
        <v>108</v>
      </c>
      <c r="B790" s="95" t="s">
        <v>157</v>
      </c>
      <c r="C790" s="44" t="s">
        <v>19</v>
      </c>
      <c r="D790" s="76" t="s">
        <v>59</v>
      </c>
      <c r="E790" s="95" t="s">
        <v>102</v>
      </c>
      <c r="F790" s="95" t="s">
        <v>2810</v>
      </c>
      <c r="G790" s="95" t="s">
        <v>2817</v>
      </c>
      <c r="H790" s="95" t="s">
        <v>74</v>
      </c>
      <c r="I790" s="45" t="s">
        <v>2927</v>
      </c>
      <c r="J790" s="95" t="str">
        <f>LEFT(DLILibrary[[#This Row],[DLI]], 3)</f>
        <v>DLR</v>
      </c>
      <c r="K790" s="121">
        <v>0.5</v>
      </c>
      <c r="L790" s="121">
        <f>IF(DLILibrary[[#This Row],[DLI/DLR]]="DLI",IF(J791="DLR",0,DLILibrary[[#This Row],[Value of DLI (in mln)]]),DLILibrary[[#This Row],[Value of DLI (in mln)]])</f>
        <v>0.5</v>
      </c>
      <c r="M790" s="239">
        <f>IF(DLILibrary[[#This Row],[DLI/DLR]]="DLI",DLILibrary[[#This Row],[Value of DLI (in mln)]]/(VLOOKUP(DLILibrary[[#This Row],[Project ID]],'RBF Projects'!A:U,12,FALSE)),0)</f>
        <v>0</v>
      </c>
      <c r="N790" s="95" t="s">
        <v>62</v>
      </c>
      <c r="O790" s="45" t="s">
        <v>1304</v>
      </c>
      <c r="P790" s="76" t="s">
        <v>30</v>
      </c>
      <c r="Q790" s="95" t="s">
        <v>3083</v>
      </c>
      <c r="R790" s="76" t="s">
        <v>62</v>
      </c>
    </row>
    <row r="791" spans="1:18" ht="16" outlineLevel="1" x14ac:dyDescent="0.2">
      <c r="A791" s="76" t="s">
        <v>108</v>
      </c>
      <c r="B791" s="95" t="s">
        <v>157</v>
      </c>
      <c r="C791" s="44" t="s">
        <v>19</v>
      </c>
      <c r="D791" s="76" t="s">
        <v>59</v>
      </c>
      <c r="E791" s="95" t="s">
        <v>102</v>
      </c>
      <c r="F791" s="95" t="s">
        <v>2810</v>
      </c>
      <c r="G791" s="95" t="s">
        <v>2817</v>
      </c>
      <c r="H791" s="95" t="s">
        <v>74</v>
      </c>
      <c r="I791" s="45" t="s">
        <v>2928</v>
      </c>
      <c r="J791" s="95" t="str">
        <f>LEFT(DLILibrary[[#This Row],[DLI]], 3)</f>
        <v>DLR</v>
      </c>
      <c r="K791" s="121">
        <v>0.5</v>
      </c>
      <c r="L791" s="121">
        <f>IF(DLILibrary[[#This Row],[DLI/DLR]]="DLI",IF(J792="DLR",0,DLILibrary[[#This Row],[Value of DLI (in mln)]]),DLILibrary[[#This Row],[Value of DLI (in mln)]])</f>
        <v>0.5</v>
      </c>
      <c r="M791" s="239">
        <f>IF(DLILibrary[[#This Row],[DLI/DLR]]="DLI",DLILibrary[[#This Row],[Value of DLI (in mln)]]/(VLOOKUP(DLILibrary[[#This Row],[Project ID]],'RBF Projects'!A:U,12,FALSE)),0)</f>
        <v>0</v>
      </c>
      <c r="N791" s="95" t="s">
        <v>62</v>
      </c>
      <c r="O791" s="45" t="s">
        <v>1304</v>
      </c>
      <c r="P791" s="76" t="s">
        <v>30</v>
      </c>
      <c r="Q791" s="95" t="s">
        <v>3083</v>
      </c>
      <c r="R791" s="76" t="s">
        <v>62</v>
      </c>
    </row>
    <row r="792" spans="1:18" ht="16" outlineLevel="1" x14ac:dyDescent="0.2">
      <c r="A792" s="76" t="s">
        <v>108</v>
      </c>
      <c r="B792" s="95" t="s">
        <v>157</v>
      </c>
      <c r="C792" s="44" t="s">
        <v>19</v>
      </c>
      <c r="D792" s="76" t="s">
        <v>59</v>
      </c>
      <c r="E792" s="95" t="s">
        <v>102</v>
      </c>
      <c r="F792" s="95" t="s">
        <v>2190</v>
      </c>
      <c r="G792" s="95" t="s">
        <v>3270</v>
      </c>
      <c r="H792" s="95" t="s">
        <v>73</v>
      </c>
      <c r="I792" s="136" t="s">
        <v>2767</v>
      </c>
      <c r="J792" s="136" t="str">
        <f>LEFT(DLILibrary[[#This Row],[DLI]], 3)</f>
        <v>DLI</v>
      </c>
      <c r="K792" s="137">
        <v>0.47</v>
      </c>
      <c r="L792" s="137">
        <f>IF(DLILibrary[[#This Row],[DLI/DLR]]="DLI",IF(J793="DLR",0,DLILibrary[[#This Row],[Value of DLI (in mln)]]),DLILibrary[[#This Row],[Value of DLI (in mln)]])</f>
        <v>0.47</v>
      </c>
      <c r="M792" s="239">
        <f>IF(DLILibrary[[#This Row],[DLI/DLR]]="DLI",DLILibrary[[#This Row],[Value of DLI (in mln)]]/(VLOOKUP(DLILibrary[[#This Row],[Project ID]],'RBF Projects'!A:U,12,FALSE)),0)</f>
        <v>1.6153978346794981E-2</v>
      </c>
      <c r="N792" s="95" t="s">
        <v>62</v>
      </c>
      <c r="O792" s="95" t="s">
        <v>2775</v>
      </c>
      <c r="P792" s="76" t="s">
        <v>29</v>
      </c>
      <c r="Q792" s="95" t="s">
        <v>2772</v>
      </c>
      <c r="R792" s="76" t="s">
        <v>62</v>
      </c>
    </row>
    <row r="793" spans="1:18" ht="16" outlineLevel="1" x14ac:dyDescent="0.2">
      <c r="A793" s="76" t="s">
        <v>108</v>
      </c>
      <c r="B793" s="95" t="s">
        <v>157</v>
      </c>
      <c r="C793" s="44" t="s">
        <v>19</v>
      </c>
      <c r="D793" s="76" t="s">
        <v>59</v>
      </c>
      <c r="E793" s="95" t="s">
        <v>102</v>
      </c>
      <c r="F793" s="95" t="s">
        <v>3238</v>
      </c>
      <c r="G793" s="95" t="s">
        <v>1524</v>
      </c>
      <c r="H793" s="95" t="s">
        <v>73</v>
      </c>
      <c r="I793" s="136" t="s">
        <v>2768</v>
      </c>
      <c r="J793" s="136" t="str">
        <f>LEFT(DLILibrary[[#This Row],[DLI]], 3)</f>
        <v>DLI</v>
      </c>
      <c r="K793" s="137">
        <v>4.2300000000000004</v>
      </c>
      <c r="L793" s="137">
        <f>IF(DLILibrary[[#This Row],[DLI/DLR]]="DLI",IF(J794="DLR",0,DLILibrary[[#This Row],[Value of DLI (in mln)]]),DLILibrary[[#This Row],[Value of DLI (in mln)]])</f>
        <v>4.2300000000000004</v>
      </c>
      <c r="M793" s="239">
        <f>IF(DLILibrary[[#This Row],[DLI/DLR]]="DLI",DLILibrary[[#This Row],[Value of DLI (in mln)]]/(VLOOKUP(DLILibrary[[#This Row],[Project ID]],'RBF Projects'!A:U,12,FALSE)),0)</f>
        <v>0.14538580512115484</v>
      </c>
      <c r="N793" s="95" t="s">
        <v>61</v>
      </c>
      <c r="O793" s="95" t="s">
        <v>2774</v>
      </c>
      <c r="P793" s="76" t="s">
        <v>29</v>
      </c>
      <c r="Q793" s="95" t="s">
        <v>2773</v>
      </c>
      <c r="R793" s="76" t="s">
        <v>62</v>
      </c>
    </row>
    <row r="794" spans="1:18" ht="16" outlineLevel="1" x14ac:dyDescent="0.2">
      <c r="A794" s="76" t="s">
        <v>108</v>
      </c>
      <c r="B794" s="95" t="s">
        <v>157</v>
      </c>
      <c r="C794" s="44" t="s">
        <v>19</v>
      </c>
      <c r="D794" s="76" t="s">
        <v>59</v>
      </c>
      <c r="E794" s="95" t="s">
        <v>102</v>
      </c>
      <c r="F794" s="95" t="s">
        <v>3238</v>
      </c>
      <c r="G794" s="95" t="s">
        <v>3278</v>
      </c>
      <c r="H794" s="95" t="s">
        <v>74</v>
      </c>
      <c r="I794" s="136" t="s">
        <v>2776</v>
      </c>
      <c r="J794" s="136" t="str">
        <f>LEFT(DLILibrary[[#This Row],[DLI]], 3)</f>
        <v>DLI</v>
      </c>
      <c r="K794" s="137">
        <v>1.6</v>
      </c>
      <c r="L794" s="137">
        <f>IF(DLILibrary[[#This Row],[DLI/DLR]]="DLI",IF(J795="DLR",0,DLILibrary[[#This Row],[Value of DLI (in mln)]]),DLILibrary[[#This Row],[Value of DLI (in mln)]])</f>
        <v>1.6</v>
      </c>
      <c r="M794" s="239">
        <f>IF(DLILibrary[[#This Row],[DLI/DLR]]="DLI",DLILibrary[[#This Row],[Value of DLI (in mln)]]/(VLOOKUP(DLILibrary[[#This Row],[Project ID]],'RBF Projects'!A:U,12,FALSE)),0)</f>
        <v>5.4992266712493555E-2</v>
      </c>
      <c r="N794" s="95" t="s">
        <v>62</v>
      </c>
      <c r="O794" s="95" t="s">
        <v>2777</v>
      </c>
      <c r="P794" s="76" t="s">
        <v>28</v>
      </c>
      <c r="Q794" s="95" t="s">
        <v>2778</v>
      </c>
      <c r="R794" s="76" t="s">
        <v>62</v>
      </c>
    </row>
    <row r="795" spans="1:18" ht="16" outlineLevel="1" x14ac:dyDescent="0.2">
      <c r="A795" s="76" t="s">
        <v>108</v>
      </c>
      <c r="B795" s="95" t="s">
        <v>157</v>
      </c>
      <c r="C795" s="44" t="s">
        <v>19</v>
      </c>
      <c r="D795" s="76" t="s">
        <v>59</v>
      </c>
      <c r="E795" s="95" t="s">
        <v>102</v>
      </c>
      <c r="F795" s="95" t="s">
        <v>3238</v>
      </c>
      <c r="G795" s="95" t="s">
        <v>3278</v>
      </c>
      <c r="H795" s="95" t="s">
        <v>74</v>
      </c>
      <c r="I795" s="136" t="s">
        <v>2769</v>
      </c>
      <c r="J795" s="136" t="str">
        <f>LEFT(DLILibrary[[#This Row],[DLI]], 3)</f>
        <v>DLI</v>
      </c>
      <c r="K795" s="137">
        <v>1.9950000000000001</v>
      </c>
      <c r="L795" s="137">
        <f>IF(DLILibrary[[#This Row],[DLI/DLR]]="DLI",IF(J796="DLR",0,DLILibrary[[#This Row],[Value of DLI (in mln)]]),DLILibrary[[#This Row],[Value of DLI (in mln)]])</f>
        <v>1.9950000000000001</v>
      </c>
      <c r="M795" s="239">
        <f>IF(DLILibrary[[#This Row],[DLI/DLR]]="DLI",DLILibrary[[#This Row],[Value of DLI (in mln)]]/(VLOOKUP(DLILibrary[[#This Row],[Project ID]],'RBF Projects'!A:U,12,FALSE)),0)</f>
        <v>6.8568482557140403E-2</v>
      </c>
      <c r="N795" s="95" t="s">
        <v>61</v>
      </c>
      <c r="O795" s="95" t="s">
        <v>2779</v>
      </c>
      <c r="P795" s="76" t="s">
        <v>29</v>
      </c>
      <c r="Q795" s="95" t="s">
        <v>2780</v>
      </c>
      <c r="R795" s="76" t="s">
        <v>62</v>
      </c>
    </row>
    <row r="796" spans="1:18" ht="16" outlineLevel="1" x14ac:dyDescent="0.2">
      <c r="A796" s="76" t="s">
        <v>108</v>
      </c>
      <c r="B796" s="95" t="s">
        <v>157</v>
      </c>
      <c r="C796" s="44" t="s">
        <v>19</v>
      </c>
      <c r="D796" s="76" t="s">
        <v>59</v>
      </c>
      <c r="E796" s="95" t="s">
        <v>102</v>
      </c>
      <c r="F796" s="95" t="s">
        <v>3238</v>
      </c>
      <c r="G796" s="95" t="s">
        <v>3278</v>
      </c>
      <c r="H796" s="95" t="s">
        <v>74</v>
      </c>
      <c r="I796" s="136" t="s">
        <v>2770</v>
      </c>
      <c r="J796" s="136" t="str">
        <f>LEFT(DLILibrary[[#This Row],[DLI]], 3)</f>
        <v>DLI</v>
      </c>
      <c r="K796" s="137">
        <v>1.105</v>
      </c>
      <c r="L796" s="137">
        <f>IF(DLILibrary[[#This Row],[DLI/DLR]]="DLI",IF(J797="DLR",0,DLILibrary[[#This Row],[Value of DLI (in mln)]]),DLILibrary[[#This Row],[Value of DLI (in mln)]])</f>
        <v>1.105</v>
      </c>
      <c r="M796" s="239">
        <f>IF(DLILibrary[[#This Row],[DLI/DLR]]="DLI",DLILibrary[[#This Row],[Value of DLI (in mln)]]/(VLOOKUP(DLILibrary[[#This Row],[Project ID]],'RBF Projects'!A:U,12,FALSE)),0)</f>
        <v>3.7979034198315859E-2</v>
      </c>
      <c r="N796" s="95" t="s">
        <v>61</v>
      </c>
      <c r="O796" s="95" t="s">
        <v>2771</v>
      </c>
      <c r="P796" s="76" t="s">
        <v>28</v>
      </c>
      <c r="Q796" s="95" t="s">
        <v>2781</v>
      </c>
      <c r="R796" s="76" t="s">
        <v>62</v>
      </c>
    </row>
    <row r="797" spans="1:18" ht="16" outlineLevel="1" x14ac:dyDescent="0.2">
      <c r="A797" s="76" t="s">
        <v>108</v>
      </c>
      <c r="B797" s="95" t="s">
        <v>157</v>
      </c>
      <c r="C797" s="44" t="s">
        <v>19</v>
      </c>
      <c r="D797" s="76" t="s">
        <v>59</v>
      </c>
      <c r="E797" s="95" t="s">
        <v>102</v>
      </c>
      <c r="F797" s="95" t="s">
        <v>2810</v>
      </c>
      <c r="G797" s="95" t="s">
        <v>2815</v>
      </c>
      <c r="H797" s="95" t="s">
        <v>73</v>
      </c>
      <c r="I797" s="136" t="s">
        <v>3084</v>
      </c>
      <c r="J797" s="136" t="str">
        <f>LEFT(DLILibrary[[#This Row],[DLI]], 3)</f>
        <v>DLI</v>
      </c>
      <c r="K797" s="137">
        <v>0.94</v>
      </c>
      <c r="L797" s="137">
        <f>IF(DLILibrary[[#This Row],[DLI/DLR]]="DLI",IF(J798="DLR",0,DLILibrary[[#This Row],[Value of DLI (in mln)]]),DLILibrary[[#This Row],[Value of DLI (in mln)]])</f>
        <v>0.94</v>
      </c>
      <c r="M797" s="239">
        <f>IF(DLILibrary[[#This Row],[DLI/DLR]]="DLI",DLILibrary[[#This Row],[Value of DLI (in mln)]]/(VLOOKUP(DLILibrary[[#This Row],[Project ID]],'RBF Projects'!A:U,12,FALSE)),0)</f>
        <v>3.2307956693589962E-2</v>
      </c>
      <c r="N797" s="95" t="s">
        <v>62</v>
      </c>
      <c r="O797" s="95" t="s">
        <v>2783</v>
      </c>
      <c r="P797" s="76" t="s">
        <v>29</v>
      </c>
      <c r="Q797" s="95" t="s">
        <v>2782</v>
      </c>
      <c r="R797" s="76" t="s">
        <v>62</v>
      </c>
    </row>
    <row r="798" spans="1:18" ht="16" outlineLevel="1" x14ac:dyDescent="0.2">
      <c r="A798" s="76" t="s">
        <v>108</v>
      </c>
      <c r="B798" s="95" t="s">
        <v>157</v>
      </c>
      <c r="C798" s="44" t="s">
        <v>19</v>
      </c>
      <c r="D798" s="76" t="s">
        <v>59</v>
      </c>
      <c r="E798" s="95" t="s">
        <v>102</v>
      </c>
      <c r="F798" s="95" t="s">
        <v>2810</v>
      </c>
      <c r="G798" s="95" t="s">
        <v>2815</v>
      </c>
      <c r="H798" s="95" t="s">
        <v>74</v>
      </c>
      <c r="I798" s="136" t="s">
        <v>3085</v>
      </c>
      <c r="J798" s="136" t="str">
        <f>LEFT(DLILibrary[[#This Row],[DLI]], 3)</f>
        <v>DLI</v>
      </c>
      <c r="K798" s="137">
        <v>3.76</v>
      </c>
      <c r="L798" s="137">
        <f>IF(DLILibrary[[#This Row],[DLI/DLR]]="DLI",IF(J799="DLR",0,DLILibrary[[#This Row],[Value of DLI (in mln)]]),DLILibrary[[#This Row],[Value of DLI (in mln)]])</f>
        <v>3.76</v>
      </c>
      <c r="M798" s="239">
        <f>IF(DLILibrary[[#This Row],[DLI/DLR]]="DLI",DLILibrary[[#This Row],[Value of DLI (in mln)]]/(VLOOKUP(DLILibrary[[#This Row],[Project ID]],'RBF Projects'!A:U,12,FALSE)),0)</f>
        <v>0.12923182677435985</v>
      </c>
      <c r="N798" s="95" t="s">
        <v>61</v>
      </c>
      <c r="O798" s="95" t="s">
        <v>3086</v>
      </c>
      <c r="P798" s="76" t="s">
        <v>28</v>
      </c>
      <c r="Q798" s="95" t="s">
        <v>3087</v>
      </c>
      <c r="R798" s="76" t="s">
        <v>62</v>
      </c>
    </row>
    <row r="799" spans="1:18" s="78" customFormat="1" ht="16" x14ac:dyDescent="0.2">
      <c r="A799" s="77" t="s">
        <v>123</v>
      </c>
      <c r="B799" s="78" t="s">
        <v>158</v>
      </c>
      <c r="C799" s="151" t="s">
        <v>19</v>
      </c>
      <c r="D799" s="77" t="s">
        <v>59</v>
      </c>
      <c r="E799" s="78" t="s">
        <v>36</v>
      </c>
      <c r="F799" s="78" t="s">
        <v>3234</v>
      </c>
      <c r="G799" s="78" t="s">
        <v>2865</v>
      </c>
      <c r="H799" s="78" t="s">
        <v>78</v>
      </c>
      <c r="I799" s="129" t="s">
        <v>1306</v>
      </c>
      <c r="J799" s="130" t="str">
        <f>LEFT(DLILibrary[[#This Row],[DLI]], 3)</f>
        <v>DLI</v>
      </c>
      <c r="K799" s="131">
        <f>SUM(K800:K805)</f>
        <v>15.5</v>
      </c>
      <c r="L799" s="131">
        <f>IF(DLILibrary[[#This Row],[DLI/DLR]]="DLI",IF(J800="DLR",0,DLILibrary[[#This Row],[Value of DLI (in mln)]]),DLILibrary[[#This Row],[Value of DLI (in mln)]])</f>
        <v>0</v>
      </c>
      <c r="M799" s="239">
        <f>IF(DLILibrary[[#This Row],[DLI/DLR]]="DLI",DLILibrary[[#This Row],[Value of DLI (in mln)]]/(VLOOKUP(DLILibrary[[#This Row],[Project ID]],'RBF Projects'!A:U,12,FALSE)),0)</f>
        <v>0.19509125235997485</v>
      </c>
      <c r="N799" s="78" t="s">
        <v>995</v>
      </c>
      <c r="O799" s="133" t="s">
        <v>597</v>
      </c>
      <c r="P799" s="77" t="s">
        <v>27</v>
      </c>
      <c r="Q799" s="77" t="s">
        <v>995</v>
      </c>
      <c r="R799" s="77" t="s">
        <v>62</v>
      </c>
    </row>
    <row r="800" spans="1:18" ht="16" outlineLevel="1" x14ac:dyDescent="0.2">
      <c r="A800" s="76" t="s">
        <v>123</v>
      </c>
      <c r="B800" s="95" t="s">
        <v>158</v>
      </c>
      <c r="C800" s="44" t="s">
        <v>19</v>
      </c>
      <c r="D800" s="76" t="s">
        <v>59</v>
      </c>
      <c r="E800" s="95" t="s">
        <v>36</v>
      </c>
      <c r="F800" s="95" t="s">
        <v>3234</v>
      </c>
      <c r="G800" s="95" t="s">
        <v>2865</v>
      </c>
      <c r="H800" s="95" t="s">
        <v>78</v>
      </c>
      <c r="I800" s="45" t="s">
        <v>1307</v>
      </c>
      <c r="J800" s="95" t="str">
        <f>LEFT(DLILibrary[[#This Row],[DLI]], 3)</f>
        <v>DLR</v>
      </c>
      <c r="K800" s="121">
        <v>3</v>
      </c>
      <c r="L800" s="121">
        <f>IF(DLILibrary[[#This Row],[DLI/DLR]]="DLI",IF(J801="DLR",0,DLILibrary[[#This Row],[Value of DLI (in mln)]]),DLILibrary[[#This Row],[Value of DLI (in mln)]])</f>
        <v>3</v>
      </c>
      <c r="M800" s="239">
        <f>IF(DLILibrary[[#This Row],[DLI/DLR]]="DLI",DLILibrary[[#This Row],[Value of DLI (in mln)]]/(VLOOKUP(DLILibrary[[#This Row],[Project ID]],'RBF Projects'!A:U,12,FALSE)),0)</f>
        <v>0</v>
      </c>
      <c r="N800" s="95" t="s">
        <v>62</v>
      </c>
      <c r="O800" s="138" t="s">
        <v>472</v>
      </c>
      <c r="P800" s="76" t="s">
        <v>29</v>
      </c>
      <c r="Q800" s="95" t="s">
        <v>1340</v>
      </c>
      <c r="R800" s="76" t="s">
        <v>62</v>
      </c>
    </row>
    <row r="801" spans="1:18" ht="16" outlineLevel="1" x14ac:dyDescent="0.2">
      <c r="A801" s="76" t="s">
        <v>123</v>
      </c>
      <c r="B801" s="95" t="s">
        <v>158</v>
      </c>
      <c r="C801" s="44" t="s">
        <v>19</v>
      </c>
      <c r="D801" s="76" t="s">
        <v>59</v>
      </c>
      <c r="E801" s="95" t="s">
        <v>36</v>
      </c>
      <c r="F801" s="95" t="s">
        <v>3234</v>
      </c>
      <c r="G801" s="95" t="s">
        <v>2865</v>
      </c>
      <c r="H801" s="95" t="s">
        <v>78</v>
      </c>
      <c r="I801" s="45" t="s">
        <v>1308</v>
      </c>
      <c r="J801" s="95" t="str">
        <f>LEFT(DLILibrary[[#This Row],[DLI]], 3)</f>
        <v>DLR</v>
      </c>
      <c r="K801" s="121">
        <v>4</v>
      </c>
      <c r="L801" s="121">
        <f>IF(DLILibrary[[#This Row],[DLI/DLR]]="DLI",IF(J802="DLR",0,DLILibrary[[#This Row],[Value of DLI (in mln)]]),DLILibrary[[#This Row],[Value of DLI (in mln)]])</f>
        <v>4</v>
      </c>
      <c r="M801" s="239">
        <f>IF(DLILibrary[[#This Row],[DLI/DLR]]="DLI",DLILibrary[[#This Row],[Value of DLI (in mln)]]/(VLOOKUP(DLILibrary[[#This Row],[Project ID]],'RBF Projects'!A:U,12,FALSE)),0)</f>
        <v>0</v>
      </c>
      <c r="N801" s="95" t="s">
        <v>61</v>
      </c>
      <c r="O801" s="138" t="s">
        <v>1339</v>
      </c>
      <c r="P801" s="76" t="s">
        <v>28</v>
      </c>
      <c r="Q801" s="95" t="s">
        <v>1341</v>
      </c>
      <c r="R801" s="76" t="s">
        <v>62</v>
      </c>
    </row>
    <row r="802" spans="1:18" ht="16" outlineLevel="1" x14ac:dyDescent="0.2">
      <c r="A802" s="76" t="s">
        <v>123</v>
      </c>
      <c r="B802" s="95" t="s">
        <v>158</v>
      </c>
      <c r="C802" s="44" t="s">
        <v>19</v>
      </c>
      <c r="D802" s="76" t="s">
        <v>59</v>
      </c>
      <c r="E802" s="95" t="s">
        <v>36</v>
      </c>
      <c r="F802" s="95" t="s">
        <v>3234</v>
      </c>
      <c r="G802" s="95" t="s">
        <v>2865</v>
      </c>
      <c r="H802" s="95" t="s">
        <v>78</v>
      </c>
      <c r="I802" s="45" t="s">
        <v>1321</v>
      </c>
      <c r="J802" s="95" t="str">
        <f>LEFT(DLILibrary[[#This Row],[DLI]], 3)</f>
        <v>DLR</v>
      </c>
      <c r="K802" s="121">
        <v>2.125</v>
      </c>
      <c r="L802" s="121">
        <f>IF(DLILibrary[[#This Row],[DLI/DLR]]="DLI",IF(J803="DLR",0,DLILibrary[[#This Row],[Value of DLI (in mln)]]),DLILibrary[[#This Row],[Value of DLI (in mln)]])</f>
        <v>2.125</v>
      </c>
      <c r="M802" s="239">
        <f>IF(DLILibrary[[#This Row],[DLI/DLR]]="DLI",DLILibrary[[#This Row],[Value of DLI (in mln)]]/(VLOOKUP(DLILibrary[[#This Row],[Project ID]],'RBF Projects'!A:U,12,FALSE)),0)</f>
        <v>0</v>
      </c>
      <c r="N802" s="95" t="s">
        <v>61</v>
      </c>
      <c r="O802" s="138" t="s">
        <v>1322</v>
      </c>
      <c r="P802" s="76" t="s">
        <v>28</v>
      </c>
      <c r="Q802" s="95" t="s">
        <v>1342</v>
      </c>
      <c r="R802" s="76" t="s">
        <v>62</v>
      </c>
    </row>
    <row r="803" spans="1:18" ht="16" outlineLevel="1" x14ac:dyDescent="0.2">
      <c r="A803" s="76" t="s">
        <v>123</v>
      </c>
      <c r="B803" s="95" t="s">
        <v>158</v>
      </c>
      <c r="C803" s="44" t="s">
        <v>19</v>
      </c>
      <c r="D803" s="76" t="s">
        <v>59</v>
      </c>
      <c r="E803" s="95" t="s">
        <v>36</v>
      </c>
      <c r="F803" s="95" t="s">
        <v>3234</v>
      </c>
      <c r="G803" s="95" t="s">
        <v>2865</v>
      </c>
      <c r="H803" s="95" t="s">
        <v>78</v>
      </c>
      <c r="I803" s="45" t="s">
        <v>1323</v>
      </c>
      <c r="J803" s="95" t="str">
        <f>LEFT(DLILibrary[[#This Row],[DLI]], 3)</f>
        <v>DLR</v>
      </c>
      <c r="K803" s="121">
        <v>2.125</v>
      </c>
      <c r="L803" s="121">
        <f>IF(DLILibrary[[#This Row],[DLI/DLR]]="DLI",IF(J804="DLR",0,DLILibrary[[#This Row],[Value of DLI (in mln)]]),DLILibrary[[#This Row],[Value of DLI (in mln)]])</f>
        <v>2.125</v>
      </c>
      <c r="M803" s="239">
        <f>IF(DLILibrary[[#This Row],[DLI/DLR]]="DLI",DLILibrary[[#This Row],[Value of DLI (in mln)]]/(VLOOKUP(DLILibrary[[#This Row],[Project ID]],'RBF Projects'!A:U,12,FALSE)),0)</f>
        <v>0</v>
      </c>
      <c r="N803" s="95" t="s">
        <v>61</v>
      </c>
      <c r="O803" s="138" t="s">
        <v>1322</v>
      </c>
      <c r="P803" s="76" t="s">
        <v>28</v>
      </c>
      <c r="Q803" s="95" t="s">
        <v>1342</v>
      </c>
      <c r="R803" s="76" t="s">
        <v>62</v>
      </c>
    </row>
    <row r="804" spans="1:18" ht="16" outlineLevel="1" x14ac:dyDescent="0.2">
      <c r="A804" s="76" t="s">
        <v>123</v>
      </c>
      <c r="B804" s="95" t="s">
        <v>158</v>
      </c>
      <c r="C804" s="44" t="s">
        <v>19</v>
      </c>
      <c r="D804" s="76" t="s">
        <v>59</v>
      </c>
      <c r="E804" s="95" t="s">
        <v>36</v>
      </c>
      <c r="F804" s="95" t="s">
        <v>3234</v>
      </c>
      <c r="G804" s="95" t="s">
        <v>2865</v>
      </c>
      <c r="H804" s="95" t="s">
        <v>78</v>
      </c>
      <c r="I804" s="45" t="s">
        <v>1324</v>
      </c>
      <c r="J804" s="95" t="str">
        <f>LEFT(DLILibrary[[#This Row],[DLI]], 3)</f>
        <v>DLR</v>
      </c>
      <c r="K804" s="121">
        <v>2.125</v>
      </c>
      <c r="L804" s="121">
        <f>IF(DLILibrary[[#This Row],[DLI/DLR]]="DLI",IF(J805="DLR",0,DLILibrary[[#This Row],[Value of DLI (in mln)]]),DLILibrary[[#This Row],[Value of DLI (in mln)]])</f>
        <v>2.125</v>
      </c>
      <c r="M804" s="239">
        <f>IF(DLILibrary[[#This Row],[DLI/DLR]]="DLI",DLILibrary[[#This Row],[Value of DLI (in mln)]]/(VLOOKUP(DLILibrary[[#This Row],[Project ID]],'RBF Projects'!A:U,12,FALSE)),0)</f>
        <v>0</v>
      </c>
      <c r="N804" s="95" t="s">
        <v>61</v>
      </c>
      <c r="O804" s="138" t="s">
        <v>1322</v>
      </c>
      <c r="P804" s="76" t="s">
        <v>28</v>
      </c>
      <c r="Q804" s="95" t="s">
        <v>1342</v>
      </c>
      <c r="R804" s="76" t="s">
        <v>62</v>
      </c>
    </row>
    <row r="805" spans="1:18" ht="16" outlineLevel="1" x14ac:dyDescent="0.2">
      <c r="A805" s="76" t="s">
        <v>123</v>
      </c>
      <c r="B805" s="95" t="s">
        <v>158</v>
      </c>
      <c r="C805" s="44" t="s">
        <v>19</v>
      </c>
      <c r="D805" s="76" t="s">
        <v>59</v>
      </c>
      <c r="E805" s="95" t="s">
        <v>36</v>
      </c>
      <c r="F805" s="95" t="s">
        <v>3234</v>
      </c>
      <c r="G805" s="95" t="s">
        <v>2865</v>
      </c>
      <c r="H805" s="95" t="s">
        <v>78</v>
      </c>
      <c r="I805" s="45" t="s">
        <v>1325</v>
      </c>
      <c r="J805" s="95" t="str">
        <f>LEFT(DLILibrary[[#This Row],[DLI]], 3)</f>
        <v>DLR</v>
      </c>
      <c r="K805" s="121">
        <v>2.125</v>
      </c>
      <c r="L805" s="121">
        <f>IF(DLILibrary[[#This Row],[DLI/DLR]]="DLI",IF(J806="DLR",0,DLILibrary[[#This Row],[Value of DLI (in mln)]]),DLILibrary[[#This Row],[Value of DLI (in mln)]])</f>
        <v>2.125</v>
      </c>
      <c r="M805" s="239">
        <f>IF(DLILibrary[[#This Row],[DLI/DLR]]="DLI",DLILibrary[[#This Row],[Value of DLI (in mln)]]/(VLOOKUP(DLILibrary[[#This Row],[Project ID]],'RBF Projects'!A:U,12,FALSE)),0)</f>
        <v>0</v>
      </c>
      <c r="N805" s="95" t="s">
        <v>61</v>
      </c>
      <c r="O805" s="138" t="s">
        <v>1322</v>
      </c>
      <c r="P805" s="76" t="s">
        <v>28</v>
      </c>
      <c r="Q805" s="95" t="s">
        <v>1342</v>
      </c>
      <c r="R805" s="76" t="s">
        <v>62</v>
      </c>
    </row>
    <row r="806" spans="1:18" ht="16" x14ac:dyDescent="0.2">
      <c r="A806" s="76" t="s">
        <v>123</v>
      </c>
      <c r="B806" s="95" t="s">
        <v>158</v>
      </c>
      <c r="C806" s="44" t="s">
        <v>19</v>
      </c>
      <c r="D806" s="76" t="s">
        <v>59</v>
      </c>
      <c r="E806" s="95" t="s">
        <v>36</v>
      </c>
      <c r="F806" s="95" t="s">
        <v>2810</v>
      </c>
      <c r="G806" s="95" t="s">
        <v>2817</v>
      </c>
      <c r="H806" s="95" t="s">
        <v>78</v>
      </c>
      <c r="I806" s="135" t="s">
        <v>3088</v>
      </c>
      <c r="J806" s="136" t="str">
        <f>LEFT(DLILibrary[[#This Row],[DLI]], 3)</f>
        <v>DLI</v>
      </c>
      <c r="K806" s="137">
        <f>SUM(K807:K813)</f>
        <v>12.509999999999998</v>
      </c>
      <c r="L806" s="137">
        <f>IF(DLILibrary[[#This Row],[DLI/DLR]]="DLI",IF(J807="DLR",0,DLILibrary[[#This Row],[Value of DLI (in mln)]]),DLILibrary[[#This Row],[Value of DLI (in mln)]])</f>
        <v>0</v>
      </c>
      <c r="M806" s="239">
        <f>IF(DLILibrary[[#This Row],[DLI/DLR]]="DLI",DLILibrary[[#This Row],[Value of DLI (in mln)]]/(VLOOKUP(DLILibrary[[#This Row],[Project ID]],'RBF Projects'!A:U,12,FALSE)),0)</f>
        <v>0.15745752045311517</v>
      </c>
      <c r="N806" s="95" t="s">
        <v>995</v>
      </c>
      <c r="O806" s="138" t="s">
        <v>597</v>
      </c>
      <c r="P806" s="76" t="s">
        <v>27</v>
      </c>
      <c r="Q806" s="76" t="s">
        <v>995</v>
      </c>
      <c r="R806" s="76" t="s">
        <v>62</v>
      </c>
    </row>
    <row r="807" spans="1:18" ht="16" outlineLevel="1" x14ac:dyDescent="0.2">
      <c r="A807" s="76" t="s">
        <v>123</v>
      </c>
      <c r="B807" s="95" t="s">
        <v>158</v>
      </c>
      <c r="C807" s="44" t="s">
        <v>19</v>
      </c>
      <c r="D807" s="76" t="s">
        <v>59</v>
      </c>
      <c r="E807" s="95" t="s">
        <v>36</v>
      </c>
      <c r="F807" s="95" t="s">
        <v>2810</v>
      </c>
      <c r="G807" s="95" t="s">
        <v>2817</v>
      </c>
      <c r="H807" s="95" t="s">
        <v>78</v>
      </c>
      <c r="I807" s="45" t="s">
        <v>1309</v>
      </c>
      <c r="J807" s="95" t="str">
        <f>LEFT(DLILibrary[[#This Row],[DLI]], 3)</f>
        <v>DLR</v>
      </c>
      <c r="K807" s="121">
        <v>0.5</v>
      </c>
      <c r="L807" s="121">
        <f>IF(DLILibrary[[#This Row],[DLI/DLR]]="DLI",IF(J808="DLR",0,DLILibrary[[#This Row],[Value of DLI (in mln)]]),DLILibrary[[#This Row],[Value of DLI (in mln)]])</f>
        <v>0.5</v>
      </c>
      <c r="M807" s="239">
        <f>IF(DLILibrary[[#This Row],[DLI/DLR]]="DLI",DLILibrary[[#This Row],[Value of DLI (in mln)]]/(VLOOKUP(DLILibrary[[#This Row],[Project ID]],'RBF Projects'!A:U,12,FALSE)),0)</f>
        <v>0</v>
      </c>
      <c r="N807" s="95" t="s">
        <v>62</v>
      </c>
      <c r="O807" s="138" t="s">
        <v>472</v>
      </c>
      <c r="P807" s="76" t="s">
        <v>29</v>
      </c>
      <c r="Q807" s="95" t="s">
        <v>1343</v>
      </c>
      <c r="R807" s="76" t="s">
        <v>62</v>
      </c>
    </row>
    <row r="808" spans="1:18" ht="16" outlineLevel="1" x14ac:dyDescent="0.2">
      <c r="A808" s="76" t="s">
        <v>123</v>
      </c>
      <c r="B808" s="95" t="s">
        <v>158</v>
      </c>
      <c r="C808" s="44" t="s">
        <v>19</v>
      </c>
      <c r="D808" s="76" t="s">
        <v>59</v>
      </c>
      <c r="E808" s="95" t="s">
        <v>36</v>
      </c>
      <c r="F808" s="95" t="s">
        <v>2810</v>
      </c>
      <c r="G808" s="95" t="s">
        <v>2817</v>
      </c>
      <c r="H808" s="95" t="s">
        <v>78</v>
      </c>
      <c r="I808" s="45" t="s">
        <v>1310</v>
      </c>
      <c r="J808" s="95" t="str">
        <f>LEFT(DLILibrary[[#This Row],[DLI]], 3)</f>
        <v>DLR</v>
      </c>
      <c r="K808" s="121">
        <v>2.5</v>
      </c>
      <c r="L808" s="121">
        <f>IF(DLILibrary[[#This Row],[DLI/DLR]]="DLI",IF(J809="DLR",0,DLILibrary[[#This Row],[Value of DLI (in mln)]]),DLILibrary[[#This Row],[Value of DLI (in mln)]])</f>
        <v>2.5</v>
      </c>
      <c r="M808" s="239">
        <f>IF(DLILibrary[[#This Row],[DLI/DLR]]="DLI",DLILibrary[[#This Row],[Value of DLI (in mln)]]/(VLOOKUP(DLILibrary[[#This Row],[Project ID]],'RBF Projects'!A:U,12,FALSE)),0)</f>
        <v>0</v>
      </c>
      <c r="N808" s="95" t="s">
        <v>62</v>
      </c>
      <c r="O808" s="138" t="s">
        <v>472</v>
      </c>
      <c r="P808" s="76" t="s">
        <v>29</v>
      </c>
      <c r="Q808" s="95" t="s">
        <v>1343</v>
      </c>
      <c r="R808" s="76" t="s">
        <v>62</v>
      </c>
    </row>
    <row r="809" spans="1:18" ht="16" outlineLevel="1" x14ac:dyDescent="0.2">
      <c r="A809" s="76" t="s">
        <v>123</v>
      </c>
      <c r="B809" s="95" t="s">
        <v>158</v>
      </c>
      <c r="C809" s="44" t="s">
        <v>19</v>
      </c>
      <c r="D809" s="76" t="s">
        <v>59</v>
      </c>
      <c r="E809" s="95" t="s">
        <v>36</v>
      </c>
      <c r="F809" s="95" t="s">
        <v>2810</v>
      </c>
      <c r="G809" s="95" t="s">
        <v>2817</v>
      </c>
      <c r="H809" s="95" t="s">
        <v>78</v>
      </c>
      <c r="I809" s="45" t="s">
        <v>3089</v>
      </c>
      <c r="J809" s="95" t="str">
        <f>LEFT(DLILibrary[[#This Row],[DLI]], 3)</f>
        <v>DLR</v>
      </c>
      <c r="K809" s="121">
        <v>1.9019999999999999</v>
      </c>
      <c r="L809" s="121">
        <f>IF(DLILibrary[[#This Row],[DLI/DLR]]="DLI",IF(J810="DLR",0,DLILibrary[[#This Row],[Value of DLI (in mln)]]),DLILibrary[[#This Row],[Value of DLI (in mln)]])</f>
        <v>1.9019999999999999</v>
      </c>
      <c r="M809" s="239">
        <f>IF(DLILibrary[[#This Row],[DLI/DLR]]="DLI",DLILibrary[[#This Row],[Value of DLI (in mln)]]/(VLOOKUP(DLILibrary[[#This Row],[Project ID]],'RBF Projects'!A:U,12,FALSE)),0)</f>
        <v>0</v>
      </c>
      <c r="N809" s="95" t="s">
        <v>61</v>
      </c>
      <c r="O809" s="138" t="s">
        <v>2929</v>
      </c>
      <c r="P809" s="76" t="s">
        <v>28</v>
      </c>
      <c r="Q809" s="95" t="s">
        <v>1344</v>
      </c>
      <c r="R809" s="76" t="s">
        <v>62</v>
      </c>
    </row>
    <row r="810" spans="1:18" ht="16" outlineLevel="1" x14ac:dyDescent="0.2">
      <c r="A810" s="76" t="s">
        <v>123</v>
      </c>
      <c r="B810" s="95" t="s">
        <v>158</v>
      </c>
      <c r="C810" s="44" t="s">
        <v>19</v>
      </c>
      <c r="D810" s="76" t="s">
        <v>59</v>
      </c>
      <c r="E810" s="95" t="s">
        <v>36</v>
      </c>
      <c r="F810" s="95" t="s">
        <v>2810</v>
      </c>
      <c r="G810" s="95" t="s">
        <v>2817</v>
      </c>
      <c r="H810" s="95" t="s">
        <v>78</v>
      </c>
      <c r="I810" s="45" t="s">
        <v>3090</v>
      </c>
      <c r="J810" s="95" t="str">
        <f>LEFT(DLILibrary[[#This Row],[DLI]], 3)</f>
        <v>DLR</v>
      </c>
      <c r="K810" s="121">
        <v>1.9019999999999999</v>
      </c>
      <c r="L810" s="121">
        <f>IF(DLILibrary[[#This Row],[DLI/DLR]]="DLI",IF(J811="DLR",0,DLILibrary[[#This Row],[Value of DLI (in mln)]]),DLILibrary[[#This Row],[Value of DLI (in mln)]])</f>
        <v>1.9019999999999999</v>
      </c>
      <c r="M810" s="239">
        <f>IF(DLILibrary[[#This Row],[DLI/DLR]]="DLI",DLILibrary[[#This Row],[Value of DLI (in mln)]]/(VLOOKUP(DLILibrary[[#This Row],[Project ID]],'RBF Projects'!A:U,12,FALSE)),0)</f>
        <v>0</v>
      </c>
      <c r="N810" s="95" t="s">
        <v>61</v>
      </c>
      <c r="O810" s="138" t="s">
        <v>2929</v>
      </c>
      <c r="P810" s="76" t="s">
        <v>28</v>
      </c>
      <c r="Q810" s="95" t="s">
        <v>1344</v>
      </c>
      <c r="R810" s="76" t="s">
        <v>62</v>
      </c>
    </row>
    <row r="811" spans="1:18" ht="16" outlineLevel="1" x14ac:dyDescent="0.2">
      <c r="A811" s="76" t="s">
        <v>123</v>
      </c>
      <c r="B811" s="95" t="s">
        <v>158</v>
      </c>
      <c r="C811" s="44" t="s">
        <v>19</v>
      </c>
      <c r="D811" s="76" t="s">
        <v>59</v>
      </c>
      <c r="E811" s="95" t="s">
        <v>36</v>
      </c>
      <c r="F811" s="95" t="s">
        <v>2810</v>
      </c>
      <c r="G811" s="95" t="s">
        <v>2817</v>
      </c>
      <c r="H811" s="95" t="s">
        <v>78</v>
      </c>
      <c r="I811" s="45" t="s">
        <v>3091</v>
      </c>
      <c r="J811" s="95" t="str">
        <f>LEFT(DLILibrary[[#This Row],[DLI]], 3)</f>
        <v>DLR</v>
      </c>
      <c r="K811" s="121">
        <v>1.9019999999999999</v>
      </c>
      <c r="L811" s="121">
        <f>IF(DLILibrary[[#This Row],[DLI/DLR]]="DLI",IF(J812="DLR",0,DLILibrary[[#This Row],[Value of DLI (in mln)]]),DLILibrary[[#This Row],[Value of DLI (in mln)]])</f>
        <v>1.9019999999999999</v>
      </c>
      <c r="M811" s="239">
        <f>IF(DLILibrary[[#This Row],[DLI/DLR]]="DLI",DLILibrary[[#This Row],[Value of DLI (in mln)]]/(VLOOKUP(DLILibrary[[#This Row],[Project ID]],'RBF Projects'!A:U,12,FALSE)),0)</f>
        <v>0</v>
      </c>
      <c r="N811" s="95" t="s">
        <v>61</v>
      </c>
      <c r="O811" s="138" t="s">
        <v>2929</v>
      </c>
      <c r="P811" s="76" t="s">
        <v>28</v>
      </c>
      <c r="Q811" s="95" t="s">
        <v>1344</v>
      </c>
      <c r="R811" s="76" t="s">
        <v>62</v>
      </c>
    </row>
    <row r="812" spans="1:18" ht="16" outlineLevel="1" x14ac:dyDescent="0.2">
      <c r="A812" s="76" t="s">
        <v>123</v>
      </c>
      <c r="B812" s="95" t="s">
        <v>158</v>
      </c>
      <c r="C812" s="44" t="s">
        <v>19</v>
      </c>
      <c r="D812" s="76" t="s">
        <v>59</v>
      </c>
      <c r="E812" s="95" t="s">
        <v>36</v>
      </c>
      <c r="F812" s="95" t="s">
        <v>2810</v>
      </c>
      <c r="G812" s="95" t="s">
        <v>2817</v>
      </c>
      <c r="H812" s="95" t="s">
        <v>78</v>
      </c>
      <c r="I812" s="45" t="s">
        <v>3092</v>
      </c>
      <c r="J812" s="95" t="str">
        <f>LEFT(DLILibrary[[#This Row],[DLI]], 3)</f>
        <v>DLR</v>
      </c>
      <c r="K812" s="121">
        <v>1.9019999999999999</v>
      </c>
      <c r="L812" s="121">
        <f>IF(DLILibrary[[#This Row],[DLI/DLR]]="DLI",IF(J813="DLR",0,DLILibrary[[#This Row],[Value of DLI (in mln)]]),DLILibrary[[#This Row],[Value of DLI (in mln)]])</f>
        <v>1.9019999999999999</v>
      </c>
      <c r="M812" s="239">
        <f>IF(DLILibrary[[#This Row],[DLI/DLR]]="DLI",DLILibrary[[#This Row],[Value of DLI (in mln)]]/(VLOOKUP(DLILibrary[[#This Row],[Project ID]],'RBF Projects'!A:U,12,FALSE)),0)</f>
        <v>0</v>
      </c>
      <c r="N812" s="95" t="s">
        <v>61</v>
      </c>
      <c r="O812" s="138" t="s">
        <v>2929</v>
      </c>
      <c r="P812" s="76" t="s">
        <v>28</v>
      </c>
      <c r="Q812" s="95" t="s">
        <v>1344</v>
      </c>
      <c r="R812" s="76" t="s">
        <v>62</v>
      </c>
    </row>
    <row r="813" spans="1:18" ht="16" outlineLevel="1" x14ac:dyDescent="0.2">
      <c r="A813" s="76" t="s">
        <v>123</v>
      </c>
      <c r="B813" s="95" t="s">
        <v>158</v>
      </c>
      <c r="C813" s="44" t="s">
        <v>19</v>
      </c>
      <c r="D813" s="76" t="s">
        <v>59</v>
      </c>
      <c r="E813" s="95" t="s">
        <v>36</v>
      </c>
      <c r="F813" s="95" t="s">
        <v>2810</v>
      </c>
      <c r="G813" s="95" t="s">
        <v>2817</v>
      </c>
      <c r="H813" s="95" t="s">
        <v>78</v>
      </c>
      <c r="I813" s="45" t="s">
        <v>3093</v>
      </c>
      <c r="J813" s="95" t="str">
        <f>LEFT(DLILibrary[[#This Row],[DLI]], 3)</f>
        <v>DLR</v>
      </c>
      <c r="K813" s="121">
        <v>1.9019999999999999</v>
      </c>
      <c r="L813" s="121">
        <f>IF(DLILibrary[[#This Row],[DLI/DLR]]="DLI",IF(J814="DLR",0,DLILibrary[[#This Row],[Value of DLI (in mln)]]),DLILibrary[[#This Row],[Value of DLI (in mln)]])</f>
        <v>1.9019999999999999</v>
      </c>
      <c r="M813" s="239">
        <f>IF(DLILibrary[[#This Row],[DLI/DLR]]="DLI",DLILibrary[[#This Row],[Value of DLI (in mln)]]/(VLOOKUP(DLILibrary[[#This Row],[Project ID]],'RBF Projects'!A:U,12,FALSE)),0)</f>
        <v>0</v>
      </c>
      <c r="N813" s="95" t="s">
        <v>61</v>
      </c>
      <c r="O813" s="138" t="s">
        <v>2929</v>
      </c>
      <c r="P813" s="76" t="s">
        <v>28</v>
      </c>
      <c r="Q813" s="95" t="s">
        <v>1344</v>
      </c>
      <c r="R813" s="76" t="s">
        <v>62</v>
      </c>
    </row>
    <row r="814" spans="1:18" ht="16" x14ac:dyDescent="0.2">
      <c r="A814" s="76" t="s">
        <v>123</v>
      </c>
      <c r="B814" s="95" t="s">
        <v>158</v>
      </c>
      <c r="C814" s="44" t="s">
        <v>19</v>
      </c>
      <c r="D814" s="76" t="s">
        <v>59</v>
      </c>
      <c r="E814" s="95" t="s">
        <v>36</v>
      </c>
      <c r="F814" s="95" t="s">
        <v>3230</v>
      </c>
      <c r="G814" s="95" t="s">
        <v>51</v>
      </c>
      <c r="H814" s="95" t="s">
        <v>78</v>
      </c>
      <c r="I814" s="135" t="s">
        <v>1311</v>
      </c>
      <c r="J814" s="136" t="str">
        <f>LEFT(DLILibrary[[#This Row],[DLI]], 3)</f>
        <v>DLI</v>
      </c>
      <c r="K814" s="137">
        <f>SUM(K815:K820)</f>
        <v>11.049999999999999</v>
      </c>
      <c r="L814" s="137">
        <f>IF(DLILibrary[[#This Row],[DLI/DLR]]="DLI",IF(J815="DLR",0,DLILibrary[[#This Row],[Value of DLI (in mln)]]),DLILibrary[[#This Row],[Value of DLI (in mln)]])</f>
        <v>0</v>
      </c>
      <c r="M814" s="239">
        <f>IF(DLILibrary[[#This Row],[DLI/DLR]]="DLI",DLILibrary[[#This Row],[Value of DLI (in mln)]]/(VLOOKUP(DLILibrary[[#This Row],[Project ID]],'RBF Projects'!A:U,12,FALSE)),0)</f>
        <v>0.13908118313404658</v>
      </c>
      <c r="N814" s="95" t="s">
        <v>995</v>
      </c>
      <c r="O814" s="138" t="s">
        <v>597</v>
      </c>
      <c r="P814" s="76" t="s">
        <v>27</v>
      </c>
      <c r="Q814" s="76" t="s">
        <v>995</v>
      </c>
      <c r="R814" s="76" t="s">
        <v>62</v>
      </c>
    </row>
    <row r="815" spans="1:18" ht="16" outlineLevel="1" x14ac:dyDescent="0.2">
      <c r="A815" s="76" t="s">
        <v>123</v>
      </c>
      <c r="B815" s="95" t="s">
        <v>158</v>
      </c>
      <c r="C815" s="44" t="s">
        <v>19</v>
      </c>
      <c r="D815" s="76" t="s">
        <v>59</v>
      </c>
      <c r="E815" s="95" t="s">
        <v>36</v>
      </c>
      <c r="F815" s="95" t="s">
        <v>3230</v>
      </c>
      <c r="G815" s="95" t="s">
        <v>51</v>
      </c>
      <c r="H815" s="95" t="s">
        <v>78</v>
      </c>
      <c r="I815" s="45" t="s">
        <v>1312</v>
      </c>
      <c r="J815" s="95" t="str">
        <f>LEFT(DLILibrary[[#This Row],[DLI]], 3)</f>
        <v>DLR</v>
      </c>
      <c r="K815" s="121">
        <v>1</v>
      </c>
      <c r="L815" s="121">
        <f>IF(DLILibrary[[#This Row],[DLI/DLR]]="DLI",IF(J816="DLR",0,DLILibrary[[#This Row],[Value of DLI (in mln)]]),DLILibrary[[#This Row],[Value of DLI (in mln)]])</f>
        <v>1</v>
      </c>
      <c r="M815" s="239">
        <f>IF(DLILibrary[[#This Row],[DLI/DLR]]="DLI",DLILibrary[[#This Row],[Value of DLI (in mln)]]/(VLOOKUP(DLILibrary[[#This Row],[Project ID]],'RBF Projects'!A:U,12,FALSE)),0)</f>
        <v>0</v>
      </c>
      <c r="N815" s="95" t="s">
        <v>62</v>
      </c>
      <c r="O815" s="138" t="s">
        <v>472</v>
      </c>
      <c r="P815" s="76" t="s">
        <v>29</v>
      </c>
      <c r="Q815" s="95" t="s">
        <v>1345</v>
      </c>
      <c r="R815" s="76" t="s">
        <v>62</v>
      </c>
    </row>
    <row r="816" spans="1:18" ht="16" outlineLevel="1" x14ac:dyDescent="0.2">
      <c r="A816" s="76" t="s">
        <v>123</v>
      </c>
      <c r="B816" s="95" t="s">
        <v>158</v>
      </c>
      <c r="C816" s="44" t="s">
        <v>19</v>
      </c>
      <c r="D816" s="76" t="s">
        <v>59</v>
      </c>
      <c r="E816" s="95" t="s">
        <v>36</v>
      </c>
      <c r="F816" s="95" t="s">
        <v>3230</v>
      </c>
      <c r="G816" s="95" t="s">
        <v>51</v>
      </c>
      <c r="H816" s="95" t="s">
        <v>78</v>
      </c>
      <c r="I816" s="45" t="s">
        <v>1313</v>
      </c>
      <c r="J816" s="95" t="str">
        <f>LEFT(DLILibrary[[#This Row],[DLI]], 3)</f>
        <v>DLR</v>
      </c>
      <c r="K816" s="121">
        <v>3</v>
      </c>
      <c r="L816" s="121">
        <f>IF(DLILibrary[[#This Row],[DLI/DLR]]="DLI",IF(J817="DLR",0,DLILibrary[[#This Row],[Value of DLI (in mln)]]),DLILibrary[[#This Row],[Value of DLI (in mln)]])</f>
        <v>3</v>
      </c>
      <c r="M816" s="239">
        <f>IF(DLILibrary[[#This Row],[DLI/DLR]]="DLI",DLILibrary[[#This Row],[Value of DLI (in mln)]]/(VLOOKUP(DLILibrary[[#This Row],[Project ID]],'RBF Projects'!A:U,12,FALSE)),0)</f>
        <v>0</v>
      </c>
      <c r="N816" s="95" t="s">
        <v>62</v>
      </c>
      <c r="O816" s="138" t="s">
        <v>472</v>
      </c>
      <c r="P816" s="76" t="s">
        <v>29</v>
      </c>
      <c r="Q816" s="95" t="s">
        <v>1345</v>
      </c>
      <c r="R816" s="76" t="s">
        <v>62</v>
      </c>
    </row>
    <row r="817" spans="1:18" ht="16" outlineLevel="1" x14ac:dyDescent="0.2">
      <c r="A817" s="76" t="s">
        <v>123</v>
      </c>
      <c r="B817" s="95" t="s">
        <v>158</v>
      </c>
      <c r="C817" s="44" t="s">
        <v>19</v>
      </c>
      <c r="D817" s="76" t="s">
        <v>59</v>
      </c>
      <c r="E817" s="95" t="s">
        <v>36</v>
      </c>
      <c r="F817" s="95" t="s">
        <v>3230</v>
      </c>
      <c r="G817" s="95" t="s">
        <v>3293</v>
      </c>
      <c r="H817" s="95" t="s">
        <v>78</v>
      </c>
      <c r="I817" s="45" t="s">
        <v>1326</v>
      </c>
      <c r="J817" s="95" t="str">
        <f>LEFT(DLILibrary[[#This Row],[DLI]], 3)</f>
        <v>DLR</v>
      </c>
      <c r="K817" s="121">
        <v>1.7625</v>
      </c>
      <c r="L817" s="121">
        <f>IF(DLILibrary[[#This Row],[DLI/DLR]]="DLI",IF(J818="DLR",0,DLILibrary[[#This Row],[Value of DLI (in mln)]]),DLILibrary[[#This Row],[Value of DLI (in mln)]])</f>
        <v>1.7625</v>
      </c>
      <c r="M817" s="239">
        <f>IF(DLILibrary[[#This Row],[DLI/DLR]]="DLI",DLILibrary[[#This Row],[Value of DLI (in mln)]]/(VLOOKUP(DLILibrary[[#This Row],[Project ID]],'RBF Projects'!A:U,12,FALSE)),0)</f>
        <v>0</v>
      </c>
      <c r="N817" s="95" t="s">
        <v>61</v>
      </c>
      <c r="O817" s="138" t="s">
        <v>2929</v>
      </c>
      <c r="P817" s="76" t="s">
        <v>28</v>
      </c>
      <c r="Q817" s="95" t="s">
        <v>1346</v>
      </c>
      <c r="R817" s="76" t="s">
        <v>62</v>
      </c>
    </row>
    <row r="818" spans="1:18" ht="16" outlineLevel="1" x14ac:dyDescent="0.2">
      <c r="A818" s="76" t="s">
        <v>123</v>
      </c>
      <c r="B818" s="95" t="s">
        <v>158</v>
      </c>
      <c r="C818" s="44" t="s">
        <v>19</v>
      </c>
      <c r="D818" s="76" t="s">
        <v>59</v>
      </c>
      <c r="E818" s="95" t="s">
        <v>36</v>
      </c>
      <c r="F818" s="95" t="s">
        <v>3230</v>
      </c>
      <c r="G818" s="95" t="s">
        <v>3293</v>
      </c>
      <c r="H818" s="95" t="s">
        <v>78</v>
      </c>
      <c r="I818" s="45" t="s">
        <v>1327</v>
      </c>
      <c r="J818" s="95" t="str">
        <f>LEFT(DLILibrary[[#This Row],[DLI]], 3)</f>
        <v>DLR</v>
      </c>
      <c r="K818" s="121">
        <v>1.7625</v>
      </c>
      <c r="L818" s="121">
        <f>IF(DLILibrary[[#This Row],[DLI/DLR]]="DLI",IF(J819="DLR",0,DLILibrary[[#This Row],[Value of DLI (in mln)]]),DLILibrary[[#This Row],[Value of DLI (in mln)]])</f>
        <v>1.7625</v>
      </c>
      <c r="M818" s="239">
        <f>IF(DLILibrary[[#This Row],[DLI/DLR]]="DLI",DLILibrary[[#This Row],[Value of DLI (in mln)]]/(VLOOKUP(DLILibrary[[#This Row],[Project ID]],'RBF Projects'!A:U,12,FALSE)),0)</f>
        <v>0</v>
      </c>
      <c r="N818" s="95" t="s">
        <v>61</v>
      </c>
      <c r="O818" s="138" t="s">
        <v>2929</v>
      </c>
      <c r="P818" s="76" t="s">
        <v>28</v>
      </c>
      <c r="Q818" s="95" t="s">
        <v>1346</v>
      </c>
      <c r="R818" s="76" t="s">
        <v>62</v>
      </c>
    </row>
    <row r="819" spans="1:18" ht="16" outlineLevel="1" x14ac:dyDescent="0.2">
      <c r="A819" s="76" t="s">
        <v>123</v>
      </c>
      <c r="B819" s="95" t="s">
        <v>158</v>
      </c>
      <c r="C819" s="44" t="s">
        <v>19</v>
      </c>
      <c r="D819" s="76" t="s">
        <v>59</v>
      </c>
      <c r="E819" s="95" t="s">
        <v>36</v>
      </c>
      <c r="F819" s="95" t="s">
        <v>3230</v>
      </c>
      <c r="G819" s="95" t="s">
        <v>3293</v>
      </c>
      <c r="H819" s="95" t="s">
        <v>78</v>
      </c>
      <c r="I819" s="45" t="s">
        <v>1328</v>
      </c>
      <c r="J819" s="95" t="str">
        <f>LEFT(DLILibrary[[#This Row],[DLI]], 3)</f>
        <v>DLR</v>
      </c>
      <c r="K819" s="121">
        <v>1.7625</v>
      </c>
      <c r="L819" s="121">
        <f>IF(DLILibrary[[#This Row],[DLI/DLR]]="DLI",IF(J820="DLR",0,DLILibrary[[#This Row],[Value of DLI (in mln)]]),DLILibrary[[#This Row],[Value of DLI (in mln)]])</f>
        <v>1.7625</v>
      </c>
      <c r="M819" s="239">
        <f>IF(DLILibrary[[#This Row],[DLI/DLR]]="DLI",DLILibrary[[#This Row],[Value of DLI (in mln)]]/(VLOOKUP(DLILibrary[[#This Row],[Project ID]],'RBF Projects'!A:U,12,FALSE)),0)</f>
        <v>0</v>
      </c>
      <c r="N819" s="95" t="s">
        <v>61</v>
      </c>
      <c r="O819" s="138" t="s">
        <v>2929</v>
      </c>
      <c r="P819" s="76" t="s">
        <v>28</v>
      </c>
      <c r="Q819" s="95" t="s">
        <v>1346</v>
      </c>
      <c r="R819" s="76" t="s">
        <v>62</v>
      </c>
    </row>
    <row r="820" spans="1:18" ht="16" outlineLevel="1" x14ac:dyDescent="0.2">
      <c r="A820" s="76" t="s">
        <v>123</v>
      </c>
      <c r="B820" s="95" t="s">
        <v>158</v>
      </c>
      <c r="C820" s="44" t="s">
        <v>19</v>
      </c>
      <c r="D820" s="76" t="s">
        <v>59</v>
      </c>
      <c r="E820" s="95" t="s">
        <v>36</v>
      </c>
      <c r="F820" s="95" t="s">
        <v>3230</v>
      </c>
      <c r="G820" s="95" t="s">
        <v>3293</v>
      </c>
      <c r="H820" s="95" t="s">
        <v>78</v>
      </c>
      <c r="I820" s="45" t="s">
        <v>1329</v>
      </c>
      <c r="J820" s="95" t="str">
        <f>LEFT(DLILibrary[[#This Row],[DLI]], 3)</f>
        <v>DLR</v>
      </c>
      <c r="K820" s="121">
        <v>1.7625</v>
      </c>
      <c r="L820" s="121">
        <f>IF(DLILibrary[[#This Row],[DLI/DLR]]="DLI",IF(J821="DLR",0,DLILibrary[[#This Row],[Value of DLI (in mln)]]),DLILibrary[[#This Row],[Value of DLI (in mln)]])</f>
        <v>1.7625</v>
      </c>
      <c r="M820" s="239">
        <f>IF(DLILibrary[[#This Row],[DLI/DLR]]="DLI",DLILibrary[[#This Row],[Value of DLI (in mln)]]/(VLOOKUP(DLILibrary[[#This Row],[Project ID]],'RBF Projects'!A:U,12,FALSE)),0)</f>
        <v>0</v>
      </c>
      <c r="N820" s="95" t="s">
        <v>61</v>
      </c>
      <c r="O820" s="138" t="s">
        <v>2929</v>
      </c>
      <c r="P820" s="76" t="s">
        <v>28</v>
      </c>
      <c r="Q820" s="95" t="s">
        <v>1346</v>
      </c>
      <c r="R820" s="76" t="s">
        <v>62</v>
      </c>
    </row>
    <row r="821" spans="1:18" ht="16" x14ac:dyDescent="0.2">
      <c r="A821" s="76" t="s">
        <v>123</v>
      </c>
      <c r="B821" s="95" t="s">
        <v>158</v>
      </c>
      <c r="C821" s="44" t="s">
        <v>19</v>
      </c>
      <c r="D821" s="76" t="s">
        <v>59</v>
      </c>
      <c r="E821" s="95" t="s">
        <v>36</v>
      </c>
      <c r="F821" s="95" t="s">
        <v>3238</v>
      </c>
      <c r="G821" s="95" t="s">
        <v>3278</v>
      </c>
      <c r="H821" s="95" t="s">
        <v>78</v>
      </c>
      <c r="I821" s="135" t="s">
        <v>1330</v>
      </c>
      <c r="J821" s="136" t="str">
        <f>LEFT(DLILibrary[[#This Row],[DLI]], 3)</f>
        <v>DLI</v>
      </c>
      <c r="K821" s="137">
        <f>SUM(K822:K828)</f>
        <v>10.9</v>
      </c>
      <c r="L821" s="137">
        <f>IF(DLILibrary[[#This Row],[DLI/DLR]]="DLI",IF(J822="DLR",0,DLILibrary[[#This Row],[Value of DLI (in mln)]]),DLILibrary[[#This Row],[Value of DLI (in mln)]])</f>
        <v>0</v>
      </c>
      <c r="M821" s="239">
        <f>IF(DLILibrary[[#This Row],[DLI/DLR]]="DLI",DLILibrary[[#This Row],[Value of DLI (in mln)]]/(VLOOKUP(DLILibrary[[#This Row],[Project ID]],'RBF Projects'!A:U,12,FALSE)),0)</f>
        <v>0.13719320327249845</v>
      </c>
      <c r="N821" s="95" t="s">
        <v>995</v>
      </c>
      <c r="O821" s="138" t="s">
        <v>597</v>
      </c>
      <c r="P821" s="76" t="s">
        <v>27</v>
      </c>
      <c r="Q821" s="76" t="s">
        <v>995</v>
      </c>
      <c r="R821" s="76" t="s">
        <v>62</v>
      </c>
    </row>
    <row r="822" spans="1:18" ht="16" outlineLevel="1" x14ac:dyDescent="0.2">
      <c r="A822" s="76" t="s">
        <v>123</v>
      </c>
      <c r="B822" s="95" t="s">
        <v>158</v>
      </c>
      <c r="C822" s="44" t="s">
        <v>19</v>
      </c>
      <c r="D822" s="76" t="s">
        <v>59</v>
      </c>
      <c r="E822" s="95" t="s">
        <v>36</v>
      </c>
      <c r="F822" s="95" t="s">
        <v>3238</v>
      </c>
      <c r="G822" s="95" t="s">
        <v>3278</v>
      </c>
      <c r="H822" s="95" t="s">
        <v>78</v>
      </c>
      <c r="I822" s="45" t="s">
        <v>1314</v>
      </c>
      <c r="J822" s="95" t="str">
        <f>LEFT(DLILibrary[[#This Row],[DLI]], 3)</f>
        <v>DLR</v>
      </c>
      <c r="K822" s="121">
        <v>0.5</v>
      </c>
      <c r="L822" s="121">
        <f>IF(DLILibrary[[#This Row],[DLI/DLR]]="DLI",IF(J823="DLR",0,DLILibrary[[#This Row],[Value of DLI (in mln)]]),DLILibrary[[#This Row],[Value of DLI (in mln)]])</f>
        <v>0.5</v>
      </c>
      <c r="M822" s="239">
        <f>IF(DLILibrary[[#This Row],[DLI/DLR]]="DLI",DLILibrary[[#This Row],[Value of DLI (in mln)]]/(VLOOKUP(DLILibrary[[#This Row],[Project ID]],'RBF Projects'!A:U,12,FALSE)),0)</f>
        <v>0</v>
      </c>
      <c r="N822" s="95" t="s">
        <v>62</v>
      </c>
      <c r="O822" s="138" t="s">
        <v>472</v>
      </c>
      <c r="P822" s="76" t="s">
        <v>29</v>
      </c>
      <c r="Q822" s="95" t="s">
        <v>1347</v>
      </c>
      <c r="R822" s="76" t="s">
        <v>62</v>
      </c>
    </row>
    <row r="823" spans="1:18" ht="16" outlineLevel="1" x14ac:dyDescent="0.2">
      <c r="A823" s="76" t="s">
        <v>123</v>
      </c>
      <c r="B823" s="95" t="s">
        <v>158</v>
      </c>
      <c r="C823" s="44" t="s">
        <v>19</v>
      </c>
      <c r="D823" s="76" t="s">
        <v>59</v>
      </c>
      <c r="E823" s="95" t="s">
        <v>36</v>
      </c>
      <c r="F823" s="95" t="s">
        <v>3238</v>
      </c>
      <c r="G823" s="95" t="s">
        <v>3278</v>
      </c>
      <c r="H823" s="95" t="s">
        <v>78</v>
      </c>
      <c r="I823" s="45" t="s">
        <v>1315</v>
      </c>
      <c r="J823" s="95" t="str">
        <f>LEFT(DLILibrary[[#This Row],[DLI]], 3)</f>
        <v>DLR</v>
      </c>
      <c r="K823" s="121">
        <v>0.5</v>
      </c>
      <c r="L823" s="121">
        <f>IF(DLILibrary[[#This Row],[DLI/DLR]]="DLI",IF(J824="DLR",0,DLILibrary[[#This Row],[Value of DLI (in mln)]]),DLILibrary[[#This Row],[Value of DLI (in mln)]])</f>
        <v>0.5</v>
      </c>
      <c r="M823" s="239">
        <f>IF(DLILibrary[[#This Row],[DLI/DLR]]="DLI",DLILibrary[[#This Row],[Value of DLI (in mln)]]/(VLOOKUP(DLILibrary[[#This Row],[Project ID]],'RBF Projects'!A:U,12,FALSE)),0)</f>
        <v>0</v>
      </c>
      <c r="N823" s="95" t="s">
        <v>62</v>
      </c>
      <c r="O823" s="138" t="s">
        <v>472</v>
      </c>
      <c r="P823" s="76" t="s">
        <v>29</v>
      </c>
      <c r="Q823" s="95" t="s">
        <v>1347</v>
      </c>
      <c r="R823" s="76" t="s">
        <v>62</v>
      </c>
    </row>
    <row r="824" spans="1:18" ht="16" outlineLevel="1" x14ac:dyDescent="0.2">
      <c r="A824" s="76" t="s">
        <v>123</v>
      </c>
      <c r="B824" s="95" t="s">
        <v>158</v>
      </c>
      <c r="C824" s="44" t="s">
        <v>19</v>
      </c>
      <c r="D824" s="76" t="s">
        <v>59</v>
      </c>
      <c r="E824" s="95" t="s">
        <v>36</v>
      </c>
      <c r="F824" s="95" t="s">
        <v>3238</v>
      </c>
      <c r="G824" s="95" t="s">
        <v>3278</v>
      </c>
      <c r="H824" s="95" t="s">
        <v>78</v>
      </c>
      <c r="I824" s="45" t="s">
        <v>1332</v>
      </c>
      <c r="J824" s="95" t="str">
        <f>LEFT(DLILibrary[[#This Row],[DLI]], 3)</f>
        <v>DLR</v>
      </c>
      <c r="K824" s="121">
        <v>1.98</v>
      </c>
      <c r="L824" s="121">
        <f>IF(DLILibrary[[#This Row],[DLI/DLR]]="DLI",IF(J825="DLR",0,DLILibrary[[#This Row],[Value of DLI (in mln)]]),DLILibrary[[#This Row],[Value of DLI (in mln)]])</f>
        <v>1.98</v>
      </c>
      <c r="M824" s="239">
        <f>IF(DLILibrary[[#This Row],[DLI/DLR]]="DLI",DLILibrary[[#This Row],[Value of DLI (in mln)]]/(VLOOKUP(DLILibrary[[#This Row],[Project ID]],'RBF Projects'!A:U,12,FALSE)),0)</f>
        <v>0</v>
      </c>
      <c r="N824" s="95" t="s">
        <v>61</v>
      </c>
      <c r="O824" s="138" t="s">
        <v>1331</v>
      </c>
      <c r="P824" s="76" t="s">
        <v>28</v>
      </c>
      <c r="Q824" s="95" t="s">
        <v>1348</v>
      </c>
      <c r="R824" s="76" t="s">
        <v>62</v>
      </c>
    </row>
    <row r="825" spans="1:18" ht="16" outlineLevel="1" x14ac:dyDescent="0.2">
      <c r="A825" s="76" t="s">
        <v>123</v>
      </c>
      <c r="B825" s="95" t="s">
        <v>158</v>
      </c>
      <c r="C825" s="44" t="s">
        <v>19</v>
      </c>
      <c r="D825" s="76" t="s">
        <v>59</v>
      </c>
      <c r="E825" s="95" t="s">
        <v>36</v>
      </c>
      <c r="F825" s="95" t="s">
        <v>3238</v>
      </c>
      <c r="G825" s="95" t="s">
        <v>3278</v>
      </c>
      <c r="H825" s="95" t="s">
        <v>78</v>
      </c>
      <c r="I825" s="45" t="s">
        <v>1333</v>
      </c>
      <c r="J825" s="95" t="str">
        <f>LEFT(DLILibrary[[#This Row],[DLI]], 3)</f>
        <v>DLR</v>
      </c>
      <c r="K825" s="121">
        <v>1.98</v>
      </c>
      <c r="L825" s="121">
        <f>IF(DLILibrary[[#This Row],[DLI/DLR]]="DLI",IF(J826="DLR",0,DLILibrary[[#This Row],[Value of DLI (in mln)]]),DLILibrary[[#This Row],[Value of DLI (in mln)]])</f>
        <v>1.98</v>
      </c>
      <c r="M825" s="239">
        <f>IF(DLILibrary[[#This Row],[DLI/DLR]]="DLI",DLILibrary[[#This Row],[Value of DLI (in mln)]]/(VLOOKUP(DLILibrary[[#This Row],[Project ID]],'RBF Projects'!A:U,12,FALSE)),0)</f>
        <v>0</v>
      </c>
      <c r="N825" s="95" t="s">
        <v>61</v>
      </c>
      <c r="O825" s="138" t="s">
        <v>1331</v>
      </c>
      <c r="P825" s="76" t="s">
        <v>28</v>
      </c>
      <c r="Q825" s="95" t="s">
        <v>1348</v>
      </c>
      <c r="R825" s="76" t="s">
        <v>62</v>
      </c>
    </row>
    <row r="826" spans="1:18" ht="16" outlineLevel="1" x14ac:dyDescent="0.2">
      <c r="A826" s="76" t="s">
        <v>123</v>
      </c>
      <c r="B826" s="95" t="s">
        <v>158</v>
      </c>
      <c r="C826" s="44" t="s">
        <v>19</v>
      </c>
      <c r="D826" s="76" t="s">
        <v>59</v>
      </c>
      <c r="E826" s="95" t="s">
        <v>36</v>
      </c>
      <c r="F826" s="95" t="s">
        <v>3238</v>
      </c>
      <c r="G826" s="95" t="s">
        <v>3278</v>
      </c>
      <c r="H826" s="95" t="s">
        <v>78</v>
      </c>
      <c r="I826" s="45" t="s">
        <v>1334</v>
      </c>
      <c r="J826" s="95" t="str">
        <f>LEFT(DLILibrary[[#This Row],[DLI]], 3)</f>
        <v>DLR</v>
      </c>
      <c r="K826" s="121">
        <v>1.98</v>
      </c>
      <c r="L826" s="121">
        <f>IF(DLILibrary[[#This Row],[DLI/DLR]]="DLI",IF(J827="DLR",0,DLILibrary[[#This Row],[Value of DLI (in mln)]]),DLILibrary[[#This Row],[Value of DLI (in mln)]])</f>
        <v>1.98</v>
      </c>
      <c r="M826" s="239">
        <f>IF(DLILibrary[[#This Row],[DLI/DLR]]="DLI",DLILibrary[[#This Row],[Value of DLI (in mln)]]/(VLOOKUP(DLILibrary[[#This Row],[Project ID]],'RBF Projects'!A:U,12,FALSE)),0)</f>
        <v>0</v>
      </c>
      <c r="N826" s="95" t="s">
        <v>61</v>
      </c>
      <c r="O826" s="138" t="s">
        <v>1331</v>
      </c>
      <c r="P826" s="76" t="s">
        <v>28</v>
      </c>
      <c r="Q826" s="95" t="s">
        <v>1348</v>
      </c>
      <c r="R826" s="76" t="s">
        <v>62</v>
      </c>
    </row>
    <row r="827" spans="1:18" ht="16" outlineLevel="1" x14ac:dyDescent="0.2">
      <c r="A827" s="76" t="s">
        <v>123</v>
      </c>
      <c r="B827" s="95" t="s">
        <v>158</v>
      </c>
      <c r="C827" s="44" t="s">
        <v>19</v>
      </c>
      <c r="D827" s="76" t="s">
        <v>59</v>
      </c>
      <c r="E827" s="95" t="s">
        <v>36</v>
      </c>
      <c r="F827" s="95" t="s">
        <v>3238</v>
      </c>
      <c r="G827" s="95" t="s">
        <v>3278</v>
      </c>
      <c r="H827" s="95" t="s">
        <v>78</v>
      </c>
      <c r="I827" s="45" t="s">
        <v>1335</v>
      </c>
      <c r="J827" s="95" t="str">
        <f>LEFT(DLILibrary[[#This Row],[DLI]], 3)</f>
        <v>DLR</v>
      </c>
      <c r="K827" s="121">
        <v>1.98</v>
      </c>
      <c r="L827" s="121">
        <f>IF(DLILibrary[[#This Row],[DLI/DLR]]="DLI",IF(J828="DLR",0,DLILibrary[[#This Row],[Value of DLI (in mln)]]),DLILibrary[[#This Row],[Value of DLI (in mln)]])</f>
        <v>1.98</v>
      </c>
      <c r="M827" s="239">
        <f>IF(DLILibrary[[#This Row],[DLI/DLR]]="DLI",DLILibrary[[#This Row],[Value of DLI (in mln)]]/(VLOOKUP(DLILibrary[[#This Row],[Project ID]],'RBF Projects'!A:U,12,FALSE)),0)</f>
        <v>0</v>
      </c>
      <c r="N827" s="95" t="s">
        <v>61</v>
      </c>
      <c r="O827" s="138" t="s">
        <v>1331</v>
      </c>
      <c r="P827" s="76" t="s">
        <v>28</v>
      </c>
      <c r="Q827" s="95" t="s">
        <v>1348</v>
      </c>
      <c r="R827" s="76" t="s">
        <v>62</v>
      </c>
    </row>
    <row r="828" spans="1:18" ht="16" outlineLevel="1" x14ac:dyDescent="0.2">
      <c r="A828" s="76" t="s">
        <v>123</v>
      </c>
      <c r="B828" s="95" t="s">
        <v>158</v>
      </c>
      <c r="C828" s="44" t="s">
        <v>19</v>
      </c>
      <c r="D828" s="76" t="s">
        <v>59</v>
      </c>
      <c r="E828" s="95" t="s">
        <v>36</v>
      </c>
      <c r="F828" s="95" t="s">
        <v>3238</v>
      </c>
      <c r="G828" s="95" t="s">
        <v>3278</v>
      </c>
      <c r="H828" s="95" t="s">
        <v>78</v>
      </c>
      <c r="I828" s="45" t="s">
        <v>1336</v>
      </c>
      <c r="J828" s="95" t="str">
        <f>LEFT(DLILibrary[[#This Row],[DLI]], 3)</f>
        <v>DLR</v>
      </c>
      <c r="K828" s="121">
        <v>1.98</v>
      </c>
      <c r="L828" s="121">
        <f>IF(DLILibrary[[#This Row],[DLI/DLR]]="DLI",IF(J829="DLR",0,DLILibrary[[#This Row],[Value of DLI (in mln)]]),DLILibrary[[#This Row],[Value of DLI (in mln)]])</f>
        <v>1.98</v>
      </c>
      <c r="M828" s="239">
        <f>IF(DLILibrary[[#This Row],[DLI/DLR]]="DLI",DLILibrary[[#This Row],[Value of DLI (in mln)]]/(VLOOKUP(DLILibrary[[#This Row],[Project ID]],'RBF Projects'!A:U,12,FALSE)),0)</f>
        <v>0</v>
      </c>
      <c r="N828" s="95" t="s">
        <v>61</v>
      </c>
      <c r="O828" s="138" t="s">
        <v>1331</v>
      </c>
      <c r="P828" s="76" t="s">
        <v>28</v>
      </c>
      <c r="Q828" s="95" t="s">
        <v>1348</v>
      </c>
      <c r="R828" s="76" t="s">
        <v>62</v>
      </c>
    </row>
    <row r="829" spans="1:18" ht="16" x14ac:dyDescent="0.2">
      <c r="A829" s="76" t="s">
        <v>123</v>
      </c>
      <c r="B829" s="95" t="s">
        <v>158</v>
      </c>
      <c r="C829" s="44" t="s">
        <v>19</v>
      </c>
      <c r="D829" s="76" t="s">
        <v>59</v>
      </c>
      <c r="E829" s="95" t="s">
        <v>36</v>
      </c>
      <c r="F829" s="95" t="s">
        <v>3235</v>
      </c>
      <c r="G829" s="95" t="s">
        <v>3244</v>
      </c>
      <c r="H829" s="95" t="s">
        <v>78</v>
      </c>
      <c r="I829" s="135" t="s">
        <v>1354</v>
      </c>
      <c r="J829" s="136" t="str">
        <f>LEFT(DLILibrary[[#This Row],[DLI]], 3)</f>
        <v>DLI</v>
      </c>
      <c r="K829" s="137">
        <f>SUM(K830:K837)</f>
        <v>29.49</v>
      </c>
      <c r="L829" s="137">
        <f>IF(DLILibrary[[#This Row],[DLI/DLR]]="DLI",IF(J830="DLR",0,DLILibrary[[#This Row],[Value of DLI (in mln)]]),DLILibrary[[#This Row],[Value of DLI (in mln)]])</f>
        <v>0</v>
      </c>
      <c r="M829" s="239">
        <f>IF(DLILibrary[[#This Row],[DLI/DLR]]="DLI",DLILibrary[[#This Row],[Value of DLI (in mln)]]/(VLOOKUP(DLILibrary[[#This Row],[Project ID]],'RBF Projects'!A:U,12,FALSE)),0)</f>
        <v>0.37117684078036506</v>
      </c>
      <c r="N829" s="95" t="s">
        <v>995</v>
      </c>
      <c r="O829" s="138" t="s">
        <v>597</v>
      </c>
      <c r="P829" s="76" t="s">
        <v>27</v>
      </c>
      <c r="Q829" s="76" t="s">
        <v>995</v>
      </c>
      <c r="R829" s="76" t="s">
        <v>62</v>
      </c>
    </row>
    <row r="830" spans="1:18" ht="16" outlineLevel="1" x14ac:dyDescent="0.2">
      <c r="A830" s="76" t="s">
        <v>123</v>
      </c>
      <c r="B830" s="95" t="s">
        <v>158</v>
      </c>
      <c r="C830" s="44" t="s">
        <v>19</v>
      </c>
      <c r="D830" s="76" t="s">
        <v>59</v>
      </c>
      <c r="E830" s="95" t="s">
        <v>36</v>
      </c>
      <c r="F830" s="95" t="s">
        <v>3235</v>
      </c>
      <c r="G830" s="95" t="s">
        <v>3244</v>
      </c>
      <c r="H830" s="95" t="s">
        <v>78</v>
      </c>
      <c r="I830" s="45" t="s">
        <v>1351</v>
      </c>
      <c r="J830" s="95" t="str">
        <f>LEFT(DLILibrary[[#This Row],[DLI]], 3)</f>
        <v>DLR</v>
      </c>
      <c r="K830" s="121">
        <v>1</v>
      </c>
      <c r="L830" s="121">
        <f>IF(DLILibrary[[#This Row],[DLI/DLR]]="DLI",IF(J831="DLR",0,DLILibrary[[#This Row],[Value of DLI (in mln)]]),DLILibrary[[#This Row],[Value of DLI (in mln)]])</f>
        <v>1</v>
      </c>
      <c r="M830" s="239">
        <f>IF(DLILibrary[[#This Row],[DLI/DLR]]="DLI",DLILibrary[[#This Row],[Value of DLI (in mln)]]/(VLOOKUP(DLILibrary[[#This Row],[Project ID]],'RBF Projects'!A:U,12,FALSE)),0)</f>
        <v>0</v>
      </c>
      <c r="N830" s="95" t="s">
        <v>62</v>
      </c>
      <c r="O830" s="138" t="s">
        <v>472</v>
      </c>
      <c r="P830" s="76" t="s">
        <v>29</v>
      </c>
      <c r="Q830" s="95" t="s">
        <v>1347</v>
      </c>
      <c r="R830" s="76" t="s">
        <v>62</v>
      </c>
    </row>
    <row r="831" spans="1:18" ht="16" outlineLevel="1" x14ac:dyDescent="0.2">
      <c r="A831" s="76" t="s">
        <v>123</v>
      </c>
      <c r="B831" s="95" t="s">
        <v>158</v>
      </c>
      <c r="C831" s="44" t="s">
        <v>19</v>
      </c>
      <c r="D831" s="76" t="s">
        <v>59</v>
      </c>
      <c r="E831" s="95" t="s">
        <v>36</v>
      </c>
      <c r="F831" s="95" t="s">
        <v>3235</v>
      </c>
      <c r="G831" s="95" t="s">
        <v>3244</v>
      </c>
      <c r="H831" s="95" t="s">
        <v>78</v>
      </c>
      <c r="I831" s="45" t="s">
        <v>1316</v>
      </c>
      <c r="J831" s="95" t="str">
        <f>LEFT(DLILibrary[[#This Row],[DLI]], 3)</f>
        <v>DLR</v>
      </c>
      <c r="K831" s="121">
        <v>1.8</v>
      </c>
      <c r="L831" s="121">
        <f>IF(DLILibrary[[#This Row],[DLI/DLR]]="DLI",IF(J832="DLR",0,DLILibrary[[#This Row],[Value of DLI (in mln)]]),DLILibrary[[#This Row],[Value of DLI (in mln)]])</f>
        <v>1.8</v>
      </c>
      <c r="M831" s="239">
        <f>IF(DLILibrary[[#This Row],[DLI/DLR]]="DLI",DLILibrary[[#This Row],[Value of DLI (in mln)]]/(VLOOKUP(DLILibrary[[#This Row],[Project ID]],'RBF Projects'!A:U,12,FALSE)),0)</f>
        <v>0</v>
      </c>
      <c r="N831" s="95" t="s">
        <v>62</v>
      </c>
      <c r="O831" s="138" t="s">
        <v>472</v>
      </c>
      <c r="P831" s="76" t="s">
        <v>29</v>
      </c>
      <c r="Q831" s="95" t="s">
        <v>1347</v>
      </c>
      <c r="R831" s="76" t="s">
        <v>62</v>
      </c>
    </row>
    <row r="832" spans="1:18" ht="16" outlineLevel="1" x14ac:dyDescent="0.2">
      <c r="A832" s="76" t="s">
        <v>123</v>
      </c>
      <c r="B832" s="95" t="s">
        <v>158</v>
      </c>
      <c r="C832" s="44" t="s">
        <v>19</v>
      </c>
      <c r="D832" s="76" t="s">
        <v>59</v>
      </c>
      <c r="E832" s="95" t="s">
        <v>36</v>
      </c>
      <c r="F832" s="95" t="s">
        <v>3235</v>
      </c>
      <c r="G832" s="95" t="s">
        <v>3244</v>
      </c>
      <c r="H832" s="95" t="s">
        <v>78</v>
      </c>
      <c r="I832" s="45" t="s">
        <v>1317</v>
      </c>
      <c r="J832" s="95" t="str">
        <f>LEFT(DLILibrary[[#This Row],[DLI]], 3)</f>
        <v>DLR</v>
      </c>
      <c r="K832" s="121">
        <v>5.07</v>
      </c>
      <c r="L832" s="121">
        <f>IF(DLILibrary[[#This Row],[DLI/DLR]]="DLI",IF(J833="DLR",0,DLILibrary[[#This Row],[Value of DLI (in mln)]]),DLILibrary[[#This Row],[Value of DLI (in mln)]])</f>
        <v>5.07</v>
      </c>
      <c r="M832" s="239">
        <f>IF(DLILibrary[[#This Row],[DLI/DLR]]="DLI",DLILibrary[[#This Row],[Value of DLI (in mln)]]/(VLOOKUP(DLILibrary[[#This Row],[Project ID]],'RBF Projects'!A:U,12,FALSE)),0)</f>
        <v>0</v>
      </c>
      <c r="N832" s="95" t="s">
        <v>62</v>
      </c>
      <c r="O832" s="138" t="s">
        <v>472</v>
      </c>
      <c r="P832" s="76" t="s">
        <v>29</v>
      </c>
      <c r="Q832" s="95" t="s">
        <v>1349</v>
      </c>
      <c r="R832" s="76" t="s">
        <v>62</v>
      </c>
    </row>
    <row r="833" spans="1:18" ht="16" outlineLevel="1" x14ac:dyDescent="0.2">
      <c r="A833" s="76" t="s">
        <v>123</v>
      </c>
      <c r="B833" s="95" t="s">
        <v>158</v>
      </c>
      <c r="C833" s="44" t="s">
        <v>19</v>
      </c>
      <c r="D833" s="76" t="s">
        <v>59</v>
      </c>
      <c r="E833" s="95" t="s">
        <v>36</v>
      </c>
      <c r="F833" s="95" t="s">
        <v>3235</v>
      </c>
      <c r="G833" s="95" t="s">
        <v>3244</v>
      </c>
      <c r="H833" s="95" t="s">
        <v>78</v>
      </c>
      <c r="I833" s="45" t="s">
        <v>1318</v>
      </c>
      <c r="J833" s="95" t="str">
        <f>LEFT(DLILibrary[[#This Row],[DLI]], 3)</f>
        <v>DLR</v>
      </c>
      <c r="K833" s="121">
        <v>5</v>
      </c>
      <c r="L833" s="121">
        <f>IF(DLILibrary[[#This Row],[DLI/DLR]]="DLI",IF(J834="DLR",0,DLILibrary[[#This Row],[Value of DLI (in mln)]]),DLILibrary[[#This Row],[Value of DLI (in mln)]])</f>
        <v>5</v>
      </c>
      <c r="M833" s="239">
        <f>IF(DLILibrary[[#This Row],[DLI/DLR]]="DLI",DLILibrary[[#This Row],[Value of DLI (in mln)]]/(VLOOKUP(DLILibrary[[#This Row],[Project ID]],'RBF Projects'!A:U,12,FALSE)),0)</f>
        <v>0</v>
      </c>
      <c r="N833" s="95" t="s">
        <v>62</v>
      </c>
      <c r="O833" s="138" t="s">
        <v>472</v>
      </c>
      <c r="P833" s="76" t="s">
        <v>29</v>
      </c>
      <c r="Q833" s="95" t="s">
        <v>1349</v>
      </c>
      <c r="R833" s="76" t="s">
        <v>62</v>
      </c>
    </row>
    <row r="834" spans="1:18" ht="16" outlineLevel="1" x14ac:dyDescent="0.2">
      <c r="A834" s="76" t="s">
        <v>123</v>
      </c>
      <c r="B834" s="95" t="s">
        <v>158</v>
      </c>
      <c r="C834" s="44" t="s">
        <v>19</v>
      </c>
      <c r="D834" s="76" t="s">
        <v>59</v>
      </c>
      <c r="E834" s="95" t="s">
        <v>36</v>
      </c>
      <c r="F834" s="95" t="s">
        <v>3235</v>
      </c>
      <c r="G834" s="95" t="s">
        <v>3244</v>
      </c>
      <c r="H834" s="95" t="s">
        <v>78</v>
      </c>
      <c r="I834" s="45" t="s">
        <v>1352</v>
      </c>
      <c r="J834" s="95" t="str">
        <f>LEFT(DLILibrary[[#This Row],[DLI]], 3)</f>
        <v>DLR</v>
      </c>
      <c r="K834" s="121">
        <v>7.31</v>
      </c>
      <c r="L834" s="121">
        <f>IF(DLILibrary[[#This Row],[DLI/DLR]]="DLI",IF(J835="DLR",0,DLILibrary[[#This Row],[Value of DLI (in mln)]]),DLILibrary[[#This Row],[Value of DLI (in mln)]])</f>
        <v>7.31</v>
      </c>
      <c r="M834" s="239">
        <f>IF(DLILibrary[[#This Row],[DLI/DLR]]="DLI",DLILibrary[[#This Row],[Value of DLI (in mln)]]/(VLOOKUP(DLILibrary[[#This Row],[Project ID]],'RBF Projects'!A:U,12,FALSE)),0)</f>
        <v>0</v>
      </c>
      <c r="N834" s="95" t="s">
        <v>61</v>
      </c>
      <c r="O834" s="138" t="s">
        <v>1338</v>
      </c>
      <c r="P834" s="76" t="s">
        <v>28</v>
      </c>
      <c r="Q834" s="95" t="s">
        <v>1350</v>
      </c>
      <c r="R834" s="76" t="s">
        <v>62</v>
      </c>
    </row>
    <row r="835" spans="1:18" ht="16" outlineLevel="1" x14ac:dyDescent="0.2">
      <c r="A835" s="76" t="s">
        <v>123</v>
      </c>
      <c r="B835" s="95" t="s">
        <v>158</v>
      </c>
      <c r="C835" s="44" t="s">
        <v>19</v>
      </c>
      <c r="D835" s="76" t="s">
        <v>59</v>
      </c>
      <c r="E835" s="95" t="s">
        <v>36</v>
      </c>
      <c r="F835" s="95" t="s">
        <v>3235</v>
      </c>
      <c r="G835" s="95" t="s">
        <v>3249</v>
      </c>
      <c r="H835" s="95" t="s">
        <v>78</v>
      </c>
      <c r="I835" s="45" t="s">
        <v>1353</v>
      </c>
      <c r="J835" s="95" t="str">
        <f>LEFT(DLILibrary[[#This Row],[DLI]], 3)</f>
        <v>DLR</v>
      </c>
      <c r="K835" s="121">
        <v>7.31</v>
      </c>
      <c r="L835" s="121">
        <f>IF(DLILibrary[[#This Row],[DLI/DLR]]="DLI",IF(J836="DLR",0,DLILibrary[[#This Row],[Value of DLI (in mln)]]),DLILibrary[[#This Row],[Value of DLI (in mln)]])</f>
        <v>7.31</v>
      </c>
      <c r="M835" s="239">
        <f>IF(DLILibrary[[#This Row],[DLI/DLR]]="DLI",DLILibrary[[#This Row],[Value of DLI (in mln)]]/(VLOOKUP(DLILibrary[[#This Row],[Project ID]],'RBF Projects'!A:U,12,FALSE)),0)</f>
        <v>0</v>
      </c>
      <c r="N835" s="95" t="s">
        <v>61</v>
      </c>
      <c r="O835" s="138" t="s">
        <v>1338</v>
      </c>
      <c r="P835" s="76" t="s">
        <v>28</v>
      </c>
      <c r="Q835" s="95" t="s">
        <v>1350</v>
      </c>
      <c r="R835" s="76" t="s">
        <v>62</v>
      </c>
    </row>
    <row r="836" spans="1:18" ht="16" outlineLevel="1" x14ac:dyDescent="0.2">
      <c r="A836" s="76" t="s">
        <v>123</v>
      </c>
      <c r="B836" s="95" t="s">
        <v>158</v>
      </c>
      <c r="C836" s="44" t="s">
        <v>19</v>
      </c>
      <c r="D836" s="76" t="s">
        <v>59</v>
      </c>
      <c r="E836" s="95" t="s">
        <v>36</v>
      </c>
      <c r="F836" s="95" t="s">
        <v>3235</v>
      </c>
      <c r="G836" s="95" t="s">
        <v>3249</v>
      </c>
      <c r="H836" s="95" t="s">
        <v>78</v>
      </c>
      <c r="I836" s="45" t="s">
        <v>1319</v>
      </c>
      <c r="J836" s="95" t="str">
        <f>LEFT(DLILibrary[[#This Row],[DLI]], 3)</f>
        <v>DLR</v>
      </c>
      <c r="K836" s="121">
        <v>1</v>
      </c>
      <c r="L836" s="121">
        <f>IF(DLILibrary[[#This Row],[DLI/DLR]]="DLI",IF(J837="DLR",0,DLILibrary[[#This Row],[Value of DLI (in mln)]]),DLILibrary[[#This Row],[Value of DLI (in mln)]])</f>
        <v>1</v>
      </c>
      <c r="M836" s="239">
        <f>IF(DLILibrary[[#This Row],[DLI/DLR]]="DLI",DLILibrary[[#This Row],[Value of DLI (in mln)]]/(VLOOKUP(DLILibrary[[#This Row],[Project ID]],'RBF Projects'!A:U,12,FALSE)),0)</f>
        <v>0</v>
      </c>
      <c r="N836" s="95" t="s">
        <v>61</v>
      </c>
      <c r="O836" s="138" t="s">
        <v>1337</v>
      </c>
      <c r="P836" s="76" t="s">
        <v>28</v>
      </c>
      <c r="Q836" s="95" t="s">
        <v>1350</v>
      </c>
      <c r="R836" s="76" t="s">
        <v>62</v>
      </c>
    </row>
    <row r="837" spans="1:18" ht="16" outlineLevel="1" x14ac:dyDescent="0.2">
      <c r="A837" s="76" t="s">
        <v>123</v>
      </c>
      <c r="B837" s="95" t="s">
        <v>158</v>
      </c>
      <c r="C837" s="44" t="s">
        <v>19</v>
      </c>
      <c r="D837" s="76" t="s">
        <v>59</v>
      </c>
      <c r="E837" s="95" t="s">
        <v>36</v>
      </c>
      <c r="F837" s="95" t="s">
        <v>3235</v>
      </c>
      <c r="G837" s="95" t="s">
        <v>3249</v>
      </c>
      <c r="H837" s="95" t="s">
        <v>78</v>
      </c>
      <c r="I837" s="45" t="s">
        <v>1320</v>
      </c>
      <c r="J837" s="95" t="str">
        <f>LEFT(DLILibrary[[#This Row],[DLI]], 3)</f>
        <v>DLR</v>
      </c>
      <c r="K837" s="121">
        <v>1</v>
      </c>
      <c r="L837" s="121">
        <f>IF(DLILibrary[[#This Row],[DLI/DLR]]="DLI",IF(J838="DLR",0,DLILibrary[[#This Row],[Value of DLI (in mln)]]),DLILibrary[[#This Row],[Value of DLI (in mln)]])</f>
        <v>1</v>
      </c>
      <c r="M837" s="239">
        <f>IF(DLILibrary[[#This Row],[DLI/DLR]]="DLI",DLILibrary[[#This Row],[Value of DLI (in mln)]]/(VLOOKUP(DLILibrary[[#This Row],[Project ID]],'RBF Projects'!A:U,12,FALSE)),0)</f>
        <v>0</v>
      </c>
      <c r="N837" s="95" t="s">
        <v>61</v>
      </c>
      <c r="O837" s="138" t="s">
        <v>1337</v>
      </c>
      <c r="P837" s="76" t="s">
        <v>28</v>
      </c>
      <c r="Q837" s="95" t="s">
        <v>1350</v>
      </c>
      <c r="R837" s="76" t="s">
        <v>62</v>
      </c>
    </row>
    <row r="838" spans="1:18" s="78" customFormat="1" ht="16" x14ac:dyDescent="0.2">
      <c r="A838" s="77" t="s">
        <v>125</v>
      </c>
      <c r="B838" s="78" t="s">
        <v>1355</v>
      </c>
      <c r="C838" s="151" t="s">
        <v>24</v>
      </c>
      <c r="D838" s="77" t="s">
        <v>58</v>
      </c>
      <c r="E838" s="78" t="s">
        <v>34</v>
      </c>
      <c r="F838" s="78" t="s">
        <v>2810</v>
      </c>
      <c r="G838" s="78" t="s">
        <v>2820</v>
      </c>
      <c r="H838" s="78" t="s">
        <v>78</v>
      </c>
      <c r="I838" s="129" t="s">
        <v>1356</v>
      </c>
      <c r="J838" s="130" t="str">
        <f>LEFT(DLILibrary[[#This Row],[DLI]], 3)</f>
        <v>DLI</v>
      </c>
      <c r="K838" s="131">
        <f>SUM(K839:K840)</f>
        <v>65</v>
      </c>
      <c r="L838" s="131">
        <f>IF(DLILibrary[[#This Row],[DLI/DLR]]="DLI",IF(J839="DLR",0,DLILibrary[[#This Row],[Value of DLI (in mln)]]),DLILibrary[[#This Row],[Value of DLI (in mln)]])</f>
        <v>0</v>
      </c>
      <c r="M838" s="239">
        <f>IF(DLILibrary[[#This Row],[DLI/DLR]]="DLI",DLILibrary[[#This Row],[Value of DLI (in mln)]]/(VLOOKUP(DLILibrary[[#This Row],[Project ID]],'RBF Projects'!A:U,12,FALSE)),0)</f>
        <v>0.13</v>
      </c>
      <c r="N838" s="78" t="s">
        <v>61</v>
      </c>
      <c r="O838" s="133" t="s">
        <v>597</v>
      </c>
      <c r="P838" s="77" t="s">
        <v>30</v>
      </c>
      <c r="Q838" s="77" t="s">
        <v>224</v>
      </c>
      <c r="R838" s="77" t="s">
        <v>62</v>
      </c>
    </row>
    <row r="839" spans="1:18" ht="16" outlineLevel="1" x14ac:dyDescent="0.2">
      <c r="A839" s="76" t="s">
        <v>125</v>
      </c>
      <c r="B839" s="95" t="s">
        <v>1355</v>
      </c>
      <c r="C839" s="44" t="s">
        <v>24</v>
      </c>
      <c r="D839" s="76" t="s">
        <v>58</v>
      </c>
      <c r="E839" s="95" t="s">
        <v>34</v>
      </c>
      <c r="F839" s="95" t="s">
        <v>2810</v>
      </c>
      <c r="G839" s="95" t="s">
        <v>2820</v>
      </c>
      <c r="H839" s="95" t="s">
        <v>78</v>
      </c>
      <c r="I839" s="45" t="s">
        <v>1357</v>
      </c>
      <c r="J839" s="95" t="str">
        <f>LEFT(DLILibrary[[#This Row],[DLI]], 3)</f>
        <v>DLR</v>
      </c>
      <c r="K839" s="121">
        <v>15</v>
      </c>
      <c r="L839" s="121">
        <f>IF(DLILibrary[[#This Row],[DLI/DLR]]="DLI",IF(J840="DLR",0,DLILibrary[[#This Row],[Value of DLI (in mln)]]),DLILibrary[[#This Row],[Value of DLI (in mln)]])</f>
        <v>15</v>
      </c>
      <c r="M839" s="239">
        <f>IF(DLILibrary[[#This Row],[DLI/DLR]]="DLI",DLILibrary[[#This Row],[Value of DLI (in mln)]]/(VLOOKUP(DLILibrary[[#This Row],[Project ID]],'RBF Projects'!A:U,12,FALSE)),0)</f>
        <v>0</v>
      </c>
      <c r="N839" s="95" t="s">
        <v>61</v>
      </c>
      <c r="O839" s="138" t="s">
        <v>472</v>
      </c>
      <c r="P839" s="76" t="s">
        <v>30</v>
      </c>
      <c r="Q839" s="95" t="s">
        <v>239</v>
      </c>
      <c r="R839" s="76" t="s">
        <v>62</v>
      </c>
    </row>
    <row r="840" spans="1:18" ht="16" outlineLevel="1" x14ac:dyDescent="0.2">
      <c r="A840" s="76" t="s">
        <v>125</v>
      </c>
      <c r="B840" s="95" t="s">
        <v>1355</v>
      </c>
      <c r="C840" s="44" t="s">
        <v>24</v>
      </c>
      <c r="D840" s="76" t="s">
        <v>58</v>
      </c>
      <c r="E840" s="95" t="s">
        <v>34</v>
      </c>
      <c r="F840" s="95" t="s">
        <v>2810</v>
      </c>
      <c r="G840" s="95" t="s">
        <v>2820</v>
      </c>
      <c r="H840" s="95" t="s">
        <v>78</v>
      </c>
      <c r="I840" s="45" t="s">
        <v>1358</v>
      </c>
      <c r="J840" s="95" t="str">
        <f>LEFT(DLILibrary[[#This Row],[DLI]], 3)</f>
        <v>DLR</v>
      </c>
      <c r="K840" s="121">
        <v>50</v>
      </c>
      <c r="L840" s="121">
        <f>IF(DLILibrary[[#This Row],[DLI/DLR]]="DLI",IF(J841="DLR",0,DLILibrary[[#This Row],[Value of DLI (in mln)]]),DLILibrary[[#This Row],[Value of DLI (in mln)]])</f>
        <v>50</v>
      </c>
      <c r="M840" s="239">
        <f>IF(DLILibrary[[#This Row],[DLI/DLR]]="DLI",DLILibrary[[#This Row],[Value of DLI (in mln)]]/(VLOOKUP(DLILibrary[[#This Row],[Project ID]],'RBF Projects'!A:U,12,FALSE)),0)</f>
        <v>0</v>
      </c>
      <c r="N840" s="95" t="s">
        <v>61</v>
      </c>
      <c r="O840" s="45" t="s">
        <v>1381</v>
      </c>
      <c r="P840" s="76" t="s">
        <v>30</v>
      </c>
      <c r="Q840" s="95" t="s">
        <v>238</v>
      </c>
      <c r="R840" s="76" t="s">
        <v>62</v>
      </c>
    </row>
    <row r="841" spans="1:18" ht="16" x14ac:dyDescent="0.2">
      <c r="A841" s="76" t="s">
        <v>125</v>
      </c>
      <c r="B841" s="95" t="s">
        <v>1355</v>
      </c>
      <c r="C841" s="44" t="s">
        <v>24</v>
      </c>
      <c r="D841" s="76" t="s">
        <v>58</v>
      </c>
      <c r="E841" s="95" t="s">
        <v>34</v>
      </c>
      <c r="F841" s="95" t="s">
        <v>3238</v>
      </c>
      <c r="G841" s="95" t="s">
        <v>3243</v>
      </c>
      <c r="H841" s="95" t="s">
        <v>78</v>
      </c>
      <c r="I841" s="135" t="s">
        <v>1359</v>
      </c>
      <c r="J841" s="136" t="str">
        <f>LEFT(DLILibrary[[#This Row],[DLI]], 3)</f>
        <v>DLI</v>
      </c>
      <c r="K841" s="137">
        <f>SUM(K842:K844)</f>
        <v>50</v>
      </c>
      <c r="L841" s="137">
        <f>IF(DLILibrary[[#This Row],[DLI/DLR]]="DLI",IF(J842="DLR",0,DLILibrary[[#This Row],[Value of DLI (in mln)]]),DLILibrary[[#This Row],[Value of DLI (in mln)]])</f>
        <v>0</v>
      </c>
      <c r="M841" s="239">
        <f>IF(DLILibrary[[#This Row],[DLI/DLR]]="DLI",DLILibrary[[#This Row],[Value of DLI (in mln)]]/(VLOOKUP(DLILibrary[[#This Row],[Project ID]],'RBF Projects'!A:U,12,FALSE)),0)</f>
        <v>0.1</v>
      </c>
      <c r="N841" s="95" t="s">
        <v>61</v>
      </c>
      <c r="O841" s="138" t="s">
        <v>597</v>
      </c>
      <c r="P841" s="76" t="s">
        <v>30</v>
      </c>
      <c r="Q841" s="95" t="s">
        <v>224</v>
      </c>
      <c r="R841" s="76" t="s">
        <v>62</v>
      </c>
    </row>
    <row r="842" spans="1:18" ht="16" outlineLevel="1" x14ac:dyDescent="0.2">
      <c r="A842" s="76" t="s">
        <v>125</v>
      </c>
      <c r="B842" s="95" t="s">
        <v>1355</v>
      </c>
      <c r="C842" s="44" t="s">
        <v>24</v>
      </c>
      <c r="D842" s="76" t="s">
        <v>58</v>
      </c>
      <c r="E842" s="95" t="s">
        <v>34</v>
      </c>
      <c r="F842" s="95" t="s">
        <v>3238</v>
      </c>
      <c r="G842" s="95" t="s">
        <v>3243</v>
      </c>
      <c r="H842" s="95" t="s">
        <v>78</v>
      </c>
      <c r="I842" s="45" t="s">
        <v>1360</v>
      </c>
      <c r="J842" s="95" t="str">
        <f>LEFT(DLILibrary[[#This Row],[DLI]], 3)</f>
        <v>DLR</v>
      </c>
      <c r="K842" s="121">
        <v>15</v>
      </c>
      <c r="L842" s="121">
        <f>IF(DLILibrary[[#This Row],[DLI/DLR]]="DLI",IF(J843="DLR",0,DLILibrary[[#This Row],[Value of DLI (in mln)]]),DLILibrary[[#This Row],[Value of DLI (in mln)]])</f>
        <v>15</v>
      </c>
      <c r="M842" s="239">
        <f>IF(DLILibrary[[#This Row],[DLI/DLR]]="DLI",DLILibrary[[#This Row],[Value of DLI (in mln)]]/(VLOOKUP(DLILibrary[[#This Row],[Project ID]],'RBF Projects'!A:U,12,FALSE)),0)</f>
        <v>0</v>
      </c>
      <c r="N842" s="95" t="s">
        <v>61</v>
      </c>
      <c r="O842" s="138" t="s">
        <v>472</v>
      </c>
      <c r="P842" s="76" t="s">
        <v>30</v>
      </c>
      <c r="Q842" s="95" t="s">
        <v>237</v>
      </c>
      <c r="R842" s="76" t="s">
        <v>62</v>
      </c>
    </row>
    <row r="843" spans="1:18" ht="16" outlineLevel="1" x14ac:dyDescent="0.2">
      <c r="A843" s="76" t="s">
        <v>125</v>
      </c>
      <c r="B843" s="95" t="s">
        <v>1355</v>
      </c>
      <c r="C843" s="44" t="s">
        <v>24</v>
      </c>
      <c r="D843" s="76" t="s">
        <v>58</v>
      </c>
      <c r="E843" s="95" t="s">
        <v>34</v>
      </c>
      <c r="F843" s="95" t="s">
        <v>3238</v>
      </c>
      <c r="G843" s="95" t="s">
        <v>3243</v>
      </c>
      <c r="H843" s="95" t="s">
        <v>78</v>
      </c>
      <c r="I843" s="45" t="s">
        <v>1361</v>
      </c>
      <c r="J843" s="95" t="str">
        <f>LEFT(DLILibrary[[#This Row],[DLI]], 3)</f>
        <v>DLR</v>
      </c>
      <c r="K843" s="121">
        <v>14</v>
      </c>
      <c r="L843" s="121">
        <f>IF(DLILibrary[[#This Row],[DLI/DLR]]="DLI",IF(J844="DLR",0,DLILibrary[[#This Row],[Value of DLI (in mln)]]),DLILibrary[[#This Row],[Value of DLI (in mln)]])</f>
        <v>14</v>
      </c>
      <c r="M843" s="239">
        <f>IF(DLILibrary[[#This Row],[DLI/DLR]]="DLI",DLILibrary[[#This Row],[Value of DLI (in mln)]]/(VLOOKUP(DLILibrary[[#This Row],[Project ID]],'RBF Projects'!A:U,12,FALSE)),0)</f>
        <v>0</v>
      </c>
      <c r="N843" s="95" t="s">
        <v>61</v>
      </c>
      <c r="O843" s="138" t="s">
        <v>472</v>
      </c>
      <c r="P843" s="76" t="s">
        <v>30</v>
      </c>
      <c r="Q843" s="95" t="s">
        <v>236</v>
      </c>
      <c r="R843" s="76" t="s">
        <v>62</v>
      </c>
    </row>
    <row r="844" spans="1:18" ht="16" outlineLevel="1" x14ac:dyDescent="0.2">
      <c r="A844" s="76" t="s">
        <v>125</v>
      </c>
      <c r="B844" s="95" t="s">
        <v>1355</v>
      </c>
      <c r="C844" s="44" t="s">
        <v>24</v>
      </c>
      <c r="D844" s="76" t="s">
        <v>58</v>
      </c>
      <c r="E844" s="95" t="s">
        <v>34</v>
      </c>
      <c r="F844" s="95" t="s">
        <v>3238</v>
      </c>
      <c r="G844" s="95" t="s">
        <v>3243</v>
      </c>
      <c r="H844" s="95" t="s">
        <v>78</v>
      </c>
      <c r="I844" s="45" t="s">
        <v>1362</v>
      </c>
      <c r="J844" s="95" t="str">
        <f>LEFT(DLILibrary[[#This Row],[DLI]], 3)</f>
        <v>DLR</v>
      </c>
      <c r="K844" s="121">
        <v>21</v>
      </c>
      <c r="L844" s="121">
        <f>IF(DLILibrary[[#This Row],[DLI/DLR]]="DLI",IF(J845="DLR",0,DLILibrary[[#This Row],[Value of DLI (in mln)]]),DLILibrary[[#This Row],[Value of DLI (in mln)]])</f>
        <v>21</v>
      </c>
      <c r="M844" s="239">
        <f>IF(DLILibrary[[#This Row],[DLI/DLR]]="DLI",DLILibrary[[#This Row],[Value of DLI (in mln)]]/(VLOOKUP(DLILibrary[[#This Row],[Project ID]],'RBF Projects'!A:U,12,FALSE)),0)</f>
        <v>0</v>
      </c>
      <c r="N844" s="95" t="s">
        <v>61</v>
      </c>
      <c r="O844" s="45" t="s">
        <v>1380</v>
      </c>
      <c r="P844" s="76" t="s">
        <v>30</v>
      </c>
      <c r="Q844" s="95" t="s">
        <v>235</v>
      </c>
      <c r="R844" s="76" t="s">
        <v>62</v>
      </c>
    </row>
    <row r="845" spans="1:18" ht="16" x14ac:dyDescent="0.2">
      <c r="A845" s="76" t="s">
        <v>125</v>
      </c>
      <c r="B845" s="95" t="s">
        <v>1355</v>
      </c>
      <c r="C845" s="44" t="s">
        <v>24</v>
      </c>
      <c r="D845" s="76" t="s">
        <v>58</v>
      </c>
      <c r="E845" s="95" t="s">
        <v>34</v>
      </c>
      <c r="F845" s="95" t="s">
        <v>3238</v>
      </c>
      <c r="G845" s="95" t="s">
        <v>2868</v>
      </c>
      <c r="H845" s="95" t="s">
        <v>78</v>
      </c>
      <c r="I845" s="135" t="s">
        <v>1363</v>
      </c>
      <c r="J845" s="136" t="str">
        <f>LEFT(DLILibrary[[#This Row],[DLI]], 3)</f>
        <v>DLI</v>
      </c>
      <c r="K845" s="137">
        <f>SUM(K846:K849)</f>
        <v>35</v>
      </c>
      <c r="L845" s="137">
        <f>IF(DLILibrary[[#This Row],[DLI/DLR]]="DLI",IF(J846="DLR",0,DLILibrary[[#This Row],[Value of DLI (in mln)]]),DLILibrary[[#This Row],[Value of DLI (in mln)]])</f>
        <v>0</v>
      </c>
      <c r="M845" s="239">
        <f>IF(DLILibrary[[#This Row],[DLI/DLR]]="DLI",DLILibrary[[#This Row],[Value of DLI (in mln)]]/(VLOOKUP(DLILibrary[[#This Row],[Project ID]],'RBF Projects'!A:U,12,FALSE)),0)</f>
        <v>7.0000000000000007E-2</v>
      </c>
      <c r="N845" s="95" t="s">
        <v>62</v>
      </c>
      <c r="O845" s="138" t="s">
        <v>597</v>
      </c>
      <c r="P845" s="76" t="s">
        <v>30</v>
      </c>
      <c r="Q845" s="95" t="s">
        <v>225</v>
      </c>
      <c r="R845" s="76" t="s">
        <v>62</v>
      </c>
    </row>
    <row r="846" spans="1:18" ht="16" outlineLevel="1" x14ac:dyDescent="0.2">
      <c r="A846" s="76" t="s">
        <v>125</v>
      </c>
      <c r="B846" s="95" t="s">
        <v>1355</v>
      </c>
      <c r="C846" s="44" t="s">
        <v>24</v>
      </c>
      <c r="D846" s="76" t="s">
        <v>58</v>
      </c>
      <c r="E846" s="95" t="s">
        <v>34</v>
      </c>
      <c r="F846" s="95" t="s">
        <v>3238</v>
      </c>
      <c r="G846" s="95" t="s">
        <v>2868</v>
      </c>
      <c r="H846" s="95" t="s">
        <v>78</v>
      </c>
      <c r="I846" s="45" t="s">
        <v>1364</v>
      </c>
      <c r="J846" s="95" t="str">
        <f>LEFT(DLILibrary[[#This Row],[DLI]], 3)</f>
        <v>DLR</v>
      </c>
      <c r="K846" s="121">
        <v>10</v>
      </c>
      <c r="L846" s="121">
        <f>IF(DLILibrary[[#This Row],[DLI/DLR]]="DLI",IF(J847="DLR",0,DLILibrary[[#This Row],[Value of DLI (in mln)]]),DLILibrary[[#This Row],[Value of DLI (in mln)]])</f>
        <v>10</v>
      </c>
      <c r="M846" s="239">
        <f>IF(DLILibrary[[#This Row],[DLI/DLR]]="DLI",DLILibrary[[#This Row],[Value of DLI (in mln)]]/(VLOOKUP(DLILibrary[[#This Row],[Project ID]],'RBF Projects'!A:U,12,FALSE)),0)</f>
        <v>0</v>
      </c>
      <c r="N846" s="95" t="s">
        <v>62</v>
      </c>
      <c r="O846" s="138" t="s">
        <v>472</v>
      </c>
      <c r="P846" s="76" t="s">
        <v>30</v>
      </c>
      <c r="Q846" s="95" t="s">
        <v>234</v>
      </c>
      <c r="R846" s="76" t="s">
        <v>62</v>
      </c>
    </row>
    <row r="847" spans="1:18" ht="16" outlineLevel="1" x14ac:dyDescent="0.2">
      <c r="A847" s="76" t="s">
        <v>125</v>
      </c>
      <c r="B847" s="95" t="s">
        <v>1355</v>
      </c>
      <c r="C847" s="44" t="s">
        <v>24</v>
      </c>
      <c r="D847" s="76" t="s">
        <v>58</v>
      </c>
      <c r="E847" s="95" t="s">
        <v>34</v>
      </c>
      <c r="F847" s="95" t="s">
        <v>3238</v>
      </c>
      <c r="G847" s="95" t="s">
        <v>2868</v>
      </c>
      <c r="H847" s="95" t="s">
        <v>78</v>
      </c>
      <c r="I847" s="45" t="s">
        <v>1365</v>
      </c>
      <c r="J847" s="95" t="str">
        <f>LEFT(DLILibrary[[#This Row],[DLI]], 3)</f>
        <v>DLR</v>
      </c>
      <c r="K847" s="121">
        <v>10</v>
      </c>
      <c r="L847" s="121">
        <f>IF(DLILibrary[[#This Row],[DLI/DLR]]="DLI",IF(J848="DLR",0,DLILibrary[[#This Row],[Value of DLI (in mln)]]),DLILibrary[[#This Row],[Value of DLI (in mln)]])</f>
        <v>10</v>
      </c>
      <c r="M847" s="239">
        <f>IF(DLILibrary[[#This Row],[DLI/DLR]]="DLI",DLILibrary[[#This Row],[Value of DLI (in mln)]]/(VLOOKUP(DLILibrary[[#This Row],[Project ID]],'RBF Projects'!A:U,12,FALSE)),0)</f>
        <v>0</v>
      </c>
      <c r="N847" s="95" t="s">
        <v>62</v>
      </c>
      <c r="O847" s="138" t="s">
        <v>472</v>
      </c>
      <c r="P847" s="76" t="s">
        <v>30</v>
      </c>
      <c r="Q847" s="95" t="s">
        <v>233</v>
      </c>
      <c r="R847" s="76" t="s">
        <v>62</v>
      </c>
    </row>
    <row r="848" spans="1:18" ht="16" outlineLevel="1" x14ac:dyDescent="0.2">
      <c r="A848" s="76" t="s">
        <v>125</v>
      </c>
      <c r="B848" s="95" t="s">
        <v>1355</v>
      </c>
      <c r="C848" s="44" t="s">
        <v>24</v>
      </c>
      <c r="D848" s="76" t="s">
        <v>58</v>
      </c>
      <c r="E848" s="95" t="s">
        <v>34</v>
      </c>
      <c r="F848" s="95" t="s">
        <v>3238</v>
      </c>
      <c r="G848" s="95" t="s">
        <v>2868</v>
      </c>
      <c r="H848" s="95" t="s">
        <v>78</v>
      </c>
      <c r="I848" s="45" t="s">
        <v>1366</v>
      </c>
      <c r="J848" s="95" t="str">
        <f>LEFT(DLILibrary[[#This Row],[DLI]], 3)</f>
        <v>DLR</v>
      </c>
      <c r="K848" s="121">
        <v>10</v>
      </c>
      <c r="L848" s="121">
        <f>IF(DLILibrary[[#This Row],[DLI/DLR]]="DLI",IF(J849="DLR",0,DLILibrary[[#This Row],[Value of DLI (in mln)]]),DLILibrary[[#This Row],[Value of DLI (in mln)]])</f>
        <v>10</v>
      </c>
      <c r="M848" s="239">
        <f>IF(DLILibrary[[#This Row],[DLI/DLR]]="DLI",DLILibrary[[#This Row],[Value of DLI (in mln)]]/(VLOOKUP(DLILibrary[[#This Row],[Project ID]],'RBF Projects'!A:U,12,FALSE)),0)</f>
        <v>0</v>
      </c>
      <c r="N848" s="95" t="s">
        <v>62</v>
      </c>
      <c r="O848" s="138" t="s">
        <v>472</v>
      </c>
      <c r="P848" s="76" t="s">
        <v>30</v>
      </c>
      <c r="Q848" s="95" t="s">
        <v>232</v>
      </c>
      <c r="R848" s="76" t="s">
        <v>62</v>
      </c>
    </row>
    <row r="849" spans="1:18" ht="16" outlineLevel="1" x14ac:dyDescent="0.2">
      <c r="A849" s="76" t="s">
        <v>125</v>
      </c>
      <c r="B849" s="95" t="s">
        <v>1355</v>
      </c>
      <c r="C849" s="44" t="s">
        <v>24</v>
      </c>
      <c r="D849" s="76" t="s">
        <v>58</v>
      </c>
      <c r="E849" s="95" t="s">
        <v>34</v>
      </c>
      <c r="F849" s="95" t="s">
        <v>3238</v>
      </c>
      <c r="G849" s="95" t="s">
        <v>2868</v>
      </c>
      <c r="H849" s="95" t="s">
        <v>78</v>
      </c>
      <c r="I849" s="45" t="s">
        <v>1382</v>
      </c>
      <c r="J849" s="95" t="str">
        <f>LEFT(DLILibrary[[#This Row],[DLI]], 3)</f>
        <v>DLR</v>
      </c>
      <c r="K849" s="121">
        <v>5</v>
      </c>
      <c r="L849" s="121">
        <f>IF(DLILibrary[[#This Row],[DLI/DLR]]="DLI",IF(J850="DLR",0,DLILibrary[[#This Row],[Value of DLI (in mln)]]),DLILibrary[[#This Row],[Value of DLI (in mln)]])</f>
        <v>5</v>
      </c>
      <c r="M849" s="239">
        <f>IF(DLILibrary[[#This Row],[DLI/DLR]]="DLI",DLILibrary[[#This Row],[Value of DLI (in mln)]]/(VLOOKUP(DLILibrary[[#This Row],[Project ID]],'RBF Projects'!A:U,12,FALSE)),0)</f>
        <v>0</v>
      </c>
      <c r="N849" s="95" t="s">
        <v>62</v>
      </c>
      <c r="O849" s="138" t="s">
        <v>472</v>
      </c>
      <c r="P849" s="76" t="s">
        <v>30</v>
      </c>
      <c r="Q849" s="95" t="s">
        <v>231</v>
      </c>
      <c r="R849" s="76" t="s">
        <v>62</v>
      </c>
    </row>
    <row r="850" spans="1:18" ht="16" x14ac:dyDescent="0.2">
      <c r="A850" s="76" t="s">
        <v>125</v>
      </c>
      <c r="B850" s="95" t="s">
        <v>1355</v>
      </c>
      <c r="C850" s="44" t="s">
        <v>24</v>
      </c>
      <c r="D850" s="76" t="s">
        <v>58</v>
      </c>
      <c r="E850" s="95" t="s">
        <v>34</v>
      </c>
      <c r="F850" s="95" t="s">
        <v>2810</v>
      </c>
      <c r="G850" s="95" t="s">
        <v>2818</v>
      </c>
      <c r="H850" s="95" t="s">
        <v>352</v>
      </c>
      <c r="I850" s="135" t="s">
        <v>3094</v>
      </c>
      <c r="J850" s="136" t="str">
        <f>LEFT(DLILibrary[[#This Row],[DLI]], 3)</f>
        <v>DLI</v>
      </c>
      <c r="K850" s="137">
        <f>SUM(K851:K856)</f>
        <v>100</v>
      </c>
      <c r="L850" s="137">
        <f>IF(DLILibrary[[#This Row],[DLI/DLR]]="DLI",IF(J851="DLR",0,DLILibrary[[#This Row],[Value of DLI (in mln)]]),DLILibrary[[#This Row],[Value of DLI (in mln)]])</f>
        <v>0</v>
      </c>
      <c r="M850" s="239">
        <f>IF(DLILibrary[[#This Row],[DLI/DLR]]="DLI",DLILibrary[[#This Row],[Value of DLI (in mln)]]/(VLOOKUP(DLILibrary[[#This Row],[Project ID]],'RBF Projects'!A:U,12,FALSE)),0)</f>
        <v>0.2</v>
      </c>
      <c r="N850" s="95" t="s">
        <v>61</v>
      </c>
      <c r="O850" s="138" t="s">
        <v>597</v>
      </c>
      <c r="P850" s="76" t="s">
        <v>30</v>
      </c>
      <c r="Q850" s="95" t="s">
        <v>226</v>
      </c>
      <c r="R850" s="76" t="s">
        <v>62</v>
      </c>
    </row>
    <row r="851" spans="1:18" ht="16" outlineLevel="1" x14ac:dyDescent="0.2">
      <c r="A851" s="76" t="s">
        <v>125</v>
      </c>
      <c r="B851" s="95" t="s">
        <v>1355</v>
      </c>
      <c r="C851" s="44" t="s">
        <v>24</v>
      </c>
      <c r="D851" s="76" t="s">
        <v>58</v>
      </c>
      <c r="E851" s="95" t="s">
        <v>34</v>
      </c>
      <c r="F851" s="95" t="s">
        <v>2810</v>
      </c>
      <c r="G851" s="95" t="s">
        <v>2818</v>
      </c>
      <c r="H851" s="95" t="s">
        <v>352</v>
      </c>
      <c r="I851" s="45" t="s">
        <v>3095</v>
      </c>
      <c r="J851" s="95" t="str">
        <f>LEFT(DLILibrary[[#This Row],[DLI]], 3)</f>
        <v>DLR</v>
      </c>
      <c r="K851" s="121">
        <v>10</v>
      </c>
      <c r="L851" s="121">
        <f>IF(DLILibrary[[#This Row],[DLI/DLR]]="DLI",IF(J852="DLR",0,DLILibrary[[#This Row],[Value of DLI (in mln)]]),DLILibrary[[#This Row],[Value of DLI (in mln)]])</f>
        <v>10</v>
      </c>
      <c r="M851" s="239">
        <f>IF(DLILibrary[[#This Row],[DLI/DLR]]="DLI",DLILibrary[[#This Row],[Value of DLI (in mln)]]/(VLOOKUP(DLILibrary[[#This Row],[Project ID]],'RBF Projects'!A:U,12,FALSE)),0)</f>
        <v>0</v>
      </c>
      <c r="N851" s="95" t="s">
        <v>61</v>
      </c>
      <c r="O851" s="45" t="s">
        <v>2785</v>
      </c>
      <c r="P851" s="76" t="s">
        <v>30</v>
      </c>
      <c r="Q851" s="95" t="s">
        <v>3096</v>
      </c>
      <c r="R851" s="76" t="s">
        <v>62</v>
      </c>
    </row>
    <row r="852" spans="1:18" ht="16" outlineLevel="1" x14ac:dyDescent="0.2">
      <c r="A852" s="76" t="s">
        <v>125</v>
      </c>
      <c r="B852" s="95" t="s">
        <v>1355</v>
      </c>
      <c r="C852" s="44" t="s">
        <v>24</v>
      </c>
      <c r="D852" s="76" t="s">
        <v>58</v>
      </c>
      <c r="E852" s="95" t="s">
        <v>34</v>
      </c>
      <c r="F852" s="95" t="s">
        <v>2810</v>
      </c>
      <c r="G852" s="95" t="s">
        <v>2819</v>
      </c>
      <c r="H852" s="95" t="s">
        <v>352</v>
      </c>
      <c r="I852" s="45" t="s">
        <v>3097</v>
      </c>
      <c r="J852" s="95" t="str">
        <f>LEFT(DLILibrary[[#This Row],[DLI]], 3)</f>
        <v>DLR</v>
      </c>
      <c r="K852" s="121">
        <v>10</v>
      </c>
      <c r="L852" s="121">
        <f>IF(DLILibrary[[#This Row],[DLI/DLR]]="DLI",IF(J853="DLR",0,DLILibrary[[#This Row],[Value of DLI (in mln)]]),DLILibrary[[#This Row],[Value of DLI (in mln)]])</f>
        <v>10</v>
      </c>
      <c r="M852" s="239">
        <f>IF(DLILibrary[[#This Row],[DLI/DLR]]="DLI",DLILibrary[[#This Row],[Value of DLI (in mln)]]/(VLOOKUP(DLILibrary[[#This Row],[Project ID]],'RBF Projects'!A:U,12,FALSE)),0)</f>
        <v>0</v>
      </c>
      <c r="N852" s="95" t="s">
        <v>61</v>
      </c>
      <c r="O852" s="45" t="s">
        <v>2786</v>
      </c>
      <c r="P852" s="76" t="s">
        <v>30</v>
      </c>
      <c r="Q852" s="95" t="s">
        <v>2784</v>
      </c>
      <c r="R852" s="76" t="s">
        <v>62</v>
      </c>
    </row>
    <row r="853" spans="1:18" ht="16" outlineLevel="1" x14ac:dyDescent="0.2">
      <c r="A853" s="76" t="s">
        <v>125</v>
      </c>
      <c r="B853" s="95" t="s">
        <v>1355</v>
      </c>
      <c r="C853" s="44" t="s">
        <v>24</v>
      </c>
      <c r="D853" s="76" t="s">
        <v>58</v>
      </c>
      <c r="E853" s="95" t="s">
        <v>34</v>
      </c>
      <c r="F853" s="95" t="s">
        <v>2810</v>
      </c>
      <c r="G853" s="95" t="s">
        <v>2815</v>
      </c>
      <c r="H853" s="95" t="s">
        <v>352</v>
      </c>
      <c r="I853" s="45" t="s">
        <v>3098</v>
      </c>
      <c r="J853" s="95" t="str">
        <f>LEFT(DLILibrary[[#This Row],[DLI]], 3)</f>
        <v>DLR</v>
      </c>
      <c r="K853" s="121">
        <v>10</v>
      </c>
      <c r="L853" s="121">
        <f>IF(DLILibrary[[#This Row],[DLI/DLR]]="DLI",IF(J854="DLR",0,DLILibrary[[#This Row],[Value of DLI (in mln)]]),DLILibrary[[#This Row],[Value of DLI (in mln)]])</f>
        <v>10</v>
      </c>
      <c r="M853" s="239">
        <f>IF(DLILibrary[[#This Row],[DLI/DLR]]="DLI",DLILibrary[[#This Row],[Value of DLI (in mln)]]/(VLOOKUP(DLILibrary[[#This Row],[Project ID]],'RBF Projects'!A:U,12,FALSE)),0)</f>
        <v>0</v>
      </c>
      <c r="N853" s="95" t="s">
        <v>61</v>
      </c>
      <c r="O853" s="45" t="s">
        <v>2785</v>
      </c>
      <c r="P853" s="76" t="s">
        <v>30</v>
      </c>
      <c r="Q853" s="95" t="s">
        <v>2930</v>
      </c>
      <c r="R853" s="76" t="s">
        <v>62</v>
      </c>
    </row>
    <row r="854" spans="1:18" ht="16" outlineLevel="1" x14ac:dyDescent="0.2">
      <c r="A854" s="76" t="s">
        <v>125</v>
      </c>
      <c r="B854" s="95" t="s">
        <v>1355</v>
      </c>
      <c r="C854" s="44" t="s">
        <v>24</v>
      </c>
      <c r="D854" s="76" t="s">
        <v>58</v>
      </c>
      <c r="E854" s="95" t="s">
        <v>34</v>
      </c>
      <c r="F854" s="95" t="s">
        <v>2810</v>
      </c>
      <c r="G854" s="95" t="s">
        <v>2817</v>
      </c>
      <c r="H854" s="95" t="s">
        <v>352</v>
      </c>
      <c r="I854" s="45" t="s">
        <v>2931</v>
      </c>
      <c r="J854" s="95" t="str">
        <f>LEFT(DLILibrary[[#This Row],[DLI]], 3)</f>
        <v>DLR</v>
      </c>
      <c r="K854" s="121">
        <v>10</v>
      </c>
      <c r="L854" s="121">
        <f>IF(DLILibrary[[#This Row],[DLI/DLR]]="DLI",IF(J855="DLR",0,DLILibrary[[#This Row],[Value of DLI (in mln)]]),DLILibrary[[#This Row],[Value of DLI (in mln)]])</f>
        <v>10</v>
      </c>
      <c r="M854" s="239">
        <f>IF(DLILibrary[[#This Row],[DLI/DLR]]="DLI",DLILibrary[[#This Row],[Value of DLI (in mln)]]/(VLOOKUP(DLILibrary[[#This Row],[Project ID]],'RBF Projects'!A:U,12,FALSE)),0)</f>
        <v>0</v>
      </c>
      <c r="N854" s="95" t="s">
        <v>61</v>
      </c>
      <c r="O854" s="45" t="s">
        <v>2786</v>
      </c>
      <c r="P854" s="76" t="s">
        <v>30</v>
      </c>
      <c r="Q854" s="95" t="s">
        <v>2932</v>
      </c>
      <c r="R854" s="76" t="s">
        <v>62</v>
      </c>
    </row>
    <row r="855" spans="1:18" ht="16" outlineLevel="1" x14ac:dyDescent="0.2">
      <c r="A855" s="76" t="s">
        <v>125</v>
      </c>
      <c r="B855" s="95" t="s">
        <v>1355</v>
      </c>
      <c r="C855" s="44" t="s">
        <v>24</v>
      </c>
      <c r="D855" s="76" t="s">
        <v>58</v>
      </c>
      <c r="E855" s="95" t="s">
        <v>34</v>
      </c>
      <c r="F855" s="95" t="s">
        <v>2810</v>
      </c>
      <c r="G855" s="95" t="s">
        <v>2821</v>
      </c>
      <c r="H855" s="95" t="s">
        <v>352</v>
      </c>
      <c r="I855" s="45" t="s">
        <v>3099</v>
      </c>
      <c r="J855" s="95" t="str">
        <f>LEFT(DLILibrary[[#This Row],[DLI]], 3)</f>
        <v>DLR</v>
      </c>
      <c r="K855" s="121">
        <v>20</v>
      </c>
      <c r="L855" s="121">
        <f>IF(DLILibrary[[#This Row],[DLI/DLR]]="DLI",IF(J856="DLR",0,DLILibrary[[#This Row],[Value of DLI (in mln)]]),DLILibrary[[#This Row],[Value of DLI (in mln)]])</f>
        <v>20</v>
      </c>
      <c r="M855" s="239">
        <f>IF(DLILibrary[[#This Row],[DLI/DLR]]="DLI",DLILibrary[[#This Row],[Value of DLI (in mln)]]/(VLOOKUP(DLILibrary[[#This Row],[Project ID]],'RBF Projects'!A:U,12,FALSE)),0)</f>
        <v>0</v>
      </c>
      <c r="N855" s="95" t="s">
        <v>61</v>
      </c>
      <c r="O855" s="138" t="s">
        <v>472</v>
      </c>
      <c r="P855" s="76" t="s">
        <v>30</v>
      </c>
      <c r="Q855" s="95" t="s">
        <v>230</v>
      </c>
      <c r="R855" s="76" t="s">
        <v>62</v>
      </c>
    </row>
    <row r="856" spans="1:18" ht="16" outlineLevel="1" x14ac:dyDescent="0.2">
      <c r="A856" s="76" t="s">
        <v>125</v>
      </c>
      <c r="B856" s="95" t="s">
        <v>1355</v>
      </c>
      <c r="C856" s="44" t="s">
        <v>24</v>
      </c>
      <c r="D856" s="76" t="s">
        <v>58</v>
      </c>
      <c r="E856" s="95" t="s">
        <v>34</v>
      </c>
      <c r="F856" s="95" t="s">
        <v>2810</v>
      </c>
      <c r="G856" s="95" t="s">
        <v>2814</v>
      </c>
      <c r="H856" s="95" t="s">
        <v>352</v>
      </c>
      <c r="I856" s="45" t="s">
        <v>3100</v>
      </c>
      <c r="J856" s="95" t="str">
        <f>LEFT(DLILibrary[[#This Row],[DLI]], 3)</f>
        <v>DLR</v>
      </c>
      <c r="K856" s="121">
        <v>40</v>
      </c>
      <c r="L856" s="121">
        <f>IF(DLILibrary[[#This Row],[DLI/DLR]]="DLI",IF(J857="DLR",0,DLILibrary[[#This Row],[Value of DLI (in mln)]]),DLILibrary[[#This Row],[Value of DLI (in mln)]])</f>
        <v>40</v>
      </c>
      <c r="M856" s="239">
        <f>IF(DLILibrary[[#This Row],[DLI/DLR]]="DLI",DLILibrary[[#This Row],[Value of DLI (in mln)]]/(VLOOKUP(DLILibrary[[#This Row],[Project ID]],'RBF Projects'!A:U,12,FALSE)),0)</f>
        <v>0</v>
      </c>
      <c r="N856" s="95" t="s">
        <v>61</v>
      </c>
      <c r="O856" s="45" t="s">
        <v>1379</v>
      </c>
      <c r="P856" s="76" t="s">
        <v>30</v>
      </c>
      <c r="Q856" s="95" t="s">
        <v>3101</v>
      </c>
      <c r="R856" s="76" t="s">
        <v>62</v>
      </c>
    </row>
    <row r="857" spans="1:18" ht="16" x14ac:dyDescent="0.2">
      <c r="A857" s="76" t="s">
        <v>125</v>
      </c>
      <c r="B857" s="95" t="s">
        <v>1355</v>
      </c>
      <c r="C857" s="44" t="s">
        <v>24</v>
      </c>
      <c r="D857" s="76" t="s">
        <v>58</v>
      </c>
      <c r="E857" s="95" t="s">
        <v>34</v>
      </c>
      <c r="F857" s="95" t="s">
        <v>2810</v>
      </c>
      <c r="G857" s="95" t="s">
        <v>2819</v>
      </c>
      <c r="H857" s="95" t="s">
        <v>352</v>
      </c>
      <c r="I857" s="135" t="s">
        <v>2933</v>
      </c>
      <c r="J857" s="136" t="str">
        <f>LEFT(DLILibrary[[#This Row],[DLI]], 3)</f>
        <v>DLI</v>
      </c>
      <c r="K857" s="137">
        <f>SUM(K858:K864)</f>
        <v>90</v>
      </c>
      <c r="L857" s="137">
        <f>IF(DLILibrary[[#This Row],[DLI/DLR]]="DLI",IF(J858="DLR",0,DLILibrary[[#This Row],[Value of DLI (in mln)]]),DLILibrary[[#This Row],[Value of DLI (in mln)]])</f>
        <v>0</v>
      </c>
      <c r="M857" s="239">
        <f>IF(DLILibrary[[#This Row],[DLI/DLR]]="DLI",DLILibrary[[#This Row],[Value of DLI (in mln)]]/(VLOOKUP(DLILibrary[[#This Row],[Project ID]],'RBF Projects'!A:U,12,FALSE)),0)</f>
        <v>0.18</v>
      </c>
      <c r="N857" s="95" t="s">
        <v>61</v>
      </c>
      <c r="O857" s="138" t="s">
        <v>597</v>
      </c>
      <c r="P857" s="76" t="s">
        <v>30</v>
      </c>
      <c r="Q857" s="95" t="s">
        <v>226</v>
      </c>
      <c r="R857" s="76" t="s">
        <v>62</v>
      </c>
    </row>
    <row r="858" spans="1:18" ht="16" outlineLevel="1" x14ac:dyDescent="0.2">
      <c r="A858" s="76" t="s">
        <v>125</v>
      </c>
      <c r="B858" s="95" t="s">
        <v>1355</v>
      </c>
      <c r="C858" s="44" t="s">
        <v>24</v>
      </c>
      <c r="D858" s="76" t="s">
        <v>58</v>
      </c>
      <c r="E858" s="95" t="s">
        <v>34</v>
      </c>
      <c r="F858" s="95" t="s">
        <v>2810</v>
      </c>
      <c r="G858" s="95" t="s">
        <v>2819</v>
      </c>
      <c r="H858" s="95" t="s">
        <v>352</v>
      </c>
      <c r="I858" s="45" t="s">
        <v>2934</v>
      </c>
      <c r="J858" s="95" t="str">
        <f>LEFT(DLILibrary[[#This Row],[DLI]], 3)</f>
        <v>DLR</v>
      </c>
      <c r="K858" s="121">
        <v>23</v>
      </c>
      <c r="L858" s="121">
        <f>IF(DLILibrary[[#This Row],[DLI/DLR]]="DLI",IF(J859="DLR",0,DLILibrary[[#This Row],[Value of DLI (in mln)]]),DLILibrary[[#This Row],[Value of DLI (in mln)]])</f>
        <v>23</v>
      </c>
      <c r="M858" s="239">
        <f>IF(DLILibrary[[#This Row],[DLI/DLR]]="DLI",DLILibrary[[#This Row],[Value of DLI (in mln)]]/(VLOOKUP(DLILibrary[[#This Row],[Project ID]],'RBF Projects'!A:U,12,FALSE)),0)</f>
        <v>0</v>
      </c>
      <c r="N858" s="95" t="s">
        <v>61</v>
      </c>
      <c r="O858" s="138" t="s">
        <v>472</v>
      </c>
      <c r="P858" s="76" t="s">
        <v>30</v>
      </c>
      <c r="Q858" s="95" t="s">
        <v>227</v>
      </c>
      <c r="R858" s="76" t="s">
        <v>62</v>
      </c>
    </row>
    <row r="859" spans="1:18" ht="16" outlineLevel="1" x14ac:dyDescent="0.2">
      <c r="A859" s="76" t="s">
        <v>125</v>
      </c>
      <c r="B859" s="95" t="s">
        <v>1355</v>
      </c>
      <c r="C859" s="44" t="s">
        <v>24</v>
      </c>
      <c r="D859" s="76" t="s">
        <v>58</v>
      </c>
      <c r="E859" s="95" t="s">
        <v>34</v>
      </c>
      <c r="F859" s="95" t="s">
        <v>2810</v>
      </c>
      <c r="G859" s="95" t="s">
        <v>2819</v>
      </c>
      <c r="H859" s="95" t="s">
        <v>352</v>
      </c>
      <c r="I859" s="45" t="s">
        <v>2935</v>
      </c>
      <c r="J859" s="95" t="str">
        <f>LEFT(DLILibrary[[#This Row],[DLI]], 3)</f>
        <v>DLR</v>
      </c>
      <c r="K859" s="121">
        <v>3</v>
      </c>
      <c r="L859" s="121">
        <f>IF(DLILibrary[[#This Row],[DLI/DLR]]="DLI",IF(J860="DLR",0,DLILibrary[[#This Row],[Value of DLI (in mln)]]),DLILibrary[[#This Row],[Value of DLI (in mln)]])</f>
        <v>3</v>
      </c>
      <c r="M859" s="239">
        <f>IF(DLILibrary[[#This Row],[DLI/DLR]]="DLI",DLILibrary[[#This Row],[Value of DLI (in mln)]]/(VLOOKUP(DLILibrary[[#This Row],[Project ID]],'RBF Projects'!A:U,12,FALSE)),0)</f>
        <v>0</v>
      </c>
      <c r="N859" s="95" t="s">
        <v>61</v>
      </c>
      <c r="O859" s="45" t="s">
        <v>2788</v>
      </c>
      <c r="P859" s="76" t="s">
        <v>30</v>
      </c>
      <c r="Q859" s="95" t="s">
        <v>228</v>
      </c>
      <c r="R859" s="76" t="s">
        <v>62</v>
      </c>
    </row>
    <row r="860" spans="1:18" ht="16" outlineLevel="1" x14ac:dyDescent="0.2">
      <c r="A860" s="76" t="s">
        <v>125</v>
      </c>
      <c r="B860" s="95" t="s">
        <v>1355</v>
      </c>
      <c r="C860" s="44" t="s">
        <v>24</v>
      </c>
      <c r="D860" s="76" t="s">
        <v>58</v>
      </c>
      <c r="E860" s="95" t="s">
        <v>34</v>
      </c>
      <c r="F860" s="95" t="s">
        <v>2810</v>
      </c>
      <c r="G860" s="95" t="s">
        <v>2819</v>
      </c>
      <c r="H860" s="95" t="s">
        <v>352</v>
      </c>
      <c r="I860" s="45" t="s">
        <v>2936</v>
      </c>
      <c r="J860" s="95" t="str">
        <f>LEFT(DLILibrary[[#This Row],[DLI]], 3)</f>
        <v>DLR</v>
      </c>
      <c r="K860" s="121">
        <v>9</v>
      </c>
      <c r="L860" s="121">
        <f>IF(DLILibrary[[#This Row],[DLI/DLR]]="DLI",IF(J861="DLR",0,DLILibrary[[#This Row],[Value of DLI (in mln)]]),DLILibrary[[#This Row],[Value of DLI (in mln)]])</f>
        <v>9</v>
      </c>
      <c r="M860" s="239">
        <f>IF(DLILibrary[[#This Row],[DLI/DLR]]="DLI",DLILibrary[[#This Row],[Value of DLI (in mln)]]/(VLOOKUP(DLILibrary[[#This Row],[Project ID]],'RBF Projects'!A:U,12,FALSE)),0)</f>
        <v>0</v>
      </c>
      <c r="N860" s="95" t="s">
        <v>61</v>
      </c>
      <c r="O860" s="138" t="s">
        <v>2787</v>
      </c>
      <c r="P860" s="76" t="s">
        <v>30</v>
      </c>
      <c r="Q860" s="95" t="s">
        <v>228</v>
      </c>
      <c r="R860" s="76" t="s">
        <v>62</v>
      </c>
    </row>
    <row r="861" spans="1:18" ht="16" outlineLevel="1" x14ac:dyDescent="0.2">
      <c r="A861" s="76" t="s">
        <v>125</v>
      </c>
      <c r="B861" s="95" t="s">
        <v>1355</v>
      </c>
      <c r="C861" s="44" t="s">
        <v>24</v>
      </c>
      <c r="D861" s="76" t="s">
        <v>58</v>
      </c>
      <c r="E861" s="95" t="s">
        <v>34</v>
      </c>
      <c r="F861" s="95" t="s">
        <v>2810</v>
      </c>
      <c r="G861" s="95" t="s">
        <v>2819</v>
      </c>
      <c r="H861" s="95" t="s">
        <v>352</v>
      </c>
      <c r="I861" s="45" t="s">
        <v>2937</v>
      </c>
      <c r="J861" s="95" t="str">
        <f>LEFT(DLILibrary[[#This Row],[DLI]], 3)</f>
        <v>DLR</v>
      </c>
      <c r="K861" s="121">
        <v>10</v>
      </c>
      <c r="L861" s="121">
        <f>IF(DLILibrary[[#This Row],[DLI/DLR]]="DLI",IF(J862="DLR",0,DLILibrary[[#This Row],[Value of DLI (in mln)]]),DLILibrary[[#This Row],[Value of DLI (in mln)]])</f>
        <v>10</v>
      </c>
      <c r="M861" s="239">
        <f>IF(DLILibrary[[#This Row],[DLI/DLR]]="DLI",DLILibrary[[#This Row],[Value of DLI (in mln)]]/(VLOOKUP(DLILibrary[[#This Row],[Project ID]],'RBF Projects'!A:U,12,FALSE)),0)</f>
        <v>0</v>
      </c>
      <c r="N861" s="95" t="s">
        <v>61</v>
      </c>
      <c r="O861" s="138" t="s">
        <v>472</v>
      </c>
      <c r="P861" s="76" t="s">
        <v>30</v>
      </c>
      <c r="Q861" s="95" t="s">
        <v>229</v>
      </c>
      <c r="R861" s="76" t="s">
        <v>62</v>
      </c>
    </row>
    <row r="862" spans="1:18" ht="16" outlineLevel="1" x14ac:dyDescent="0.2">
      <c r="A862" s="76" t="s">
        <v>125</v>
      </c>
      <c r="B862" s="95" t="s">
        <v>1355</v>
      </c>
      <c r="C862" s="44" t="s">
        <v>24</v>
      </c>
      <c r="D862" s="76" t="s">
        <v>58</v>
      </c>
      <c r="E862" s="95" t="s">
        <v>34</v>
      </c>
      <c r="F862" s="95" t="s">
        <v>2810</v>
      </c>
      <c r="G862" s="95" t="s">
        <v>2819</v>
      </c>
      <c r="H862" s="95" t="s">
        <v>352</v>
      </c>
      <c r="I862" s="45" t="s">
        <v>3102</v>
      </c>
      <c r="J862" s="95" t="str">
        <f>LEFT(DLILibrary[[#This Row],[DLI]], 3)</f>
        <v>DLR</v>
      </c>
      <c r="K862" s="121">
        <v>15</v>
      </c>
      <c r="L862" s="121">
        <f>IF(DLILibrary[[#This Row],[DLI/DLR]]="DLI",IF(J863="DLR",0,DLILibrary[[#This Row],[Value of DLI (in mln)]]),DLILibrary[[#This Row],[Value of DLI (in mln)]])</f>
        <v>15</v>
      </c>
      <c r="M862" s="239">
        <f>IF(DLILibrary[[#This Row],[DLI/DLR]]="DLI",DLILibrary[[#This Row],[Value of DLI (in mln)]]/(VLOOKUP(DLILibrary[[#This Row],[Project ID]],'RBF Projects'!A:U,12,FALSE)),0)</f>
        <v>0</v>
      </c>
      <c r="N862" s="95" t="s">
        <v>61</v>
      </c>
      <c r="O862" s="45" t="s">
        <v>1378</v>
      </c>
      <c r="P862" s="76" t="s">
        <v>30</v>
      </c>
      <c r="Q862" s="95" t="s">
        <v>3103</v>
      </c>
      <c r="R862" s="76" t="s">
        <v>62</v>
      </c>
    </row>
    <row r="863" spans="1:18" ht="16" outlineLevel="1" x14ac:dyDescent="0.2">
      <c r="A863" s="76" t="s">
        <v>125</v>
      </c>
      <c r="B863" s="95" t="s">
        <v>1355</v>
      </c>
      <c r="C863" s="44" t="s">
        <v>24</v>
      </c>
      <c r="D863" s="76" t="s">
        <v>58</v>
      </c>
      <c r="E863" s="95" t="s">
        <v>34</v>
      </c>
      <c r="F863" s="95" t="s">
        <v>2810</v>
      </c>
      <c r="G863" s="95" t="s">
        <v>2819</v>
      </c>
      <c r="H863" s="95" t="s">
        <v>352</v>
      </c>
      <c r="I863" s="45" t="s">
        <v>3104</v>
      </c>
      <c r="J863" s="95" t="str">
        <f>LEFT(DLILibrary[[#This Row],[DLI]], 3)</f>
        <v>DLR</v>
      </c>
      <c r="K863" s="121">
        <v>15</v>
      </c>
      <c r="L863" s="121">
        <f>IF(DLILibrary[[#This Row],[DLI/DLR]]="DLI",IF(J864="DLR",0,DLILibrary[[#This Row],[Value of DLI (in mln)]]),DLILibrary[[#This Row],[Value of DLI (in mln)]])</f>
        <v>15</v>
      </c>
      <c r="M863" s="239">
        <f>IF(DLILibrary[[#This Row],[DLI/DLR]]="DLI",DLILibrary[[#This Row],[Value of DLI (in mln)]]/(VLOOKUP(DLILibrary[[#This Row],[Project ID]],'RBF Projects'!A:U,12,FALSE)),0)</f>
        <v>0</v>
      </c>
      <c r="N863" s="95" t="s">
        <v>61</v>
      </c>
      <c r="O863" s="45" t="s">
        <v>1378</v>
      </c>
      <c r="P863" s="76" t="s">
        <v>30</v>
      </c>
      <c r="Q863" s="95" t="s">
        <v>3103</v>
      </c>
      <c r="R863" s="76" t="s">
        <v>62</v>
      </c>
    </row>
    <row r="864" spans="1:18" ht="16" outlineLevel="1" x14ac:dyDescent="0.2">
      <c r="A864" s="76" t="s">
        <v>125</v>
      </c>
      <c r="B864" s="95" t="s">
        <v>1355</v>
      </c>
      <c r="C864" s="44" t="s">
        <v>24</v>
      </c>
      <c r="D864" s="76" t="s">
        <v>58</v>
      </c>
      <c r="E864" s="95" t="s">
        <v>34</v>
      </c>
      <c r="F864" s="95" t="s">
        <v>2810</v>
      </c>
      <c r="G864" s="95" t="s">
        <v>2819</v>
      </c>
      <c r="H864" s="95" t="s">
        <v>352</v>
      </c>
      <c r="I864" s="45" t="s">
        <v>3105</v>
      </c>
      <c r="J864" s="95" t="str">
        <f>LEFT(DLILibrary[[#This Row],[DLI]], 3)</f>
        <v>DLR</v>
      </c>
      <c r="K864" s="121">
        <v>15</v>
      </c>
      <c r="L864" s="121">
        <f>IF(DLILibrary[[#This Row],[DLI/DLR]]="DLI",IF(J865="DLR",0,DLILibrary[[#This Row],[Value of DLI (in mln)]]),DLILibrary[[#This Row],[Value of DLI (in mln)]])</f>
        <v>15</v>
      </c>
      <c r="M864" s="239">
        <f>IF(DLILibrary[[#This Row],[DLI/DLR]]="DLI",DLILibrary[[#This Row],[Value of DLI (in mln)]]/(VLOOKUP(DLILibrary[[#This Row],[Project ID]],'RBF Projects'!A:U,12,FALSE)),0)</f>
        <v>0</v>
      </c>
      <c r="N864" s="95" t="s">
        <v>61</v>
      </c>
      <c r="O864" s="45" t="s">
        <v>1378</v>
      </c>
      <c r="P864" s="76" t="s">
        <v>30</v>
      </c>
      <c r="Q864" s="95" t="s">
        <v>3103</v>
      </c>
      <c r="R864" s="76" t="s">
        <v>62</v>
      </c>
    </row>
    <row r="865" spans="1:18" ht="16" x14ac:dyDescent="0.2">
      <c r="A865" s="76" t="s">
        <v>125</v>
      </c>
      <c r="B865" s="95" t="s">
        <v>1355</v>
      </c>
      <c r="C865" s="44" t="s">
        <v>24</v>
      </c>
      <c r="D865" s="76" t="s">
        <v>58</v>
      </c>
      <c r="E865" s="95" t="s">
        <v>34</v>
      </c>
      <c r="F865" s="95" t="s">
        <v>3231</v>
      </c>
      <c r="G865" s="95" t="s">
        <v>3472</v>
      </c>
      <c r="H865" s="95" t="s">
        <v>78</v>
      </c>
      <c r="I865" s="135" t="s">
        <v>1367</v>
      </c>
      <c r="J865" s="136" t="str">
        <f>LEFT(DLILibrary[[#This Row],[DLI]], 3)</f>
        <v>DLI</v>
      </c>
      <c r="K865" s="137">
        <f>SUM(K866:K869)</f>
        <v>100</v>
      </c>
      <c r="L865" s="137">
        <f>IF(DLILibrary[[#This Row],[DLI/DLR]]="DLI",IF(J866="DLR",0,DLILibrary[[#This Row],[Value of DLI (in mln)]]),DLILibrary[[#This Row],[Value of DLI (in mln)]])</f>
        <v>0</v>
      </c>
      <c r="M865" s="239">
        <f>IF(DLILibrary[[#This Row],[DLI/DLR]]="DLI",DLILibrary[[#This Row],[Value of DLI (in mln)]]/(VLOOKUP(DLILibrary[[#This Row],[Project ID]],'RBF Projects'!A:U,12,FALSE)),0)</f>
        <v>0.2</v>
      </c>
      <c r="N865" s="95" t="s">
        <v>61</v>
      </c>
      <c r="O865" s="138" t="s">
        <v>597</v>
      </c>
      <c r="P865" s="76" t="s">
        <v>30</v>
      </c>
      <c r="Q865" s="95" t="s">
        <v>1376</v>
      </c>
      <c r="R865" s="76" t="s">
        <v>62</v>
      </c>
    </row>
    <row r="866" spans="1:18" ht="16" outlineLevel="1" x14ac:dyDescent="0.2">
      <c r="A866" s="76" t="s">
        <v>125</v>
      </c>
      <c r="B866" s="95" t="s">
        <v>1355</v>
      </c>
      <c r="C866" s="44" t="s">
        <v>24</v>
      </c>
      <c r="D866" s="76" t="s">
        <v>58</v>
      </c>
      <c r="E866" s="95" t="s">
        <v>34</v>
      </c>
      <c r="F866" s="95" t="s">
        <v>3231</v>
      </c>
      <c r="G866" s="95" t="s">
        <v>3472</v>
      </c>
      <c r="H866" s="95" t="s">
        <v>78</v>
      </c>
      <c r="I866" s="45" t="s">
        <v>1368</v>
      </c>
      <c r="J866" s="95" t="str">
        <f>LEFT(DLILibrary[[#This Row],[DLI]], 3)</f>
        <v>DLR</v>
      </c>
      <c r="K866" s="121">
        <v>30</v>
      </c>
      <c r="L866" s="121">
        <f>IF(DLILibrary[[#This Row],[DLI/DLR]]="DLI",IF(J867="DLR",0,DLILibrary[[#This Row],[Value of DLI (in mln)]]),DLILibrary[[#This Row],[Value of DLI (in mln)]])</f>
        <v>30</v>
      </c>
      <c r="M866" s="239">
        <f>IF(DLILibrary[[#This Row],[DLI/DLR]]="DLI",DLILibrary[[#This Row],[Value of DLI (in mln)]]/(VLOOKUP(DLILibrary[[#This Row],[Project ID]],'RBF Projects'!A:U,12,FALSE)),0)</f>
        <v>0</v>
      </c>
      <c r="N866" s="95" t="s">
        <v>61</v>
      </c>
      <c r="O866" s="138" t="s">
        <v>472</v>
      </c>
      <c r="P866" s="76" t="s">
        <v>30</v>
      </c>
      <c r="Q866" s="95" t="s">
        <v>240</v>
      </c>
      <c r="R866" s="76" t="s">
        <v>62</v>
      </c>
    </row>
    <row r="867" spans="1:18" ht="16" outlineLevel="1" x14ac:dyDescent="0.2">
      <c r="A867" s="76" t="s">
        <v>125</v>
      </c>
      <c r="B867" s="95" t="s">
        <v>1355</v>
      </c>
      <c r="C867" s="44" t="s">
        <v>24</v>
      </c>
      <c r="D867" s="76" t="s">
        <v>58</v>
      </c>
      <c r="E867" s="95" t="s">
        <v>34</v>
      </c>
      <c r="F867" s="95" t="s">
        <v>3231</v>
      </c>
      <c r="G867" s="95" t="s">
        <v>3472</v>
      </c>
      <c r="H867" s="95" t="s">
        <v>78</v>
      </c>
      <c r="I867" s="45" t="s">
        <v>1369</v>
      </c>
      <c r="J867" s="95" t="str">
        <f>LEFT(DLILibrary[[#This Row],[DLI]], 3)</f>
        <v>DLR</v>
      </c>
      <c r="K867" s="121">
        <v>22</v>
      </c>
      <c r="L867" s="121">
        <f>IF(DLILibrary[[#This Row],[DLI/DLR]]="DLI",IF(J868="DLR",0,DLILibrary[[#This Row],[Value of DLI (in mln)]]),DLILibrary[[#This Row],[Value of DLI (in mln)]])</f>
        <v>22</v>
      </c>
      <c r="M867" s="239">
        <f>IF(DLILibrary[[#This Row],[DLI/DLR]]="DLI",DLILibrary[[#This Row],[Value of DLI (in mln)]]/(VLOOKUP(DLILibrary[[#This Row],[Project ID]],'RBF Projects'!A:U,12,FALSE)),0)</f>
        <v>0</v>
      </c>
      <c r="N867" s="95" t="s">
        <v>61</v>
      </c>
      <c r="O867" s="138" t="s">
        <v>472</v>
      </c>
      <c r="P867" s="76" t="s">
        <v>30</v>
      </c>
      <c r="Q867" s="95" t="s">
        <v>241</v>
      </c>
      <c r="R867" s="76" t="s">
        <v>62</v>
      </c>
    </row>
    <row r="868" spans="1:18" ht="16" outlineLevel="1" x14ac:dyDescent="0.2">
      <c r="A868" s="76" t="s">
        <v>125</v>
      </c>
      <c r="B868" s="95" t="s">
        <v>1355</v>
      </c>
      <c r="C868" s="44" t="s">
        <v>24</v>
      </c>
      <c r="D868" s="76" t="s">
        <v>58</v>
      </c>
      <c r="E868" s="95" t="s">
        <v>34</v>
      </c>
      <c r="F868" s="95" t="s">
        <v>3231</v>
      </c>
      <c r="G868" s="95" t="s">
        <v>3472</v>
      </c>
      <c r="H868" s="95" t="s">
        <v>78</v>
      </c>
      <c r="I868" s="45" t="s">
        <v>3499</v>
      </c>
      <c r="J868" s="95" t="str">
        <f>LEFT(DLILibrary[[#This Row],[DLI]], 3)</f>
        <v>DLR</v>
      </c>
      <c r="K868" s="121">
        <v>36</v>
      </c>
      <c r="L868" s="121">
        <f>IF(DLILibrary[[#This Row],[DLI/DLR]]="DLI",IF(J869="DLR",0,DLILibrary[[#This Row],[Value of DLI (in mln)]]),DLILibrary[[#This Row],[Value of DLI (in mln)]])</f>
        <v>36</v>
      </c>
      <c r="M868" s="239">
        <f>IF(DLILibrary[[#This Row],[DLI/DLR]]="DLI",DLILibrary[[#This Row],[Value of DLI (in mln)]]/(VLOOKUP(DLILibrary[[#This Row],[Project ID]],'RBF Projects'!A:U,12,FALSE)),0)</f>
        <v>0</v>
      </c>
      <c r="N868" s="95" t="s">
        <v>61</v>
      </c>
      <c r="O868" s="45" t="s">
        <v>3501</v>
      </c>
      <c r="P868" s="76" t="s">
        <v>30</v>
      </c>
      <c r="Q868" s="95" t="s">
        <v>242</v>
      </c>
      <c r="R868" s="76" t="s">
        <v>62</v>
      </c>
    </row>
    <row r="869" spans="1:18" ht="16" outlineLevel="1" x14ac:dyDescent="0.2">
      <c r="A869" s="76" t="s">
        <v>125</v>
      </c>
      <c r="B869" s="95" t="s">
        <v>1355</v>
      </c>
      <c r="C869" s="44" t="s">
        <v>24</v>
      </c>
      <c r="D869" s="76" t="s">
        <v>58</v>
      </c>
      <c r="E869" s="95" t="s">
        <v>34</v>
      </c>
      <c r="F869" s="95" t="s">
        <v>3231</v>
      </c>
      <c r="G869" s="95" t="s">
        <v>3472</v>
      </c>
      <c r="H869" s="95" t="s">
        <v>78</v>
      </c>
      <c r="I869" s="45" t="s">
        <v>3500</v>
      </c>
      <c r="J869" s="95" t="str">
        <f>LEFT(DLILibrary[[#This Row],[DLI]], 3)</f>
        <v>DLR</v>
      </c>
      <c r="K869" s="121">
        <v>12</v>
      </c>
      <c r="L869" s="121">
        <f>IF(DLILibrary[[#This Row],[DLI/DLR]]="DLI",IF(J870="DLR",0,DLILibrary[[#This Row],[Value of DLI (in mln)]]),DLILibrary[[#This Row],[Value of DLI (in mln)]])</f>
        <v>12</v>
      </c>
      <c r="M869" s="239">
        <f>IF(DLILibrary[[#This Row],[DLI/DLR]]="DLI",DLILibrary[[#This Row],[Value of DLI (in mln)]]/(VLOOKUP(DLILibrary[[#This Row],[Project ID]],'RBF Projects'!A:U,12,FALSE)),0)</f>
        <v>0</v>
      </c>
      <c r="N869" s="95" t="s">
        <v>61</v>
      </c>
      <c r="O869" s="45" t="s">
        <v>3502</v>
      </c>
      <c r="P869" s="76" t="s">
        <v>30</v>
      </c>
      <c r="Q869" s="95" t="s">
        <v>242</v>
      </c>
      <c r="R869" s="76" t="s">
        <v>62</v>
      </c>
    </row>
    <row r="870" spans="1:18" ht="16" x14ac:dyDescent="0.2">
      <c r="A870" s="76" t="s">
        <v>125</v>
      </c>
      <c r="B870" s="95" t="s">
        <v>1355</v>
      </c>
      <c r="C870" s="44" t="s">
        <v>24</v>
      </c>
      <c r="D870" s="76" t="s">
        <v>58</v>
      </c>
      <c r="E870" s="95" t="s">
        <v>34</v>
      </c>
      <c r="F870" s="95" t="s">
        <v>3238</v>
      </c>
      <c r="G870" s="95" t="s">
        <v>3241</v>
      </c>
      <c r="H870" s="95" t="s">
        <v>78</v>
      </c>
      <c r="I870" s="135" t="s">
        <v>1370</v>
      </c>
      <c r="J870" s="136" t="str">
        <f>LEFT(DLILibrary[[#This Row],[DLI]], 3)</f>
        <v>DLI</v>
      </c>
      <c r="K870" s="137">
        <f>SUM(K871:K874)</f>
        <v>60</v>
      </c>
      <c r="L870" s="137">
        <f>IF(DLILibrary[[#This Row],[DLI/DLR]]="DLI",IF(J871="DLR",0,DLILibrary[[#This Row],[Value of DLI (in mln)]]),DLILibrary[[#This Row],[Value of DLI (in mln)]])</f>
        <v>0</v>
      </c>
      <c r="M870" s="239">
        <f>IF(DLILibrary[[#This Row],[DLI/DLR]]="DLI",DLILibrary[[#This Row],[Value of DLI (in mln)]]/(VLOOKUP(DLILibrary[[#This Row],[Project ID]],'RBF Projects'!A:U,12,FALSE)),0)</f>
        <v>0.12</v>
      </c>
      <c r="N870" s="95" t="s">
        <v>61</v>
      </c>
      <c r="O870" s="138" t="s">
        <v>597</v>
      </c>
      <c r="P870" s="76" t="s">
        <v>30</v>
      </c>
      <c r="Q870" s="95" t="s">
        <v>1377</v>
      </c>
      <c r="R870" s="76" t="s">
        <v>62</v>
      </c>
    </row>
    <row r="871" spans="1:18" ht="16" outlineLevel="1" x14ac:dyDescent="0.2">
      <c r="A871" s="76" t="s">
        <v>125</v>
      </c>
      <c r="B871" s="95" t="s">
        <v>1355</v>
      </c>
      <c r="C871" s="44" t="s">
        <v>24</v>
      </c>
      <c r="D871" s="76" t="s">
        <v>58</v>
      </c>
      <c r="E871" s="95" t="s">
        <v>34</v>
      </c>
      <c r="F871" s="95" t="s">
        <v>3238</v>
      </c>
      <c r="G871" s="95" t="s">
        <v>3241</v>
      </c>
      <c r="H871" s="95" t="s">
        <v>78</v>
      </c>
      <c r="I871" s="45" t="s">
        <v>1371</v>
      </c>
      <c r="J871" s="95" t="str">
        <f>LEFT(DLILibrary[[#This Row],[DLI]], 3)</f>
        <v>DLR</v>
      </c>
      <c r="K871" s="121">
        <v>5</v>
      </c>
      <c r="L871" s="121">
        <f>IF(DLILibrary[[#This Row],[DLI/DLR]]="DLI",IF(J872="DLR",0,DLILibrary[[#This Row],[Value of DLI (in mln)]]),DLILibrary[[#This Row],[Value of DLI (in mln)]])</f>
        <v>5</v>
      </c>
      <c r="M871" s="239">
        <f>IF(DLILibrary[[#This Row],[DLI/DLR]]="DLI",DLILibrary[[#This Row],[Value of DLI (in mln)]]/(VLOOKUP(DLILibrary[[#This Row],[Project ID]],'RBF Projects'!A:U,12,FALSE)),0)</f>
        <v>0</v>
      </c>
      <c r="N871" s="95" t="s">
        <v>61</v>
      </c>
      <c r="O871" s="138" t="s">
        <v>472</v>
      </c>
      <c r="P871" s="76" t="s">
        <v>30</v>
      </c>
      <c r="Q871" s="95" t="s">
        <v>243</v>
      </c>
      <c r="R871" s="76" t="s">
        <v>62</v>
      </c>
    </row>
    <row r="872" spans="1:18" ht="16" outlineLevel="1" x14ac:dyDescent="0.2">
      <c r="A872" s="76" t="s">
        <v>125</v>
      </c>
      <c r="B872" s="95" t="s">
        <v>1355</v>
      </c>
      <c r="C872" s="44" t="s">
        <v>24</v>
      </c>
      <c r="D872" s="76" t="s">
        <v>58</v>
      </c>
      <c r="E872" s="95" t="s">
        <v>34</v>
      </c>
      <c r="F872" s="95" t="s">
        <v>3238</v>
      </c>
      <c r="G872" s="95" t="s">
        <v>3241</v>
      </c>
      <c r="H872" s="95" t="s">
        <v>78</v>
      </c>
      <c r="I872" s="45" t="s">
        <v>1372</v>
      </c>
      <c r="J872" s="95" t="str">
        <f>LEFT(DLILibrary[[#This Row],[DLI]], 3)</f>
        <v>DLR</v>
      </c>
      <c r="K872" s="121">
        <v>15</v>
      </c>
      <c r="L872" s="121">
        <f>IF(DLILibrary[[#This Row],[DLI/DLR]]="DLI",IF(J873="DLR",0,DLILibrary[[#This Row],[Value of DLI (in mln)]]),DLILibrary[[#This Row],[Value of DLI (in mln)]])</f>
        <v>15</v>
      </c>
      <c r="M872" s="239">
        <f>IF(DLILibrary[[#This Row],[DLI/DLR]]="DLI",DLILibrary[[#This Row],[Value of DLI (in mln)]]/(VLOOKUP(DLILibrary[[#This Row],[Project ID]],'RBF Projects'!A:U,12,FALSE)),0)</f>
        <v>0</v>
      </c>
      <c r="N872" s="95" t="s">
        <v>61</v>
      </c>
      <c r="O872" s="138" t="s">
        <v>472</v>
      </c>
      <c r="P872" s="76" t="s">
        <v>30</v>
      </c>
      <c r="Q872" s="95" t="s">
        <v>244</v>
      </c>
      <c r="R872" s="76" t="s">
        <v>62</v>
      </c>
    </row>
    <row r="873" spans="1:18" ht="16" outlineLevel="1" x14ac:dyDescent="0.2">
      <c r="A873" s="76" t="s">
        <v>125</v>
      </c>
      <c r="B873" s="95" t="s">
        <v>1355</v>
      </c>
      <c r="C873" s="44" t="s">
        <v>24</v>
      </c>
      <c r="D873" s="76" t="s">
        <v>58</v>
      </c>
      <c r="E873" s="95" t="s">
        <v>34</v>
      </c>
      <c r="F873" s="95" t="s">
        <v>3238</v>
      </c>
      <c r="G873" s="95" t="s">
        <v>3241</v>
      </c>
      <c r="H873" s="95" t="s">
        <v>78</v>
      </c>
      <c r="I873" s="45" t="s">
        <v>1373</v>
      </c>
      <c r="J873" s="95" t="str">
        <f>LEFT(DLILibrary[[#This Row],[DLI]], 3)</f>
        <v>DLR</v>
      </c>
      <c r="K873" s="121">
        <v>16</v>
      </c>
      <c r="L873" s="121">
        <f>IF(DLILibrary[[#This Row],[DLI/DLR]]="DLI",IF(J874="DLR",0,DLILibrary[[#This Row],[Value of DLI (in mln)]]),DLILibrary[[#This Row],[Value of DLI (in mln)]])</f>
        <v>16</v>
      </c>
      <c r="M873" s="239">
        <f>IF(DLILibrary[[#This Row],[DLI/DLR]]="DLI",DLILibrary[[#This Row],[Value of DLI (in mln)]]/(VLOOKUP(DLILibrary[[#This Row],[Project ID]],'RBF Projects'!A:U,12,FALSE)),0)</f>
        <v>0</v>
      </c>
      <c r="N873" s="95" t="s">
        <v>61</v>
      </c>
      <c r="O873" s="138" t="s">
        <v>472</v>
      </c>
      <c r="P873" s="76" t="s">
        <v>30</v>
      </c>
      <c r="Q873" s="95" t="s">
        <v>245</v>
      </c>
      <c r="R873" s="76" t="s">
        <v>62</v>
      </c>
    </row>
    <row r="874" spans="1:18" ht="16" outlineLevel="1" x14ac:dyDescent="0.2">
      <c r="A874" s="76" t="s">
        <v>125</v>
      </c>
      <c r="B874" s="95" t="s">
        <v>1355</v>
      </c>
      <c r="C874" s="44" t="s">
        <v>24</v>
      </c>
      <c r="D874" s="76" t="s">
        <v>58</v>
      </c>
      <c r="E874" s="95" t="s">
        <v>34</v>
      </c>
      <c r="F874" s="95" t="s">
        <v>3238</v>
      </c>
      <c r="G874" s="95" t="s">
        <v>3241</v>
      </c>
      <c r="H874" s="95" t="s">
        <v>78</v>
      </c>
      <c r="I874" s="45" t="s">
        <v>1375</v>
      </c>
      <c r="J874" s="95" t="str">
        <f>LEFT(DLILibrary[[#This Row],[DLI]], 3)</f>
        <v>DLR</v>
      </c>
      <c r="K874" s="121">
        <v>24</v>
      </c>
      <c r="L874" s="121">
        <f>IF(DLILibrary[[#This Row],[DLI/DLR]]="DLI",IF(J875="DLR",0,DLILibrary[[#This Row],[Value of DLI (in mln)]]),DLILibrary[[#This Row],[Value of DLI (in mln)]])</f>
        <v>24</v>
      </c>
      <c r="M874" s="239">
        <f>IF(DLILibrary[[#This Row],[DLI/DLR]]="DLI",DLILibrary[[#This Row],[Value of DLI (in mln)]]/(VLOOKUP(DLILibrary[[#This Row],[Project ID]],'RBF Projects'!A:U,12,FALSE)),0)</f>
        <v>0</v>
      </c>
      <c r="N874" s="95" t="s">
        <v>61</v>
      </c>
      <c r="O874" s="138" t="s">
        <v>1374</v>
      </c>
      <c r="P874" s="76" t="s">
        <v>30</v>
      </c>
      <c r="Q874" s="95" t="s">
        <v>246</v>
      </c>
      <c r="R874" s="76" t="s">
        <v>62</v>
      </c>
    </row>
    <row r="875" spans="1:18" s="78" customFormat="1" ht="16" x14ac:dyDescent="0.2">
      <c r="A875" s="77" t="s">
        <v>119</v>
      </c>
      <c r="B875" s="78" t="s">
        <v>160</v>
      </c>
      <c r="C875" s="151" t="s">
        <v>21</v>
      </c>
      <c r="D875" s="77" t="s">
        <v>59</v>
      </c>
      <c r="E875" s="78" t="s">
        <v>38</v>
      </c>
      <c r="F875" s="78" t="s">
        <v>3231</v>
      </c>
      <c r="G875" s="78" t="s">
        <v>3472</v>
      </c>
      <c r="H875" s="78" t="s">
        <v>352</v>
      </c>
      <c r="I875" s="129" t="s">
        <v>1383</v>
      </c>
      <c r="J875" s="130" t="str">
        <f>LEFT(DLILibrary[[#This Row],[DLI]], 3)</f>
        <v>DLI</v>
      </c>
      <c r="K875" s="131">
        <f>SUM(K876:K881)</f>
        <v>11.25</v>
      </c>
      <c r="L875" s="131">
        <f>IF(DLILibrary[[#This Row],[DLI/DLR]]="DLI",IF(J876="DLR",0,DLILibrary[[#This Row],[Value of DLI (in mln)]]),DLILibrary[[#This Row],[Value of DLI (in mln)]])</f>
        <v>0</v>
      </c>
      <c r="M875" s="239">
        <f>IF(DLILibrary[[#This Row],[DLI/DLR]]="DLI",DLILibrary[[#This Row],[Value of DLI (in mln)]]/(VLOOKUP(DLILibrary[[#This Row],[Project ID]],'RBF Projects'!A:U,12,FALSE)),0)</f>
        <v>0.20833333333333334</v>
      </c>
      <c r="N875" s="155" t="s">
        <v>61</v>
      </c>
      <c r="O875" s="133" t="s">
        <v>597</v>
      </c>
      <c r="P875" s="77" t="s">
        <v>29</v>
      </c>
      <c r="Q875" s="77" t="s">
        <v>995</v>
      </c>
      <c r="R875" s="77" t="s">
        <v>62</v>
      </c>
    </row>
    <row r="876" spans="1:18" ht="16" outlineLevel="1" x14ac:dyDescent="0.2">
      <c r="A876" s="76" t="s">
        <v>119</v>
      </c>
      <c r="B876" s="95" t="s">
        <v>160</v>
      </c>
      <c r="C876" s="44" t="s">
        <v>21</v>
      </c>
      <c r="D876" s="76" t="s">
        <v>59</v>
      </c>
      <c r="E876" s="95" t="s">
        <v>38</v>
      </c>
      <c r="F876" s="95" t="s">
        <v>3231</v>
      </c>
      <c r="G876" s="95" t="s">
        <v>3472</v>
      </c>
      <c r="H876" s="95" t="s">
        <v>352</v>
      </c>
      <c r="I876" s="138" t="s">
        <v>1384</v>
      </c>
      <c r="J876" s="76" t="str">
        <f>LEFT(DLILibrary[[#This Row],[DLI]], 3)</f>
        <v>DLR</v>
      </c>
      <c r="K876" s="121">
        <v>0.5</v>
      </c>
      <c r="L876" s="121">
        <f>IF(DLILibrary[[#This Row],[DLI/DLR]]="DLI",IF(J877="DLR",0,DLILibrary[[#This Row],[Value of DLI (in mln)]]),DLILibrary[[#This Row],[Value of DLI (in mln)]])</f>
        <v>0.5</v>
      </c>
      <c r="M876" s="239">
        <f>IF(DLILibrary[[#This Row],[DLI/DLR]]="DLI",DLILibrary[[#This Row],[Value of DLI (in mln)]]/(VLOOKUP(DLILibrary[[#This Row],[Project ID]],'RBF Projects'!A:U,12,FALSE)),0)</f>
        <v>0</v>
      </c>
      <c r="N876" s="95" t="s">
        <v>62</v>
      </c>
      <c r="O876" s="45" t="s">
        <v>1446</v>
      </c>
      <c r="P876" s="76" t="s">
        <v>29</v>
      </c>
      <c r="Q876" s="95" t="s">
        <v>1422</v>
      </c>
      <c r="R876" s="76" t="s">
        <v>62</v>
      </c>
    </row>
    <row r="877" spans="1:18" ht="16" outlineLevel="1" x14ac:dyDescent="0.2">
      <c r="A877" s="76" t="s">
        <v>119</v>
      </c>
      <c r="B877" s="95" t="s">
        <v>160</v>
      </c>
      <c r="C877" s="44" t="s">
        <v>21</v>
      </c>
      <c r="D877" s="76" t="s">
        <v>59</v>
      </c>
      <c r="E877" s="95" t="s">
        <v>38</v>
      </c>
      <c r="F877" s="95" t="s">
        <v>3231</v>
      </c>
      <c r="G877" s="95" t="s">
        <v>3472</v>
      </c>
      <c r="H877" s="95" t="s">
        <v>352</v>
      </c>
      <c r="I877" s="138" t="s">
        <v>1385</v>
      </c>
      <c r="J877" s="76" t="str">
        <f>LEFT(DLILibrary[[#This Row],[DLI]], 3)</f>
        <v>DLR</v>
      </c>
      <c r="K877" s="121">
        <v>0.75</v>
      </c>
      <c r="L877" s="121">
        <f>IF(DLILibrary[[#This Row],[DLI/DLR]]="DLI",IF(J878="DLR",0,DLILibrary[[#This Row],[Value of DLI (in mln)]]),DLILibrary[[#This Row],[Value of DLI (in mln)]])</f>
        <v>0.75</v>
      </c>
      <c r="M877" s="239">
        <f>IF(DLILibrary[[#This Row],[DLI/DLR]]="DLI",DLILibrary[[#This Row],[Value of DLI (in mln)]]/(VLOOKUP(DLILibrary[[#This Row],[Project ID]],'RBF Projects'!A:U,12,FALSE)),0)</f>
        <v>0</v>
      </c>
      <c r="N877" s="95" t="s">
        <v>61</v>
      </c>
      <c r="O877" s="45" t="s">
        <v>1419</v>
      </c>
      <c r="P877" s="76" t="s">
        <v>29</v>
      </c>
      <c r="Q877" s="95" t="s">
        <v>1423</v>
      </c>
      <c r="R877" s="76" t="s">
        <v>62</v>
      </c>
    </row>
    <row r="878" spans="1:18" ht="16" outlineLevel="1" x14ac:dyDescent="0.2">
      <c r="A878" s="76" t="s">
        <v>119</v>
      </c>
      <c r="B878" s="95" t="s">
        <v>160</v>
      </c>
      <c r="C878" s="44" t="s">
        <v>21</v>
      </c>
      <c r="D878" s="76" t="s">
        <v>59</v>
      </c>
      <c r="E878" s="95" t="s">
        <v>38</v>
      </c>
      <c r="F878" s="95" t="s">
        <v>3231</v>
      </c>
      <c r="G878" s="95" t="s">
        <v>3472</v>
      </c>
      <c r="H878" s="95" t="s">
        <v>352</v>
      </c>
      <c r="I878" s="45" t="s">
        <v>1479</v>
      </c>
      <c r="J878" s="95" t="str">
        <f>LEFT(DLILibrary[[#This Row],[DLI]], 3)</f>
        <v>DLR</v>
      </c>
      <c r="K878" s="156">
        <v>2.5</v>
      </c>
      <c r="L878" s="156">
        <f>IF(DLILibrary[[#This Row],[DLI/DLR]]="DLI",IF(J879="DLR",0,DLILibrary[[#This Row],[Value of DLI (in mln)]]),DLILibrary[[#This Row],[Value of DLI (in mln)]])</f>
        <v>2.5</v>
      </c>
      <c r="M878" s="239">
        <f>IF(DLILibrary[[#This Row],[DLI/DLR]]="DLI",DLILibrary[[#This Row],[Value of DLI (in mln)]]/(VLOOKUP(DLILibrary[[#This Row],[Project ID]],'RBF Projects'!A:U,12,FALSE)),0)</f>
        <v>0</v>
      </c>
      <c r="N878" s="95" t="s">
        <v>61</v>
      </c>
      <c r="O878" s="45" t="s">
        <v>1415</v>
      </c>
      <c r="P878" s="76" t="s">
        <v>29</v>
      </c>
      <c r="Q878" s="95" t="s">
        <v>1424</v>
      </c>
      <c r="R878" s="76" t="s">
        <v>62</v>
      </c>
    </row>
    <row r="879" spans="1:18" ht="16" outlineLevel="1" x14ac:dyDescent="0.2">
      <c r="A879" s="76" t="s">
        <v>119</v>
      </c>
      <c r="B879" s="95" t="s">
        <v>160</v>
      </c>
      <c r="C879" s="44" t="s">
        <v>21</v>
      </c>
      <c r="D879" s="76" t="s">
        <v>59</v>
      </c>
      <c r="E879" s="95" t="s">
        <v>38</v>
      </c>
      <c r="F879" s="95" t="s">
        <v>3231</v>
      </c>
      <c r="G879" s="95" t="s">
        <v>3472</v>
      </c>
      <c r="H879" s="95" t="s">
        <v>352</v>
      </c>
      <c r="I879" s="138" t="s">
        <v>1478</v>
      </c>
      <c r="J879" s="76" t="str">
        <f>LEFT(DLILibrary[[#This Row],[DLI]], 3)</f>
        <v>DLR</v>
      </c>
      <c r="K879" s="156">
        <v>2.5</v>
      </c>
      <c r="L879" s="156">
        <f>IF(DLILibrary[[#This Row],[DLI/DLR]]="DLI",IF(J880="DLR",0,DLILibrary[[#This Row],[Value of DLI (in mln)]]),DLILibrary[[#This Row],[Value of DLI (in mln)]])</f>
        <v>2.5</v>
      </c>
      <c r="M879" s="239">
        <f>IF(DLILibrary[[#This Row],[DLI/DLR]]="DLI",DLILibrary[[#This Row],[Value of DLI (in mln)]]/(VLOOKUP(DLILibrary[[#This Row],[Project ID]],'RBF Projects'!A:U,12,FALSE)),0)</f>
        <v>0</v>
      </c>
      <c r="N879" s="95" t="s">
        <v>61</v>
      </c>
      <c r="O879" s="45" t="s">
        <v>1416</v>
      </c>
      <c r="P879" s="76" t="s">
        <v>29</v>
      </c>
      <c r="Q879" s="95" t="s">
        <v>1424</v>
      </c>
      <c r="R879" s="76" t="s">
        <v>62</v>
      </c>
    </row>
    <row r="880" spans="1:18" ht="16" outlineLevel="1" x14ac:dyDescent="0.2">
      <c r="A880" s="76" t="s">
        <v>119</v>
      </c>
      <c r="B880" s="95" t="s">
        <v>160</v>
      </c>
      <c r="C880" s="44" t="s">
        <v>21</v>
      </c>
      <c r="D880" s="76" t="s">
        <v>59</v>
      </c>
      <c r="E880" s="95" t="s">
        <v>38</v>
      </c>
      <c r="F880" s="95" t="s">
        <v>3231</v>
      </c>
      <c r="G880" s="95" t="s">
        <v>3472</v>
      </c>
      <c r="H880" s="95" t="s">
        <v>352</v>
      </c>
      <c r="I880" s="138" t="s">
        <v>1386</v>
      </c>
      <c r="J880" s="76" t="str">
        <f>LEFT(DLILibrary[[#This Row],[DLI]], 3)</f>
        <v>DLR</v>
      </c>
      <c r="K880" s="156">
        <v>2.5</v>
      </c>
      <c r="L880" s="156">
        <f>IF(DLILibrary[[#This Row],[DLI/DLR]]="DLI",IF(J881="DLR",0,DLILibrary[[#This Row],[Value of DLI (in mln)]]),DLILibrary[[#This Row],[Value of DLI (in mln)]])</f>
        <v>2.5</v>
      </c>
      <c r="M880" s="239">
        <f>IF(DLILibrary[[#This Row],[DLI/DLR]]="DLI",DLILibrary[[#This Row],[Value of DLI (in mln)]]/(VLOOKUP(DLILibrary[[#This Row],[Project ID]],'RBF Projects'!A:U,12,FALSE)),0)</f>
        <v>0</v>
      </c>
      <c r="N880" s="95" t="s">
        <v>61</v>
      </c>
      <c r="O880" s="45" t="s">
        <v>1417</v>
      </c>
      <c r="P880" s="76" t="s">
        <v>29</v>
      </c>
      <c r="Q880" s="95" t="s">
        <v>1424</v>
      </c>
      <c r="R880" s="76" t="s">
        <v>62</v>
      </c>
    </row>
    <row r="881" spans="1:18" ht="16" outlineLevel="1" x14ac:dyDescent="0.2">
      <c r="A881" s="76" t="s">
        <v>119</v>
      </c>
      <c r="B881" s="95" t="s">
        <v>160</v>
      </c>
      <c r="C881" s="44" t="s">
        <v>21</v>
      </c>
      <c r="D881" s="76" t="s">
        <v>59</v>
      </c>
      <c r="E881" s="95" t="s">
        <v>38</v>
      </c>
      <c r="F881" s="95" t="s">
        <v>3231</v>
      </c>
      <c r="G881" s="95" t="s">
        <v>3472</v>
      </c>
      <c r="H881" s="95" t="s">
        <v>352</v>
      </c>
      <c r="I881" s="138" t="s">
        <v>1387</v>
      </c>
      <c r="J881" s="76" t="str">
        <f>LEFT(DLILibrary[[#This Row],[DLI]], 3)</f>
        <v>DLR</v>
      </c>
      <c r="K881" s="156">
        <v>2.5</v>
      </c>
      <c r="L881" s="156">
        <f>IF(DLILibrary[[#This Row],[DLI/DLR]]="DLI",IF(J882="DLR",0,DLILibrary[[#This Row],[Value of DLI (in mln)]]),DLILibrary[[#This Row],[Value of DLI (in mln)]])</f>
        <v>2.5</v>
      </c>
      <c r="M881" s="239">
        <f>IF(DLILibrary[[#This Row],[DLI/DLR]]="DLI",DLILibrary[[#This Row],[Value of DLI (in mln)]]/(VLOOKUP(DLILibrary[[#This Row],[Project ID]],'RBF Projects'!A:U,12,FALSE)),0)</f>
        <v>0</v>
      </c>
      <c r="N881" s="95" t="s">
        <v>61</v>
      </c>
      <c r="O881" s="45" t="s">
        <v>1418</v>
      </c>
      <c r="P881" s="76" t="s">
        <v>29</v>
      </c>
      <c r="Q881" s="95" t="s">
        <v>1424</v>
      </c>
      <c r="R881" s="76" t="s">
        <v>62</v>
      </c>
    </row>
    <row r="882" spans="1:18" ht="16" x14ac:dyDescent="0.2">
      <c r="A882" s="76" t="s">
        <v>119</v>
      </c>
      <c r="B882" s="95" t="s">
        <v>160</v>
      </c>
      <c r="C882" s="44" t="s">
        <v>21</v>
      </c>
      <c r="D882" s="76" t="s">
        <v>59</v>
      </c>
      <c r="E882" s="95" t="s">
        <v>38</v>
      </c>
      <c r="F882" s="95" t="s">
        <v>3233</v>
      </c>
      <c r="G882" s="95" t="s">
        <v>3268</v>
      </c>
      <c r="H882" s="95" t="s">
        <v>352</v>
      </c>
      <c r="I882" s="157" t="s">
        <v>1388</v>
      </c>
      <c r="J882" s="158" t="str">
        <f>LEFT(DLILibrary[[#This Row],[DLI]], 3)</f>
        <v>DLI</v>
      </c>
      <c r="K882" s="159">
        <f>SUM(K883:K896)</f>
        <v>7.5</v>
      </c>
      <c r="L882" s="159">
        <f>IF(DLILibrary[[#This Row],[DLI/DLR]]="DLI",IF(J883="DLR",0,DLILibrary[[#This Row],[Value of DLI (in mln)]]),DLILibrary[[#This Row],[Value of DLI (in mln)]])</f>
        <v>0</v>
      </c>
      <c r="M882" s="239">
        <f>IF(DLILibrary[[#This Row],[DLI/DLR]]="DLI",DLILibrary[[#This Row],[Value of DLI (in mln)]]/(VLOOKUP(DLILibrary[[#This Row],[Project ID]],'RBF Projects'!A:U,12,FALSE)),0)</f>
        <v>0.1388888888888889</v>
      </c>
      <c r="N882" s="95" t="s">
        <v>61</v>
      </c>
      <c r="O882" s="45" t="s">
        <v>597</v>
      </c>
      <c r="P882" s="76" t="s">
        <v>29</v>
      </c>
      <c r="Q882" s="76" t="s">
        <v>995</v>
      </c>
      <c r="R882" s="76" t="s">
        <v>62</v>
      </c>
    </row>
    <row r="883" spans="1:18" ht="16" outlineLevel="1" x14ac:dyDescent="0.2">
      <c r="A883" s="76" t="s">
        <v>119</v>
      </c>
      <c r="B883" s="95" t="s">
        <v>160</v>
      </c>
      <c r="C883" s="44" t="s">
        <v>21</v>
      </c>
      <c r="D883" s="76" t="s">
        <v>59</v>
      </c>
      <c r="E883" s="95" t="s">
        <v>38</v>
      </c>
      <c r="F883" s="95" t="s">
        <v>3238</v>
      </c>
      <c r="G883" s="95" t="s">
        <v>2869</v>
      </c>
      <c r="H883" s="95" t="s">
        <v>78</v>
      </c>
      <c r="I883" s="138" t="s">
        <v>1429</v>
      </c>
      <c r="J883" s="76" t="str">
        <f>LEFT(DLILibrary[[#This Row],[DLI]], 3)</f>
        <v>DLR</v>
      </c>
      <c r="K883" s="156">
        <v>0.25</v>
      </c>
      <c r="L883" s="156">
        <f>IF(DLILibrary[[#This Row],[DLI/DLR]]="DLI",IF(J884="DLR",0,DLILibrary[[#This Row],[Value of DLI (in mln)]]),DLILibrary[[#This Row],[Value of DLI (in mln)]])</f>
        <v>0.25</v>
      </c>
      <c r="M883" s="239">
        <f>IF(DLILibrary[[#This Row],[DLI/DLR]]="DLI",DLILibrary[[#This Row],[Value of DLI (in mln)]]/(VLOOKUP(DLILibrary[[#This Row],[Project ID]],'RBF Projects'!A:U,12,FALSE)),0)</f>
        <v>0</v>
      </c>
      <c r="N883" s="95" t="s">
        <v>61</v>
      </c>
      <c r="O883" s="45" t="s">
        <v>1434</v>
      </c>
      <c r="P883" s="76" t="s">
        <v>29</v>
      </c>
      <c r="Q883" s="76" t="s">
        <v>1427</v>
      </c>
      <c r="R883" s="76" t="s">
        <v>62</v>
      </c>
    </row>
    <row r="884" spans="1:18" ht="16" outlineLevel="1" x14ac:dyDescent="0.2">
      <c r="A884" s="76" t="s">
        <v>119</v>
      </c>
      <c r="B884" s="95" t="s">
        <v>160</v>
      </c>
      <c r="C884" s="44" t="s">
        <v>21</v>
      </c>
      <c r="D884" s="76" t="s">
        <v>59</v>
      </c>
      <c r="E884" s="95" t="s">
        <v>38</v>
      </c>
      <c r="F884" s="95" t="s">
        <v>2810</v>
      </c>
      <c r="G884" s="95" t="s">
        <v>2822</v>
      </c>
      <c r="H884" s="95" t="s">
        <v>352</v>
      </c>
      <c r="I884" s="138" t="s">
        <v>1430</v>
      </c>
      <c r="J884" s="76" t="str">
        <f>LEFT(DLILibrary[[#This Row],[DLI]], 3)</f>
        <v>DLR</v>
      </c>
      <c r="K884" s="156">
        <v>0.25</v>
      </c>
      <c r="L884" s="156">
        <f>IF(DLILibrary[[#This Row],[DLI/DLR]]="DLI",IF(J885="DLR",0,DLILibrary[[#This Row],[Value of DLI (in mln)]]),DLILibrary[[#This Row],[Value of DLI (in mln)]])</f>
        <v>0.25</v>
      </c>
      <c r="M884" s="239">
        <f>IF(DLILibrary[[#This Row],[DLI/DLR]]="DLI",DLILibrary[[#This Row],[Value of DLI (in mln)]]/(VLOOKUP(DLILibrary[[#This Row],[Project ID]],'RBF Projects'!A:U,12,FALSE)),0)</f>
        <v>0</v>
      </c>
      <c r="N884" s="95" t="s">
        <v>61</v>
      </c>
      <c r="O884" s="45" t="s">
        <v>1435</v>
      </c>
      <c r="P884" s="76" t="s">
        <v>29</v>
      </c>
      <c r="Q884" s="76" t="s">
        <v>1426</v>
      </c>
      <c r="R884" s="76" t="s">
        <v>62</v>
      </c>
    </row>
    <row r="885" spans="1:18" ht="16" outlineLevel="1" x14ac:dyDescent="0.2">
      <c r="A885" s="76" t="s">
        <v>119</v>
      </c>
      <c r="B885" s="95" t="s">
        <v>160</v>
      </c>
      <c r="C885" s="44" t="s">
        <v>21</v>
      </c>
      <c r="D885" s="76" t="s">
        <v>59</v>
      </c>
      <c r="E885" s="95" t="s">
        <v>38</v>
      </c>
      <c r="F885" s="95" t="s">
        <v>3238</v>
      </c>
      <c r="G885" s="95" t="s">
        <v>2869</v>
      </c>
      <c r="H885" s="95" t="s">
        <v>78</v>
      </c>
      <c r="I885" s="138" t="s">
        <v>1431</v>
      </c>
      <c r="J885" s="76" t="str">
        <f>LEFT(DLILibrary[[#This Row],[DLI]], 3)</f>
        <v>DLR</v>
      </c>
      <c r="K885" s="156">
        <v>0.5</v>
      </c>
      <c r="L885" s="156">
        <f>IF(DLILibrary[[#This Row],[DLI/DLR]]="DLI",IF(J886="DLR",0,DLILibrary[[#This Row],[Value of DLI (in mln)]]),DLILibrary[[#This Row],[Value of DLI (in mln)]])</f>
        <v>0.5</v>
      </c>
      <c r="M885" s="239">
        <f>IF(DLILibrary[[#This Row],[DLI/DLR]]="DLI",DLILibrary[[#This Row],[Value of DLI (in mln)]]/(VLOOKUP(DLILibrary[[#This Row],[Project ID]],'RBF Projects'!A:U,12,FALSE)),0)</f>
        <v>0</v>
      </c>
      <c r="N885" s="95" t="s">
        <v>61</v>
      </c>
      <c r="O885" s="45" t="s">
        <v>1436</v>
      </c>
      <c r="P885" s="76" t="s">
        <v>29</v>
      </c>
      <c r="Q885" s="76" t="s">
        <v>1427</v>
      </c>
      <c r="R885" s="76" t="s">
        <v>62</v>
      </c>
    </row>
    <row r="886" spans="1:18" ht="16" outlineLevel="1" x14ac:dyDescent="0.2">
      <c r="A886" s="76" t="s">
        <v>119</v>
      </c>
      <c r="B886" s="95" t="s">
        <v>160</v>
      </c>
      <c r="C886" s="44" t="s">
        <v>21</v>
      </c>
      <c r="D886" s="76" t="s">
        <v>59</v>
      </c>
      <c r="E886" s="95" t="s">
        <v>38</v>
      </c>
      <c r="F886" s="95" t="s">
        <v>2810</v>
      </c>
      <c r="G886" s="95" t="s">
        <v>2822</v>
      </c>
      <c r="H886" s="95" t="s">
        <v>352</v>
      </c>
      <c r="I886" s="138" t="s">
        <v>1432</v>
      </c>
      <c r="J886" s="76" t="str">
        <f>LEFT(DLILibrary[[#This Row],[DLI]], 3)</f>
        <v>DLR</v>
      </c>
      <c r="K886" s="156">
        <v>0.5</v>
      </c>
      <c r="L886" s="156">
        <f>IF(DLILibrary[[#This Row],[DLI/DLR]]="DLI",IF(J887="DLR",0,DLILibrary[[#This Row],[Value of DLI (in mln)]]),DLILibrary[[#This Row],[Value of DLI (in mln)]])</f>
        <v>0.5</v>
      </c>
      <c r="M886" s="239">
        <f>IF(DLILibrary[[#This Row],[DLI/DLR]]="DLI",DLILibrary[[#This Row],[Value of DLI (in mln)]]/(VLOOKUP(DLILibrary[[#This Row],[Project ID]],'RBF Projects'!A:U,12,FALSE)),0)</f>
        <v>0</v>
      </c>
      <c r="N886" s="95" t="s">
        <v>61</v>
      </c>
      <c r="O886" s="45" t="s">
        <v>1437</v>
      </c>
      <c r="P886" s="76" t="s">
        <v>29</v>
      </c>
      <c r="Q886" s="76" t="s">
        <v>1428</v>
      </c>
      <c r="R886" s="76" t="s">
        <v>62</v>
      </c>
    </row>
    <row r="887" spans="1:18" ht="16" outlineLevel="1" x14ac:dyDescent="0.2">
      <c r="A887" s="76" t="s">
        <v>119</v>
      </c>
      <c r="B887" s="95" t="s">
        <v>160</v>
      </c>
      <c r="C887" s="44" t="s">
        <v>21</v>
      </c>
      <c r="D887" s="76" t="s">
        <v>59</v>
      </c>
      <c r="E887" s="95" t="s">
        <v>38</v>
      </c>
      <c r="F887" s="95" t="s">
        <v>3234</v>
      </c>
      <c r="G887" s="95" t="s">
        <v>3267</v>
      </c>
      <c r="H887" s="95" t="s">
        <v>78</v>
      </c>
      <c r="I887" s="138" t="s">
        <v>1433</v>
      </c>
      <c r="J887" s="76" t="str">
        <f>LEFT(DLILibrary[[#This Row],[DLI]], 3)</f>
        <v>DLR</v>
      </c>
      <c r="K887" s="156">
        <v>1</v>
      </c>
      <c r="L887" s="156">
        <f>IF(DLILibrary[[#This Row],[DLI/DLR]]="DLI",IF(J888="DLR",0,DLILibrary[[#This Row],[Value of DLI (in mln)]]),DLILibrary[[#This Row],[Value of DLI (in mln)]])</f>
        <v>1</v>
      </c>
      <c r="M887" s="239">
        <f>IF(DLILibrary[[#This Row],[DLI/DLR]]="DLI",DLILibrary[[#This Row],[Value of DLI (in mln)]]/(VLOOKUP(DLILibrary[[#This Row],[Project ID]],'RBF Projects'!A:U,12,FALSE)),0)</f>
        <v>0</v>
      </c>
      <c r="N887" s="95" t="s">
        <v>61</v>
      </c>
      <c r="O887" s="45" t="s">
        <v>1438</v>
      </c>
      <c r="P887" s="76" t="s">
        <v>29</v>
      </c>
      <c r="Q887" s="76" t="s">
        <v>1425</v>
      </c>
      <c r="R887" s="76" t="s">
        <v>62</v>
      </c>
    </row>
    <row r="888" spans="1:18" ht="16" outlineLevel="1" x14ac:dyDescent="0.2">
      <c r="A888" s="76" t="s">
        <v>119</v>
      </c>
      <c r="B888" s="95" t="s">
        <v>160</v>
      </c>
      <c r="C888" s="44" t="s">
        <v>21</v>
      </c>
      <c r="D888" s="76" t="s">
        <v>59</v>
      </c>
      <c r="E888" s="95" t="s">
        <v>38</v>
      </c>
      <c r="F888" s="95" t="s">
        <v>3238</v>
      </c>
      <c r="G888" s="95" t="s">
        <v>2869</v>
      </c>
      <c r="H888" s="95" t="s">
        <v>78</v>
      </c>
      <c r="I888" s="45" t="s">
        <v>1389</v>
      </c>
      <c r="J888" s="95" t="str">
        <f>LEFT(DLILibrary[[#This Row],[DLI]], 3)</f>
        <v>DLR</v>
      </c>
      <c r="K888" s="156">
        <v>0.5</v>
      </c>
      <c r="L888" s="156">
        <f>IF(DLILibrary[[#This Row],[DLI/DLR]]="DLI",IF(J889="DLR",0,DLILibrary[[#This Row],[Value of DLI (in mln)]]),DLILibrary[[#This Row],[Value of DLI (in mln)]])</f>
        <v>0.5</v>
      </c>
      <c r="M888" s="239">
        <f>IF(DLILibrary[[#This Row],[DLI/DLR]]="DLI",DLILibrary[[#This Row],[Value of DLI (in mln)]]/(VLOOKUP(DLILibrary[[#This Row],[Project ID]],'RBF Projects'!A:U,12,FALSE)),0)</f>
        <v>0</v>
      </c>
      <c r="N888" s="95" t="s">
        <v>61</v>
      </c>
      <c r="O888" s="45" t="s">
        <v>1436</v>
      </c>
      <c r="P888" s="76" t="s">
        <v>29</v>
      </c>
      <c r="Q888" s="76" t="s">
        <v>1427</v>
      </c>
      <c r="R888" s="76" t="s">
        <v>62</v>
      </c>
    </row>
    <row r="889" spans="1:18" ht="16" outlineLevel="1" x14ac:dyDescent="0.2">
      <c r="A889" s="76" t="s">
        <v>119</v>
      </c>
      <c r="B889" s="95" t="s">
        <v>160</v>
      </c>
      <c r="C889" s="44" t="s">
        <v>21</v>
      </c>
      <c r="D889" s="76" t="s">
        <v>59</v>
      </c>
      <c r="E889" s="95" t="s">
        <v>38</v>
      </c>
      <c r="F889" s="95" t="s">
        <v>2810</v>
      </c>
      <c r="G889" s="95" t="s">
        <v>2822</v>
      </c>
      <c r="H889" s="95" t="s">
        <v>352</v>
      </c>
      <c r="I889" s="45" t="s">
        <v>1390</v>
      </c>
      <c r="J889" s="95" t="str">
        <f>LEFT(DLILibrary[[#This Row],[DLI]], 3)</f>
        <v>DLR</v>
      </c>
      <c r="K889" s="156">
        <v>0.5</v>
      </c>
      <c r="L889" s="156">
        <f>IF(DLILibrary[[#This Row],[DLI/DLR]]="DLI",IF(J890="DLR",0,DLILibrary[[#This Row],[Value of DLI (in mln)]]),DLILibrary[[#This Row],[Value of DLI (in mln)]])</f>
        <v>0.5</v>
      </c>
      <c r="M889" s="239">
        <f>IF(DLILibrary[[#This Row],[DLI/DLR]]="DLI",DLILibrary[[#This Row],[Value of DLI (in mln)]]/(VLOOKUP(DLILibrary[[#This Row],[Project ID]],'RBF Projects'!A:U,12,FALSE)),0)</f>
        <v>0</v>
      </c>
      <c r="N889" s="95" t="s">
        <v>61</v>
      </c>
      <c r="O889" s="45" t="s">
        <v>1437</v>
      </c>
      <c r="P889" s="76" t="s">
        <v>29</v>
      </c>
      <c r="Q889" s="76" t="s">
        <v>1428</v>
      </c>
      <c r="R889" s="76" t="s">
        <v>62</v>
      </c>
    </row>
    <row r="890" spans="1:18" ht="16" outlineLevel="1" x14ac:dyDescent="0.2">
      <c r="A890" s="76" t="s">
        <v>119</v>
      </c>
      <c r="B890" s="95" t="s">
        <v>160</v>
      </c>
      <c r="C890" s="44" t="s">
        <v>21</v>
      </c>
      <c r="D890" s="76" t="s">
        <v>59</v>
      </c>
      <c r="E890" s="95" t="s">
        <v>38</v>
      </c>
      <c r="F890" s="95" t="s">
        <v>3234</v>
      </c>
      <c r="G890" s="95" t="s">
        <v>3267</v>
      </c>
      <c r="H890" s="95" t="s">
        <v>78</v>
      </c>
      <c r="I890" s="138" t="s">
        <v>1391</v>
      </c>
      <c r="J890" s="76" t="str">
        <f>LEFT(DLILibrary[[#This Row],[DLI]], 3)</f>
        <v>DLR</v>
      </c>
      <c r="K890" s="156">
        <v>1</v>
      </c>
      <c r="L890" s="156">
        <f>IF(DLILibrary[[#This Row],[DLI/DLR]]="DLI",IF(J891="DLR",0,DLILibrary[[#This Row],[Value of DLI (in mln)]]),DLILibrary[[#This Row],[Value of DLI (in mln)]])</f>
        <v>1</v>
      </c>
      <c r="M890" s="239">
        <f>IF(DLILibrary[[#This Row],[DLI/DLR]]="DLI",DLILibrary[[#This Row],[Value of DLI (in mln)]]/(VLOOKUP(DLILibrary[[#This Row],[Project ID]],'RBF Projects'!A:U,12,FALSE)),0)</f>
        <v>0</v>
      </c>
      <c r="N890" s="95" t="s">
        <v>61</v>
      </c>
      <c r="O890" s="45" t="s">
        <v>1439</v>
      </c>
      <c r="P890" s="76" t="s">
        <v>29</v>
      </c>
      <c r="Q890" s="76" t="s">
        <v>1425</v>
      </c>
      <c r="R890" s="76" t="s">
        <v>62</v>
      </c>
    </row>
    <row r="891" spans="1:18" ht="16" outlineLevel="1" x14ac:dyDescent="0.2">
      <c r="A891" s="76" t="s">
        <v>119</v>
      </c>
      <c r="B891" s="95" t="s">
        <v>160</v>
      </c>
      <c r="C891" s="44" t="s">
        <v>21</v>
      </c>
      <c r="D891" s="76" t="s">
        <v>59</v>
      </c>
      <c r="E891" s="95" t="s">
        <v>38</v>
      </c>
      <c r="F891" s="95" t="s">
        <v>3238</v>
      </c>
      <c r="G891" s="95" t="s">
        <v>2869</v>
      </c>
      <c r="H891" s="95" t="s">
        <v>78</v>
      </c>
      <c r="I891" s="45" t="s">
        <v>1392</v>
      </c>
      <c r="J891" s="95" t="str">
        <f>LEFT(DLILibrary[[#This Row],[DLI]], 3)</f>
        <v>DLR</v>
      </c>
      <c r="K891" s="156">
        <v>0.25</v>
      </c>
      <c r="L891" s="156">
        <f>IF(DLILibrary[[#This Row],[DLI/DLR]]="DLI",IF(J892="DLR",0,DLILibrary[[#This Row],[Value of DLI (in mln)]]),DLILibrary[[#This Row],[Value of DLI (in mln)]])</f>
        <v>0.25</v>
      </c>
      <c r="M891" s="239">
        <f>IF(DLILibrary[[#This Row],[DLI/DLR]]="DLI",DLILibrary[[#This Row],[Value of DLI (in mln)]]/(VLOOKUP(DLILibrary[[#This Row],[Project ID]],'RBF Projects'!A:U,12,FALSE)),0)</f>
        <v>0</v>
      </c>
      <c r="N891" s="95" t="s">
        <v>61</v>
      </c>
      <c r="O891" s="45" t="s">
        <v>1440</v>
      </c>
      <c r="P891" s="76" t="s">
        <v>29</v>
      </c>
      <c r="Q891" s="76" t="s">
        <v>1427</v>
      </c>
      <c r="R891" s="76" t="s">
        <v>62</v>
      </c>
    </row>
    <row r="892" spans="1:18" ht="16" outlineLevel="1" x14ac:dyDescent="0.2">
      <c r="A892" s="76" t="s">
        <v>119</v>
      </c>
      <c r="B892" s="95" t="s">
        <v>160</v>
      </c>
      <c r="C892" s="44" t="s">
        <v>21</v>
      </c>
      <c r="D892" s="76" t="s">
        <v>59</v>
      </c>
      <c r="E892" s="95" t="s">
        <v>38</v>
      </c>
      <c r="F892" s="95" t="s">
        <v>2810</v>
      </c>
      <c r="G892" s="95" t="s">
        <v>2822</v>
      </c>
      <c r="H892" s="95" t="s">
        <v>352</v>
      </c>
      <c r="I892" s="45" t="s">
        <v>1393</v>
      </c>
      <c r="J892" s="95" t="str">
        <f>LEFT(DLILibrary[[#This Row],[DLI]], 3)</f>
        <v>DLR</v>
      </c>
      <c r="K892" s="156">
        <v>0.3</v>
      </c>
      <c r="L892" s="156">
        <f>IF(DLILibrary[[#This Row],[DLI/DLR]]="DLI",IF(J893="DLR",0,DLILibrary[[#This Row],[Value of DLI (in mln)]]),DLILibrary[[#This Row],[Value of DLI (in mln)]])</f>
        <v>0.3</v>
      </c>
      <c r="M892" s="239">
        <f>IF(DLILibrary[[#This Row],[DLI/DLR]]="DLI",DLILibrary[[#This Row],[Value of DLI (in mln)]]/(VLOOKUP(DLILibrary[[#This Row],[Project ID]],'RBF Projects'!A:U,12,FALSE)),0)</f>
        <v>0</v>
      </c>
      <c r="N892" s="95" t="s">
        <v>61</v>
      </c>
      <c r="O892" s="45" t="s">
        <v>1441</v>
      </c>
      <c r="P892" s="76" t="s">
        <v>29</v>
      </c>
      <c r="Q892" s="76" t="s">
        <v>1428</v>
      </c>
      <c r="R892" s="76" t="s">
        <v>62</v>
      </c>
    </row>
    <row r="893" spans="1:18" ht="16" outlineLevel="1" x14ac:dyDescent="0.2">
      <c r="A893" s="76" t="s">
        <v>119</v>
      </c>
      <c r="B893" s="95" t="s">
        <v>160</v>
      </c>
      <c r="C893" s="44" t="s">
        <v>21</v>
      </c>
      <c r="D893" s="76" t="s">
        <v>59</v>
      </c>
      <c r="E893" s="95" t="s">
        <v>38</v>
      </c>
      <c r="F893" s="95" t="s">
        <v>3234</v>
      </c>
      <c r="G893" s="95" t="s">
        <v>3267</v>
      </c>
      <c r="H893" s="95" t="s">
        <v>78</v>
      </c>
      <c r="I893" s="45" t="s">
        <v>1394</v>
      </c>
      <c r="J893" s="95" t="str">
        <f>LEFT(DLILibrary[[#This Row],[DLI]], 3)</f>
        <v>DLR</v>
      </c>
      <c r="K893" s="156">
        <v>1</v>
      </c>
      <c r="L893" s="156">
        <f>IF(DLILibrary[[#This Row],[DLI/DLR]]="DLI",IF(J894="DLR",0,DLILibrary[[#This Row],[Value of DLI (in mln)]]),DLILibrary[[#This Row],[Value of DLI (in mln)]])</f>
        <v>1</v>
      </c>
      <c r="M893" s="239">
        <f>IF(DLILibrary[[#This Row],[DLI/DLR]]="DLI",DLILibrary[[#This Row],[Value of DLI (in mln)]]/(VLOOKUP(DLILibrary[[#This Row],[Project ID]],'RBF Projects'!A:U,12,FALSE)),0)</f>
        <v>0</v>
      </c>
      <c r="N893" s="95" t="s">
        <v>61</v>
      </c>
      <c r="O893" s="45" t="s">
        <v>1442</v>
      </c>
      <c r="P893" s="76" t="s">
        <v>29</v>
      </c>
      <c r="Q893" s="76" t="s">
        <v>1425</v>
      </c>
      <c r="R893" s="76" t="s">
        <v>62</v>
      </c>
    </row>
    <row r="894" spans="1:18" ht="16" outlineLevel="1" x14ac:dyDescent="0.2">
      <c r="A894" s="76" t="s">
        <v>119</v>
      </c>
      <c r="B894" s="95" t="s">
        <v>160</v>
      </c>
      <c r="C894" s="44" t="s">
        <v>21</v>
      </c>
      <c r="D894" s="76" t="s">
        <v>59</v>
      </c>
      <c r="E894" s="95" t="s">
        <v>38</v>
      </c>
      <c r="F894" s="95" t="s">
        <v>3238</v>
      </c>
      <c r="G894" s="95" t="s">
        <v>2869</v>
      </c>
      <c r="H894" s="95" t="s">
        <v>78</v>
      </c>
      <c r="I894" s="45" t="s">
        <v>1420</v>
      </c>
      <c r="J894" s="95" t="str">
        <f>LEFT(DLILibrary[[#This Row],[DLI]], 3)</f>
        <v>DLR</v>
      </c>
      <c r="K894" s="156">
        <v>0.15</v>
      </c>
      <c r="L894" s="156">
        <f>IF(DLILibrary[[#This Row],[DLI/DLR]]="DLI",IF(J895="DLR",0,DLILibrary[[#This Row],[Value of DLI (in mln)]]),DLILibrary[[#This Row],[Value of DLI (in mln)]])</f>
        <v>0.15</v>
      </c>
      <c r="M894" s="239">
        <f>IF(DLILibrary[[#This Row],[DLI/DLR]]="DLI",DLILibrary[[#This Row],[Value of DLI (in mln)]]/(VLOOKUP(DLILibrary[[#This Row],[Project ID]],'RBF Projects'!A:U,12,FALSE)),0)</f>
        <v>0</v>
      </c>
      <c r="N894" s="95" t="s">
        <v>61</v>
      </c>
      <c r="O894" s="45" t="s">
        <v>1443</v>
      </c>
      <c r="P894" s="76" t="s">
        <v>29</v>
      </c>
      <c r="Q894" s="76" t="s">
        <v>1427</v>
      </c>
      <c r="R894" s="76" t="s">
        <v>62</v>
      </c>
    </row>
    <row r="895" spans="1:18" ht="16" outlineLevel="1" x14ac:dyDescent="0.2">
      <c r="A895" s="76" t="s">
        <v>119</v>
      </c>
      <c r="B895" s="95" t="s">
        <v>160</v>
      </c>
      <c r="C895" s="44" t="s">
        <v>21</v>
      </c>
      <c r="D895" s="76" t="s">
        <v>59</v>
      </c>
      <c r="E895" s="95" t="s">
        <v>38</v>
      </c>
      <c r="F895" s="95" t="s">
        <v>2810</v>
      </c>
      <c r="G895" s="95" t="s">
        <v>2822</v>
      </c>
      <c r="H895" s="95" t="s">
        <v>352</v>
      </c>
      <c r="I895" s="45" t="s">
        <v>1421</v>
      </c>
      <c r="J895" s="95" t="str">
        <f>LEFT(DLILibrary[[#This Row],[DLI]], 3)</f>
        <v>DLR</v>
      </c>
      <c r="K895" s="156">
        <v>0.3</v>
      </c>
      <c r="L895" s="156">
        <f>IF(DLILibrary[[#This Row],[DLI/DLR]]="DLI",IF(J896="DLR",0,DLILibrary[[#This Row],[Value of DLI (in mln)]]),DLILibrary[[#This Row],[Value of DLI (in mln)]])</f>
        <v>0.3</v>
      </c>
      <c r="M895" s="239">
        <f>IF(DLILibrary[[#This Row],[DLI/DLR]]="DLI",DLILibrary[[#This Row],[Value of DLI (in mln)]]/(VLOOKUP(DLILibrary[[#This Row],[Project ID]],'RBF Projects'!A:U,12,FALSE)),0)</f>
        <v>0</v>
      </c>
      <c r="N895" s="95" t="s">
        <v>61</v>
      </c>
      <c r="O895" s="45" t="s">
        <v>1444</v>
      </c>
      <c r="P895" s="76" t="s">
        <v>29</v>
      </c>
      <c r="Q895" s="76" t="s">
        <v>1428</v>
      </c>
      <c r="R895" s="76" t="s">
        <v>62</v>
      </c>
    </row>
    <row r="896" spans="1:18" ht="16" outlineLevel="1" x14ac:dyDescent="0.2">
      <c r="A896" s="76" t="s">
        <v>119</v>
      </c>
      <c r="B896" s="95" t="s">
        <v>160</v>
      </c>
      <c r="C896" s="44" t="s">
        <v>21</v>
      </c>
      <c r="D896" s="76" t="s">
        <v>59</v>
      </c>
      <c r="E896" s="95" t="s">
        <v>38</v>
      </c>
      <c r="F896" s="95" t="s">
        <v>3234</v>
      </c>
      <c r="G896" s="95" t="s">
        <v>3267</v>
      </c>
      <c r="H896" s="95" t="s">
        <v>78</v>
      </c>
      <c r="I896" s="45" t="s">
        <v>1395</v>
      </c>
      <c r="J896" s="95" t="str">
        <f>LEFT(DLILibrary[[#This Row],[DLI]], 3)</f>
        <v>DLR</v>
      </c>
      <c r="K896" s="156">
        <v>1</v>
      </c>
      <c r="L896" s="156">
        <f>IF(DLILibrary[[#This Row],[DLI/DLR]]="DLI",IF(J897="DLR",0,DLILibrary[[#This Row],[Value of DLI (in mln)]]),DLILibrary[[#This Row],[Value of DLI (in mln)]])</f>
        <v>1</v>
      </c>
      <c r="M896" s="239">
        <f>IF(DLILibrary[[#This Row],[DLI/DLR]]="DLI",DLILibrary[[#This Row],[Value of DLI (in mln)]]/(VLOOKUP(DLILibrary[[#This Row],[Project ID]],'RBF Projects'!A:U,12,FALSE)),0)</f>
        <v>0</v>
      </c>
      <c r="N896" s="95" t="s">
        <v>61</v>
      </c>
      <c r="O896" s="45" t="s">
        <v>1445</v>
      </c>
      <c r="P896" s="76" t="s">
        <v>29</v>
      </c>
      <c r="Q896" s="76" t="s">
        <v>1425</v>
      </c>
      <c r="R896" s="76" t="s">
        <v>62</v>
      </c>
    </row>
    <row r="897" spans="1:18" ht="16" x14ac:dyDescent="0.2">
      <c r="A897" s="76" t="s">
        <v>119</v>
      </c>
      <c r="B897" s="95" t="s">
        <v>160</v>
      </c>
      <c r="C897" s="44" t="s">
        <v>21</v>
      </c>
      <c r="D897" s="76" t="s">
        <v>59</v>
      </c>
      <c r="E897" s="95" t="s">
        <v>38</v>
      </c>
      <c r="F897" s="95" t="s">
        <v>3230</v>
      </c>
      <c r="G897" s="95" t="s">
        <v>2829</v>
      </c>
      <c r="H897" s="95" t="s">
        <v>78</v>
      </c>
      <c r="I897" s="135" t="s">
        <v>247</v>
      </c>
      <c r="J897" s="136" t="str">
        <f>LEFT(DLILibrary[[#This Row],[DLI]], 3)</f>
        <v>DLI</v>
      </c>
      <c r="K897" s="137">
        <f>SUM(K898:K901)</f>
        <v>3.5</v>
      </c>
      <c r="L897" s="137">
        <f>IF(DLILibrary[[#This Row],[DLI/DLR]]="DLI",IF(J898="DLR",0,DLILibrary[[#This Row],[Value of DLI (in mln)]]),DLILibrary[[#This Row],[Value of DLI (in mln)]])</f>
        <v>0</v>
      </c>
      <c r="M897" s="239">
        <f>IF(DLILibrary[[#This Row],[DLI/DLR]]="DLI",DLILibrary[[#This Row],[Value of DLI (in mln)]]/(VLOOKUP(DLILibrary[[#This Row],[Project ID]],'RBF Projects'!A:U,12,FALSE)),0)</f>
        <v>6.4814814814814811E-2</v>
      </c>
      <c r="N897" s="95" t="s">
        <v>61</v>
      </c>
      <c r="O897" s="45" t="s">
        <v>597</v>
      </c>
      <c r="P897" s="76" t="s">
        <v>29</v>
      </c>
      <c r="Q897" s="76" t="s">
        <v>1458</v>
      </c>
      <c r="R897" s="76" t="s">
        <v>62</v>
      </c>
    </row>
    <row r="898" spans="1:18" ht="16" outlineLevel="1" x14ac:dyDescent="0.2">
      <c r="A898" s="76" t="s">
        <v>119</v>
      </c>
      <c r="B898" s="95" t="s">
        <v>160</v>
      </c>
      <c r="C898" s="44" t="s">
        <v>21</v>
      </c>
      <c r="D898" s="76" t="s">
        <v>59</v>
      </c>
      <c r="E898" s="95" t="s">
        <v>38</v>
      </c>
      <c r="F898" s="95" t="s">
        <v>3230</v>
      </c>
      <c r="G898" s="95" t="s">
        <v>2829</v>
      </c>
      <c r="H898" s="95" t="s">
        <v>78</v>
      </c>
      <c r="I898" s="45" t="s">
        <v>1396</v>
      </c>
      <c r="J898" s="95" t="str">
        <f>LEFT(DLILibrary[[#This Row],[DLI]], 3)</f>
        <v>DLR</v>
      </c>
      <c r="K898" s="156">
        <v>0.5</v>
      </c>
      <c r="L898" s="156">
        <f>IF(DLILibrary[[#This Row],[DLI/DLR]]="DLI",IF(J899="DLR",0,DLILibrary[[#This Row],[Value of DLI (in mln)]]),DLILibrary[[#This Row],[Value of DLI (in mln)]])</f>
        <v>0.5</v>
      </c>
      <c r="M898" s="239">
        <f>IF(DLILibrary[[#This Row],[DLI/DLR]]="DLI",DLILibrary[[#This Row],[Value of DLI (in mln)]]/(VLOOKUP(DLILibrary[[#This Row],[Project ID]],'RBF Projects'!A:U,12,FALSE)),0)</f>
        <v>0</v>
      </c>
      <c r="N898" s="95" t="s">
        <v>61</v>
      </c>
      <c r="O898" s="45" t="s">
        <v>1450</v>
      </c>
      <c r="P898" s="76" t="s">
        <v>29</v>
      </c>
      <c r="Q898" s="95" t="s">
        <v>1448</v>
      </c>
      <c r="R898" s="76" t="s">
        <v>62</v>
      </c>
    </row>
    <row r="899" spans="1:18" ht="16" outlineLevel="1" x14ac:dyDescent="0.2">
      <c r="A899" s="76" t="s">
        <v>119</v>
      </c>
      <c r="B899" s="95" t="s">
        <v>160</v>
      </c>
      <c r="C899" s="44" t="s">
        <v>21</v>
      </c>
      <c r="D899" s="76" t="s">
        <v>59</v>
      </c>
      <c r="E899" s="95" t="s">
        <v>38</v>
      </c>
      <c r="F899" s="95" t="s">
        <v>3230</v>
      </c>
      <c r="G899" s="95" t="s">
        <v>2829</v>
      </c>
      <c r="H899" s="95" t="s">
        <v>78</v>
      </c>
      <c r="I899" s="45" t="s">
        <v>1449</v>
      </c>
      <c r="J899" s="95" t="str">
        <f>LEFT(DLILibrary[[#This Row],[DLI]], 3)</f>
        <v>DLR</v>
      </c>
      <c r="K899" s="156">
        <v>1</v>
      </c>
      <c r="L899" s="156">
        <f>IF(DLILibrary[[#This Row],[DLI/DLR]]="DLI",IF(J900="DLR",0,DLILibrary[[#This Row],[Value of DLI (in mln)]]),DLILibrary[[#This Row],[Value of DLI (in mln)]])</f>
        <v>1</v>
      </c>
      <c r="M899" s="239">
        <f>IF(DLILibrary[[#This Row],[DLI/DLR]]="DLI",DLILibrary[[#This Row],[Value of DLI (in mln)]]/(VLOOKUP(DLILibrary[[#This Row],[Project ID]],'RBF Projects'!A:U,12,FALSE)),0)</f>
        <v>0</v>
      </c>
      <c r="N899" s="95" t="s">
        <v>61</v>
      </c>
      <c r="O899" s="45" t="s">
        <v>1451</v>
      </c>
      <c r="P899" s="76" t="s">
        <v>29</v>
      </c>
      <c r="Q899" s="95" t="s">
        <v>1448</v>
      </c>
      <c r="R899" s="76" t="s">
        <v>62</v>
      </c>
    </row>
    <row r="900" spans="1:18" ht="16" outlineLevel="1" x14ac:dyDescent="0.2">
      <c r="A900" s="76" t="s">
        <v>119</v>
      </c>
      <c r="B900" s="95" t="s">
        <v>160</v>
      </c>
      <c r="C900" s="44" t="s">
        <v>21</v>
      </c>
      <c r="D900" s="76" t="s">
        <v>59</v>
      </c>
      <c r="E900" s="95" t="s">
        <v>38</v>
      </c>
      <c r="F900" s="95" t="s">
        <v>3230</v>
      </c>
      <c r="G900" s="95" t="s">
        <v>2829</v>
      </c>
      <c r="H900" s="95" t="s">
        <v>78</v>
      </c>
      <c r="I900" s="45" t="s">
        <v>1397</v>
      </c>
      <c r="J900" s="95" t="str">
        <f>LEFT(DLILibrary[[#This Row],[DLI]], 3)</f>
        <v>DLR</v>
      </c>
      <c r="K900" s="156">
        <v>1</v>
      </c>
      <c r="L900" s="156">
        <f>IF(DLILibrary[[#This Row],[DLI/DLR]]="DLI",IF(J901="DLR",0,DLILibrary[[#This Row],[Value of DLI (in mln)]]),DLILibrary[[#This Row],[Value of DLI (in mln)]])</f>
        <v>1</v>
      </c>
      <c r="M900" s="239">
        <f>IF(DLILibrary[[#This Row],[DLI/DLR]]="DLI",DLILibrary[[#This Row],[Value of DLI (in mln)]]/(VLOOKUP(DLILibrary[[#This Row],[Project ID]],'RBF Projects'!A:U,12,FALSE)),0)</f>
        <v>0</v>
      </c>
      <c r="N900" s="95" t="s">
        <v>61</v>
      </c>
      <c r="O900" s="45" t="s">
        <v>1451</v>
      </c>
      <c r="P900" s="76" t="s">
        <v>29</v>
      </c>
      <c r="Q900" s="95" t="s">
        <v>1448</v>
      </c>
      <c r="R900" s="76" t="s">
        <v>62</v>
      </c>
    </row>
    <row r="901" spans="1:18" ht="16" outlineLevel="1" x14ac:dyDescent="0.2">
      <c r="A901" s="76" t="s">
        <v>119</v>
      </c>
      <c r="B901" s="95" t="s">
        <v>160</v>
      </c>
      <c r="C901" s="44" t="s">
        <v>21</v>
      </c>
      <c r="D901" s="76" t="s">
        <v>59</v>
      </c>
      <c r="E901" s="95" t="s">
        <v>38</v>
      </c>
      <c r="F901" s="95" t="s">
        <v>3230</v>
      </c>
      <c r="G901" s="95" t="s">
        <v>2829</v>
      </c>
      <c r="H901" s="95" t="s">
        <v>78</v>
      </c>
      <c r="I901" s="45" t="s">
        <v>1398</v>
      </c>
      <c r="J901" s="95" t="str">
        <f>LEFT(DLILibrary[[#This Row],[DLI]], 3)</f>
        <v>DLR</v>
      </c>
      <c r="K901" s="156">
        <v>1</v>
      </c>
      <c r="L901" s="156">
        <f>IF(DLILibrary[[#This Row],[DLI/DLR]]="DLI",IF(J902="DLR",0,DLILibrary[[#This Row],[Value of DLI (in mln)]]),DLILibrary[[#This Row],[Value of DLI (in mln)]])</f>
        <v>1</v>
      </c>
      <c r="M901" s="239">
        <f>IF(DLILibrary[[#This Row],[DLI/DLR]]="DLI",DLILibrary[[#This Row],[Value of DLI (in mln)]]/(VLOOKUP(DLILibrary[[#This Row],[Project ID]],'RBF Projects'!A:U,12,FALSE)),0)</f>
        <v>0</v>
      </c>
      <c r="N901" s="95" t="s">
        <v>61</v>
      </c>
      <c r="O901" s="45" t="s">
        <v>1452</v>
      </c>
      <c r="P901" s="76" t="s">
        <v>29</v>
      </c>
      <c r="Q901" s="95" t="s">
        <v>1448</v>
      </c>
      <c r="R901" s="76" t="s">
        <v>62</v>
      </c>
    </row>
    <row r="902" spans="1:18" ht="16" x14ac:dyDescent="0.2">
      <c r="A902" s="76" t="s">
        <v>119</v>
      </c>
      <c r="B902" s="95" t="s">
        <v>160</v>
      </c>
      <c r="C902" s="44" t="s">
        <v>21</v>
      </c>
      <c r="D902" s="76" t="s">
        <v>59</v>
      </c>
      <c r="E902" s="95" t="s">
        <v>38</v>
      </c>
      <c r="F902" s="95" t="s">
        <v>3230</v>
      </c>
      <c r="G902" s="95" t="s">
        <v>49</v>
      </c>
      <c r="H902" s="95" t="s">
        <v>352</v>
      </c>
      <c r="I902" s="135" t="s">
        <v>1399</v>
      </c>
      <c r="J902" s="136" t="str">
        <f>LEFT(DLILibrary[[#This Row],[DLI]], 3)</f>
        <v>DLI</v>
      </c>
      <c r="K902" s="159">
        <f>SUM(K903:K907)</f>
        <v>9.5</v>
      </c>
      <c r="L902" s="159">
        <f>IF(DLILibrary[[#This Row],[DLI/DLR]]="DLI",IF(J903="DLR",0,DLILibrary[[#This Row],[Value of DLI (in mln)]]),DLILibrary[[#This Row],[Value of DLI (in mln)]])</f>
        <v>0</v>
      </c>
      <c r="M902" s="239">
        <f>IF(DLILibrary[[#This Row],[DLI/DLR]]="DLI",DLILibrary[[#This Row],[Value of DLI (in mln)]]/(VLOOKUP(DLILibrary[[#This Row],[Project ID]],'RBF Projects'!A:U,12,FALSE)),0)</f>
        <v>0.17592592592592593</v>
      </c>
      <c r="N902" s="95" t="s">
        <v>61</v>
      </c>
      <c r="O902" s="45" t="s">
        <v>597</v>
      </c>
      <c r="P902" s="76" t="s">
        <v>29</v>
      </c>
      <c r="Q902" s="76" t="s">
        <v>1458</v>
      </c>
      <c r="R902" s="76" t="s">
        <v>62</v>
      </c>
    </row>
    <row r="903" spans="1:18" ht="16" outlineLevel="1" x14ac:dyDescent="0.2">
      <c r="A903" s="76" t="s">
        <v>119</v>
      </c>
      <c r="B903" s="95" t="s">
        <v>160</v>
      </c>
      <c r="C903" s="44" t="s">
        <v>21</v>
      </c>
      <c r="D903" s="76" t="s">
        <v>59</v>
      </c>
      <c r="E903" s="95" t="s">
        <v>38</v>
      </c>
      <c r="F903" s="95" t="s">
        <v>3230</v>
      </c>
      <c r="G903" s="95" t="s">
        <v>49</v>
      </c>
      <c r="H903" s="95" t="s">
        <v>352</v>
      </c>
      <c r="I903" s="45" t="s">
        <v>3305</v>
      </c>
      <c r="J903" s="95" t="str">
        <f>LEFT(DLILibrary[[#This Row],[DLI]], 3)</f>
        <v>DLR</v>
      </c>
      <c r="K903" s="121">
        <v>1</v>
      </c>
      <c r="L903" s="121">
        <f>IF(DLILibrary[[#This Row],[DLI/DLR]]="DLI",IF(J904="DLR",0,DLILibrary[[#This Row],[Value of DLI (in mln)]]),DLILibrary[[#This Row],[Value of DLI (in mln)]])</f>
        <v>1</v>
      </c>
      <c r="M903" s="239">
        <f>IF(DLILibrary[[#This Row],[DLI/DLR]]="DLI",DLILibrary[[#This Row],[Value of DLI (in mln)]]/(VLOOKUP(DLILibrary[[#This Row],[Project ID]],'RBF Projects'!A:U,12,FALSE)),0)</f>
        <v>0</v>
      </c>
      <c r="N903" s="95" t="s">
        <v>61</v>
      </c>
      <c r="O903" s="45" t="s">
        <v>1453</v>
      </c>
      <c r="P903" s="76" t="s">
        <v>29</v>
      </c>
      <c r="Q903" s="95" t="s">
        <v>1457</v>
      </c>
      <c r="R903" s="76" t="s">
        <v>62</v>
      </c>
    </row>
    <row r="904" spans="1:18" ht="16" outlineLevel="1" x14ac:dyDescent="0.2">
      <c r="A904" s="76" t="s">
        <v>119</v>
      </c>
      <c r="B904" s="95" t="s">
        <v>160</v>
      </c>
      <c r="C904" s="44" t="s">
        <v>21</v>
      </c>
      <c r="D904" s="76" t="s">
        <v>59</v>
      </c>
      <c r="E904" s="95" t="s">
        <v>38</v>
      </c>
      <c r="F904" s="95" t="s">
        <v>3230</v>
      </c>
      <c r="G904" s="95" t="s">
        <v>49</v>
      </c>
      <c r="H904" s="95" t="s">
        <v>352</v>
      </c>
      <c r="I904" s="45" t="s">
        <v>3306</v>
      </c>
      <c r="J904" s="95" t="str">
        <f>LEFT(DLILibrary[[#This Row],[DLI]], 3)</f>
        <v>DLR</v>
      </c>
      <c r="K904" s="121">
        <v>1.5</v>
      </c>
      <c r="L904" s="121">
        <f>IF(DLILibrary[[#This Row],[DLI/DLR]]="DLI",IF(J905="DLR",0,DLILibrary[[#This Row],[Value of DLI (in mln)]]),DLILibrary[[#This Row],[Value of DLI (in mln)]])</f>
        <v>1.5</v>
      </c>
      <c r="M904" s="239">
        <f>IF(DLILibrary[[#This Row],[DLI/DLR]]="DLI",DLILibrary[[#This Row],[Value of DLI (in mln)]]/(VLOOKUP(DLILibrary[[#This Row],[Project ID]],'RBF Projects'!A:U,12,FALSE)),0)</f>
        <v>0</v>
      </c>
      <c r="N904" s="95" t="s">
        <v>61</v>
      </c>
      <c r="O904" s="45" t="s">
        <v>1454</v>
      </c>
      <c r="P904" s="76" t="s">
        <v>29</v>
      </c>
      <c r="Q904" s="95" t="s">
        <v>1457</v>
      </c>
      <c r="R904" s="76" t="s">
        <v>62</v>
      </c>
    </row>
    <row r="905" spans="1:18" ht="16" outlineLevel="1" x14ac:dyDescent="0.2">
      <c r="A905" s="76" t="s">
        <v>119</v>
      </c>
      <c r="B905" s="95" t="s">
        <v>160</v>
      </c>
      <c r="C905" s="44" t="s">
        <v>21</v>
      </c>
      <c r="D905" s="76" t="s">
        <v>59</v>
      </c>
      <c r="E905" s="95" t="s">
        <v>38</v>
      </c>
      <c r="F905" s="95" t="s">
        <v>3230</v>
      </c>
      <c r="G905" s="95" t="s">
        <v>49</v>
      </c>
      <c r="H905" s="95" t="s">
        <v>352</v>
      </c>
      <c r="I905" s="45" t="s">
        <v>3307</v>
      </c>
      <c r="J905" s="95" t="str">
        <f>LEFT(DLILibrary[[#This Row],[DLI]], 3)</f>
        <v>DLR</v>
      </c>
      <c r="K905" s="121">
        <v>2</v>
      </c>
      <c r="L905" s="121">
        <f>IF(DLILibrary[[#This Row],[DLI/DLR]]="DLI",IF(J906="DLR",0,DLILibrary[[#This Row],[Value of DLI (in mln)]]),DLILibrary[[#This Row],[Value of DLI (in mln)]])</f>
        <v>2</v>
      </c>
      <c r="M905" s="239">
        <f>IF(DLILibrary[[#This Row],[DLI/DLR]]="DLI",DLILibrary[[#This Row],[Value of DLI (in mln)]]/(VLOOKUP(DLILibrary[[#This Row],[Project ID]],'RBF Projects'!A:U,12,FALSE)),0)</f>
        <v>0</v>
      </c>
      <c r="N905" s="95" t="s">
        <v>61</v>
      </c>
      <c r="O905" s="45" t="s">
        <v>1455</v>
      </c>
      <c r="P905" s="76" t="s">
        <v>29</v>
      </c>
      <c r="Q905" s="95" t="s">
        <v>1457</v>
      </c>
      <c r="R905" s="76" t="s">
        <v>62</v>
      </c>
    </row>
    <row r="906" spans="1:18" ht="16" outlineLevel="1" x14ac:dyDescent="0.2">
      <c r="A906" s="76" t="s">
        <v>119</v>
      </c>
      <c r="B906" s="95" t="s">
        <v>160</v>
      </c>
      <c r="C906" s="44" t="s">
        <v>21</v>
      </c>
      <c r="D906" s="76" t="s">
        <v>59</v>
      </c>
      <c r="E906" s="95" t="s">
        <v>38</v>
      </c>
      <c r="F906" s="95" t="s">
        <v>3230</v>
      </c>
      <c r="G906" s="95" t="s">
        <v>49</v>
      </c>
      <c r="H906" s="95" t="s">
        <v>352</v>
      </c>
      <c r="I906" s="45" t="s">
        <v>3308</v>
      </c>
      <c r="J906" s="95" t="str">
        <f>LEFT(DLILibrary[[#This Row],[DLI]], 3)</f>
        <v>DLR</v>
      </c>
      <c r="K906" s="121">
        <v>2.5</v>
      </c>
      <c r="L906" s="121">
        <f>IF(DLILibrary[[#This Row],[DLI/DLR]]="DLI",IF(J907="DLR",0,DLILibrary[[#This Row],[Value of DLI (in mln)]]),DLILibrary[[#This Row],[Value of DLI (in mln)]])</f>
        <v>2.5</v>
      </c>
      <c r="M906" s="239">
        <f>IF(DLILibrary[[#This Row],[DLI/DLR]]="DLI",DLILibrary[[#This Row],[Value of DLI (in mln)]]/(VLOOKUP(DLILibrary[[#This Row],[Project ID]],'RBF Projects'!A:U,12,FALSE)),0)</f>
        <v>0</v>
      </c>
      <c r="N906" s="95" t="s">
        <v>61</v>
      </c>
      <c r="O906" s="45" t="s">
        <v>1456</v>
      </c>
      <c r="P906" s="76" t="s">
        <v>29</v>
      </c>
      <c r="Q906" s="95" t="s">
        <v>1457</v>
      </c>
      <c r="R906" s="76" t="s">
        <v>62</v>
      </c>
    </row>
    <row r="907" spans="1:18" ht="16" outlineLevel="1" x14ac:dyDescent="0.2">
      <c r="A907" s="76" t="s">
        <v>119</v>
      </c>
      <c r="B907" s="95" t="s">
        <v>160</v>
      </c>
      <c r="C907" s="44" t="s">
        <v>21</v>
      </c>
      <c r="D907" s="76" t="s">
        <v>59</v>
      </c>
      <c r="E907" s="95" t="s">
        <v>38</v>
      </c>
      <c r="F907" s="95" t="s">
        <v>3230</v>
      </c>
      <c r="G907" s="95" t="s">
        <v>49</v>
      </c>
      <c r="H907" s="95" t="s">
        <v>352</v>
      </c>
      <c r="I907" s="45" t="s">
        <v>3309</v>
      </c>
      <c r="J907" s="95" t="str">
        <f>LEFT(DLILibrary[[#This Row],[DLI]], 3)</f>
        <v>DLR</v>
      </c>
      <c r="K907" s="121">
        <v>2.5</v>
      </c>
      <c r="L907" s="121">
        <f>IF(DLILibrary[[#This Row],[DLI/DLR]]="DLI",IF(J908="DLR",0,DLILibrary[[#This Row],[Value of DLI (in mln)]]),DLILibrary[[#This Row],[Value of DLI (in mln)]])</f>
        <v>2.5</v>
      </c>
      <c r="M907" s="239">
        <f>IF(DLILibrary[[#This Row],[DLI/DLR]]="DLI",DLILibrary[[#This Row],[Value of DLI (in mln)]]/(VLOOKUP(DLILibrary[[#This Row],[Project ID]],'RBF Projects'!A:U,12,FALSE)),0)</f>
        <v>0</v>
      </c>
      <c r="N907" s="95" t="s">
        <v>61</v>
      </c>
      <c r="O907" s="45" t="s">
        <v>1456</v>
      </c>
      <c r="P907" s="76" t="s">
        <v>29</v>
      </c>
      <c r="Q907" s="95" t="s">
        <v>1457</v>
      </c>
      <c r="R907" s="76" t="s">
        <v>62</v>
      </c>
    </row>
    <row r="908" spans="1:18" ht="16" x14ac:dyDescent="0.2">
      <c r="A908" s="76" t="s">
        <v>119</v>
      </c>
      <c r="B908" s="95" t="s">
        <v>160</v>
      </c>
      <c r="C908" s="44" t="s">
        <v>21</v>
      </c>
      <c r="D908" s="76" t="s">
        <v>59</v>
      </c>
      <c r="E908" s="95" t="s">
        <v>38</v>
      </c>
      <c r="F908" s="95" t="s">
        <v>3233</v>
      </c>
      <c r="G908" s="95" t="s">
        <v>3285</v>
      </c>
      <c r="H908" s="95" t="s">
        <v>352</v>
      </c>
      <c r="I908" s="135" t="s">
        <v>1400</v>
      </c>
      <c r="J908" s="136" t="str">
        <f>LEFT(DLILibrary[[#This Row],[DLI]], 3)</f>
        <v>DLI</v>
      </c>
      <c r="K908" s="159">
        <f>SUM(K909:K912)</f>
        <v>11.75</v>
      </c>
      <c r="L908" s="159">
        <f>IF(DLILibrary[[#This Row],[DLI/DLR]]="DLI",IF(J909="DLR",0,DLILibrary[[#This Row],[Value of DLI (in mln)]]),DLILibrary[[#This Row],[Value of DLI (in mln)]])</f>
        <v>0</v>
      </c>
      <c r="M908" s="239">
        <f>IF(DLILibrary[[#This Row],[DLI/DLR]]="DLI",DLILibrary[[#This Row],[Value of DLI (in mln)]]/(VLOOKUP(DLILibrary[[#This Row],[Project ID]],'RBF Projects'!A:U,12,FALSE)),0)</f>
        <v>0.21759259259259259</v>
      </c>
      <c r="N908" s="95" t="s">
        <v>61</v>
      </c>
      <c r="O908" s="45" t="s">
        <v>597</v>
      </c>
      <c r="P908" s="76" t="s">
        <v>29</v>
      </c>
      <c r="Q908" s="95" t="s">
        <v>1477</v>
      </c>
      <c r="R908" s="76" t="s">
        <v>62</v>
      </c>
    </row>
    <row r="909" spans="1:18" ht="16" outlineLevel="1" x14ac:dyDescent="0.2">
      <c r="A909" s="76" t="s">
        <v>119</v>
      </c>
      <c r="B909" s="95" t="s">
        <v>160</v>
      </c>
      <c r="C909" s="44" t="s">
        <v>21</v>
      </c>
      <c r="D909" s="76" t="s">
        <v>59</v>
      </c>
      <c r="E909" s="95" t="s">
        <v>38</v>
      </c>
      <c r="F909" s="95" t="s">
        <v>3233</v>
      </c>
      <c r="G909" s="95" t="s">
        <v>3285</v>
      </c>
      <c r="H909" s="95" t="s">
        <v>352</v>
      </c>
      <c r="I909" s="45" t="s">
        <v>3310</v>
      </c>
      <c r="J909" s="95" t="str">
        <f>LEFT(DLILibrary[[#This Row],[DLI]], 3)</f>
        <v>DLR</v>
      </c>
      <c r="K909" s="121">
        <v>2.75</v>
      </c>
      <c r="L909" s="121">
        <f>IF(DLILibrary[[#This Row],[DLI/DLR]]="DLI",IF(J910="DLR",0,DLILibrary[[#This Row],[Value of DLI (in mln)]]),DLILibrary[[#This Row],[Value of DLI (in mln)]])</f>
        <v>2.75</v>
      </c>
      <c r="M909" s="239">
        <f>IF(DLILibrary[[#This Row],[DLI/DLR]]="DLI",DLILibrary[[#This Row],[Value of DLI (in mln)]]/(VLOOKUP(DLILibrary[[#This Row],[Project ID]],'RBF Projects'!A:U,12,FALSE)),0)</f>
        <v>0</v>
      </c>
      <c r="N909" s="95" t="s">
        <v>61</v>
      </c>
      <c r="O909" s="45" t="s">
        <v>1459</v>
      </c>
      <c r="P909" s="76" t="s">
        <v>29</v>
      </c>
      <c r="Q909" s="95" t="s">
        <v>1465</v>
      </c>
      <c r="R909" s="76" t="s">
        <v>62</v>
      </c>
    </row>
    <row r="910" spans="1:18" ht="16" outlineLevel="1" x14ac:dyDescent="0.2">
      <c r="A910" s="76" t="s">
        <v>119</v>
      </c>
      <c r="B910" s="95" t="s">
        <v>160</v>
      </c>
      <c r="C910" s="44" t="s">
        <v>21</v>
      </c>
      <c r="D910" s="76" t="s">
        <v>59</v>
      </c>
      <c r="E910" s="95" t="s">
        <v>38</v>
      </c>
      <c r="F910" s="95" t="s">
        <v>3233</v>
      </c>
      <c r="G910" s="95" t="s">
        <v>3285</v>
      </c>
      <c r="H910" s="95" t="s">
        <v>352</v>
      </c>
      <c r="I910" s="45" t="s">
        <v>3311</v>
      </c>
      <c r="J910" s="95" t="str">
        <f>LEFT(DLILibrary[[#This Row],[DLI]], 3)</f>
        <v>DLR</v>
      </c>
      <c r="K910" s="121">
        <v>3</v>
      </c>
      <c r="L910" s="121">
        <f>IF(DLILibrary[[#This Row],[DLI/DLR]]="DLI",IF(J911="DLR",0,DLILibrary[[#This Row],[Value of DLI (in mln)]]),DLILibrary[[#This Row],[Value of DLI (in mln)]])</f>
        <v>3</v>
      </c>
      <c r="M910" s="239">
        <f>IF(DLILibrary[[#This Row],[DLI/DLR]]="DLI",DLILibrary[[#This Row],[Value of DLI (in mln)]]/(VLOOKUP(DLILibrary[[#This Row],[Project ID]],'RBF Projects'!A:U,12,FALSE)),0)</f>
        <v>0</v>
      </c>
      <c r="N910" s="95" t="s">
        <v>61</v>
      </c>
      <c r="O910" s="45" t="s">
        <v>1460</v>
      </c>
      <c r="P910" s="76" t="s">
        <v>29</v>
      </c>
      <c r="Q910" s="95" t="s">
        <v>1465</v>
      </c>
      <c r="R910" s="76" t="s">
        <v>62</v>
      </c>
    </row>
    <row r="911" spans="1:18" ht="16" outlineLevel="1" x14ac:dyDescent="0.2">
      <c r="A911" s="76" t="s">
        <v>119</v>
      </c>
      <c r="B911" s="95" t="s">
        <v>160</v>
      </c>
      <c r="C911" s="44" t="s">
        <v>21</v>
      </c>
      <c r="D911" s="76" t="s">
        <v>59</v>
      </c>
      <c r="E911" s="95" t="s">
        <v>38</v>
      </c>
      <c r="F911" s="95" t="s">
        <v>3233</v>
      </c>
      <c r="G911" s="95" t="s">
        <v>3285</v>
      </c>
      <c r="H911" s="95" t="s">
        <v>352</v>
      </c>
      <c r="I911" s="45" t="s">
        <v>3312</v>
      </c>
      <c r="J911" s="95" t="str">
        <f>LEFT(DLILibrary[[#This Row],[DLI]], 3)</f>
        <v>DLR</v>
      </c>
      <c r="K911" s="121">
        <v>3</v>
      </c>
      <c r="L911" s="121">
        <f>IF(DLILibrary[[#This Row],[DLI/DLR]]="DLI",IF(J912="DLR",0,DLILibrary[[#This Row],[Value of DLI (in mln)]]),DLILibrary[[#This Row],[Value of DLI (in mln)]])</f>
        <v>3</v>
      </c>
      <c r="M911" s="239">
        <f>IF(DLILibrary[[#This Row],[DLI/DLR]]="DLI",DLILibrary[[#This Row],[Value of DLI (in mln)]]/(VLOOKUP(DLILibrary[[#This Row],[Project ID]],'RBF Projects'!A:U,12,FALSE)),0)</f>
        <v>0</v>
      </c>
      <c r="N911" s="95" t="s">
        <v>61</v>
      </c>
      <c r="O911" s="45" t="s">
        <v>1461</v>
      </c>
      <c r="P911" s="76" t="s">
        <v>29</v>
      </c>
      <c r="Q911" s="95" t="s">
        <v>1465</v>
      </c>
      <c r="R911" s="76" t="s">
        <v>62</v>
      </c>
    </row>
    <row r="912" spans="1:18" ht="16" outlineLevel="1" x14ac:dyDescent="0.2">
      <c r="A912" s="76" t="s">
        <v>119</v>
      </c>
      <c r="B912" s="95" t="s">
        <v>160</v>
      </c>
      <c r="C912" s="44" t="s">
        <v>21</v>
      </c>
      <c r="D912" s="76" t="s">
        <v>59</v>
      </c>
      <c r="E912" s="95" t="s">
        <v>38</v>
      </c>
      <c r="F912" s="95" t="s">
        <v>3233</v>
      </c>
      <c r="G912" s="95" t="s">
        <v>3285</v>
      </c>
      <c r="H912" s="95" t="s">
        <v>352</v>
      </c>
      <c r="I912" s="45" t="s">
        <v>3313</v>
      </c>
      <c r="J912" s="95" t="str">
        <f>LEFT(DLILibrary[[#This Row],[DLI]], 3)</f>
        <v>DLR</v>
      </c>
      <c r="K912" s="121">
        <v>3</v>
      </c>
      <c r="L912" s="121">
        <f>IF(DLILibrary[[#This Row],[DLI/DLR]]="DLI",IF(J913="DLR",0,DLILibrary[[#This Row],[Value of DLI (in mln)]]),DLILibrary[[#This Row],[Value of DLI (in mln)]])</f>
        <v>3</v>
      </c>
      <c r="M912" s="239">
        <f>IF(DLILibrary[[#This Row],[DLI/DLR]]="DLI",DLILibrary[[#This Row],[Value of DLI (in mln)]]/(VLOOKUP(DLILibrary[[#This Row],[Project ID]],'RBF Projects'!A:U,12,FALSE)),0)</f>
        <v>0</v>
      </c>
      <c r="N912" s="95" t="s">
        <v>61</v>
      </c>
      <c r="O912" s="45" t="s">
        <v>1462</v>
      </c>
      <c r="P912" s="76" t="s">
        <v>29</v>
      </c>
      <c r="Q912" s="95" t="s">
        <v>1465</v>
      </c>
      <c r="R912" s="76" t="s">
        <v>62</v>
      </c>
    </row>
    <row r="913" spans="1:18" ht="16" x14ac:dyDescent="0.2">
      <c r="A913" s="76" t="s">
        <v>119</v>
      </c>
      <c r="B913" s="95" t="s">
        <v>160</v>
      </c>
      <c r="C913" s="44" t="s">
        <v>21</v>
      </c>
      <c r="D913" s="76" t="s">
        <v>59</v>
      </c>
      <c r="E913" s="95" t="s">
        <v>38</v>
      </c>
      <c r="F913" s="95" t="s">
        <v>3233</v>
      </c>
      <c r="G913" s="95" t="s">
        <v>43</v>
      </c>
      <c r="H913" s="95" t="s">
        <v>78</v>
      </c>
      <c r="I913" s="135" t="s">
        <v>1401</v>
      </c>
      <c r="J913" s="136" t="str">
        <f>LEFT(DLILibrary[[#This Row],[DLI]], 3)</f>
        <v>DLI</v>
      </c>
      <c r="K913" s="159">
        <f>SUM(K914:K918)</f>
        <v>5</v>
      </c>
      <c r="L913" s="159">
        <f>IF(DLILibrary[[#This Row],[DLI/DLR]]="DLI",IF(J914="DLR",0,DLILibrary[[#This Row],[Value of DLI (in mln)]]),DLILibrary[[#This Row],[Value of DLI (in mln)]])</f>
        <v>0</v>
      </c>
      <c r="M913" s="239">
        <f>IF(DLILibrary[[#This Row],[DLI/DLR]]="DLI",DLILibrary[[#This Row],[Value of DLI (in mln)]]/(VLOOKUP(DLILibrary[[#This Row],[Project ID]],'RBF Projects'!A:U,12,FALSE)),0)</f>
        <v>9.2592592592592587E-2</v>
      </c>
      <c r="N913" s="95" t="s">
        <v>61</v>
      </c>
      <c r="O913" s="45" t="s">
        <v>597</v>
      </c>
      <c r="P913" s="76" t="s">
        <v>29</v>
      </c>
      <c r="Q913" s="95" t="s">
        <v>1466</v>
      </c>
      <c r="R913" s="76" t="s">
        <v>62</v>
      </c>
    </row>
    <row r="914" spans="1:18" ht="16" outlineLevel="1" x14ac:dyDescent="0.2">
      <c r="A914" s="76" t="s">
        <v>119</v>
      </c>
      <c r="B914" s="95" t="s">
        <v>160</v>
      </c>
      <c r="C914" s="44" t="s">
        <v>21</v>
      </c>
      <c r="D914" s="76" t="s">
        <v>59</v>
      </c>
      <c r="E914" s="95" t="s">
        <v>38</v>
      </c>
      <c r="F914" s="95" t="s">
        <v>3233</v>
      </c>
      <c r="G914" s="95" t="s">
        <v>43</v>
      </c>
      <c r="H914" s="95" t="s">
        <v>78</v>
      </c>
      <c r="I914" s="45" t="s">
        <v>1402</v>
      </c>
      <c r="J914" s="95" t="str">
        <f>LEFT(DLILibrary[[#This Row],[DLI]], 3)</f>
        <v>DLR</v>
      </c>
      <c r="K914" s="121">
        <v>1</v>
      </c>
      <c r="L914" s="121">
        <f>IF(DLILibrary[[#This Row],[DLI/DLR]]="DLI",IF(J915="DLR",0,DLILibrary[[#This Row],[Value of DLI (in mln)]]),DLILibrary[[#This Row],[Value of DLI (in mln)]])</f>
        <v>1</v>
      </c>
      <c r="M914" s="239">
        <f>IF(DLILibrary[[#This Row],[DLI/DLR]]="DLI",DLILibrary[[#This Row],[Value of DLI (in mln)]]/(VLOOKUP(DLILibrary[[#This Row],[Project ID]],'RBF Projects'!A:U,12,FALSE)),0)</f>
        <v>0</v>
      </c>
      <c r="N914" s="95" t="s">
        <v>61</v>
      </c>
      <c r="O914" s="45" t="s">
        <v>1463</v>
      </c>
      <c r="P914" s="76" t="s">
        <v>29</v>
      </c>
      <c r="Q914" s="95" t="s">
        <v>1466</v>
      </c>
      <c r="R914" s="76" t="s">
        <v>62</v>
      </c>
    </row>
    <row r="915" spans="1:18" ht="16" outlineLevel="1" x14ac:dyDescent="0.2">
      <c r="A915" s="76" t="s">
        <v>119</v>
      </c>
      <c r="B915" s="95" t="s">
        <v>160</v>
      </c>
      <c r="C915" s="44" t="s">
        <v>21</v>
      </c>
      <c r="D915" s="76" t="s">
        <v>59</v>
      </c>
      <c r="E915" s="95" t="s">
        <v>38</v>
      </c>
      <c r="F915" s="95" t="s">
        <v>3233</v>
      </c>
      <c r="G915" s="95" t="s">
        <v>43</v>
      </c>
      <c r="H915" s="95" t="s">
        <v>78</v>
      </c>
      <c r="I915" s="45" t="s">
        <v>1403</v>
      </c>
      <c r="J915" s="95" t="str">
        <f>LEFT(DLILibrary[[#This Row],[DLI]], 3)</f>
        <v>DLR</v>
      </c>
      <c r="K915" s="121">
        <v>1</v>
      </c>
      <c r="L915" s="121">
        <f>IF(DLILibrary[[#This Row],[DLI/DLR]]="DLI",IF(J916="DLR",0,DLILibrary[[#This Row],[Value of DLI (in mln)]]),DLILibrary[[#This Row],[Value of DLI (in mln)]])</f>
        <v>1</v>
      </c>
      <c r="M915" s="239">
        <f>IF(DLILibrary[[#This Row],[DLI/DLR]]="DLI",DLILibrary[[#This Row],[Value of DLI (in mln)]]/(VLOOKUP(DLILibrary[[#This Row],[Project ID]],'RBF Projects'!A:U,12,FALSE)),0)</f>
        <v>0</v>
      </c>
      <c r="N915" s="95" t="s">
        <v>61</v>
      </c>
      <c r="O915" s="45" t="s">
        <v>1464</v>
      </c>
      <c r="P915" s="76" t="s">
        <v>29</v>
      </c>
      <c r="Q915" s="95" t="s">
        <v>1466</v>
      </c>
      <c r="R915" s="76" t="s">
        <v>62</v>
      </c>
    </row>
    <row r="916" spans="1:18" ht="16" outlineLevel="1" x14ac:dyDescent="0.2">
      <c r="A916" s="76" t="s">
        <v>119</v>
      </c>
      <c r="B916" s="95" t="s">
        <v>160</v>
      </c>
      <c r="C916" s="44" t="s">
        <v>21</v>
      </c>
      <c r="D916" s="76" t="s">
        <v>59</v>
      </c>
      <c r="E916" s="95" t="s">
        <v>38</v>
      </c>
      <c r="F916" s="95" t="s">
        <v>3233</v>
      </c>
      <c r="G916" s="95" t="s">
        <v>43</v>
      </c>
      <c r="H916" s="95" t="s">
        <v>78</v>
      </c>
      <c r="I916" s="45" t="s">
        <v>1404</v>
      </c>
      <c r="J916" s="95" t="str">
        <f>LEFT(DLILibrary[[#This Row],[DLI]], 3)</f>
        <v>DLR</v>
      </c>
      <c r="K916" s="121">
        <v>1</v>
      </c>
      <c r="L916" s="121">
        <f>IF(DLILibrary[[#This Row],[DLI/DLR]]="DLI",IF(J917="DLR",0,DLILibrary[[#This Row],[Value of DLI (in mln)]]),DLILibrary[[#This Row],[Value of DLI (in mln)]])</f>
        <v>1</v>
      </c>
      <c r="M916" s="239">
        <f>IF(DLILibrary[[#This Row],[DLI/DLR]]="DLI",DLILibrary[[#This Row],[Value of DLI (in mln)]]/(VLOOKUP(DLILibrary[[#This Row],[Project ID]],'RBF Projects'!A:U,12,FALSE)),0)</f>
        <v>0</v>
      </c>
      <c r="N916" s="95" t="s">
        <v>61</v>
      </c>
      <c r="O916" s="45" t="s">
        <v>1464</v>
      </c>
      <c r="P916" s="76" t="s">
        <v>29</v>
      </c>
      <c r="Q916" s="95" t="s">
        <v>1466</v>
      </c>
      <c r="R916" s="76" t="s">
        <v>62</v>
      </c>
    </row>
    <row r="917" spans="1:18" ht="16" outlineLevel="1" x14ac:dyDescent="0.2">
      <c r="A917" s="76" t="s">
        <v>119</v>
      </c>
      <c r="B917" s="95" t="s">
        <v>160</v>
      </c>
      <c r="C917" s="44" t="s">
        <v>21</v>
      </c>
      <c r="D917" s="76" t="s">
        <v>59</v>
      </c>
      <c r="E917" s="95" t="s">
        <v>38</v>
      </c>
      <c r="F917" s="95" t="s">
        <v>3233</v>
      </c>
      <c r="G917" s="95" t="s">
        <v>43</v>
      </c>
      <c r="H917" s="95" t="s">
        <v>78</v>
      </c>
      <c r="I917" s="45" t="s">
        <v>1405</v>
      </c>
      <c r="J917" s="95" t="str">
        <f>LEFT(DLILibrary[[#This Row],[DLI]], 3)</f>
        <v>DLR</v>
      </c>
      <c r="K917" s="121">
        <v>1</v>
      </c>
      <c r="L917" s="121">
        <f>IF(DLILibrary[[#This Row],[DLI/DLR]]="DLI",IF(J918="DLR",0,DLILibrary[[#This Row],[Value of DLI (in mln)]]),DLILibrary[[#This Row],[Value of DLI (in mln)]])</f>
        <v>1</v>
      </c>
      <c r="M917" s="239">
        <f>IF(DLILibrary[[#This Row],[DLI/DLR]]="DLI",DLILibrary[[#This Row],[Value of DLI (in mln)]]/(VLOOKUP(DLILibrary[[#This Row],[Project ID]],'RBF Projects'!A:U,12,FALSE)),0)</f>
        <v>0</v>
      </c>
      <c r="N917" s="95" t="s">
        <v>61</v>
      </c>
      <c r="O917" s="45" t="s">
        <v>1464</v>
      </c>
      <c r="P917" s="76" t="s">
        <v>29</v>
      </c>
      <c r="Q917" s="95" t="s">
        <v>1466</v>
      </c>
      <c r="R917" s="76" t="s">
        <v>62</v>
      </c>
    </row>
    <row r="918" spans="1:18" ht="16" outlineLevel="1" x14ac:dyDescent="0.2">
      <c r="A918" s="76" t="s">
        <v>119</v>
      </c>
      <c r="B918" s="95" t="s">
        <v>160</v>
      </c>
      <c r="C918" s="44" t="s">
        <v>21</v>
      </c>
      <c r="D918" s="76" t="s">
        <v>59</v>
      </c>
      <c r="E918" s="95" t="s">
        <v>38</v>
      </c>
      <c r="F918" s="95" t="s">
        <v>3233</v>
      </c>
      <c r="G918" s="95" t="s">
        <v>43</v>
      </c>
      <c r="H918" s="95" t="s">
        <v>78</v>
      </c>
      <c r="I918" s="45" t="s">
        <v>1406</v>
      </c>
      <c r="J918" s="95" t="str">
        <f>LEFT(DLILibrary[[#This Row],[DLI]], 3)</f>
        <v>DLR</v>
      </c>
      <c r="K918" s="121">
        <v>1</v>
      </c>
      <c r="L918" s="121">
        <f>IF(DLILibrary[[#This Row],[DLI/DLR]]="DLI",IF(J919="DLR",0,DLILibrary[[#This Row],[Value of DLI (in mln)]]),DLILibrary[[#This Row],[Value of DLI (in mln)]])</f>
        <v>1</v>
      </c>
      <c r="M918" s="239">
        <f>IF(DLILibrary[[#This Row],[DLI/DLR]]="DLI",DLILibrary[[#This Row],[Value of DLI (in mln)]]/(VLOOKUP(DLILibrary[[#This Row],[Project ID]],'RBF Projects'!A:U,12,FALSE)),0)</f>
        <v>0</v>
      </c>
      <c r="N918" s="95" t="s">
        <v>61</v>
      </c>
      <c r="O918" s="45" t="s">
        <v>1463</v>
      </c>
      <c r="P918" s="76" t="s">
        <v>29</v>
      </c>
      <c r="Q918" s="95" t="s">
        <v>1466</v>
      </c>
      <c r="R918" s="76" t="s">
        <v>62</v>
      </c>
    </row>
    <row r="919" spans="1:18" ht="16" x14ac:dyDescent="0.2">
      <c r="A919" s="76" t="s">
        <v>119</v>
      </c>
      <c r="B919" s="95" t="s">
        <v>160</v>
      </c>
      <c r="C919" s="44" t="s">
        <v>21</v>
      </c>
      <c r="D919" s="76" t="s">
        <v>59</v>
      </c>
      <c r="E919" s="95" t="s">
        <v>38</v>
      </c>
      <c r="F919" s="95" t="s">
        <v>3233</v>
      </c>
      <c r="G919" s="95" t="s">
        <v>46</v>
      </c>
      <c r="H919" s="95" t="s">
        <v>78</v>
      </c>
      <c r="I919" s="135" t="s">
        <v>248</v>
      </c>
      <c r="J919" s="136" t="str">
        <f>LEFT(DLILibrary[[#This Row],[DLI]], 3)</f>
        <v>DLI</v>
      </c>
      <c r="K919" s="159">
        <f>SUM(K920:K927)</f>
        <v>5.5</v>
      </c>
      <c r="L919" s="159">
        <f>IF(DLILibrary[[#This Row],[DLI/DLR]]="DLI",IF(J920="DLR",0,DLILibrary[[#This Row],[Value of DLI (in mln)]]),DLILibrary[[#This Row],[Value of DLI (in mln)]])</f>
        <v>0</v>
      </c>
      <c r="M919" s="239">
        <f>IF(DLILibrary[[#This Row],[DLI/DLR]]="DLI",DLILibrary[[#This Row],[Value of DLI (in mln)]]/(VLOOKUP(DLILibrary[[#This Row],[Project ID]],'RBF Projects'!A:U,12,FALSE)),0)</f>
        <v>0.10185185185185185</v>
      </c>
      <c r="N919" s="95" t="s">
        <v>61</v>
      </c>
      <c r="O919" s="45" t="s">
        <v>597</v>
      </c>
      <c r="P919" s="76" t="s">
        <v>29</v>
      </c>
      <c r="Q919" s="95" t="s">
        <v>995</v>
      </c>
      <c r="R919" s="76" t="s">
        <v>62</v>
      </c>
    </row>
    <row r="920" spans="1:18" ht="16" outlineLevel="1" x14ac:dyDescent="0.2">
      <c r="A920" s="76" t="s">
        <v>119</v>
      </c>
      <c r="B920" s="95" t="s">
        <v>160</v>
      </c>
      <c r="C920" s="44" t="s">
        <v>21</v>
      </c>
      <c r="D920" s="76" t="s">
        <v>59</v>
      </c>
      <c r="E920" s="95" t="s">
        <v>38</v>
      </c>
      <c r="F920" s="95" t="s">
        <v>3233</v>
      </c>
      <c r="G920" s="95" t="s">
        <v>46</v>
      </c>
      <c r="H920" s="95" t="s">
        <v>78</v>
      </c>
      <c r="I920" s="45" t="s">
        <v>1407</v>
      </c>
      <c r="J920" s="95" t="str">
        <f>LEFT(DLILibrary[[#This Row],[DLI]], 3)</f>
        <v>DLR</v>
      </c>
      <c r="K920" s="121">
        <v>0.5</v>
      </c>
      <c r="L920" s="121">
        <f>IF(DLILibrary[[#This Row],[DLI/DLR]]="DLI",IF(J921="DLR",0,DLILibrary[[#This Row],[Value of DLI (in mln)]]),DLILibrary[[#This Row],[Value of DLI (in mln)]])</f>
        <v>0.5</v>
      </c>
      <c r="M920" s="239">
        <f>IF(DLILibrary[[#This Row],[DLI/DLR]]="DLI",DLILibrary[[#This Row],[Value of DLI (in mln)]]/(VLOOKUP(DLILibrary[[#This Row],[Project ID]],'RBF Projects'!A:U,12,FALSE)),0)</f>
        <v>0</v>
      </c>
      <c r="N920" s="95" t="s">
        <v>61</v>
      </c>
      <c r="O920" s="45" t="s">
        <v>1447</v>
      </c>
      <c r="P920" s="76" t="s">
        <v>29</v>
      </c>
      <c r="Q920" s="95" t="s">
        <v>1467</v>
      </c>
      <c r="R920" s="76" t="s">
        <v>62</v>
      </c>
    </row>
    <row r="921" spans="1:18" ht="16" outlineLevel="1" x14ac:dyDescent="0.2">
      <c r="A921" s="76" t="s">
        <v>119</v>
      </c>
      <c r="B921" s="95" t="s">
        <v>160</v>
      </c>
      <c r="C921" s="44" t="s">
        <v>21</v>
      </c>
      <c r="D921" s="76" t="s">
        <v>59</v>
      </c>
      <c r="E921" s="95" t="s">
        <v>38</v>
      </c>
      <c r="F921" s="95" t="s">
        <v>3233</v>
      </c>
      <c r="G921" s="95" t="s">
        <v>46</v>
      </c>
      <c r="H921" s="95" t="s">
        <v>78</v>
      </c>
      <c r="I921" s="45" t="s">
        <v>1408</v>
      </c>
      <c r="J921" s="95" t="str">
        <f>LEFT(DLILibrary[[#This Row],[DLI]], 3)</f>
        <v>DLR</v>
      </c>
      <c r="K921" s="121">
        <v>0.5</v>
      </c>
      <c r="L921" s="121">
        <f>IF(DLILibrary[[#This Row],[DLI/DLR]]="DLI",IF(J922="DLR",0,DLILibrary[[#This Row],[Value of DLI (in mln)]]),DLILibrary[[#This Row],[Value of DLI (in mln)]])</f>
        <v>0.5</v>
      </c>
      <c r="M921" s="239">
        <f>IF(DLILibrary[[#This Row],[DLI/DLR]]="DLI",DLILibrary[[#This Row],[Value of DLI (in mln)]]/(VLOOKUP(DLILibrary[[#This Row],[Project ID]],'RBF Projects'!A:U,12,FALSE)),0)</f>
        <v>0</v>
      </c>
      <c r="N921" s="95" t="s">
        <v>61</v>
      </c>
      <c r="O921" s="45" t="s">
        <v>1470</v>
      </c>
      <c r="P921" s="76" t="s">
        <v>29</v>
      </c>
      <c r="Q921" s="95" t="s">
        <v>1469</v>
      </c>
      <c r="R921" s="76" t="s">
        <v>62</v>
      </c>
    </row>
    <row r="922" spans="1:18" ht="16" outlineLevel="1" x14ac:dyDescent="0.2">
      <c r="A922" s="76" t="s">
        <v>119</v>
      </c>
      <c r="B922" s="95" t="s">
        <v>160</v>
      </c>
      <c r="C922" s="44" t="s">
        <v>21</v>
      </c>
      <c r="D922" s="76" t="s">
        <v>59</v>
      </c>
      <c r="E922" s="95" t="s">
        <v>38</v>
      </c>
      <c r="F922" s="95" t="s">
        <v>3233</v>
      </c>
      <c r="G922" s="95" t="s">
        <v>46</v>
      </c>
      <c r="H922" s="95" t="s">
        <v>78</v>
      </c>
      <c r="I922" s="45" t="s">
        <v>1409</v>
      </c>
      <c r="J922" s="95" t="str">
        <f>LEFT(DLILibrary[[#This Row],[DLI]], 3)</f>
        <v>DLR</v>
      </c>
      <c r="K922" s="121">
        <v>1</v>
      </c>
      <c r="L922" s="121">
        <f>IF(DLILibrary[[#This Row],[DLI/DLR]]="DLI",IF(J923="DLR",0,DLILibrary[[#This Row],[Value of DLI (in mln)]]),DLILibrary[[#This Row],[Value of DLI (in mln)]])</f>
        <v>1</v>
      </c>
      <c r="M922" s="239">
        <f>IF(DLILibrary[[#This Row],[DLI/DLR]]="DLI",DLILibrary[[#This Row],[Value of DLI (in mln)]]/(VLOOKUP(DLILibrary[[#This Row],[Project ID]],'RBF Projects'!A:U,12,FALSE)),0)</f>
        <v>0</v>
      </c>
      <c r="N922" s="95" t="s">
        <v>61</v>
      </c>
      <c r="O922" s="45" t="s">
        <v>1471</v>
      </c>
      <c r="P922" s="76" t="s">
        <v>29</v>
      </c>
      <c r="Q922" s="95" t="s">
        <v>1468</v>
      </c>
      <c r="R922" s="76" t="s">
        <v>62</v>
      </c>
    </row>
    <row r="923" spans="1:18" ht="16" outlineLevel="1" x14ac:dyDescent="0.2">
      <c r="A923" s="76" t="s">
        <v>119</v>
      </c>
      <c r="B923" s="95" t="s">
        <v>160</v>
      </c>
      <c r="C923" s="44" t="s">
        <v>21</v>
      </c>
      <c r="D923" s="76" t="s">
        <v>59</v>
      </c>
      <c r="E923" s="95" t="s">
        <v>38</v>
      </c>
      <c r="F923" s="95" t="s">
        <v>3233</v>
      </c>
      <c r="G923" s="95" t="s">
        <v>46</v>
      </c>
      <c r="H923" s="95" t="s">
        <v>78</v>
      </c>
      <c r="I923" s="45" t="s">
        <v>1410</v>
      </c>
      <c r="J923" s="95" t="str">
        <f>LEFT(DLILibrary[[#This Row],[DLI]], 3)</f>
        <v>DLR</v>
      </c>
      <c r="K923" s="121">
        <v>0.5</v>
      </c>
      <c r="L923" s="121">
        <f>IF(DLILibrary[[#This Row],[DLI/DLR]]="DLI",IF(J924="DLR",0,DLILibrary[[#This Row],[Value of DLI (in mln)]]),DLILibrary[[#This Row],[Value of DLI (in mln)]])</f>
        <v>0.5</v>
      </c>
      <c r="M923" s="239">
        <f>IF(DLILibrary[[#This Row],[DLI/DLR]]="DLI",DLILibrary[[#This Row],[Value of DLI (in mln)]]/(VLOOKUP(DLILibrary[[#This Row],[Project ID]],'RBF Projects'!A:U,12,FALSE)),0)</f>
        <v>0</v>
      </c>
      <c r="N923" s="95" t="s">
        <v>61</v>
      </c>
      <c r="O923" s="45" t="s">
        <v>1472</v>
      </c>
      <c r="P923" s="76" t="s">
        <v>29</v>
      </c>
      <c r="Q923" s="95" t="s">
        <v>1469</v>
      </c>
      <c r="R923" s="76" t="s">
        <v>62</v>
      </c>
    </row>
    <row r="924" spans="1:18" ht="16" outlineLevel="1" x14ac:dyDescent="0.2">
      <c r="A924" s="76" t="s">
        <v>119</v>
      </c>
      <c r="B924" s="95" t="s">
        <v>160</v>
      </c>
      <c r="C924" s="44" t="s">
        <v>21</v>
      </c>
      <c r="D924" s="76" t="s">
        <v>59</v>
      </c>
      <c r="E924" s="95" t="s">
        <v>38</v>
      </c>
      <c r="F924" s="95" t="s">
        <v>3233</v>
      </c>
      <c r="G924" s="95" t="s">
        <v>46</v>
      </c>
      <c r="H924" s="95" t="s">
        <v>78</v>
      </c>
      <c r="I924" s="45" t="s">
        <v>1411</v>
      </c>
      <c r="J924" s="95" t="str">
        <f>LEFT(DLILibrary[[#This Row],[DLI]], 3)</f>
        <v>DLR</v>
      </c>
      <c r="K924" s="121">
        <v>1</v>
      </c>
      <c r="L924" s="121">
        <f>IF(DLILibrary[[#This Row],[DLI/DLR]]="DLI",IF(J925="DLR",0,DLILibrary[[#This Row],[Value of DLI (in mln)]]),DLILibrary[[#This Row],[Value of DLI (in mln)]])</f>
        <v>1</v>
      </c>
      <c r="M924" s="239">
        <f>IF(DLILibrary[[#This Row],[DLI/DLR]]="DLI",DLILibrary[[#This Row],[Value of DLI (in mln)]]/(VLOOKUP(DLILibrary[[#This Row],[Project ID]],'RBF Projects'!A:U,12,FALSE)),0)</f>
        <v>0</v>
      </c>
      <c r="N924" s="95" t="s">
        <v>61</v>
      </c>
      <c r="O924" s="45" t="s">
        <v>1473</v>
      </c>
      <c r="P924" s="76" t="s">
        <v>29</v>
      </c>
      <c r="Q924" s="95" t="s">
        <v>1468</v>
      </c>
      <c r="R924" s="76" t="s">
        <v>62</v>
      </c>
    </row>
    <row r="925" spans="1:18" ht="16" outlineLevel="1" x14ac:dyDescent="0.2">
      <c r="A925" s="76" t="s">
        <v>119</v>
      </c>
      <c r="B925" s="95" t="s">
        <v>160</v>
      </c>
      <c r="C925" s="44" t="s">
        <v>21</v>
      </c>
      <c r="D925" s="76" t="s">
        <v>59</v>
      </c>
      <c r="E925" s="95" t="s">
        <v>38</v>
      </c>
      <c r="F925" s="95" t="s">
        <v>3233</v>
      </c>
      <c r="G925" s="95" t="s">
        <v>46</v>
      </c>
      <c r="H925" s="95" t="s">
        <v>78</v>
      </c>
      <c r="I925" s="45" t="s">
        <v>1412</v>
      </c>
      <c r="J925" s="95" t="str">
        <f>LEFT(DLILibrary[[#This Row],[DLI]], 3)</f>
        <v>DLR</v>
      </c>
      <c r="K925" s="121">
        <v>0.5</v>
      </c>
      <c r="L925" s="121">
        <f>IF(DLILibrary[[#This Row],[DLI/DLR]]="DLI",IF(J926="DLR",0,DLILibrary[[#This Row],[Value of DLI (in mln)]]),DLILibrary[[#This Row],[Value of DLI (in mln)]])</f>
        <v>0.5</v>
      </c>
      <c r="M925" s="239">
        <f>IF(DLILibrary[[#This Row],[DLI/DLR]]="DLI",DLILibrary[[#This Row],[Value of DLI (in mln)]]/(VLOOKUP(DLILibrary[[#This Row],[Project ID]],'RBF Projects'!A:U,12,FALSE)),0)</f>
        <v>0</v>
      </c>
      <c r="N925" s="95" t="s">
        <v>61</v>
      </c>
      <c r="O925" s="45" t="s">
        <v>1474</v>
      </c>
      <c r="P925" s="76" t="s">
        <v>29</v>
      </c>
      <c r="Q925" s="95" t="s">
        <v>1469</v>
      </c>
      <c r="R925" s="76" t="s">
        <v>62</v>
      </c>
    </row>
    <row r="926" spans="1:18" ht="16" outlineLevel="1" x14ac:dyDescent="0.2">
      <c r="A926" s="76" t="s">
        <v>119</v>
      </c>
      <c r="B926" s="95" t="s">
        <v>160</v>
      </c>
      <c r="C926" s="44" t="s">
        <v>21</v>
      </c>
      <c r="D926" s="76" t="s">
        <v>59</v>
      </c>
      <c r="E926" s="95" t="s">
        <v>38</v>
      </c>
      <c r="F926" s="95" t="s">
        <v>3233</v>
      </c>
      <c r="G926" s="95" t="s">
        <v>46</v>
      </c>
      <c r="H926" s="95" t="s">
        <v>78</v>
      </c>
      <c r="I926" s="45" t="s">
        <v>1413</v>
      </c>
      <c r="J926" s="95" t="str">
        <f>LEFT(DLILibrary[[#This Row],[DLI]], 3)</f>
        <v>DLR</v>
      </c>
      <c r="K926" s="121">
        <v>1</v>
      </c>
      <c r="L926" s="121">
        <f>IF(DLILibrary[[#This Row],[DLI/DLR]]="DLI",IF(J927="DLR",0,DLILibrary[[#This Row],[Value of DLI (in mln)]]),DLILibrary[[#This Row],[Value of DLI (in mln)]])</f>
        <v>1</v>
      </c>
      <c r="M926" s="239">
        <f>IF(DLILibrary[[#This Row],[DLI/DLR]]="DLI",DLILibrary[[#This Row],[Value of DLI (in mln)]]/(VLOOKUP(DLILibrary[[#This Row],[Project ID]],'RBF Projects'!A:U,12,FALSE)),0)</f>
        <v>0</v>
      </c>
      <c r="N926" s="95" t="s">
        <v>61</v>
      </c>
      <c r="O926" s="45" t="s">
        <v>1475</v>
      </c>
      <c r="P926" s="76" t="s">
        <v>29</v>
      </c>
      <c r="Q926" s="95" t="s">
        <v>1468</v>
      </c>
      <c r="R926" s="76" t="s">
        <v>62</v>
      </c>
    </row>
    <row r="927" spans="1:18" ht="16" outlineLevel="1" x14ac:dyDescent="0.2">
      <c r="A927" s="76" t="s">
        <v>119</v>
      </c>
      <c r="B927" s="95" t="s">
        <v>160</v>
      </c>
      <c r="C927" s="44" t="s">
        <v>21</v>
      </c>
      <c r="D927" s="76" t="s">
        <v>59</v>
      </c>
      <c r="E927" s="95" t="s">
        <v>38</v>
      </c>
      <c r="F927" s="95" t="s">
        <v>3233</v>
      </c>
      <c r="G927" s="95" t="s">
        <v>46</v>
      </c>
      <c r="H927" s="95" t="s">
        <v>78</v>
      </c>
      <c r="I927" s="45" t="s">
        <v>1414</v>
      </c>
      <c r="J927" s="95" t="str">
        <f>LEFT(DLILibrary[[#This Row],[DLI]], 3)</f>
        <v>DLR</v>
      </c>
      <c r="K927" s="121">
        <v>0.5</v>
      </c>
      <c r="L927" s="121">
        <f>IF(DLILibrary[[#This Row],[DLI/DLR]]="DLI",IF(J928="DLR",0,DLILibrary[[#This Row],[Value of DLI (in mln)]]),DLILibrary[[#This Row],[Value of DLI (in mln)]])</f>
        <v>0.5</v>
      </c>
      <c r="M927" s="239">
        <f>IF(DLILibrary[[#This Row],[DLI/DLR]]="DLI",DLILibrary[[#This Row],[Value of DLI (in mln)]]/(VLOOKUP(DLILibrary[[#This Row],[Project ID]],'RBF Projects'!A:U,12,FALSE)),0)</f>
        <v>0</v>
      </c>
      <c r="N927" s="95" t="s">
        <v>61</v>
      </c>
      <c r="O927" s="45" t="s">
        <v>1476</v>
      </c>
      <c r="P927" s="76" t="s">
        <v>29</v>
      </c>
      <c r="Q927" s="95" t="s">
        <v>1469</v>
      </c>
      <c r="R927" s="76" t="s">
        <v>62</v>
      </c>
    </row>
    <row r="928" spans="1:18" s="78" customFormat="1" ht="16" x14ac:dyDescent="0.2">
      <c r="A928" s="77" t="s">
        <v>133</v>
      </c>
      <c r="B928" s="78" t="s">
        <v>160</v>
      </c>
      <c r="C928" s="151" t="s">
        <v>21</v>
      </c>
      <c r="D928" s="77" t="s">
        <v>58</v>
      </c>
      <c r="E928" s="78" t="s">
        <v>102</v>
      </c>
      <c r="F928" s="78" t="s">
        <v>3238</v>
      </c>
      <c r="G928" s="78" t="s">
        <v>3277</v>
      </c>
      <c r="H928" s="78" t="s">
        <v>352</v>
      </c>
      <c r="I928" s="129" t="s">
        <v>260</v>
      </c>
      <c r="J928" s="130" t="str">
        <f>LEFT(DLILibrary[[#This Row],[DLI]], 3)</f>
        <v>DLI</v>
      </c>
      <c r="K928" s="131">
        <f>SUM(K929:K933)</f>
        <v>16.599999999999998</v>
      </c>
      <c r="L928" s="131">
        <f>IF(DLILibrary[[#This Row],[DLI/DLR]]="DLI",IF(J929="DLR",0,DLILibrary[[#This Row],[Value of DLI (in mln)]]),DLILibrary[[#This Row],[Value of DLI (in mln)]])</f>
        <v>0</v>
      </c>
      <c r="M928" s="239">
        <f>IF(DLILibrary[[#This Row],[DLI/DLR]]="DLI",DLILibrary[[#This Row],[Value of DLI (in mln)]]/(VLOOKUP(DLILibrary[[#This Row],[Project ID]],'RBF Projects'!A:U,12,FALSE)),0)</f>
        <v>0.69287920527589941</v>
      </c>
      <c r="N928" s="78" t="s">
        <v>61</v>
      </c>
      <c r="O928" s="144" t="s">
        <v>597</v>
      </c>
      <c r="P928" s="77" t="s">
        <v>28</v>
      </c>
      <c r="Q928" s="78" t="s">
        <v>1484</v>
      </c>
      <c r="R928" s="77" t="s">
        <v>2278</v>
      </c>
    </row>
    <row r="929" spans="1:18" ht="16" outlineLevel="1" x14ac:dyDescent="0.2">
      <c r="A929" s="76" t="s">
        <v>133</v>
      </c>
      <c r="B929" s="95" t="s">
        <v>160</v>
      </c>
      <c r="C929" s="44" t="s">
        <v>21</v>
      </c>
      <c r="D929" s="76" t="s">
        <v>58</v>
      </c>
      <c r="E929" s="95" t="s">
        <v>102</v>
      </c>
      <c r="F929" s="95" t="s">
        <v>3231</v>
      </c>
      <c r="G929" s="95" t="s">
        <v>3260</v>
      </c>
      <c r="H929" s="95" t="s">
        <v>78</v>
      </c>
      <c r="I929" s="45" t="s">
        <v>250</v>
      </c>
      <c r="J929" s="95" t="str">
        <f>LEFT(DLILibrary[[#This Row],[DLI]], 3)</f>
        <v>DLR</v>
      </c>
      <c r="K929" s="160">
        <v>7.1</v>
      </c>
      <c r="L929" s="160">
        <f>IF(DLILibrary[[#This Row],[DLI/DLR]]="DLI",IF(J930="DLR",0,DLILibrary[[#This Row],[Value of DLI (in mln)]]),DLILibrary[[#This Row],[Value of DLI (in mln)]])</f>
        <v>7.1</v>
      </c>
      <c r="M929" s="239">
        <f>IF(DLILibrary[[#This Row],[DLI/DLR]]="DLI",DLILibrary[[#This Row],[Value of DLI (in mln)]]/(VLOOKUP(DLILibrary[[#This Row],[Project ID]],'RBF Projects'!A:U,12,FALSE)),0)</f>
        <v>0</v>
      </c>
      <c r="N929" s="95" t="s">
        <v>61</v>
      </c>
      <c r="O929" s="45" t="s">
        <v>263</v>
      </c>
      <c r="P929" s="76" t="s">
        <v>28</v>
      </c>
      <c r="Q929" s="95" t="s">
        <v>1482</v>
      </c>
      <c r="R929" s="76" t="s">
        <v>2574</v>
      </c>
    </row>
    <row r="930" spans="1:18" ht="16" outlineLevel="1" x14ac:dyDescent="0.2">
      <c r="A930" s="76" t="s">
        <v>133</v>
      </c>
      <c r="B930" s="95" t="s">
        <v>160</v>
      </c>
      <c r="C930" s="44" t="s">
        <v>21</v>
      </c>
      <c r="D930" s="76" t="s">
        <v>58</v>
      </c>
      <c r="E930" s="95" t="s">
        <v>102</v>
      </c>
      <c r="F930" s="95" t="s">
        <v>3231</v>
      </c>
      <c r="G930" s="95" t="s">
        <v>3260</v>
      </c>
      <c r="H930" s="95" t="s">
        <v>78</v>
      </c>
      <c r="I930" s="45" t="s">
        <v>251</v>
      </c>
      <c r="J930" s="95" t="str">
        <f>LEFT(DLILibrary[[#This Row],[DLI]], 3)</f>
        <v>DLR</v>
      </c>
      <c r="K930" s="160">
        <v>7.1</v>
      </c>
      <c r="L930" s="160">
        <f>IF(DLILibrary[[#This Row],[DLI/DLR]]="DLI",IF(J931="DLR",0,DLILibrary[[#This Row],[Value of DLI (in mln)]]),DLILibrary[[#This Row],[Value of DLI (in mln)]])</f>
        <v>7.1</v>
      </c>
      <c r="M930" s="239">
        <f>IF(DLILibrary[[#This Row],[DLI/DLR]]="DLI",DLILibrary[[#This Row],[Value of DLI (in mln)]]/(VLOOKUP(DLILibrary[[#This Row],[Project ID]],'RBF Projects'!A:U,12,FALSE)),0)</f>
        <v>0</v>
      </c>
      <c r="N930" s="95" t="s">
        <v>61</v>
      </c>
      <c r="O930" s="45" t="s">
        <v>264</v>
      </c>
      <c r="P930" s="76" t="s">
        <v>28</v>
      </c>
      <c r="Q930" s="95" t="s">
        <v>1482</v>
      </c>
      <c r="R930" s="76" t="s">
        <v>2574</v>
      </c>
    </row>
    <row r="931" spans="1:18" ht="16" outlineLevel="1" x14ac:dyDescent="0.2">
      <c r="A931" s="76" t="s">
        <v>133</v>
      </c>
      <c r="B931" s="95" t="s">
        <v>160</v>
      </c>
      <c r="C931" s="44" t="s">
        <v>21</v>
      </c>
      <c r="D931" s="76" t="s">
        <v>58</v>
      </c>
      <c r="E931" s="95" t="s">
        <v>102</v>
      </c>
      <c r="F931" s="95" t="s">
        <v>3238</v>
      </c>
      <c r="G931" s="95" t="s">
        <v>1524</v>
      </c>
      <c r="H931" s="95" t="s">
        <v>78</v>
      </c>
      <c r="I931" s="45" t="s">
        <v>252</v>
      </c>
      <c r="J931" s="95" t="str">
        <f>LEFT(DLILibrary[[#This Row],[DLI]], 3)</f>
        <v>DLR</v>
      </c>
      <c r="K931" s="160">
        <v>1.2</v>
      </c>
      <c r="L931" s="160">
        <f>IF(DLILibrary[[#This Row],[DLI/DLR]]="DLI",IF(J932="DLR",0,DLILibrary[[#This Row],[Value of DLI (in mln)]]),DLILibrary[[#This Row],[Value of DLI (in mln)]])</f>
        <v>1.2</v>
      </c>
      <c r="M931" s="239">
        <f>IF(DLILibrary[[#This Row],[DLI/DLR]]="DLI",DLILibrary[[#This Row],[Value of DLI (in mln)]]/(VLOOKUP(DLILibrary[[#This Row],[Project ID]],'RBF Projects'!A:U,12,FALSE)),0)</f>
        <v>0</v>
      </c>
      <c r="N931" s="95" t="s">
        <v>61</v>
      </c>
      <c r="O931" s="45" t="s">
        <v>1481</v>
      </c>
      <c r="P931" s="76" t="s">
        <v>28</v>
      </c>
      <c r="Q931" s="95" t="s">
        <v>1483</v>
      </c>
      <c r="R931" s="76" t="s">
        <v>2574</v>
      </c>
    </row>
    <row r="932" spans="1:18" ht="16" outlineLevel="1" x14ac:dyDescent="0.2">
      <c r="A932" s="76" t="s">
        <v>133</v>
      </c>
      <c r="B932" s="95" t="s">
        <v>160</v>
      </c>
      <c r="C932" s="44" t="s">
        <v>21</v>
      </c>
      <c r="D932" s="76" t="s">
        <v>58</v>
      </c>
      <c r="E932" s="95" t="s">
        <v>102</v>
      </c>
      <c r="F932" s="95" t="s">
        <v>3238</v>
      </c>
      <c r="G932" s="95" t="s">
        <v>1524</v>
      </c>
      <c r="H932" s="95" t="s">
        <v>78</v>
      </c>
      <c r="I932" s="45" t="s">
        <v>253</v>
      </c>
      <c r="J932" s="95" t="str">
        <f>LEFT(DLILibrary[[#This Row],[DLI]], 3)</f>
        <v>DLR</v>
      </c>
      <c r="K932" s="160">
        <v>0.6</v>
      </c>
      <c r="L932" s="160">
        <f>IF(DLILibrary[[#This Row],[DLI/DLR]]="DLI",IF(J933="DLR",0,DLILibrary[[#This Row],[Value of DLI (in mln)]]),DLILibrary[[#This Row],[Value of DLI (in mln)]])</f>
        <v>0.6</v>
      </c>
      <c r="M932" s="239">
        <f>IF(DLILibrary[[#This Row],[DLI/DLR]]="DLI",DLILibrary[[#This Row],[Value of DLI (in mln)]]/(VLOOKUP(DLILibrary[[#This Row],[Project ID]],'RBF Projects'!A:U,12,FALSE)),0)</f>
        <v>0</v>
      </c>
      <c r="N932" s="95" t="s">
        <v>61</v>
      </c>
      <c r="O932" s="45" t="s">
        <v>1480</v>
      </c>
      <c r="P932" s="76" t="s">
        <v>28</v>
      </c>
      <c r="Q932" s="95" t="s">
        <v>1483</v>
      </c>
      <c r="R932" s="76" t="s">
        <v>2574</v>
      </c>
    </row>
    <row r="933" spans="1:18" ht="16" outlineLevel="1" x14ac:dyDescent="0.2">
      <c r="A933" s="76" t="s">
        <v>133</v>
      </c>
      <c r="B933" s="95" t="s">
        <v>160</v>
      </c>
      <c r="C933" s="44" t="s">
        <v>21</v>
      </c>
      <c r="D933" s="76" t="s">
        <v>58</v>
      </c>
      <c r="E933" s="95" t="s">
        <v>102</v>
      </c>
      <c r="F933" s="95" t="s">
        <v>3238</v>
      </c>
      <c r="G933" s="95" t="s">
        <v>1524</v>
      </c>
      <c r="H933" s="95" t="s">
        <v>78</v>
      </c>
      <c r="I933" s="45" t="s">
        <v>254</v>
      </c>
      <c r="J933" s="95" t="str">
        <f>LEFT(DLILibrary[[#This Row],[DLI]], 3)</f>
        <v>DLR</v>
      </c>
      <c r="K933" s="160">
        <v>0.6</v>
      </c>
      <c r="L933" s="160">
        <f>IF(DLILibrary[[#This Row],[DLI/DLR]]="DLI",IF(J934="DLR",0,DLILibrary[[#This Row],[Value of DLI (in mln)]]),DLILibrary[[#This Row],[Value of DLI (in mln)]])</f>
        <v>0.6</v>
      </c>
      <c r="M933" s="239">
        <f>IF(DLILibrary[[#This Row],[DLI/DLR]]="DLI",DLILibrary[[#This Row],[Value of DLI (in mln)]]/(VLOOKUP(DLILibrary[[#This Row],[Project ID]],'RBF Projects'!A:U,12,FALSE)),0)</f>
        <v>0</v>
      </c>
      <c r="N933" s="95" t="s">
        <v>61</v>
      </c>
      <c r="O933" s="45" t="s">
        <v>1480</v>
      </c>
      <c r="P933" s="76" t="s">
        <v>28</v>
      </c>
      <c r="Q933" s="95" t="s">
        <v>1483</v>
      </c>
      <c r="R933" s="76" t="s">
        <v>2574</v>
      </c>
    </row>
    <row r="934" spans="1:18" ht="16" x14ac:dyDescent="0.2">
      <c r="A934" s="76" t="s">
        <v>133</v>
      </c>
      <c r="B934" s="95" t="s">
        <v>160</v>
      </c>
      <c r="C934" s="44" t="s">
        <v>21</v>
      </c>
      <c r="D934" s="76" t="s">
        <v>58</v>
      </c>
      <c r="E934" s="95" t="s">
        <v>102</v>
      </c>
      <c r="F934" s="95" t="s">
        <v>3230</v>
      </c>
      <c r="G934" s="95" t="s">
        <v>53</v>
      </c>
      <c r="H934" s="95" t="s">
        <v>352</v>
      </c>
      <c r="I934" s="135" t="s">
        <v>261</v>
      </c>
      <c r="J934" s="136" t="str">
        <f>LEFT(DLILibrary[[#This Row],[DLI]], 3)</f>
        <v>DLI</v>
      </c>
      <c r="K934" s="161">
        <f>SUM(K935:K936)</f>
        <v>2.4</v>
      </c>
      <c r="L934" s="161">
        <f>IF(DLILibrary[[#This Row],[DLI/DLR]]="DLI",IF(J935="DLR",0,DLILibrary[[#This Row],[Value of DLI (in mln)]]),DLILibrary[[#This Row],[Value of DLI (in mln)]])</f>
        <v>0</v>
      </c>
      <c r="M934" s="239">
        <f>IF(DLILibrary[[#This Row],[DLI/DLR]]="DLI",DLILibrary[[#This Row],[Value of DLI (in mln)]]/(VLOOKUP(DLILibrary[[#This Row],[Project ID]],'RBF Projects'!A:U,12,FALSE)),0)</f>
        <v>0.10017530678687704</v>
      </c>
      <c r="N934" s="95" t="s">
        <v>61</v>
      </c>
      <c r="O934" s="45" t="s">
        <v>597</v>
      </c>
      <c r="P934" s="76" t="s">
        <v>28</v>
      </c>
      <c r="Q934" s="95" t="s">
        <v>1485</v>
      </c>
      <c r="R934" s="76" t="s">
        <v>2278</v>
      </c>
    </row>
    <row r="935" spans="1:18" ht="16" outlineLevel="1" x14ac:dyDescent="0.2">
      <c r="A935" s="76" t="s">
        <v>133</v>
      </c>
      <c r="B935" s="95" t="s">
        <v>160</v>
      </c>
      <c r="C935" s="44" t="s">
        <v>21</v>
      </c>
      <c r="D935" s="76" t="s">
        <v>58</v>
      </c>
      <c r="E935" s="95" t="s">
        <v>102</v>
      </c>
      <c r="F935" s="95" t="s">
        <v>3230</v>
      </c>
      <c r="G935" s="95" t="s">
        <v>53</v>
      </c>
      <c r="H935" s="95" t="s">
        <v>74</v>
      </c>
      <c r="I935" s="45" t="s">
        <v>255</v>
      </c>
      <c r="J935" s="95" t="str">
        <f>LEFT(DLILibrary[[#This Row],[DLI]], 3)</f>
        <v>DLR</v>
      </c>
      <c r="K935" s="160">
        <v>1.2</v>
      </c>
      <c r="L935" s="160">
        <f>IF(DLILibrary[[#This Row],[DLI/DLR]]="DLI",IF(J936="DLR",0,DLILibrary[[#This Row],[Value of DLI (in mln)]]),DLILibrary[[#This Row],[Value of DLI (in mln)]])</f>
        <v>1.2</v>
      </c>
      <c r="M935" s="239">
        <f>IF(DLILibrary[[#This Row],[DLI/DLR]]="DLI",DLILibrary[[#This Row],[Value of DLI (in mln)]]/(VLOOKUP(DLILibrary[[#This Row],[Project ID]],'RBF Projects'!A:U,12,FALSE)),0)</f>
        <v>0</v>
      </c>
      <c r="N935" s="95" t="s">
        <v>61</v>
      </c>
      <c r="O935" s="45" t="s">
        <v>597</v>
      </c>
      <c r="P935" s="76" t="s">
        <v>28</v>
      </c>
      <c r="Q935" s="95" t="s">
        <v>1486</v>
      </c>
      <c r="R935" s="76" t="s">
        <v>2574</v>
      </c>
    </row>
    <row r="936" spans="1:18" ht="16" outlineLevel="1" x14ac:dyDescent="0.2">
      <c r="A936" s="76" t="s">
        <v>133</v>
      </c>
      <c r="B936" s="95" t="s">
        <v>160</v>
      </c>
      <c r="C936" s="44" t="s">
        <v>21</v>
      </c>
      <c r="D936" s="76" t="s">
        <v>58</v>
      </c>
      <c r="E936" s="95" t="s">
        <v>102</v>
      </c>
      <c r="F936" s="95" t="s">
        <v>3230</v>
      </c>
      <c r="G936" s="95" t="s">
        <v>53</v>
      </c>
      <c r="H936" s="95" t="s">
        <v>74</v>
      </c>
      <c r="I936" s="45" t="s">
        <v>256</v>
      </c>
      <c r="J936" s="95" t="str">
        <f>LEFT(DLILibrary[[#This Row],[DLI]], 3)</f>
        <v>DLR</v>
      </c>
      <c r="K936" s="160">
        <v>1.2</v>
      </c>
      <c r="L936" s="160">
        <f>IF(DLILibrary[[#This Row],[DLI/DLR]]="DLI",IF(J937="DLR",0,DLILibrary[[#This Row],[Value of DLI (in mln)]]),DLILibrary[[#This Row],[Value of DLI (in mln)]])</f>
        <v>1.2</v>
      </c>
      <c r="M936" s="239">
        <f>IF(DLILibrary[[#This Row],[DLI/DLR]]="DLI",DLILibrary[[#This Row],[Value of DLI (in mln)]]/(VLOOKUP(DLILibrary[[#This Row],[Project ID]],'RBF Projects'!A:U,12,FALSE)),0)</f>
        <v>0</v>
      </c>
      <c r="N936" s="95" t="s">
        <v>61</v>
      </c>
      <c r="O936" s="45" t="s">
        <v>597</v>
      </c>
      <c r="P936" s="76" t="s">
        <v>28</v>
      </c>
      <c r="Q936" s="95" t="s">
        <v>1487</v>
      </c>
      <c r="R936" s="76" t="s">
        <v>2574</v>
      </c>
    </row>
    <row r="937" spans="1:18" ht="16" x14ac:dyDescent="0.2">
      <c r="A937" s="76" t="s">
        <v>133</v>
      </c>
      <c r="B937" s="95" t="s">
        <v>160</v>
      </c>
      <c r="C937" s="44" t="s">
        <v>21</v>
      </c>
      <c r="D937" s="76" t="s">
        <v>58</v>
      </c>
      <c r="E937" s="95" t="s">
        <v>102</v>
      </c>
      <c r="F937" s="95" t="s">
        <v>3232</v>
      </c>
      <c r="G937" s="95" t="s">
        <v>2833</v>
      </c>
      <c r="H937" s="95" t="s">
        <v>352</v>
      </c>
      <c r="I937" s="135" t="s">
        <v>262</v>
      </c>
      <c r="J937" s="136" t="str">
        <f>LEFT(DLILibrary[[#This Row],[DLI]], 3)</f>
        <v>DLI</v>
      </c>
      <c r="K937" s="162">
        <f>SUM(K938:K940)</f>
        <v>4.9580000000000002</v>
      </c>
      <c r="L937" s="162">
        <f>IF(DLILibrary[[#This Row],[DLI/DLR]]="DLI",IF(J938="DLR",0,DLILibrary[[#This Row],[Value of DLI (in mln)]]),DLILibrary[[#This Row],[Value of DLI (in mln)]])</f>
        <v>0</v>
      </c>
      <c r="M937" s="239">
        <f>IF(DLILibrary[[#This Row],[DLI/DLR]]="DLI",DLILibrary[[#This Row],[Value of DLI (in mln)]]/(VLOOKUP(DLILibrary[[#This Row],[Project ID]],'RBF Projects'!A:U,12,FALSE)),0)</f>
        <v>0.2069454879372235</v>
      </c>
      <c r="N937" s="95" t="s">
        <v>61</v>
      </c>
      <c r="O937" s="45" t="s">
        <v>597</v>
      </c>
      <c r="P937" s="76" t="s">
        <v>28</v>
      </c>
      <c r="Q937" s="95" t="s">
        <v>1484</v>
      </c>
      <c r="R937" s="76" t="s">
        <v>2382</v>
      </c>
    </row>
    <row r="938" spans="1:18" ht="16" outlineLevel="1" x14ac:dyDescent="0.2">
      <c r="A938" s="76" t="s">
        <v>133</v>
      </c>
      <c r="B938" s="95" t="s">
        <v>160</v>
      </c>
      <c r="C938" s="44" t="s">
        <v>21</v>
      </c>
      <c r="D938" s="76" t="s">
        <v>58</v>
      </c>
      <c r="E938" s="95" t="s">
        <v>102</v>
      </c>
      <c r="F938" s="95" t="s">
        <v>3232</v>
      </c>
      <c r="G938" s="95" t="s">
        <v>2833</v>
      </c>
      <c r="H938" s="95" t="s">
        <v>74</v>
      </c>
      <c r="I938" s="45" t="s">
        <v>257</v>
      </c>
      <c r="J938" s="95" t="str">
        <f>LEFT(DLILibrary[[#This Row],[DLI]], 3)</f>
        <v>DLR</v>
      </c>
      <c r="K938" s="160">
        <v>1</v>
      </c>
      <c r="L938" s="160">
        <f>IF(DLILibrary[[#This Row],[DLI/DLR]]="DLI",IF(J939="DLR",0,DLILibrary[[#This Row],[Value of DLI (in mln)]]),DLILibrary[[#This Row],[Value of DLI (in mln)]])</f>
        <v>1</v>
      </c>
      <c r="M938" s="239">
        <f>IF(DLILibrary[[#This Row],[DLI/DLR]]="DLI",DLILibrary[[#This Row],[Value of DLI (in mln)]]/(VLOOKUP(DLILibrary[[#This Row],[Project ID]],'RBF Projects'!A:U,12,FALSE)),0)</f>
        <v>0</v>
      </c>
      <c r="N938" s="95" t="s">
        <v>61</v>
      </c>
      <c r="O938" s="45" t="s">
        <v>265</v>
      </c>
      <c r="P938" s="76" t="s">
        <v>28</v>
      </c>
      <c r="Q938" s="95" t="s">
        <v>1488</v>
      </c>
      <c r="R938" s="76" t="s">
        <v>2574</v>
      </c>
    </row>
    <row r="939" spans="1:18" ht="16" outlineLevel="1" x14ac:dyDescent="0.2">
      <c r="A939" s="76" t="s">
        <v>133</v>
      </c>
      <c r="B939" s="95" t="s">
        <v>160</v>
      </c>
      <c r="C939" s="44" t="s">
        <v>21</v>
      </c>
      <c r="D939" s="76" t="s">
        <v>58</v>
      </c>
      <c r="E939" s="95" t="s">
        <v>102</v>
      </c>
      <c r="F939" s="95" t="s">
        <v>3232</v>
      </c>
      <c r="G939" s="95" t="s">
        <v>2833</v>
      </c>
      <c r="H939" s="95" t="s">
        <v>74</v>
      </c>
      <c r="I939" s="45" t="s">
        <v>258</v>
      </c>
      <c r="J939" s="95" t="str">
        <f>LEFT(DLILibrary[[#This Row],[DLI]], 3)</f>
        <v>DLR</v>
      </c>
      <c r="K939" s="160">
        <v>1.9790000000000001</v>
      </c>
      <c r="L939" s="160">
        <f>IF(DLILibrary[[#This Row],[DLI/DLR]]="DLI",IF(J940="DLR",0,DLILibrary[[#This Row],[Value of DLI (in mln)]]),DLILibrary[[#This Row],[Value of DLI (in mln)]])</f>
        <v>1.9790000000000001</v>
      </c>
      <c r="M939" s="239">
        <f>IF(DLILibrary[[#This Row],[DLI/DLR]]="DLI",DLILibrary[[#This Row],[Value of DLI (in mln)]]/(VLOOKUP(DLILibrary[[#This Row],[Project ID]],'RBF Projects'!A:U,12,FALSE)),0)</f>
        <v>0</v>
      </c>
      <c r="N939" s="95" t="s">
        <v>61</v>
      </c>
      <c r="O939" s="45" t="s">
        <v>266</v>
      </c>
      <c r="P939" s="76" t="s">
        <v>28</v>
      </c>
      <c r="Q939" s="95" t="s">
        <v>1488</v>
      </c>
      <c r="R939" s="76" t="s">
        <v>2574</v>
      </c>
    </row>
    <row r="940" spans="1:18" ht="14" customHeight="1" outlineLevel="1" x14ac:dyDescent="0.2">
      <c r="A940" s="76" t="s">
        <v>133</v>
      </c>
      <c r="B940" s="95" t="s">
        <v>160</v>
      </c>
      <c r="C940" s="44" t="s">
        <v>21</v>
      </c>
      <c r="D940" s="76" t="s">
        <v>58</v>
      </c>
      <c r="E940" s="95" t="s">
        <v>102</v>
      </c>
      <c r="F940" s="95" t="s">
        <v>3232</v>
      </c>
      <c r="G940" s="95" t="s">
        <v>2833</v>
      </c>
      <c r="H940" s="95" t="s">
        <v>74</v>
      </c>
      <c r="I940" s="45" t="s">
        <v>259</v>
      </c>
      <c r="J940" s="95" t="str">
        <f>LEFT(DLILibrary[[#This Row],[DLI]], 3)</f>
        <v>DLR</v>
      </c>
      <c r="K940" s="160">
        <v>1.9790000000000001</v>
      </c>
      <c r="L940" s="160">
        <f>IF(DLILibrary[[#This Row],[DLI/DLR]]="DLI",IF(J941="DLR",0,DLILibrary[[#This Row],[Value of DLI (in mln)]]),DLILibrary[[#This Row],[Value of DLI (in mln)]])</f>
        <v>1.9790000000000001</v>
      </c>
      <c r="M940" s="239">
        <f>IF(DLILibrary[[#This Row],[DLI/DLR]]="DLI",DLILibrary[[#This Row],[Value of DLI (in mln)]]/(VLOOKUP(DLILibrary[[#This Row],[Project ID]],'RBF Projects'!A:U,12,FALSE)),0)</f>
        <v>0</v>
      </c>
      <c r="N940" s="95" t="s">
        <v>61</v>
      </c>
      <c r="O940" s="45" t="s">
        <v>267</v>
      </c>
      <c r="P940" s="76" t="s">
        <v>28</v>
      </c>
      <c r="Q940" s="95" t="s">
        <v>1488</v>
      </c>
      <c r="R940" s="76" t="s">
        <v>2574</v>
      </c>
    </row>
    <row r="941" spans="1:18" s="78" customFormat="1" ht="16" x14ac:dyDescent="0.2">
      <c r="A941" s="77" t="s">
        <v>650</v>
      </c>
      <c r="B941" s="78" t="s">
        <v>160</v>
      </c>
      <c r="C941" s="151" t="s">
        <v>21</v>
      </c>
      <c r="D941" s="77" t="s">
        <v>58</v>
      </c>
      <c r="E941" s="78" t="s">
        <v>102</v>
      </c>
      <c r="F941" s="78" t="s">
        <v>3238</v>
      </c>
      <c r="G941" s="78" t="s">
        <v>3277</v>
      </c>
      <c r="H941" s="78" t="s">
        <v>75</v>
      </c>
      <c r="I941" s="129" t="s">
        <v>1489</v>
      </c>
      <c r="J941" s="130" t="str">
        <f>LEFT(DLILibrary[[#This Row],[DLI]], 3)</f>
        <v>DLI</v>
      </c>
      <c r="K941" s="131">
        <f>SUM(K942:K947)</f>
        <v>36</v>
      </c>
      <c r="L941" s="131">
        <f>IF(DLILibrary[[#This Row],[DLI/DLR]]="DLI",IF(J942="DLR",0,DLILibrary[[#This Row],[Value of DLI (in mln)]]),DLILibrary[[#This Row],[Value of DLI (in mln)]])</f>
        <v>0</v>
      </c>
      <c r="M941" s="239">
        <f>IF(DLILibrary[[#This Row],[DLI/DLR]]="DLI",DLILibrary[[#This Row],[Value of DLI (in mln)]]/(VLOOKUP(DLILibrary[[#This Row],[Project ID]],'RBF Projects'!A:U,12,FALSE)),0)</f>
        <v>0.19459459459459461</v>
      </c>
      <c r="N941" s="78" t="s">
        <v>995</v>
      </c>
      <c r="O941" s="133" t="s">
        <v>597</v>
      </c>
      <c r="P941" s="77" t="s">
        <v>28</v>
      </c>
      <c r="Q941" s="78" t="s">
        <v>995</v>
      </c>
      <c r="R941" s="77" t="s">
        <v>2278</v>
      </c>
    </row>
    <row r="942" spans="1:18" ht="16" outlineLevel="1" x14ac:dyDescent="0.2">
      <c r="A942" s="76" t="s">
        <v>650</v>
      </c>
      <c r="B942" s="95" t="s">
        <v>160</v>
      </c>
      <c r="C942" s="44" t="s">
        <v>21</v>
      </c>
      <c r="D942" s="76" t="s">
        <v>58</v>
      </c>
      <c r="E942" s="95" t="s">
        <v>102</v>
      </c>
      <c r="F942" s="95" t="s">
        <v>3231</v>
      </c>
      <c r="G942" s="95" t="s">
        <v>3266</v>
      </c>
      <c r="H942" s="95" t="s">
        <v>75</v>
      </c>
      <c r="I942" s="45" t="s">
        <v>1490</v>
      </c>
      <c r="J942" s="95" t="str">
        <f>LEFT(DLILibrary[[#This Row],[DLI]], 3)</f>
        <v>DLR</v>
      </c>
      <c r="K942" s="121">
        <v>6</v>
      </c>
      <c r="L942" s="121">
        <f>IF(DLILibrary[[#This Row],[DLI/DLR]]="DLI",IF(J943="DLR",0,DLILibrary[[#This Row],[Value of DLI (in mln)]]),DLILibrary[[#This Row],[Value of DLI (in mln)]])</f>
        <v>6</v>
      </c>
      <c r="M942" s="239">
        <f>IF(DLILibrary[[#This Row],[DLI/DLR]]="DLI",DLILibrary[[#This Row],[Value of DLI (in mln)]]/(VLOOKUP(DLILibrary[[#This Row],[Project ID]],'RBF Projects'!A:U,12,FALSE)),0)</f>
        <v>0</v>
      </c>
      <c r="N942" s="95" t="s">
        <v>62</v>
      </c>
      <c r="O942" s="45" t="s">
        <v>1507</v>
      </c>
      <c r="P942" s="43" t="s">
        <v>28</v>
      </c>
      <c r="Q942" s="95" t="s">
        <v>1515</v>
      </c>
      <c r="R942" s="76" t="s">
        <v>2572</v>
      </c>
    </row>
    <row r="943" spans="1:18" ht="16" outlineLevel="1" x14ac:dyDescent="0.2">
      <c r="A943" s="76" t="s">
        <v>650</v>
      </c>
      <c r="B943" s="95" t="s">
        <v>160</v>
      </c>
      <c r="C943" s="44" t="s">
        <v>21</v>
      </c>
      <c r="D943" s="76" t="s">
        <v>58</v>
      </c>
      <c r="E943" s="95" t="s">
        <v>102</v>
      </c>
      <c r="F943" s="95" t="s">
        <v>3231</v>
      </c>
      <c r="G943" s="95" t="s">
        <v>3266</v>
      </c>
      <c r="H943" s="95" t="s">
        <v>75</v>
      </c>
      <c r="I943" s="45" t="s">
        <v>3314</v>
      </c>
      <c r="J943" s="95" t="str">
        <f>LEFT(DLILibrary[[#This Row],[DLI]], 3)</f>
        <v>DLR</v>
      </c>
      <c r="K943" s="121">
        <v>6</v>
      </c>
      <c r="L943" s="121">
        <f>IF(DLILibrary[[#This Row],[DLI/DLR]]="DLI",IF(J944="DLR",0,DLILibrary[[#This Row],[Value of DLI (in mln)]]),DLILibrary[[#This Row],[Value of DLI (in mln)]])</f>
        <v>6</v>
      </c>
      <c r="M943" s="239">
        <f>IF(DLILibrary[[#This Row],[DLI/DLR]]="DLI",DLILibrary[[#This Row],[Value of DLI (in mln)]]/(VLOOKUP(DLILibrary[[#This Row],[Project ID]],'RBF Projects'!A:U,12,FALSE)),0)</f>
        <v>0</v>
      </c>
      <c r="N943" s="95" t="s">
        <v>62</v>
      </c>
      <c r="O943" s="45" t="s">
        <v>1507</v>
      </c>
      <c r="P943" s="43" t="s">
        <v>28</v>
      </c>
      <c r="Q943" s="95" t="s">
        <v>1515</v>
      </c>
      <c r="R943" s="76" t="s">
        <v>2572</v>
      </c>
    </row>
    <row r="944" spans="1:18" ht="16" outlineLevel="1" x14ac:dyDescent="0.2">
      <c r="A944" s="76" t="s">
        <v>650</v>
      </c>
      <c r="B944" s="95" t="s">
        <v>160</v>
      </c>
      <c r="C944" s="44" t="s">
        <v>21</v>
      </c>
      <c r="D944" s="76" t="s">
        <v>58</v>
      </c>
      <c r="E944" s="95" t="s">
        <v>102</v>
      </c>
      <c r="F944" s="95" t="s">
        <v>3231</v>
      </c>
      <c r="G944" s="95" t="s">
        <v>3266</v>
      </c>
      <c r="H944" s="95" t="s">
        <v>75</v>
      </c>
      <c r="I944" s="45" t="s">
        <v>1491</v>
      </c>
      <c r="J944" s="95" t="str">
        <f>LEFT(DLILibrary[[#This Row],[DLI]], 3)</f>
        <v>DLR</v>
      </c>
      <c r="K944" s="121">
        <v>6</v>
      </c>
      <c r="L944" s="121">
        <f>IF(DLILibrary[[#This Row],[DLI/DLR]]="DLI",IF(J945="DLR",0,DLILibrary[[#This Row],[Value of DLI (in mln)]]),DLILibrary[[#This Row],[Value of DLI (in mln)]])</f>
        <v>6</v>
      </c>
      <c r="M944" s="239">
        <f>IF(DLILibrary[[#This Row],[DLI/DLR]]="DLI",DLILibrary[[#This Row],[Value of DLI (in mln)]]/(VLOOKUP(DLILibrary[[#This Row],[Project ID]],'RBF Projects'!A:U,12,FALSE)),0)</f>
        <v>0</v>
      </c>
      <c r="N944" s="95" t="s">
        <v>62</v>
      </c>
      <c r="O944" s="45" t="s">
        <v>1507</v>
      </c>
      <c r="P944" s="43" t="s">
        <v>28</v>
      </c>
      <c r="Q944" s="95" t="s">
        <v>1515</v>
      </c>
      <c r="R944" s="76" t="s">
        <v>2572</v>
      </c>
    </row>
    <row r="945" spans="1:18" ht="16" outlineLevel="1" x14ac:dyDescent="0.2">
      <c r="A945" s="76" t="s">
        <v>650</v>
      </c>
      <c r="B945" s="95" t="s">
        <v>160</v>
      </c>
      <c r="C945" s="44" t="s">
        <v>21</v>
      </c>
      <c r="D945" s="76" t="s">
        <v>58</v>
      </c>
      <c r="E945" s="95" t="s">
        <v>102</v>
      </c>
      <c r="F945" s="95" t="s">
        <v>3231</v>
      </c>
      <c r="G945" s="95" t="s">
        <v>3266</v>
      </c>
      <c r="H945" s="95" t="s">
        <v>75</v>
      </c>
      <c r="I945" s="45" t="s">
        <v>2938</v>
      </c>
      <c r="J945" s="95" t="str">
        <f>LEFT(DLILibrary[[#This Row],[DLI]], 3)</f>
        <v>DLR</v>
      </c>
      <c r="K945" s="121">
        <v>6</v>
      </c>
      <c r="L945" s="121">
        <f>IF(DLILibrary[[#This Row],[DLI/DLR]]="DLI",IF(J946="DLR",0,DLILibrary[[#This Row],[Value of DLI (in mln)]]),DLILibrary[[#This Row],[Value of DLI (in mln)]])</f>
        <v>6</v>
      </c>
      <c r="M945" s="239">
        <f>IF(DLILibrary[[#This Row],[DLI/DLR]]="DLI",DLILibrary[[#This Row],[Value of DLI (in mln)]]/(VLOOKUP(DLILibrary[[#This Row],[Project ID]],'RBF Projects'!A:U,12,FALSE)),0)</f>
        <v>0</v>
      </c>
      <c r="N945" s="95" t="s">
        <v>61</v>
      </c>
      <c r="O945" s="45" t="s">
        <v>1526</v>
      </c>
      <c r="P945" s="43" t="s">
        <v>28</v>
      </c>
      <c r="Q945" s="95" t="s">
        <v>1516</v>
      </c>
      <c r="R945" s="76" t="s">
        <v>2572</v>
      </c>
    </row>
    <row r="946" spans="1:18" ht="16" outlineLevel="1" x14ac:dyDescent="0.2">
      <c r="A946" s="76" t="s">
        <v>650</v>
      </c>
      <c r="B946" s="95" t="s">
        <v>160</v>
      </c>
      <c r="C946" s="44" t="s">
        <v>21</v>
      </c>
      <c r="D946" s="76" t="s">
        <v>58</v>
      </c>
      <c r="E946" s="95" t="s">
        <v>102</v>
      </c>
      <c r="F946" s="95" t="s">
        <v>3231</v>
      </c>
      <c r="G946" s="95" t="s">
        <v>3266</v>
      </c>
      <c r="H946" s="95" t="s">
        <v>75</v>
      </c>
      <c r="I946" s="45" t="s">
        <v>1492</v>
      </c>
      <c r="J946" s="95" t="str">
        <f>LEFT(DLILibrary[[#This Row],[DLI]], 3)</f>
        <v>DLR</v>
      </c>
      <c r="K946" s="121">
        <v>6</v>
      </c>
      <c r="L946" s="121">
        <f>IF(DLILibrary[[#This Row],[DLI/DLR]]="DLI",IF(J947="DLR",0,DLILibrary[[#This Row],[Value of DLI (in mln)]]),DLILibrary[[#This Row],[Value of DLI (in mln)]])</f>
        <v>6</v>
      </c>
      <c r="M946" s="239">
        <f>IF(DLILibrary[[#This Row],[DLI/DLR]]="DLI",DLILibrary[[#This Row],[Value of DLI (in mln)]]/(VLOOKUP(DLILibrary[[#This Row],[Project ID]],'RBF Projects'!A:U,12,FALSE)),0)</f>
        <v>0</v>
      </c>
      <c r="N946" s="95" t="s">
        <v>62</v>
      </c>
      <c r="O946" s="45" t="s">
        <v>1507</v>
      </c>
      <c r="P946" s="43" t="s">
        <v>28</v>
      </c>
      <c r="Q946" s="95" t="s">
        <v>1516</v>
      </c>
      <c r="R946" s="76" t="s">
        <v>2572</v>
      </c>
    </row>
    <row r="947" spans="1:18" ht="16" outlineLevel="1" x14ac:dyDescent="0.2">
      <c r="A947" s="76" t="s">
        <v>650</v>
      </c>
      <c r="B947" s="95" t="s">
        <v>160</v>
      </c>
      <c r="C947" s="44" t="s">
        <v>21</v>
      </c>
      <c r="D947" s="76" t="s">
        <v>58</v>
      </c>
      <c r="E947" s="95" t="s">
        <v>102</v>
      </c>
      <c r="F947" s="95" t="s">
        <v>3231</v>
      </c>
      <c r="G947" s="95" t="s">
        <v>3266</v>
      </c>
      <c r="H947" s="95" t="s">
        <v>75</v>
      </c>
      <c r="I947" s="45" t="s">
        <v>1493</v>
      </c>
      <c r="J947" s="95" t="str">
        <f>LEFT(DLILibrary[[#This Row],[DLI]], 3)</f>
        <v>DLR</v>
      </c>
      <c r="K947" s="121">
        <v>6</v>
      </c>
      <c r="L947" s="121">
        <f>IF(DLILibrary[[#This Row],[DLI/DLR]]="DLI",IF(J948="DLR",0,DLILibrary[[#This Row],[Value of DLI (in mln)]]),DLILibrary[[#This Row],[Value of DLI (in mln)]])</f>
        <v>6</v>
      </c>
      <c r="M947" s="239">
        <f>IF(DLILibrary[[#This Row],[DLI/DLR]]="DLI",DLILibrary[[#This Row],[Value of DLI (in mln)]]/(VLOOKUP(DLILibrary[[#This Row],[Project ID]],'RBF Projects'!A:U,12,FALSE)),0)</f>
        <v>0</v>
      </c>
      <c r="N947" s="95" t="s">
        <v>61</v>
      </c>
      <c r="O947" s="45" t="s">
        <v>1508</v>
      </c>
      <c r="P947" s="43" t="s">
        <v>28</v>
      </c>
      <c r="Q947" s="95" t="s">
        <v>995</v>
      </c>
      <c r="R947" s="76" t="s">
        <v>2572</v>
      </c>
    </row>
    <row r="948" spans="1:18" ht="16" x14ac:dyDescent="0.2">
      <c r="A948" s="76" t="s">
        <v>650</v>
      </c>
      <c r="B948" s="95" t="s">
        <v>160</v>
      </c>
      <c r="C948" s="44" t="s">
        <v>21</v>
      </c>
      <c r="D948" s="76" t="s">
        <v>58</v>
      </c>
      <c r="E948" s="95" t="s">
        <v>102</v>
      </c>
      <c r="F948" s="95" t="s">
        <v>3230</v>
      </c>
      <c r="G948" s="95" t="s">
        <v>2829</v>
      </c>
      <c r="H948" s="95" t="s">
        <v>74</v>
      </c>
      <c r="I948" s="135" t="s">
        <v>261</v>
      </c>
      <c r="J948" s="136" t="str">
        <f>LEFT(DLILibrary[[#This Row],[DLI]], 3)</f>
        <v>DLI</v>
      </c>
      <c r="K948" s="137">
        <f>SUM(K949:K953)</f>
        <v>30</v>
      </c>
      <c r="L948" s="137">
        <f>IF(DLILibrary[[#This Row],[DLI/DLR]]="DLI",IF(J949="DLR",0,DLILibrary[[#This Row],[Value of DLI (in mln)]]),DLILibrary[[#This Row],[Value of DLI (in mln)]])</f>
        <v>0</v>
      </c>
      <c r="M948" s="239">
        <f>IF(DLILibrary[[#This Row],[DLI/DLR]]="DLI",DLILibrary[[#This Row],[Value of DLI (in mln)]]/(VLOOKUP(DLILibrary[[#This Row],[Project ID]],'RBF Projects'!A:U,12,FALSE)),0)</f>
        <v>0.16216216216216217</v>
      </c>
      <c r="N948" s="95" t="s">
        <v>995</v>
      </c>
      <c r="O948" s="152" t="s">
        <v>597</v>
      </c>
      <c r="P948" s="43" t="s">
        <v>28</v>
      </c>
      <c r="Q948" s="56" t="s">
        <v>1527</v>
      </c>
      <c r="R948" s="76" t="s">
        <v>2278</v>
      </c>
    </row>
    <row r="949" spans="1:18" ht="16" outlineLevel="1" x14ac:dyDescent="0.2">
      <c r="A949" s="76" t="s">
        <v>650</v>
      </c>
      <c r="B949" s="95" t="s">
        <v>160</v>
      </c>
      <c r="C949" s="44" t="s">
        <v>21</v>
      </c>
      <c r="D949" s="76" t="s">
        <v>58</v>
      </c>
      <c r="E949" s="95" t="s">
        <v>102</v>
      </c>
      <c r="F949" s="95" t="s">
        <v>3230</v>
      </c>
      <c r="G949" s="95" t="s">
        <v>2829</v>
      </c>
      <c r="H949" s="95" t="s">
        <v>75</v>
      </c>
      <c r="I949" s="45" t="s">
        <v>3315</v>
      </c>
      <c r="J949" s="95" t="str">
        <f>LEFT(DLILibrary[[#This Row],[DLI]], 3)</f>
        <v>DLR</v>
      </c>
      <c r="K949" s="121">
        <v>6</v>
      </c>
      <c r="L949" s="121">
        <f>IF(DLILibrary[[#This Row],[DLI/DLR]]="DLI",IF(J950="DLR",0,DLILibrary[[#This Row],[Value of DLI (in mln)]]),DLILibrary[[#This Row],[Value of DLI (in mln)]])</f>
        <v>6</v>
      </c>
      <c r="M949" s="239">
        <f>IF(DLILibrary[[#This Row],[DLI/DLR]]="DLI",DLILibrary[[#This Row],[Value of DLI (in mln)]]/(VLOOKUP(DLILibrary[[#This Row],[Project ID]],'RBF Projects'!A:U,12,FALSE)),0)</f>
        <v>0</v>
      </c>
      <c r="N949" s="95" t="s">
        <v>62</v>
      </c>
      <c r="O949" s="45" t="s">
        <v>1507</v>
      </c>
      <c r="P949" s="43" t="s">
        <v>28</v>
      </c>
      <c r="Q949" s="95" t="s">
        <v>1517</v>
      </c>
      <c r="R949" s="76" t="s">
        <v>2572</v>
      </c>
    </row>
    <row r="950" spans="1:18" ht="16" outlineLevel="1" x14ac:dyDescent="0.2">
      <c r="A950" s="76" t="s">
        <v>650</v>
      </c>
      <c r="B950" s="95" t="s">
        <v>160</v>
      </c>
      <c r="C950" s="44" t="s">
        <v>21</v>
      </c>
      <c r="D950" s="76" t="s">
        <v>58</v>
      </c>
      <c r="E950" s="95" t="s">
        <v>102</v>
      </c>
      <c r="F950" s="95" t="s">
        <v>3230</v>
      </c>
      <c r="G950" s="95" t="s">
        <v>2829</v>
      </c>
      <c r="H950" s="95" t="s">
        <v>75</v>
      </c>
      <c r="I950" s="45" t="s">
        <v>3316</v>
      </c>
      <c r="J950" s="95" t="str">
        <f>LEFT(DLILibrary[[#This Row],[DLI]], 3)</f>
        <v>DLR</v>
      </c>
      <c r="K950" s="121">
        <v>6</v>
      </c>
      <c r="L950" s="121">
        <f>IF(DLILibrary[[#This Row],[DLI/DLR]]="DLI",IF(J951="DLR",0,DLILibrary[[#This Row],[Value of DLI (in mln)]]),DLILibrary[[#This Row],[Value of DLI (in mln)]])</f>
        <v>6</v>
      </c>
      <c r="M950" s="239">
        <f>IF(DLILibrary[[#This Row],[DLI/DLR]]="DLI",DLILibrary[[#This Row],[Value of DLI (in mln)]]/(VLOOKUP(DLILibrary[[#This Row],[Project ID]],'RBF Projects'!A:U,12,FALSE)),0)</f>
        <v>0</v>
      </c>
      <c r="N950" s="95" t="s">
        <v>62</v>
      </c>
      <c r="O950" s="45" t="s">
        <v>1507</v>
      </c>
      <c r="P950" s="43" t="s">
        <v>28</v>
      </c>
      <c r="Q950" s="95" t="s">
        <v>1517</v>
      </c>
      <c r="R950" s="76" t="s">
        <v>2572</v>
      </c>
    </row>
    <row r="951" spans="1:18" ht="16" outlineLevel="1" x14ac:dyDescent="0.2">
      <c r="A951" s="76" t="s">
        <v>650</v>
      </c>
      <c r="B951" s="95" t="s">
        <v>160</v>
      </c>
      <c r="C951" s="44" t="s">
        <v>21</v>
      </c>
      <c r="D951" s="76" t="s">
        <v>58</v>
      </c>
      <c r="E951" s="95" t="s">
        <v>102</v>
      </c>
      <c r="F951" s="95" t="s">
        <v>3230</v>
      </c>
      <c r="G951" s="95" t="s">
        <v>2829</v>
      </c>
      <c r="H951" s="95" t="s">
        <v>75</v>
      </c>
      <c r="I951" s="45" t="s">
        <v>3317</v>
      </c>
      <c r="J951" s="95" t="str">
        <f>LEFT(DLILibrary[[#This Row],[DLI]], 3)</f>
        <v>DLR</v>
      </c>
      <c r="K951" s="121">
        <v>6</v>
      </c>
      <c r="L951" s="121">
        <f>IF(DLILibrary[[#This Row],[DLI/DLR]]="DLI",IF(J952="DLR",0,DLILibrary[[#This Row],[Value of DLI (in mln)]]),DLILibrary[[#This Row],[Value of DLI (in mln)]])</f>
        <v>6</v>
      </c>
      <c r="M951" s="239">
        <f>IF(DLILibrary[[#This Row],[DLI/DLR]]="DLI",DLILibrary[[#This Row],[Value of DLI (in mln)]]/(VLOOKUP(DLILibrary[[#This Row],[Project ID]],'RBF Projects'!A:U,12,FALSE)),0)</f>
        <v>0</v>
      </c>
      <c r="N951" s="95" t="s">
        <v>62</v>
      </c>
      <c r="O951" s="45" t="s">
        <v>1507</v>
      </c>
      <c r="P951" s="43" t="s">
        <v>28</v>
      </c>
      <c r="Q951" s="95" t="s">
        <v>1517</v>
      </c>
      <c r="R951" s="76" t="s">
        <v>2572</v>
      </c>
    </row>
    <row r="952" spans="1:18" ht="16" outlineLevel="1" x14ac:dyDescent="0.2">
      <c r="A952" s="76" t="s">
        <v>650</v>
      </c>
      <c r="B952" s="95" t="s">
        <v>160</v>
      </c>
      <c r="C952" s="44" t="s">
        <v>21</v>
      </c>
      <c r="D952" s="76" t="s">
        <v>58</v>
      </c>
      <c r="E952" s="95" t="s">
        <v>102</v>
      </c>
      <c r="F952" s="95" t="s">
        <v>3230</v>
      </c>
      <c r="G952" s="95" t="s">
        <v>53</v>
      </c>
      <c r="H952" s="95" t="s">
        <v>75</v>
      </c>
      <c r="I952" s="45" t="s">
        <v>1494</v>
      </c>
      <c r="J952" s="95" t="str">
        <f>LEFT(DLILibrary[[#This Row],[DLI]], 3)</f>
        <v>DLR</v>
      </c>
      <c r="K952" s="121">
        <v>6</v>
      </c>
      <c r="L952" s="121">
        <f>IF(DLILibrary[[#This Row],[DLI/DLR]]="DLI",IF(J953="DLR",0,DLILibrary[[#This Row],[Value of DLI (in mln)]]),DLILibrary[[#This Row],[Value of DLI (in mln)]])</f>
        <v>6</v>
      </c>
      <c r="M952" s="239">
        <f>IF(DLILibrary[[#This Row],[DLI/DLR]]="DLI",DLILibrary[[#This Row],[Value of DLI (in mln)]]/(VLOOKUP(DLILibrary[[#This Row],[Project ID]],'RBF Projects'!A:U,12,FALSE)),0)</f>
        <v>0</v>
      </c>
      <c r="N952" s="95" t="s">
        <v>61</v>
      </c>
      <c r="O952" s="45" t="s">
        <v>1509</v>
      </c>
      <c r="P952" s="43" t="s">
        <v>28</v>
      </c>
      <c r="Q952" s="95" t="s">
        <v>1517</v>
      </c>
      <c r="R952" s="76" t="s">
        <v>2572</v>
      </c>
    </row>
    <row r="953" spans="1:18" ht="16" outlineLevel="1" x14ac:dyDescent="0.2">
      <c r="A953" s="76" t="s">
        <v>650</v>
      </c>
      <c r="B953" s="95" t="s">
        <v>160</v>
      </c>
      <c r="C953" s="44" t="s">
        <v>21</v>
      </c>
      <c r="D953" s="76" t="s">
        <v>58</v>
      </c>
      <c r="E953" s="95" t="s">
        <v>102</v>
      </c>
      <c r="F953" s="95" t="s">
        <v>3230</v>
      </c>
      <c r="G953" s="95" t="s">
        <v>3293</v>
      </c>
      <c r="H953" s="95" t="s">
        <v>75</v>
      </c>
      <c r="I953" s="45" t="s">
        <v>1495</v>
      </c>
      <c r="J953" s="95" t="str">
        <f>LEFT(DLILibrary[[#This Row],[DLI]], 3)</f>
        <v>DLR</v>
      </c>
      <c r="K953" s="121">
        <v>6</v>
      </c>
      <c r="L953" s="121">
        <f>IF(DLILibrary[[#This Row],[DLI/DLR]]="DLI",IF(J954="DLR",0,DLILibrary[[#This Row],[Value of DLI (in mln)]]),DLILibrary[[#This Row],[Value of DLI (in mln)]])</f>
        <v>6</v>
      </c>
      <c r="M953" s="239">
        <f>IF(DLILibrary[[#This Row],[DLI/DLR]]="DLI",DLILibrary[[#This Row],[Value of DLI (in mln)]]/(VLOOKUP(DLILibrary[[#This Row],[Project ID]],'RBF Projects'!A:U,12,FALSE)),0)</f>
        <v>0</v>
      </c>
      <c r="N953" s="95" t="s">
        <v>61</v>
      </c>
      <c r="O953" s="45" t="s">
        <v>1510</v>
      </c>
      <c r="P953" s="43" t="s">
        <v>28</v>
      </c>
      <c r="Q953" s="95" t="s">
        <v>1518</v>
      </c>
      <c r="R953" s="76" t="s">
        <v>2572</v>
      </c>
    </row>
    <row r="954" spans="1:18" ht="16" x14ac:dyDescent="0.2">
      <c r="A954" s="76" t="s">
        <v>650</v>
      </c>
      <c r="B954" s="95" t="s">
        <v>160</v>
      </c>
      <c r="C954" s="44" t="s">
        <v>21</v>
      </c>
      <c r="D954" s="76" t="s">
        <v>58</v>
      </c>
      <c r="E954" s="95" t="s">
        <v>102</v>
      </c>
      <c r="F954" s="95" t="s">
        <v>3234</v>
      </c>
      <c r="G954" s="95" t="s">
        <v>3267</v>
      </c>
      <c r="H954" s="95" t="s">
        <v>75</v>
      </c>
      <c r="I954" s="135" t="s">
        <v>3319</v>
      </c>
      <c r="J954" s="136" t="str">
        <f>LEFT(DLILibrary[[#This Row],[DLI]], 3)</f>
        <v>DLI</v>
      </c>
      <c r="K954" s="137">
        <f>SUM(K955:K957)</f>
        <v>24</v>
      </c>
      <c r="L954" s="137">
        <f>IF(DLILibrary[[#This Row],[DLI/DLR]]="DLI",IF(J955="DLR",0,DLILibrary[[#This Row],[Value of DLI (in mln)]]),DLILibrary[[#This Row],[Value of DLI (in mln)]])</f>
        <v>0</v>
      </c>
      <c r="M954" s="239">
        <f>IF(DLILibrary[[#This Row],[DLI/DLR]]="DLI",DLILibrary[[#This Row],[Value of DLI (in mln)]]/(VLOOKUP(DLILibrary[[#This Row],[Project ID]],'RBF Projects'!A:U,12,FALSE)),0)</f>
        <v>0.12972972972972974</v>
      </c>
      <c r="N954" s="95" t="s">
        <v>62</v>
      </c>
      <c r="O954" s="152" t="s">
        <v>597</v>
      </c>
      <c r="P954" s="43" t="s">
        <v>28</v>
      </c>
      <c r="Q954" s="56" t="s">
        <v>995</v>
      </c>
      <c r="R954" s="76" t="s">
        <v>2279</v>
      </c>
    </row>
    <row r="955" spans="1:18" ht="16" outlineLevel="1" x14ac:dyDescent="0.2">
      <c r="A955" s="76" t="s">
        <v>650</v>
      </c>
      <c r="B955" s="95" t="s">
        <v>160</v>
      </c>
      <c r="C955" s="44" t="s">
        <v>21</v>
      </c>
      <c r="D955" s="76" t="s">
        <v>58</v>
      </c>
      <c r="E955" s="95" t="s">
        <v>102</v>
      </c>
      <c r="F955" s="95" t="s">
        <v>3234</v>
      </c>
      <c r="G955" s="95" t="s">
        <v>3267</v>
      </c>
      <c r="H955" s="95" t="s">
        <v>75</v>
      </c>
      <c r="I955" s="45" t="s">
        <v>3318</v>
      </c>
      <c r="J955" s="95" t="str">
        <f>LEFT(DLILibrary[[#This Row],[DLI]], 3)</f>
        <v>DLR</v>
      </c>
      <c r="K955" s="121">
        <v>8</v>
      </c>
      <c r="L955" s="121">
        <f>IF(DLILibrary[[#This Row],[DLI/DLR]]="DLI",IF(J956="DLR",0,DLILibrary[[#This Row],[Value of DLI (in mln)]]),DLILibrary[[#This Row],[Value of DLI (in mln)]])</f>
        <v>8</v>
      </c>
      <c r="M955" s="239">
        <f>IF(DLILibrary[[#This Row],[DLI/DLR]]="DLI",DLILibrary[[#This Row],[Value of DLI (in mln)]]/(VLOOKUP(DLILibrary[[#This Row],[Project ID]],'RBF Projects'!A:U,12,FALSE)),0)</f>
        <v>0</v>
      </c>
      <c r="N955" s="95" t="s">
        <v>62</v>
      </c>
      <c r="O955" s="45" t="s">
        <v>1511</v>
      </c>
      <c r="P955" s="43" t="s">
        <v>28</v>
      </c>
      <c r="Q955" s="56" t="s">
        <v>1519</v>
      </c>
      <c r="R955" s="76" t="s">
        <v>2572</v>
      </c>
    </row>
    <row r="956" spans="1:18" ht="16" outlineLevel="1" x14ac:dyDescent="0.2">
      <c r="A956" s="76" t="s">
        <v>650</v>
      </c>
      <c r="B956" s="95" t="s">
        <v>160</v>
      </c>
      <c r="C956" s="44" t="s">
        <v>21</v>
      </c>
      <c r="D956" s="76" t="s">
        <v>58</v>
      </c>
      <c r="E956" s="95" t="s">
        <v>102</v>
      </c>
      <c r="F956" s="95" t="s">
        <v>3234</v>
      </c>
      <c r="G956" s="95" t="s">
        <v>3267</v>
      </c>
      <c r="H956" s="95" t="s">
        <v>75</v>
      </c>
      <c r="I956" s="45" t="s">
        <v>1496</v>
      </c>
      <c r="J956" s="95" t="str">
        <f>LEFT(DLILibrary[[#This Row],[DLI]], 3)</f>
        <v>DLR</v>
      </c>
      <c r="K956" s="121">
        <v>8</v>
      </c>
      <c r="L956" s="121">
        <f>IF(DLILibrary[[#This Row],[DLI/DLR]]="DLI",IF(J957="DLR",0,DLILibrary[[#This Row],[Value of DLI (in mln)]]),DLILibrary[[#This Row],[Value of DLI (in mln)]])</f>
        <v>8</v>
      </c>
      <c r="M956" s="239">
        <f>IF(DLILibrary[[#This Row],[DLI/DLR]]="DLI",DLILibrary[[#This Row],[Value of DLI (in mln)]]/(VLOOKUP(DLILibrary[[#This Row],[Project ID]],'RBF Projects'!A:U,12,FALSE)),0)</f>
        <v>0</v>
      </c>
      <c r="N956" s="95" t="s">
        <v>62</v>
      </c>
      <c r="O956" s="45" t="s">
        <v>1511</v>
      </c>
      <c r="P956" s="43" t="s">
        <v>28</v>
      </c>
      <c r="Q956" s="56" t="s">
        <v>1519</v>
      </c>
      <c r="R956" s="76" t="s">
        <v>2572</v>
      </c>
    </row>
    <row r="957" spans="1:18" ht="16" outlineLevel="1" x14ac:dyDescent="0.2">
      <c r="A957" s="76" t="s">
        <v>650</v>
      </c>
      <c r="B957" s="95" t="s">
        <v>160</v>
      </c>
      <c r="C957" s="44" t="s">
        <v>21</v>
      </c>
      <c r="D957" s="76" t="s">
        <v>58</v>
      </c>
      <c r="E957" s="95" t="s">
        <v>102</v>
      </c>
      <c r="F957" s="95" t="s">
        <v>3234</v>
      </c>
      <c r="G957" s="95" t="s">
        <v>3267</v>
      </c>
      <c r="H957" s="95" t="s">
        <v>75</v>
      </c>
      <c r="I957" s="45" t="s">
        <v>1497</v>
      </c>
      <c r="J957" s="95" t="str">
        <f>LEFT(DLILibrary[[#This Row],[DLI]], 3)</f>
        <v>DLR</v>
      </c>
      <c r="K957" s="121">
        <v>8</v>
      </c>
      <c r="L957" s="121">
        <f>IF(DLILibrary[[#This Row],[DLI/DLR]]="DLI",IF(J958="DLR",0,DLILibrary[[#This Row],[Value of DLI (in mln)]]),DLILibrary[[#This Row],[Value of DLI (in mln)]])</f>
        <v>8</v>
      </c>
      <c r="M957" s="239">
        <f>IF(DLILibrary[[#This Row],[DLI/DLR]]="DLI",DLILibrary[[#This Row],[Value of DLI (in mln)]]/(VLOOKUP(DLILibrary[[#This Row],[Project ID]],'RBF Projects'!A:U,12,FALSE)),0)</f>
        <v>0</v>
      </c>
      <c r="N957" s="95" t="s">
        <v>62</v>
      </c>
      <c r="O957" s="45" t="s">
        <v>1511</v>
      </c>
      <c r="P957" s="43" t="s">
        <v>28</v>
      </c>
      <c r="Q957" s="95" t="s">
        <v>1520</v>
      </c>
      <c r="R957" s="76" t="s">
        <v>2572</v>
      </c>
    </row>
    <row r="958" spans="1:18" ht="16" x14ac:dyDescent="0.2">
      <c r="A958" s="76" t="s">
        <v>650</v>
      </c>
      <c r="B958" s="95" t="s">
        <v>160</v>
      </c>
      <c r="C958" s="44" t="s">
        <v>21</v>
      </c>
      <c r="D958" s="76" t="s">
        <v>58</v>
      </c>
      <c r="E958" s="95" t="s">
        <v>102</v>
      </c>
      <c r="F958" s="95" t="s">
        <v>3232</v>
      </c>
      <c r="G958" s="95" t="s">
        <v>3295</v>
      </c>
      <c r="H958" s="95" t="s">
        <v>75</v>
      </c>
      <c r="I958" s="135" t="s">
        <v>1498</v>
      </c>
      <c r="J958" s="136" t="str">
        <f>LEFT(DLILibrary[[#This Row],[DLI]], 3)</f>
        <v>DLI</v>
      </c>
      <c r="K958" s="137">
        <f>SUM(K959:K961)</f>
        <v>18</v>
      </c>
      <c r="L958" s="137">
        <f>IF(DLILibrary[[#This Row],[DLI/DLR]]="DLI",IF(J959="DLR",0,DLILibrary[[#This Row],[Value of DLI (in mln)]]),DLILibrary[[#This Row],[Value of DLI (in mln)]])</f>
        <v>0</v>
      </c>
      <c r="M958" s="239">
        <f>IF(DLILibrary[[#This Row],[DLI/DLR]]="DLI",DLILibrary[[#This Row],[Value of DLI (in mln)]]/(VLOOKUP(DLILibrary[[#This Row],[Project ID]],'RBF Projects'!A:U,12,FALSE)),0)</f>
        <v>9.7297297297297303E-2</v>
      </c>
      <c r="N958" s="95" t="s">
        <v>62</v>
      </c>
      <c r="O958" s="152" t="s">
        <v>597</v>
      </c>
      <c r="P958" s="43" t="s">
        <v>28</v>
      </c>
      <c r="Q958" s="56" t="s">
        <v>995</v>
      </c>
      <c r="R958" s="76" t="s">
        <v>2279</v>
      </c>
    </row>
    <row r="959" spans="1:18" ht="16" outlineLevel="1" x14ac:dyDescent="0.2">
      <c r="A959" s="76" t="s">
        <v>650</v>
      </c>
      <c r="B959" s="95" t="s">
        <v>160</v>
      </c>
      <c r="C959" s="44" t="s">
        <v>21</v>
      </c>
      <c r="D959" s="76" t="s">
        <v>58</v>
      </c>
      <c r="E959" s="95" t="s">
        <v>102</v>
      </c>
      <c r="F959" s="95" t="s">
        <v>3232</v>
      </c>
      <c r="G959" s="95" t="s">
        <v>3295</v>
      </c>
      <c r="H959" s="95" t="s">
        <v>75</v>
      </c>
      <c r="I959" s="45" t="s">
        <v>1499</v>
      </c>
      <c r="J959" s="95" t="str">
        <f>LEFT(DLILibrary[[#This Row],[DLI]], 3)</f>
        <v>DLR</v>
      </c>
      <c r="K959" s="121">
        <v>6</v>
      </c>
      <c r="L959" s="121">
        <f>IF(DLILibrary[[#This Row],[DLI/DLR]]="DLI",IF(J960="DLR",0,DLILibrary[[#This Row],[Value of DLI (in mln)]]),DLILibrary[[#This Row],[Value of DLI (in mln)]])</f>
        <v>6</v>
      </c>
      <c r="M959" s="239">
        <f>IF(DLILibrary[[#This Row],[DLI/DLR]]="DLI",DLILibrary[[#This Row],[Value of DLI (in mln)]]/(VLOOKUP(DLILibrary[[#This Row],[Project ID]],'RBF Projects'!A:U,12,FALSE)),0)</f>
        <v>0</v>
      </c>
      <c r="N959" s="95" t="s">
        <v>62</v>
      </c>
      <c r="O959" s="45" t="s">
        <v>1507</v>
      </c>
      <c r="P959" s="43" t="s">
        <v>28</v>
      </c>
      <c r="Q959" s="56" t="s">
        <v>1521</v>
      </c>
      <c r="R959" s="76" t="s">
        <v>2572</v>
      </c>
    </row>
    <row r="960" spans="1:18" ht="16" outlineLevel="1" x14ac:dyDescent="0.2">
      <c r="A960" s="76" t="s">
        <v>650</v>
      </c>
      <c r="B960" s="95" t="s">
        <v>160</v>
      </c>
      <c r="C960" s="44" t="s">
        <v>21</v>
      </c>
      <c r="D960" s="76" t="s">
        <v>58</v>
      </c>
      <c r="E960" s="95" t="s">
        <v>102</v>
      </c>
      <c r="F960" s="95" t="s">
        <v>3232</v>
      </c>
      <c r="G960" s="95" t="s">
        <v>3295</v>
      </c>
      <c r="H960" s="95" t="s">
        <v>75</v>
      </c>
      <c r="I960" s="45" t="s">
        <v>1500</v>
      </c>
      <c r="J960" s="95" t="str">
        <f>LEFT(DLILibrary[[#This Row],[DLI]], 3)</f>
        <v>DLR</v>
      </c>
      <c r="K960" s="121">
        <v>6</v>
      </c>
      <c r="L960" s="121">
        <f>IF(DLILibrary[[#This Row],[DLI/DLR]]="DLI",IF(J961="DLR",0,DLILibrary[[#This Row],[Value of DLI (in mln)]]),DLILibrary[[#This Row],[Value of DLI (in mln)]])</f>
        <v>6</v>
      </c>
      <c r="M960" s="239">
        <f>IF(DLILibrary[[#This Row],[DLI/DLR]]="DLI",DLILibrary[[#This Row],[Value of DLI (in mln)]]/(VLOOKUP(DLILibrary[[#This Row],[Project ID]],'RBF Projects'!A:U,12,FALSE)),0)</f>
        <v>0</v>
      </c>
      <c r="N960" s="95" t="s">
        <v>62</v>
      </c>
      <c r="O960" s="45" t="s">
        <v>1507</v>
      </c>
      <c r="P960" s="43" t="s">
        <v>28</v>
      </c>
      <c r="Q960" s="56" t="s">
        <v>1522</v>
      </c>
      <c r="R960" s="76" t="s">
        <v>2572</v>
      </c>
    </row>
    <row r="961" spans="1:18" ht="16" outlineLevel="1" x14ac:dyDescent="0.2">
      <c r="A961" s="76" t="s">
        <v>650</v>
      </c>
      <c r="B961" s="95" t="s">
        <v>160</v>
      </c>
      <c r="C961" s="44" t="s">
        <v>21</v>
      </c>
      <c r="D961" s="76" t="s">
        <v>58</v>
      </c>
      <c r="E961" s="95" t="s">
        <v>102</v>
      </c>
      <c r="F961" s="95" t="s">
        <v>3232</v>
      </c>
      <c r="G961" s="95" t="s">
        <v>3295</v>
      </c>
      <c r="H961" s="95" t="s">
        <v>75</v>
      </c>
      <c r="I961" s="45" t="s">
        <v>1501</v>
      </c>
      <c r="J961" s="95" t="str">
        <f>LEFT(DLILibrary[[#This Row],[DLI]], 3)</f>
        <v>DLR</v>
      </c>
      <c r="K961" s="121">
        <v>6</v>
      </c>
      <c r="L961" s="121">
        <f>IF(DLILibrary[[#This Row],[DLI/DLR]]="DLI",IF(J962="DLR",0,DLILibrary[[#This Row],[Value of DLI (in mln)]]),DLILibrary[[#This Row],[Value of DLI (in mln)]])</f>
        <v>6</v>
      </c>
      <c r="M961" s="239">
        <f>IF(DLILibrary[[#This Row],[DLI/DLR]]="DLI",DLILibrary[[#This Row],[Value of DLI (in mln)]]/(VLOOKUP(DLILibrary[[#This Row],[Project ID]],'RBF Projects'!A:U,12,FALSE)),0)</f>
        <v>0</v>
      </c>
      <c r="N961" s="95" t="s">
        <v>62</v>
      </c>
      <c r="O961" s="45" t="s">
        <v>1507</v>
      </c>
      <c r="P961" s="43" t="s">
        <v>28</v>
      </c>
      <c r="Q961" s="95" t="s">
        <v>1521</v>
      </c>
      <c r="R961" s="76" t="s">
        <v>2572</v>
      </c>
    </row>
    <row r="962" spans="1:18" ht="16" x14ac:dyDescent="0.2">
      <c r="A962" s="76" t="s">
        <v>650</v>
      </c>
      <c r="B962" s="95" t="s">
        <v>160</v>
      </c>
      <c r="C962" s="44" t="s">
        <v>21</v>
      </c>
      <c r="D962" s="76" t="s">
        <v>58</v>
      </c>
      <c r="E962" s="95" t="s">
        <v>102</v>
      </c>
      <c r="F962" s="95" t="s">
        <v>3231</v>
      </c>
      <c r="G962" s="95" t="s">
        <v>3472</v>
      </c>
      <c r="H962" s="95" t="s">
        <v>75</v>
      </c>
      <c r="I962" s="135" t="s">
        <v>1502</v>
      </c>
      <c r="J962" s="136" t="str">
        <f>LEFT(DLILibrary[[#This Row],[DLI]], 3)</f>
        <v>DLI</v>
      </c>
      <c r="K962" s="137">
        <f>SUM(K963:K966)</f>
        <v>32</v>
      </c>
      <c r="L962" s="137">
        <f>IF(DLILibrary[[#This Row],[DLI/DLR]]="DLI",IF(J963="DLR",0,DLILibrary[[#This Row],[Value of DLI (in mln)]]),DLILibrary[[#This Row],[Value of DLI (in mln)]])</f>
        <v>0</v>
      </c>
      <c r="M962" s="239">
        <f>IF(DLILibrary[[#This Row],[DLI/DLR]]="DLI",DLILibrary[[#This Row],[Value of DLI (in mln)]]/(VLOOKUP(DLILibrary[[#This Row],[Project ID]],'RBF Projects'!A:U,12,FALSE)),0)</f>
        <v>0.17297297297297298</v>
      </c>
      <c r="N962" s="95" t="s">
        <v>995</v>
      </c>
      <c r="O962" s="152" t="s">
        <v>597</v>
      </c>
      <c r="P962" s="43" t="s">
        <v>28</v>
      </c>
      <c r="Q962" s="56" t="s">
        <v>995</v>
      </c>
      <c r="R962" s="76" t="s">
        <v>2279</v>
      </c>
    </row>
    <row r="963" spans="1:18" ht="16" outlineLevel="1" x14ac:dyDescent="0.2">
      <c r="A963" s="76" t="s">
        <v>650</v>
      </c>
      <c r="B963" s="95" t="s">
        <v>160</v>
      </c>
      <c r="C963" s="44" t="s">
        <v>21</v>
      </c>
      <c r="D963" s="76" t="s">
        <v>58</v>
      </c>
      <c r="E963" s="95" t="s">
        <v>102</v>
      </c>
      <c r="F963" s="95" t="s">
        <v>3231</v>
      </c>
      <c r="G963" s="95" t="s">
        <v>3472</v>
      </c>
      <c r="H963" s="95" t="s">
        <v>75</v>
      </c>
      <c r="I963" s="45" t="s">
        <v>1503</v>
      </c>
      <c r="J963" s="95" t="str">
        <f>LEFT(DLILibrary[[#This Row],[DLI]], 3)</f>
        <v>DLR</v>
      </c>
      <c r="K963" s="121">
        <v>8</v>
      </c>
      <c r="L963" s="121">
        <f>IF(DLILibrary[[#This Row],[DLI/DLR]]="DLI",IF(J964="DLR",0,DLILibrary[[#This Row],[Value of DLI (in mln)]]),DLILibrary[[#This Row],[Value of DLI (in mln)]])</f>
        <v>8</v>
      </c>
      <c r="M963" s="239">
        <f>IF(DLILibrary[[#This Row],[DLI/DLR]]="DLI",DLILibrary[[#This Row],[Value of DLI (in mln)]]/(VLOOKUP(DLILibrary[[#This Row],[Project ID]],'RBF Projects'!A:U,12,FALSE)),0)</f>
        <v>0</v>
      </c>
      <c r="N963" s="95" t="s">
        <v>62</v>
      </c>
      <c r="O963" s="45" t="s">
        <v>1511</v>
      </c>
      <c r="P963" s="43" t="s">
        <v>28</v>
      </c>
      <c r="Q963" s="95" t="s">
        <v>1523</v>
      </c>
      <c r="R963" s="76" t="s">
        <v>2572</v>
      </c>
    </row>
    <row r="964" spans="1:18" ht="16" outlineLevel="1" x14ac:dyDescent="0.2">
      <c r="A964" s="76" t="s">
        <v>650</v>
      </c>
      <c r="B964" s="95" t="s">
        <v>160</v>
      </c>
      <c r="C964" s="44" t="s">
        <v>21</v>
      </c>
      <c r="D964" s="76" t="s">
        <v>58</v>
      </c>
      <c r="E964" s="95" t="s">
        <v>102</v>
      </c>
      <c r="F964" s="95" t="s">
        <v>3231</v>
      </c>
      <c r="G964" s="95" t="s">
        <v>3472</v>
      </c>
      <c r="H964" s="95" t="s">
        <v>75</v>
      </c>
      <c r="I964" s="45" t="s">
        <v>2805</v>
      </c>
      <c r="J964" s="95" t="str">
        <f>LEFT(DLILibrary[[#This Row],[DLI]], 3)</f>
        <v>DLR</v>
      </c>
      <c r="K964" s="121">
        <v>8</v>
      </c>
      <c r="L964" s="121">
        <f>IF(DLILibrary[[#This Row],[DLI/DLR]]="DLI",IF(J965="DLR",0,DLILibrary[[#This Row],[Value of DLI (in mln)]]),DLILibrary[[#This Row],[Value of DLI (in mln)]])</f>
        <v>8</v>
      </c>
      <c r="M964" s="239">
        <f>IF(DLILibrary[[#This Row],[DLI/DLR]]="DLI",DLILibrary[[#This Row],[Value of DLI (in mln)]]/(VLOOKUP(DLILibrary[[#This Row],[Project ID]],'RBF Projects'!A:U,12,FALSE)),0)</f>
        <v>0</v>
      </c>
      <c r="N964" s="95" t="s">
        <v>62</v>
      </c>
      <c r="O964" s="45" t="s">
        <v>1511</v>
      </c>
      <c r="P964" s="43" t="s">
        <v>28</v>
      </c>
      <c r="Q964" s="95" t="s">
        <v>1524</v>
      </c>
      <c r="R964" s="76" t="s">
        <v>2572</v>
      </c>
    </row>
    <row r="965" spans="1:18" ht="16" outlineLevel="1" x14ac:dyDescent="0.2">
      <c r="A965" s="76" t="s">
        <v>650</v>
      </c>
      <c r="B965" s="95" t="s">
        <v>160</v>
      </c>
      <c r="C965" s="44" t="s">
        <v>21</v>
      </c>
      <c r="D965" s="76" t="s">
        <v>58</v>
      </c>
      <c r="E965" s="95" t="s">
        <v>102</v>
      </c>
      <c r="F965" s="95" t="s">
        <v>3231</v>
      </c>
      <c r="G965" s="95" t="s">
        <v>3472</v>
      </c>
      <c r="H965" s="95" t="s">
        <v>75</v>
      </c>
      <c r="I965" s="45" t="s">
        <v>1504</v>
      </c>
      <c r="J965" s="95" t="str">
        <f>LEFT(DLILibrary[[#This Row],[DLI]], 3)</f>
        <v>DLR</v>
      </c>
      <c r="K965" s="121">
        <v>8</v>
      </c>
      <c r="L965" s="121">
        <f>IF(DLILibrary[[#This Row],[DLI/DLR]]="DLI",IF(J966="DLR",0,DLILibrary[[#This Row],[Value of DLI (in mln)]]),DLILibrary[[#This Row],[Value of DLI (in mln)]])</f>
        <v>8</v>
      </c>
      <c r="M965" s="239">
        <f>IF(DLILibrary[[#This Row],[DLI/DLR]]="DLI",DLILibrary[[#This Row],[Value of DLI (in mln)]]/(VLOOKUP(DLILibrary[[#This Row],[Project ID]],'RBF Projects'!A:U,12,FALSE)),0)</f>
        <v>0</v>
      </c>
      <c r="N965" s="95" t="s">
        <v>61</v>
      </c>
      <c r="O965" s="45" t="s">
        <v>1512</v>
      </c>
      <c r="P965" s="43" t="s">
        <v>28</v>
      </c>
      <c r="Q965" s="95" t="s">
        <v>1524</v>
      </c>
      <c r="R965" s="76" t="s">
        <v>2572</v>
      </c>
    </row>
    <row r="966" spans="1:18" ht="16" outlineLevel="1" x14ac:dyDescent="0.2">
      <c r="A966" s="76" t="s">
        <v>650</v>
      </c>
      <c r="B966" s="95" t="s">
        <v>160</v>
      </c>
      <c r="C966" s="44" t="s">
        <v>21</v>
      </c>
      <c r="D966" s="76" t="s">
        <v>58</v>
      </c>
      <c r="E966" s="95" t="s">
        <v>102</v>
      </c>
      <c r="F966" s="95" t="s">
        <v>3231</v>
      </c>
      <c r="G966" s="95" t="s">
        <v>3472</v>
      </c>
      <c r="H966" s="95" t="s">
        <v>75</v>
      </c>
      <c r="I966" s="45" t="s">
        <v>2806</v>
      </c>
      <c r="J966" s="95" t="str">
        <f>LEFT(DLILibrary[[#This Row],[DLI]], 3)</f>
        <v>DLR</v>
      </c>
      <c r="K966" s="121">
        <v>8</v>
      </c>
      <c r="L966" s="121">
        <f>IF(DLILibrary[[#This Row],[DLI/DLR]]="DLI",IF(J967="DLR",0,DLILibrary[[#This Row],[Value of DLI (in mln)]]),DLILibrary[[#This Row],[Value of DLI (in mln)]])</f>
        <v>8</v>
      </c>
      <c r="M966" s="239">
        <f>IF(DLILibrary[[#This Row],[DLI/DLR]]="DLI",DLILibrary[[#This Row],[Value of DLI (in mln)]]/(VLOOKUP(DLILibrary[[#This Row],[Project ID]],'RBF Projects'!A:U,12,FALSE)),0)</f>
        <v>0</v>
      </c>
      <c r="N966" s="95" t="s">
        <v>61</v>
      </c>
      <c r="O966" s="45" t="s">
        <v>1513</v>
      </c>
      <c r="P966" s="43" t="s">
        <v>28</v>
      </c>
      <c r="Q966" s="95" t="s">
        <v>1524</v>
      </c>
      <c r="R966" s="76" t="s">
        <v>2572</v>
      </c>
    </row>
    <row r="967" spans="1:18" ht="16" x14ac:dyDescent="0.2">
      <c r="A967" s="76" t="s">
        <v>650</v>
      </c>
      <c r="B967" s="95" t="s">
        <v>160</v>
      </c>
      <c r="C967" s="44" t="s">
        <v>21</v>
      </c>
      <c r="D967" s="76" t="s">
        <v>58</v>
      </c>
      <c r="E967" s="95" t="s">
        <v>102</v>
      </c>
      <c r="F967" s="95" t="s">
        <v>2810</v>
      </c>
      <c r="G967" s="95" t="s">
        <v>2824</v>
      </c>
      <c r="H967" s="95" t="s">
        <v>75</v>
      </c>
      <c r="I967" s="135" t="s">
        <v>2939</v>
      </c>
      <c r="J967" s="136" t="str">
        <f>LEFT(DLILibrary[[#This Row],[DLI]], 3)</f>
        <v>DLI</v>
      </c>
      <c r="K967" s="137">
        <f>SUM(K968:K972)</f>
        <v>45</v>
      </c>
      <c r="L967" s="137">
        <f>IF(DLILibrary[[#This Row],[DLI/DLR]]="DLI",IF(J968="DLR",0,DLILibrary[[#This Row],[Value of DLI (in mln)]]),DLILibrary[[#This Row],[Value of DLI (in mln)]])</f>
        <v>0</v>
      </c>
      <c r="M967" s="239">
        <f>IF(DLILibrary[[#This Row],[DLI/DLR]]="DLI",DLILibrary[[#This Row],[Value of DLI (in mln)]]/(VLOOKUP(DLILibrary[[#This Row],[Project ID]],'RBF Projects'!A:U,12,FALSE)),0)</f>
        <v>0.24324324324324326</v>
      </c>
      <c r="N967" s="95" t="s">
        <v>995</v>
      </c>
      <c r="O967" s="152" t="s">
        <v>597</v>
      </c>
      <c r="P967" s="43" t="s">
        <v>28</v>
      </c>
      <c r="Q967" s="56" t="s">
        <v>1527</v>
      </c>
      <c r="R967" s="76" t="s">
        <v>2279</v>
      </c>
    </row>
    <row r="968" spans="1:18" ht="16" outlineLevel="1" x14ac:dyDescent="0.2">
      <c r="A968" s="76" t="s">
        <v>650</v>
      </c>
      <c r="B968" s="95" t="s">
        <v>160</v>
      </c>
      <c r="C968" s="44" t="s">
        <v>21</v>
      </c>
      <c r="D968" s="76" t="s">
        <v>58</v>
      </c>
      <c r="E968" s="95" t="s">
        <v>102</v>
      </c>
      <c r="F968" s="95" t="s">
        <v>2810</v>
      </c>
      <c r="G968" s="95" t="s">
        <v>2815</v>
      </c>
      <c r="H968" s="95" t="s">
        <v>75</v>
      </c>
      <c r="I968" s="45" t="s">
        <v>3106</v>
      </c>
      <c r="J968" s="95" t="str">
        <f>LEFT(DLILibrary[[#This Row],[DLI]], 3)</f>
        <v>DLR</v>
      </c>
      <c r="K968" s="121">
        <v>9</v>
      </c>
      <c r="L968" s="121">
        <f>IF(DLILibrary[[#This Row],[DLI/DLR]]="DLI",IF(J969="DLR",0,DLILibrary[[#This Row],[Value of DLI (in mln)]]),DLILibrary[[#This Row],[Value of DLI (in mln)]])</f>
        <v>9</v>
      </c>
      <c r="M968" s="239">
        <f>IF(DLILibrary[[#This Row],[DLI/DLR]]="DLI",DLILibrary[[#This Row],[Value of DLI (in mln)]]/(VLOOKUP(DLILibrary[[#This Row],[Project ID]],'RBF Projects'!A:U,12,FALSE)),0)</f>
        <v>0</v>
      </c>
      <c r="N968" s="95" t="s">
        <v>62</v>
      </c>
      <c r="O968" s="45" t="s">
        <v>2940</v>
      </c>
      <c r="P968" s="43" t="s">
        <v>28</v>
      </c>
      <c r="Q968" s="56" t="s">
        <v>1525</v>
      </c>
      <c r="R968" s="76" t="s">
        <v>2572</v>
      </c>
    </row>
    <row r="969" spans="1:18" ht="16" outlineLevel="1" x14ac:dyDescent="0.2">
      <c r="A969" s="76" t="s">
        <v>650</v>
      </c>
      <c r="B969" s="95" t="s">
        <v>160</v>
      </c>
      <c r="C969" s="44" t="s">
        <v>21</v>
      </c>
      <c r="D969" s="76" t="s">
        <v>58</v>
      </c>
      <c r="E969" s="95" t="s">
        <v>102</v>
      </c>
      <c r="F969" s="95" t="s">
        <v>2810</v>
      </c>
      <c r="G969" s="95" t="s">
        <v>3263</v>
      </c>
      <c r="H969" s="95" t="s">
        <v>75</v>
      </c>
      <c r="I969" s="45" t="s">
        <v>1505</v>
      </c>
      <c r="J969" s="95" t="str">
        <f>LEFT(DLILibrary[[#This Row],[DLI]], 3)</f>
        <v>DLR</v>
      </c>
      <c r="K969" s="121">
        <v>9</v>
      </c>
      <c r="L969" s="121">
        <f>IF(DLILibrary[[#This Row],[DLI/DLR]]="DLI",IF(J970="DLR",0,DLILibrary[[#This Row],[Value of DLI (in mln)]]),DLILibrary[[#This Row],[Value of DLI (in mln)]])</f>
        <v>9</v>
      </c>
      <c r="M969" s="239">
        <f>IF(DLILibrary[[#This Row],[DLI/DLR]]="DLI",DLILibrary[[#This Row],[Value of DLI (in mln)]]/(VLOOKUP(DLILibrary[[#This Row],[Project ID]],'RBF Projects'!A:U,12,FALSE)),0)</f>
        <v>0</v>
      </c>
      <c r="N969" s="95" t="s">
        <v>62</v>
      </c>
      <c r="O969" s="45" t="s">
        <v>1514</v>
      </c>
      <c r="P969" s="43" t="s">
        <v>28</v>
      </c>
      <c r="Q969" s="56" t="s">
        <v>1525</v>
      </c>
      <c r="R969" s="76" t="s">
        <v>2572</v>
      </c>
    </row>
    <row r="970" spans="1:18" ht="16" outlineLevel="1" x14ac:dyDescent="0.2">
      <c r="A970" s="76" t="s">
        <v>650</v>
      </c>
      <c r="B970" s="95" t="s">
        <v>160</v>
      </c>
      <c r="C970" s="44" t="s">
        <v>21</v>
      </c>
      <c r="D970" s="76" t="s">
        <v>58</v>
      </c>
      <c r="E970" s="95" t="s">
        <v>102</v>
      </c>
      <c r="F970" s="95" t="s">
        <v>2810</v>
      </c>
      <c r="G970" s="95" t="s">
        <v>2815</v>
      </c>
      <c r="H970" s="95" t="s">
        <v>75</v>
      </c>
      <c r="I970" s="45" t="s">
        <v>3107</v>
      </c>
      <c r="J970" s="95" t="str">
        <f>LEFT(DLILibrary[[#This Row],[DLI]], 3)</f>
        <v>DLR</v>
      </c>
      <c r="K970" s="121">
        <v>9</v>
      </c>
      <c r="L970" s="121">
        <f>IF(DLILibrary[[#This Row],[DLI/DLR]]="DLI",IF(J971="DLR",0,DLILibrary[[#This Row],[Value of DLI (in mln)]]),DLILibrary[[#This Row],[Value of DLI (in mln)]])</f>
        <v>9</v>
      </c>
      <c r="M970" s="239">
        <f>IF(DLILibrary[[#This Row],[DLI/DLR]]="DLI",DLILibrary[[#This Row],[Value of DLI (in mln)]]/(VLOOKUP(DLILibrary[[#This Row],[Project ID]],'RBF Projects'!A:U,12,FALSE)),0)</f>
        <v>0</v>
      </c>
      <c r="N970" s="95" t="s">
        <v>62</v>
      </c>
      <c r="O970" s="45" t="s">
        <v>1514</v>
      </c>
      <c r="P970" s="43" t="s">
        <v>28</v>
      </c>
      <c r="Q970" s="56" t="s">
        <v>1525</v>
      </c>
      <c r="R970" s="76" t="s">
        <v>2572</v>
      </c>
    </row>
    <row r="971" spans="1:18" ht="16" outlineLevel="1" x14ac:dyDescent="0.2">
      <c r="A971" s="76" t="s">
        <v>650</v>
      </c>
      <c r="B971" s="95" t="s">
        <v>160</v>
      </c>
      <c r="C971" s="44" t="s">
        <v>21</v>
      </c>
      <c r="D971" s="76" t="s">
        <v>58</v>
      </c>
      <c r="E971" s="95" t="s">
        <v>102</v>
      </c>
      <c r="F971" s="95" t="s">
        <v>2810</v>
      </c>
      <c r="G971" s="95" t="s">
        <v>3263</v>
      </c>
      <c r="H971" s="95" t="s">
        <v>75</v>
      </c>
      <c r="I971" s="45" t="s">
        <v>1506</v>
      </c>
      <c r="J971" s="95" t="str">
        <f>LEFT(DLILibrary[[#This Row],[DLI]], 3)</f>
        <v>DLR</v>
      </c>
      <c r="K971" s="121">
        <v>9</v>
      </c>
      <c r="L971" s="121">
        <f>IF(DLILibrary[[#This Row],[DLI/DLR]]="DLI",IF(J972="DLR",0,DLILibrary[[#This Row],[Value of DLI (in mln)]]),DLILibrary[[#This Row],[Value of DLI (in mln)]])</f>
        <v>9</v>
      </c>
      <c r="M971" s="239">
        <f>IF(DLILibrary[[#This Row],[DLI/DLR]]="DLI",DLILibrary[[#This Row],[Value of DLI (in mln)]]/(VLOOKUP(DLILibrary[[#This Row],[Project ID]],'RBF Projects'!A:U,12,FALSE)),0)</f>
        <v>0</v>
      </c>
      <c r="N971" s="95" t="s">
        <v>62</v>
      </c>
      <c r="O971" s="45" t="s">
        <v>1514</v>
      </c>
      <c r="P971" s="43" t="s">
        <v>28</v>
      </c>
      <c r="Q971" s="56" t="s">
        <v>1525</v>
      </c>
      <c r="R971" s="76" t="s">
        <v>2572</v>
      </c>
    </row>
    <row r="972" spans="1:18" ht="16" outlineLevel="1" x14ac:dyDescent="0.2">
      <c r="A972" s="76" t="s">
        <v>650</v>
      </c>
      <c r="B972" s="95" t="s">
        <v>160</v>
      </c>
      <c r="C972" s="44" t="s">
        <v>21</v>
      </c>
      <c r="D972" s="76" t="s">
        <v>58</v>
      </c>
      <c r="E972" s="95" t="s">
        <v>102</v>
      </c>
      <c r="F972" s="95" t="s">
        <v>2810</v>
      </c>
      <c r="G972" s="95" t="s">
        <v>2815</v>
      </c>
      <c r="H972" s="95" t="s">
        <v>75</v>
      </c>
      <c r="I972" s="45" t="s">
        <v>3108</v>
      </c>
      <c r="J972" s="95" t="str">
        <f>LEFT(DLILibrary[[#This Row],[DLI]], 3)</f>
        <v>DLR</v>
      </c>
      <c r="K972" s="121">
        <v>9</v>
      </c>
      <c r="L972" s="121">
        <f>IF(DLILibrary[[#This Row],[DLI/DLR]]="DLI",IF(J973="DLR",0,DLILibrary[[#This Row],[Value of DLI (in mln)]]),DLILibrary[[#This Row],[Value of DLI (in mln)]])</f>
        <v>9</v>
      </c>
      <c r="M972" s="239">
        <f>IF(DLILibrary[[#This Row],[DLI/DLR]]="DLI",DLILibrary[[#This Row],[Value of DLI (in mln)]]/(VLOOKUP(DLILibrary[[#This Row],[Project ID]],'RBF Projects'!A:U,12,FALSE)),0)</f>
        <v>0</v>
      </c>
      <c r="N972" s="95" t="s">
        <v>61</v>
      </c>
      <c r="O972" s="45" t="s">
        <v>3109</v>
      </c>
      <c r="P972" s="43" t="s">
        <v>28</v>
      </c>
      <c r="Q972" s="56" t="s">
        <v>1525</v>
      </c>
      <c r="R972" s="76" t="s">
        <v>2572</v>
      </c>
    </row>
    <row r="973" spans="1:18" s="78" customFormat="1" ht="16" x14ac:dyDescent="0.2">
      <c r="A973" s="77" t="s">
        <v>651</v>
      </c>
      <c r="B973" s="78" t="s">
        <v>911</v>
      </c>
      <c r="C973" s="151" t="s">
        <v>23</v>
      </c>
      <c r="D973" s="77" t="s">
        <v>59</v>
      </c>
      <c r="E973" s="78" t="s">
        <v>102</v>
      </c>
      <c r="F973" s="78" t="s">
        <v>2810</v>
      </c>
      <c r="G973" s="78" t="s">
        <v>2819</v>
      </c>
      <c r="H973" s="78" t="s">
        <v>74</v>
      </c>
      <c r="I973" s="129" t="s">
        <v>2941</v>
      </c>
      <c r="J973" s="130" t="str">
        <f>LEFT(DLILibrary[[#This Row],[DLI]], 3)</f>
        <v>DLI</v>
      </c>
      <c r="K973" s="131">
        <v>1</v>
      </c>
      <c r="L973" s="131">
        <f>IF(DLILibrary[[#This Row],[DLI/DLR]]="DLI",IF(J974="DLR",0,DLILibrary[[#This Row],[Value of DLI (in mln)]]),DLILibrary[[#This Row],[Value of DLI (in mln)]])</f>
        <v>1</v>
      </c>
      <c r="M973" s="239">
        <f>IF(DLILibrary[[#This Row],[DLI/DLR]]="DLI",DLILibrary[[#This Row],[Value of DLI (in mln)]]/(VLOOKUP(DLILibrary[[#This Row],[Project ID]],'RBF Projects'!A:U,12,FALSE)),0)</f>
        <v>0.14285714285714285</v>
      </c>
      <c r="N973" s="78" t="s">
        <v>62</v>
      </c>
      <c r="O973" s="144" t="s">
        <v>472</v>
      </c>
      <c r="P973" s="77" t="s">
        <v>29</v>
      </c>
      <c r="Q973" s="78" t="s">
        <v>1536</v>
      </c>
      <c r="R973" s="77" t="s">
        <v>62</v>
      </c>
    </row>
    <row r="974" spans="1:18" ht="16" x14ac:dyDescent="0.2">
      <c r="A974" s="76" t="s">
        <v>651</v>
      </c>
      <c r="B974" s="95" t="s">
        <v>911</v>
      </c>
      <c r="C974" s="44" t="s">
        <v>23</v>
      </c>
      <c r="D974" s="76" t="s">
        <v>59</v>
      </c>
      <c r="E974" s="95" t="s">
        <v>102</v>
      </c>
      <c r="F974" s="95" t="s">
        <v>2810</v>
      </c>
      <c r="G974" s="95" t="s">
        <v>2817</v>
      </c>
      <c r="H974" s="95" t="s">
        <v>352</v>
      </c>
      <c r="I974" s="135" t="s">
        <v>1534</v>
      </c>
      <c r="J974" s="136" t="str">
        <f>LEFT(DLILibrary[[#This Row],[DLI]], 3)</f>
        <v>DLI</v>
      </c>
      <c r="K974" s="137">
        <v>1</v>
      </c>
      <c r="L974" s="137">
        <f>IF(DLILibrary[[#This Row],[DLI/DLR]]="DLI",IF(J975="DLR",0,DLILibrary[[#This Row],[Value of DLI (in mln)]]),DLILibrary[[#This Row],[Value of DLI (in mln)]])</f>
        <v>1</v>
      </c>
      <c r="M974" s="239">
        <f>IF(DLILibrary[[#This Row],[DLI/DLR]]="DLI",DLILibrary[[#This Row],[Value of DLI (in mln)]]/(VLOOKUP(DLILibrary[[#This Row],[Project ID]],'RBF Projects'!A:U,12,FALSE)),0)</f>
        <v>0.14285714285714285</v>
      </c>
      <c r="N974" s="95" t="s">
        <v>62</v>
      </c>
      <c r="O974" s="152" t="s">
        <v>472</v>
      </c>
      <c r="P974" s="43" t="s">
        <v>29</v>
      </c>
      <c r="Q974" s="95" t="s">
        <v>1536</v>
      </c>
      <c r="R974" s="76" t="s">
        <v>62</v>
      </c>
    </row>
    <row r="975" spans="1:18" ht="16" x14ac:dyDescent="0.2">
      <c r="A975" s="76" t="s">
        <v>651</v>
      </c>
      <c r="B975" s="95" t="s">
        <v>911</v>
      </c>
      <c r="C975" s="44" t="s">
        <v>23</v>
      </c>
      <c r="D975" s="76" t="s">
        <v>59</v>
      </c>
      <c r="E975" s="95" t="s">
        <v>102</v>
      </c>
      <c r="F975" s="95" t="s">
        <v>2810</v>
      </c>
      <c r="G975" s="95" t="s">
        <v>2819</v>
      </c>
      <c r="H975" s="95" t="s">
        <v>75</v>
      </c>
      <c r="I975" s="135" t="s">
        <v>3110</v>
      </c>
      <c r="J975" s="136" t="str">
        <f>LEFT(DLILibrary[[#This Row],[DLI]], 3)</f>
        <v>DLI</v>
      </c>
      <c r="K975" s="137">
        <v>1</v>
      </c>
      <c r="L975" s="137">
        <f>IF(DLILibrary[[#This Row],[DLI/DLR]]="DLI",IF(J976="DLR",0,DLILibrary[[#This Row],[Value of DLI (in mln)]]),DLILibrary[[#This Row],[Value of DLI (in mln)]])</f>
        <v>1</v>
      </c>
      <c r="M975" s="239">
        <f>IF(DLILibrary[[#This Row],[DLI/DLR]]="DLI",DLILibrary[[#This Row],[Value of DLI (in mln)]]/(VLOOKUP(DLILibrary[[#This Row],[Project ID]],'RBF Projects'!A:U,12,FALSE)),0)</f>
        <v>0.14285714285714285</v>
      </c>
      <c r="N975" s="95" t="s">
        <v>61</v>
      </c>
      <c r="O975" s="45" t="s">
        <v>3111</v>
      </c>
      <c r="P975" s="43" t="s">
        <v>28</v>
      </c>
      <c r="Q975" s="95" t="s">
        <v>1537</v>
      </c>
      <c r="R975" s="76" t="s">
        <v>62</v>
      </c>
    </row>
    <row r="976" spans="1:18" ht="16" x14ac:dyDescent="0.2">
      <c r="A976" s="76" t="s">
        <v>651</v>
      </c>
      <c r="B976" s="95" t="s">
        <v>911</v>
      </c>
      <c r="C976" s="44" t="s">
        <v>23</v>
      </c>
      <c r="D976" s="76" t="s">
        <v>59</v>
      </c>
      <c r="E976" s="95" t="s">
        <v>102</v>
      </c>
      <c r="F976" s="95" t="s">
        <v>2810</v>
      </c>
      <c r="G976" s="95" t="s">
        <v>2815</v>
      </c>
      <c r="H976" s="95" t="s">
        <v>352</v>
      </c>
      <c r="I976" s="135" t="s">
        <v>1535</v>
      </c>
      <c r="J976" s="136" t="str">
        <f>LEFT(DLILibrary[[#This Row],[DLI]], 3)</f>
        <v>DLI</v>
      </c>
      <c r="K976" s="137">
        <v>1</v>
      </c>
      <c r="L976" s="137">
        <f>IF(DLILibrary[[#This Row],[DLI/DLR]]="DLI",IF(J977="DLR",0,DLILibrary[[#This Row],[Value of DLI (in mln)]]),DLILibrary[[#This Row],[Value of DLI (in mln)]])</f>
        <v>1</v>
      </c>
      <c r="M976" s="239">
        <f>IF(DLILibrary[[#This Row],[DLI/DLR]]="DLI",DLILibrary[[#This Row],[Value of DLI (in mln)]]/(VLOOKUP(DLILibrary[[#This Row],[Project ID]],'RBF Projects'!A:U,12,FALSE)),0)</f>
        <v>0.14285714285714285</v>
      </c>
      <c r="N976" s="95" t="s">
        <v>62</v>
      </c>
      <c r="O976" s="152" t="s">
        <v>472</v>
      </c>
      <c r="P976" s="43" t="s">
        <v>29</v>
      </c>
      <c r="Q976" s="95" t="s">
        <v>1536</v>
      </c>
      <c r="R976" s="76" t="s">
        <v>62</v>
      </c>
    </row>
    <row r="977" spans="1:18" ht="16" x14ac:dyDescent="0.2">
      <c r="A977" s="76" t="s">
        <v>651</v>
      </c>
      <c r="B977" s="95" t="s">
        <v>911</v>
      </c>
      <c r="C977" s="44" t="s">
        <v>23</v>
      </c>
      <c r="D977" s="76" t="s">
        <v>59</v>
      </c>
      <c r="E977" s="95" t="s">
        <v>102</v>
      </c>
      <c r="F977" s="95" t="s">
        <v>2810</v>
      </c>
      <c r="G977" s="95" t="s">
        <v>2820</v>
      </c>
      <c r="H977" s="95" t="s">
        <v>352</v>
      </c>
      <c r="I977" s="135" t="s">
        <v>2942</v>
      </c>
      <c r="J977" s="136" t="str">
        <f>LEFT(DLILibrary[[#This Row],[DLI]], 3)</f>
        <v>DLI</v>
      </c>
      <c r="K977" s="137">
        <v>1.5</v>
      </c>
      <c r="L977" s="137">
        <f>IF(DLILibrary[[#This Row],[DLI/DLR]]="DLI",IF(J978="DLR",0,DLILibrary[[#This Row],[Value of DLI (in mln)]]),DLILibrary[[#This Row],[Value of DLI (in mln)]])</f>
        <v>1.5</v>
      </c>
      <c r="M977" s="239">
        <f>IF(DLILibrary[[#This Row],[DLI/DLR]]="DLI",DLILibrary[[#This Row],[Value of DLI (in mln)]]/(VLOOKUP(DLILibrary[[#This Row],[Project ID]],'RBF Projects'!A:U,12,FALSE)),0)</f>
        <v>0.21428571428571427</v>
      </c>
      <c r="N977" s="95" t="s">
        <v>61</v>
      </c>
      <c r="O977" s="45" t="s">
        <v>1538</v>
      </c>
      <c r="P977" s="43" t="s">
        <v>28</v>
      </c>
      <c r="Q977" s="95" t="s">
        <v>1539</v>
      </c>
      <c r="R977" s="76" t="s">
        <v>62</v>
      </c>
    </row>
    <row r="978" spans="1:18" ht="16" x14ac:dyDescent="0.2">
      <c r="A978" s="76" t="s">
        <v>651</v>
      </c>
      <c r="B978" s="95" t="s">
        <v>911</v>
      </c>
      <c r="C978" s="44" t="s">
        <v>23</v>
      </c>
      <c r="D978" s="76" t="s">
        <v>59</v>
      </c>
      <c r="E978" s="95" t="s">
        <v>102</v>
      </c>
      <c r="F978" s="95" t="s">
        <v>2810</v>
      </c>
      <c r="G978" s="95" t="s">
        <v>2819</v>
      </c>
      <c r="H978" s="95" t="s">
        <v>352</v>
      </c>
      <c r="I978" s="135" t="s">
        <v>3112</v>
      </c>
      <c r="J978" s="136" t="str">
        <f>LEFT(DLILibrary[[#This Row],[DLI]], 3)</f>
        <v>DLI</v>
      </c>
      <c r="K978" s="137">
        <v>0.5</v>
      </c>
      <c r="L978" s="137">
        <f>IF(DLILibrary[[#This Row],[DLI/DLR]]="DLI",IF(J979="DLR",0,DLILibrary[[#This Row],[Value of DLI (in mln)]]),DLILibrary[[#This Row],[Value of DLI (in mln)]])</f>
        <v>0.5</v>
      </c>
      <c r="M978" s="239">
        <f>IF(DLILibrary[[#This Row],[DLI/DLR]]="DLI",DLILibrary[[#This Row],[Value of DLI (in mln)]]/(VLOOKUP(DLILibrary[[#This Row],[Project ID]],'RBF Projects'!A:U,12,FALSE)),0)</f>
        <v>7.1428571428571425E-2</v>
      </c>
      <c r="N978" s="95" t="s">
        <v>61</v>
      </c>
      <c r="O978" s="45" t="s">
        <v>3113</v>
      </c>
      <c r="P978" s="43" t="s">
        <v>28</v>
      </c>
      <c r="Q978" s="95" t="s">
        <v>1540</v>
      </c>
      <c r="R978" s="76" t="s">
        <v>62</v>
      </c>
    </row>
    <row r="979" spans="1:18" ht="16" x14ac:dyDescent="0.2">
      <c r="A979" s="76" t="s">
        <v>651</v>
      </c>
      <c r="B979" s="95" t="s">
        <v>911</v>
      </c>
      <c r="C979" s="44" t="s">
        <v>23</v>
      </c>
      <c r="D979" s="76" t="s">
        <v>59</v>
      </c>
      <c r="E979" s="95" t="s">
        <v>102</v>
      </c>
      <c r="F979" s="95" t="s">
        <v>2810</v>
      </c>
      <c r="G979" s="95" t="s">
        <v>2819</v>
      </c>
      <c r="H979" s="95" t="s">
        <v>352</v>
      </c>
      <c r="I979" s="135" t="s">
        <v>3114</v>
      </c>
      <c r="J979" s="136" t="str">
        <f>LEFT(DLILibrary[[#This Row],[DLI]], 3)</f>
        <v>DLI</v>
      </c>
      <c r="K979" s="137">
        <v>0.5</v>
      </c>
      <c r="L979" s="137">
        <f>IF(DLILibrary[[#This Row],[DLI/DLR]]="DLI",IF(J980="DLR",0,DLILibrary[[#This Row],[Value of DLI (in mln)]]),DLILibrary[[#This Row],[Value of DLI (in mln)]])</f>
        <v>0.5</v>
      </c>
      <c r="M979" s="239">
        <f>IF(DLILibrary[[#This Row],[DLI/DLR]]="DLI",DLILibrary[[#This Row],[Value of DLI (in mln)]]/(VLOOKUP(DLILibrary[[#This Row],[Project ID]],'RBF Projects'!A:U,12,FALSE)),0)</f>
        <v>7.1428571428571425E-2</v>
      </c>
      <c r="N979" s="95" t="s">
        <v>61</v>
      </c>
      <c r="O979" s="45" t="s">
        <v>3115</v>
      </c>
      <c r="P979" s="43" t="s">
        <v>28</v>
      </c>
      <c r="Q979" s="95" t="s">
        <v>2943</v>
      </c>
      <c r="R979" s="76" t="s">
        <v>62</v>
      </c>
    </row>
    <row r="980" spans="1:18" ht="16" x14ac:dyDescent="0.2">
      <c r="A980" s="76" t="s">
        <v>651</v>
      </c>
      <c r="B980" s="95" t="s">
        <v>911</v>
      </c>
      <c r="C980" s="44" t="s">
        <v>23</v>
      </c>
      <c r="D980" s="76" t="s">
        <v>59</v>
      </c>
      <c r="E980" s="95" t="s">
        <v>102</v>
      </c>
      <c r="F980" s="95" t="s">
        <v>2810</v>
      </c>
      <c r="G980" s="95" t="s">
        <v>2814</v>
      </c>
      <c r="H980" s="95" t="s">
        <v>352</v>
      </c>
      <c r="I980" s="135" t="s">
        <v>3116</v>
      </c>
      <c r="J980" s="136" t="str">
        <f>LEFT(DLILibrary[[#This Row],[DLI]], 3)</f>
        <v>DLI</v>
      </c>
      <c r="K980" s="137">
        <v>0.5</v>
      </c>
      <c r="L980" s="137">
        <f>IF(DLILibrary[[#This Row],[DLI/DLR]]="DLI",IF(J981="DLR",0,DLILibrary[[#This Row],[Value of DLI (in mln)]]),DLILibrary[[#This Row],[Value of DLI (in mln)]])</f>
        <v>0.5</v>
      </c>
      <c r="M980" s="239">
        <f>IF(DLILibrary[[#This Row],[DLI/DLR]]="DLI",DLILibrary[[#This Row],[Value of DLI (in mln)]]/(VLOOKUP(DLILibrary[[#This Row],[Project ID]],'RBF Projects'!A:U,12,FALSE)),0)</f>
        <v>7.1428571428571425E-2</v>
      </c>
      <c r="N980" s="95" t="s">
        <v>61</v>
      </c>
      <c r="O980" s="45" t="s">
        <v>2944</v>
      </c>
      <c r="P980" s="43" t="s">
        <v>28</v>
      </c>
      <c r="Q980" s="95" t="s">
        <v>2943</v>
      </c>
      <c r="R980" s="76" t="s">
        <v>62</v>
      </c>
    </row>
    <row r="981" spans="1:18" s="78" customFormat="1" ht="16" x14ac:dyDescent="0.2">
      <c r="A981" s="77" t="s">
        <v>652</v>
      </c>
      <c r="B981" s="78" t="s">
        <v>913</v>
      </c>
      <c r="C981" s="151" t="s">
        <v>19</v>
      </c>
      <c r="D981" s="77" t="s">
        <v>58</v>
      </c>
      <c r="E981" s="78" t="s">
        <v>35</v>
      </c>
      <c r="F981" s="78" t="s">
        <v>3230</v>
      </c>
      <c r="G981" s="78" t="s">
        <v>53</v>
      </c>
      <c r="H981" s="78" t="s">
        <v>352</v>
      </c>
      <c r="I981" s="129" t="s">
        <v>1574</v>
      </c>
      <c r="J981" s="130" t="str">
        <f>LEFT(DLILibrary[[#This Row],[DLI]], 3)</f>
        <v>DLI</v>
      </c>
      <c r="K981" s="131">
        <f>SUM(K982:K987)</f>
        <v>341.5</v>
      </c>
      <c r="L981" s="131">
        <f>IF(DLILibrary[[#This Row],[DLI/DLR]]="DLI",IF(J982="DLR",0,DLILibrary[[#This Row],[Value of DLI (in mln)]]),DLILibrary[[#This Row],[Value of DLI (in mln)]])</f>
        <v>0</v>
      </c>
      <c r="M981" s="239">
        <f>IF(DLILibrary[[#This Row],[DLI/DLR]]="DLI",DLILibrary[[#This Row],[Value of DLI (in mln)]]/(VLOOKUP(DLILibrary[[#This Row],[Project ID]],'RBF Projects'!A:U,12,FALSE)),0)</f>
        <v>0.59062608094085089</v>
      </c>
      <c r="N981" s="78" t="s">
        <v>995</v>
      </c>
      <c r="O981" s="133" t="s">
        <v>597</v>
      </c>
      <c r="P981" s="77" t="s">
        <v>27</v>
      </c>
      <c r="Q981" s="78" t="s">
        <v>995</v>
      </c>
      <c r="R981" s="77" t="s">
        <v>62</v>
      </c>
    </row>
    <row r="982" spans="1:18" ht="16" outlineLevel="1" x14ac:dyDescent="0.2">
      <c r="A982" s="76" t="s">
        <v>652</v>
      </c>
      <c r="B982" s="95" t="s">
        <v>913</v>
      </c>
      <c r="C982" s="44" t="s">
        <v>19</v>
      </c>
      <c r="D982" s="76" t="s">
        <v>58</v>
      </c>
      <c r="E982" s="95" t="s">
        <v>35</v>
      </c>
      <c r="F982" s="95" t="s">
        <v>3230</v>
      </c>
      <c r="G982" s="95" t="s">
        <v>53</v>
      </c>
      <c r="H982" s="95" t="s">
        <v>352</v>
      </c>
      <c r="I982" s="45" t="s">
        <v>1541</v>
      </c>
      <c r="J982" s="95" t="str">
        <f>LEFT(DLILibrary[[#This Row],[DLI]], 3)</f>
        <v>DLR</v>
      </c>
      <c r="K982" s="121">
        <v>34</v>
      </c>
      <c r="L982" s="121">
        <f>IF(DLILibrary[[#This Row],[DLI/DLR]]="DLI",IF(J983="DLR",0,DLILibrary[[#This Row],[Value of DLI (in mln)]]),DLILibrary[[#This Row],[Value of DLI (in mln)]])</f>
        <v>34</v>
      </c>
      <c r="M982" s="239">
        <f>IF(DLILibrary[[#This Row],[DLI/DLR]]="DLI",DLILibrary[[#This Row],[Value of DLI (in mln)]]/(VLOOKUP(DLILibrary[[#This Row],[Project ID]],'RBF Projects'!A:U,12,FALSE)),0)</f>
        <v>0</v>
      </c>
      <c r="N982" s="95" t="s">
        <v>62</v>
      </c>
      <c r="O982" s="138" t="s">
        <v>1575</v>
      </c>
      <c r="P982" s="76" t="s">
        <v>28</v>
      </c>
      <c r="Q982" s="95" t="s">
        <v>1576</v>
      </c>
      <c r="R982" s="76" t="s">
        <v>62</v>
      </c>
    </row>
    <row r="983" spans="1:18" ht="16" outlineLevel="1" x14ac:dyDescent="0.2">
      <c r="A983" s="76" t="s">
        <v>652</v>
      </c>
      <c r="B983" s="95" t="s">
        <v>913</v>
      </c>
      <c r="C983" s="44" t="s">
        <v>19</v>
      </c>
      <c r="D983" s="76" t="s">
        <v>58</v>
      </c>
      <c r="E983" s="95" t="s">
        <v>35</v>
      </c>
      <c r="F983" s="95" t="s">
        <v>3230</v>
      </c>
      <c r="G983" s="95" t="s">
        <v>53</v>
      </c>
      <c r="H983" s="95" t="s">
        <v>352</v>
      </c>
      <c r="I983" s="45" t="s">
        <v>1542</v>
      </c>
      <c r="J983" s="95" t="str">
        <f>LEFT(DLILibrary[[#This Row],[DLI]], 3)</f>
        <v>DLR</v>
      </c>
      <c r="K983" s="121">
        <v>34.299999999999997</v>
      </c>
      <c r="L983" s="121">
        <f>IF(DLILibrary[[#This Row],[DLI/DLR]]="DLI",IF(J984="DLR",0,DLILibrary[[#This Row],[Value of DLI (in mln)]]),DLILibrary[[#This Row],[Value of DLI (in mln)]])</f>
        <v>34.299999999999997</v>
      </c>
      <c r="M983" s="239">
        <f>IF(DLILibrary[[#This Row],[DLI/DLR]]="DLI",DLILibrary[[#This Row],[Value of DLI (in mln)]]/(VLOOKUP(DLILibrary[[#This Row],[Project ID]],'RBF Projects'!A:U,12,FALSE)),0)</f>
        <v>0</v>
      </c>
      <c r="N983" s="95" t="s">
        <v>61</v>
      </c>
      <c r="O983" s="138" t="s">
        <v>1577</v>
      </c>
      <c r="P983" s="76" t="s">
        <v>30</v>
      </c>
      <c r="Q983" s="95" t="s">
        <v>1578</v>
      </c>
      <c r="R983" s="76" t="s">
        <v>62</v>
      </c>
    </row>
    <row r="984" spans="1:18" ht="16" outlineLevel="1" x14ac:dyDescent="0.2">
      <c r="A984" s="76" t="s">
        <v>652</v>
      </c>
      <c r="B984" s="95" t="s">
        <v>913</v>
      </c>
      <c r="C984" s="44" t="s">
        <v>19</v>
      </c>
      <c r="D984" s="76" t="s">
        <v>58</v>
      </c>
      <c r="E984" s="95" t="s">
        <v>35</v>
      </c>
      <c r="F984" s="95" t="s">
        <v>3230</v>
      </c>
      <c r="G984" s="95" t="s">
        <v>53</v>
      </c>
      <c r="H984" s="95" t="s">
        <v>352</v>
      </c>
      <c r="I984" s="45" t="s">
        <v>1543</v>
      </c>
      <c r="J984" s="95" t="str">
        <f>LEFT(DLILibrary[[#This Row],[DLI]], 3)</f>
        <v>DLR</v>
      </c>
      <c r="K984" s="121">
        <v>68.3</v>
      </c>
      <c r="L984" s="121">
        <f>IF(DLILibrary[[#This Row],[DLI/DLR]]="DLI",IF(J985="DLR",0,DLILibrary[[#This Row],[Value of DLI (in mln)]]),DLILibrary[[#This Row],[Value of DLI (in mln)]])</f>
        <v>68.3</v>
      </c>
      <c r="M984" s="239">
        <f>IF(DLILibrary[[#This Row],[DLI/DLR]]="DLI",DLILibrary[[#This Row],[Value of DLI (in mln)]]/(VLOOKUP(DLILibrary[[#This Row],[Project ID]],'RBF Projects'!A:U,12,FALSE)),0)</f>
        <v>0</v>
      </c>
      <c r="N984" s="95" t="s">
        <v>61</v>
      </c>
      <c r="O984" s="138" t="s">
        <v>1577</v>
      </c>
      <c r="P984" s="76" t="s">
        <v>30</v>
      </c>
      <c r="Q984" s="95" t="s">
        <v>1579</v>
      </c>
      <c r="R984" s="76" t="s">
        <v>62</v>
      </c>
    </row>
    <row r="985" spans="1:18" ht="16" outlineLevel="1" x14ac:dyDescent="0.2">
      <c r="A985" s="76" t="s">
        <v>652</v>
      </c>
      <c r="B985" s="95" t="s">
        <v>913</v>
      </c>
      <c r="C985" s="44" t="s">
        <v>19</v>
      </c>
      <c r="D985" s="76" t="s">
        <v>58</v>
      </c>
      <c r="E985" s="95" t="s">
        <v>35</v>
      </c>
      <c r="F985" s="95" t="s">
        <v>3230</v>
      </c>
      <c r="G985" s="95" t="s">
        <v>53</v>
      </c>
      <c r="H985" s="95" t="s">
        <v>352</v>
      </c>
      <c r="I985" s="45" t="s">
        <v>1544</v>
      </c>
      <c r="J985" s="95" t="str">
        <f>LEFT(DLILibrary[[#This Row],[DLI]], 3)</f>
        <v>DLR</v>
      </c>
      <c r="K985" s="121">
        <v>68.3</v>
      </c>
      <c r="L985" s="121">
        <f>IF(DLILibrary[[#This Row],[DLI/DLR]]="DLI",IF(J986="DLR",0,DLILibrary[[#This Row],[Value of DLI (in mln)]]),DLILibrary[[#This Row],[Value of DLI (in mln)]])</f>
        <v>68.3</v>
      </c>
      <c r="M985" s="239">
        <f>IF(DLILibrary[[#This Row],[DLI/DLR]]="DLI",DLILibrary[[#This Row],[Value of DLI (in mln)]]/(VLOOKUP(DLILibrary[[#This Row],[Project ID]],'RBF Projects'!A:U,12,FALSE)),0)</f>
        <v>0</v>
      </c>
      <c r="N985" s="95" t="s">
        <v>61</v>
      </c>
      <c r="O985" s="138" t="s">
        <v>1577</v>
      </c>
      <c r="P985" s="76" t="s">
        <v>30</v>
      </c>
      <c r="Q985" s="95" t="s">
        <v>1579</v>
      </c>
      <c r="R985" s="76" t="s">
        <v>62</v>
      </c>
    </row>
    <row r="986" spans="1:18" ht="16" outlineLevel="1" x14ac:dyDescent="0.2">
      <c r="A986" s="76" t="s">
        <v>652</v>
      </c>
      <c r="B986" s="95" t="s">
        <v>913</v>
      </c>
      <c r="C986" s="44" t="s">
        <v>19</v>
      </c>
      <c r="D986" s="76" t="s">
        <v>58</v>
      </c>
      <c r="E986" s="95" t="s">
        <v>35</v>
      </c>
      <c r="F986" s="95" t="s">
        <v>3230</v>
      </c>
      <c r="G986" s="95" t="s">
        <v>53</v>
      </c>
      <c r="H986" s="95" t="s">
        <v>352</v>
      </c>
      <c r="I986" s="45" t="s">
        <v>1545</v>
      </c>
      <c r="J986" s="95" t="str">
        <f>LEFT(DLILibrary[[#This Row],[DLI]], 3)</f>
        <v>DLR</v>
      </c>
      <c r="K986" s="121">
        <v>68.3</v>
      </c>
      <c r="L986" s="121">
        <f>IF(DLILibrary[[#This Row],[DLI/DLR]]="DLI",IF(J987="DLR",0,DLILibrary[[#This Row],[Value of DLI (in mln)]]),DLILibrary[[#This Row],[Value of DLI (in mln)]])</f>
        <v>68.3</v>
      </c>
      <c r="M986" s="239">
        <f>IF(DLILibrary[[#This Row],[DLI/DLR]]="DLI",DLILibrary[[#This Row],[Value of DLI (in mln)]]/(VLOOKUP(DLILibrary[[#This Row],[Project ID]],'RBF Projects'!A:U,12,FALSE)),0)</f>
        <v>0</v>
      </c>
      <c r="N986" s="95" t="s">
        <v>61</v>
      </c>
      <c r="O986" s="138" t="s">
        <v>1577</v>
      </c>
      <c r="P986" s="76" t="s">
        <v>30</v>
      </c>
      <c r="Q986" s="95" t="s">
        <v>1579</v>
      </c>
      <c r="R986" s="76" t="s">
        <v>62</v>
      </c>
    </row>
    <row r="987" spans="1:18" ht="16" outlineLevel="1" x14ac:dyDescent="0.2">
      <c r="A987" s="76" t="s">
        <v>652</v>
      </c>
      <c r="B987" s="95" t="s">
        <v>913</v>
      </c>
      <c r="C987" s="44" t="s">
        <v>19</v>
      </c>
      <c r="D987" s="76" t="s">
        <v>58</v>
      </c>
      <c r="E987" s="95" t="s">
        <v>35</v>
      </c>
      <c r="F987" s="95" t="s">
        <v>3230</v>
      </c>
      <c r="G987" s="95" t="s">
        <v>53</v>
      </c>
      <c r="H987" s="95" t="s">
        <v>352</v>
      </c>
      <c r="I987" s="45" t="s">
        <v>1546</v>
      </c>
      <c r="J987" s="95" t="str">
        <f>LEFT(DLILibrary[[#This Row],[DLI]], 3)</f>
        <v>DLR</v>
      </c>
      <c r="K987" s="121">
        <v>68.3</v>
      </c>
      <c r="L987" s="121">
        <f>IF(DLILibrary[[#This Row],[DLI/DLR]]="DLI",IF(J988="DLR",0,DLILibrary[[#This Row],[Value of DLI (in mln)]]),DLILibrary[[#This Row],[Value of DLI (in mln)]])</f>
        <v>68.3</v>
      </c>
      <c r="M987" s="239">
        <f>IF(DLILibrary[[#This Row],[DLI/DLR]]="DLI",DLILibrary[[#This Row],[Value of DLI (in mln)]]/(VLOOKUP(DLILibrary[[#This Row],[Project ID]],'RBF Projects'!A:U,12,FALSE)),0)</f>
        <v>0</v>
      </c>
      <c r="N987" s="95" t="s">
        <v>61</v>
      </c>
      <c r="O987" s="138" t="s">
        <v>1577</v>
      </c>
      <c r="P987" s="76" t="s">
        <v>30</v>
      </c>
      <c r="Q987" s="95" t="s">
        <v>1579</v>
      </c>
      <c r="R987" s="76" t="s">
        <v>62</v>
      </c>
    </row>
    <row r="988" spans="1:18" ht="16" x14ac:dyDescent="0.2">
      <c r="A988" s="76" t="s">
        <v>652</v>
      </c>
      <c r="B988" s="95" t="s">
        <v>913</v>
      </c>
      <c r="C988" s="44" t="s">
        <v>19</v>
      </c>
      <c r="D988" s="76" t="s">
        <v>58</v>
      </c>
      <c r="E988" s="95" t="s">
        <v>35</v>
      </c>
      <c r="F988" s="95" t="s">
        <v>3230</v>
      </c>
      <c r="G988" s="95" t="s">
        <v>50</v>
      </c>
      <c r="H988" s="95" t="s">
        <v>74</v>
      </c>
      <c r="I988" s="135" t="s">
        <v>1547</v>
      </c>
      <c r="J988" s="136" t="str">
        <f>LEFT(DLILibrary[[#This Row],[DLI]], 3)</f>
        <v>DLI</v>
      </c>
      <c r="K988" s="137">
        <f>SUM(K989:K993)</f>
        <v>120</v>
      </c>
      <c r="L988" s="137">
        <f>IF(DLILibrary[[#This Row],[DLI/DLR]]="DLI",IF(J989="DLR",0,DLILibrary[[#This Row],[Value of DLI (in mln)]]),DLILibrary[[#This Row],[Value of DLI (in mln)]])</f>
        <v>0</v>
      </c>
      <c r="M988" s="239">
        <f>IF(DLILibrary[[#This Row],[DLI/DLR]]="DLI",DLILibrary[[#This Row],[Value of DLI (in mln)]]/(VLOOKUP(DLILibrary[[#This Row],[Project ID]],'RBF Projects'!A:U,12,FALSE)),0)</f>
        <v>0.20754064337599445</v>
      </c>
      <c r="N988" s="95" t="s">
        <v>995</v>
      </c>
      <c r="O988" s="138" t="s">
        <v>597</v>
      </c>
      <c r="P988" s="76" t="s">
        <v>27</v>
      </c>
      <c r="Q988" s="95" t="s">
        <v>995</v>
      </c>
      <c r="R988" s="76" t="s">
        <v>62</v>
      </c>
    </row>
    <row r="989" spans="1:18" ht="16" outlineLevel="1" x14ac:dyDescent="0.2">
      <c r="A989" s="76" t="s">
        <v>652</v>
      </c>
      <c r="B989" s="95" t="s">
        <v>913</v>
      </c>
      <c r="C989" s="44" t="s">
        <v>19</v>
      </c>
      <c r="D989" s="76" t="s">
        <v>58</v>
      </c>
      <c r="E989" s="95" t="s">
        <v>35</v>
      </c>
      <c r="F989" s="95" t="s">
        <v>3230</v>
      </c>
      <c r="G989" s="95" t="s">
        <v>50</v>
      </c>
      <c r="H989" s="95" t="s">
        <v>74</v>
      </c>
      <c r="I989" s="45" t="s">
        <v>3117</v>
      </c>
      <c r="J989" s="95" t="str">
        <f>LEFT(DLILibrary[[#This Row],[DLI]], 3)</f>
        <v>DLR</v>
      </c>
      <c r="K989" s="121">
        <v>28</v>
      </c>
      <c r="L989" s="121">
        <f>IF(DLILibrary[[#This Row],[DLI/DLR]]="DLI",IF(J990="DLR",0,DLILibrary[[#This Row],[Value of DLI (in mln)]]),DLILibrary[[#This Row],[Value of DLI (in mln)]])</f>
        <v>28</v>
      </c>
      <c r="M989" s="239">
        <f>IF(DLILibrary[[#This Row],[DLI/DLR]]="DLI",DLILibrary[[#This Row],[Value of DLI (in mln)]]/(VLOOKUP(DLILibrary[[#This Row],[Project ID]],'RBF Projects'!A:U,12,FALSE)),0)</f>
        <v>0</v>
      </c>
      <c r="N989" s="95" t="s">
        <v>62</v>
      </c>
      <c r="O989" s="45" t="s">
        <v>1549</v>
      </c>
      <c r="P989" s="76" t="s">
        <v>28</v>
      </c>
      <c r="Q989" s="95" t="s">
        <v>1550</v>
      </c>
      <c r="R989" s="76" t="s">
        <v>62</v>
      </c>
    </row>
    <row r="990" spans="1:18" ht="16" outlineLevel="1" x14ac:dyDescent="0.2">
      <c r="A990" s="76" t="s">
        <v>652</v>
      </c>
      <c r="B990" s="95" t="s">
        <v>913</v>
      </c>
      <c r="C990" s="44" t="s">
        <v>19</v>
      </c>
      <c r="D990" s="76" t="s">
        <v>58</v>
      </c>
      <c r="E990" s="95" t="s">
        <v>35</v>
      </c>
      <c r="F990" s="95" t="s">
        <v>3230</v>
      </c>
      <c r="G990" s="95" t="s">
        <v>50</v>
      </c>
      <c r="H990" s="95" t="s">
        <v>74</v>
      </c>
      <c r="I990" s="45" t="s">
        <v>3320</v>
      </c>
      <c r="J990" s="95" t="str">
        <f>LEFT(DLILibrary[[#This Row],[DLI]], 3)</f>
        <v>DLR</v>
      </c>
      <c r="K990" s="121">
        <v>15</v>
      </c>
      <c r="L990" s="121">
        <f>IF(DLILibrary[[#This Row],[DLI/DLR]]="DLI",IF(J991="DLR",0,DLILibrary[[#This Row],[Value of DLI (in mln)]]),DLILibrary[[#This Row],[Value of DLI (in mln)]])</f>
        <v>15</v>
      </c>
      <c r="M990" s="239">
        <f>IF(DLILibrary[[#This Row],[DLI/DLR]]="DLI",DLILibrary[[#This Row],[Value of DLI (in mln)]]/(VLOOKUP(DLILibrary[[#This Row],[Project ID]],'RBF Projects'!A:U,12,FALSE)),0)</f>
        <v>0</v>
      </c>
      <c r="N990" s="95" t="s">
        <v>61</v>
      </c>
      <c r="O990" s="45" t="s">
        <v>2945</v>
      </c>
      <c r="P990" s="76" t="s">
        <v>30</v>
      </c>
      <c r="Q990" s="95" t="s">
        <v>1551</v>
      </c>
      <c r="R990" s="76" t="s">
        <v>62</v>
      </c>
    </row>
    <row r="991" spans="1:18" ht="16" outlineLevel="1" x14ac:dyDescent="0.2">
      <c r="A991" s="76" t="s">
        <v>652</v>
      </c>
      <c r="B991" s="95" t="s">
        <v>913</v>
      </c>
      <c r="C991" s="44" t="s">
        <v>19</v>
      </c>
      <c r="D991" s="76" t="s">
        <v>58</v>
      </c>
      <c r="E991" s="95" t="s">
        <v>35</v>
      </c>
      <c r="F991" s="95" t="s">
        <v>3230</v>
      </c>
      <c r="G991" s="95" t="s">
        <v>50</v>
      </c>
      <c r="H991" s="95" t="s">
        <v>74</v>
      </c>
      <c r="I991" s="45" t="s">
        <v>3321</v>
      </c>
      <c r="J991" s="95" t="str">
        <f>LEFT(DLILibrary[[#This Row],[DLI]], 3)</f>
        <v>DLR</v>
      </c>
      <c r="K991" s="121">
        <v>17</v>
      </c>
      <c r="L991" s="121">
        <f>IF(DLILibrary[[#This Row],[DLI/DLR]]="DLI",IF(J992="DLR",0,DLILibrary[[#This Row],[Value of DLI (in mln)]]),DLILibrary[[#This Row],[Value of DLI (in mln)]])</f>
        <v>17</v>
      </c>
      <c r="M991" s="239">
        <f>IF(DLILibrary[[#This Row],[DLI/DLR]]="DLI",DLILibrary[[#This Row],[Value of DLI (in mln)]]/(VLOOKUP(DLILibrary[[#This Row],[Project ID]],'RBF Projects'!A:U,12,FALSE)),0)</f>
        <v>0</v>
      </c>
      <c r="N991" s="95" t="s">
        <v>61</v>
      </c>
      <c r="O991" s="45" t="s">
        <v>2946</v>
      </c>
      <c r="P991" s="76" t="s">
        <v>30</v>
      </c>
      <c r="Q991" s="95" t="s">
        <v>1551</v>
      </c>
      <c r="R991" s="76" t="s">
        <v>62</v>
      </c>
    </row>
    <row r="992" spans="1:18" ht="16" outlineLevel="1" x14ac:dyDescent="0.2">
      <c r="A992" s="76" t="s">
        <v>652</v>
      </c>
      <c r="B992" s="95" t="s">
        <v>913</v>
      </c>
      <c r="C992" s="44" t="s">
        <v>19</v>
      </c>
      <c r="D992" s="76" t="s">
        <v>58</v>
      </c>
      <c r="E992" s="95" t="s">
        <v>35</v>
      </c>
      <c r="F992" s="95" t="s">
        <v>3230</v>
      </c>
      <c r="G992" s="95" t="s">
        <v>50</v>
      </c>
      <c r="H992" s="95" t="s">
        <v>74</v>
      </c>
      <c r="I992" s="45" t="s">
        <v>3322</v>
      </c>
      <c r="J992" s="95" t="str">
        <f>LEFT(DLILibrary[[#This Row],[DLI]], 3)</f>
        <v>DLR</v>
      </c>
      <c r="K992" s="121">
        <v>19</v>
      </c>
      <c r="L992" s="121">
        <f>IF(DLILibrary[[#This Row],[DLI/DLR]]="DLI",IF(J993="DLR",0,DLILibrary[[#This Row],[Value of DLI (in mln)]]),DLILibrary[[#This Row],[Value of DLI (in mln)]])</f>
        <v>19</v>
      </c>
      <c r="M992" s="239">
        <f>IF(DLILibrary[[#This Row],[DLI/DLR]]="DLI",DLILibrary[[#This Row],[Value of DLI (in mln)]]/(VLOOKUP(DLILibrary[[#This Row],[Project ID]],'RBF Projects'!A:U,12,FALSE)),0)</f>
        <v>0</v>
      </c>
      <c r="N992" s="95" t="s">
        <v>61</v>
      </c>
      <c r="O992" s="45" t="s">
        <v>2946</v>
      </c>
      <c r="P992" s="76" t="s">
        <v>30</v>
      </c>
      <c r="Q992" s="95" t="s">
        <v>1551</v>
      </c>
      <c r="R992" s="76" t="s">
        <v>62</v>
      </c>
    </row>
    <row r="993" spans="1:18" ht="16" outlineLevel="1" x14ac:dyDescent="0.2">
      <c r="A993" s="76" t="s">
        <v>652</v>
      </c>
      <c r="B993" s="95" t="s">
        <v>913</v>
      </c>
      <c r="C993" s="44" t="s">
        <v>19</v>
      </c>
      <c r="D993" s="76" t="s">
        <v>58</v>
      </c>
      <c r="E993" s="95" t="s">
        <v>35</v>
      </c>
      <c r="F993" s="95" t="s">
        <v>3230</v>
      </c>
      <c r="G993" s="95" t="s">
        <v>50</v>
      </c>
      <c r="H993" s="95" t="s">
        <v>74</v>
      </c>
      <c r="I993" s="45" t="s">
        <v>1548</v>
      </c>
      <c r="J993" s="95" t="str">
        <f>LEFT(DLILibrary[[#This Row],[DLI]], 3)</f>
        <v>DLR</v>
      </c>
      <c r="K993" s="121">
        <v>41</v>
      </c>
      <c r="L993" s="121">
        <f>IF(DLILibrary[[#This Row],[DLI/DLR]]="DLI",IF(J994="DLR",0,DLILibrary[[#This Row],[Value of DLI (in mln)]]),DLILibrary[[#This Row],[Value of DLI (in mln)]])</f>
        <v>41</v>
      </c>
      <c r="M993" s="239">
        <f>IF(DLILibrary[[#This Row],[DLI/DLR]]="DLI",DLILibrary[[#This Row],[Value of DLI (in mln)]]/(VLOOKUP(DLILibrary[[#This Row],[Project ID]],'RBF Projects'!A:U,12,FALSE)),0)</f>
        <v>0</v>
      </c>
      <c r="N993" s="95" t="s">
        <v>61</v>
      </c>
      <c r="O993" s="45" t="s">
        <v>1552</v>
      </c>
      <c r="P993" s="76" t="s">
        <v>30</v>
      </c>
      <c r="Q993" s="95" t="s">
        <v>1551</v>
      </c>
      <c r="R993" s="76" t="s">
        <v>62</v>
      </c>
    </row>
    <row r="994" spans="1:18" ht="16" x14ac:dyDescent="0.2">
      <c r="A994" s="76" t="s">
        <v>652</v>
      </c>
      <c r="B994" s="95" t="s">
        <v>913</v>
      </c>
      <c r="C994" s="44" t="s">
        <v>19</v>
      </c>
      <c r="D994" s="76" t="s">
        <v>58</v>
      </c>
      <c r="E994" s="95" t="s">
        <v>35</v>
      </c>
      <c r="F994" s="95" t="s">
        <v>3232</v>
      </c>
      <c r="G994" s="95" t="s">
        <v>2831</v>
      </c>
      <c r="H994" s="95" t="s">
        <v>352</v>
      </c>
      <c r="I994" s="135" t="s">
        <v>1553</v>
      </c>
      <c r="J994" s="136" t="str">
        <f>LEFT(DLILibrary[[#This Row],[DLI]], 3)</f>
        <v>DLI</v>
      </c>
      <c r="K994" s="137">
        <f>SUM(K995:K996)</f>
        <v>60</v>
      </c>
      <c r="L994" s="137">
        <f>IF(DLILibrary[[#This Row],[DLI/DLR]]="DLI",IF(J995="DLR",0,DLILibrary[[#This Row],[Value of DLI (in mln)]]),DLILibrary[[#This Row],[Value of DLI (in mln)]])</f>
        <v>0</v>
      </c>
      <c r="M994" s="239">
        <f>IF(DLILibrary[[#This Row],[DLI/DLR]]="DLI",DLILibrary[[#This Row],[Value of DLI (in mln)]]/(VLOOKUP(DLILibrary[[#This Row],[Project ID]],'RBF Projects'!A:U,12,FALSE)),0)</f>
        <v>0.10377032168799723</v>
      </c>
      <c r="N994" s="95" t="s">
        <v>61</v>
      </c>
      <c r="O994" s="138" t="s">
        <v>597</v>
      </c>
      <c r="P994" s="76" t="s">
        <v>30</v>
      </c>
      <c r="Q994" s="95" t="s">
        <v>1557</v>
      </c>
      <c r="R994" s="76" t="s">
        <v>62</v>
      </c>
    </row>
    <row r="995" spans="1:18" ht="16" outlineLevel="1" x14ac:dyDescent="0.2">
      <c r="A995" s="76" t="s">
        <v>652</v>
      </c>
      <c r="B995" s="95" t="s">
        <v>913</v>
      </c>
      <c r="C995" s="44" t="s">
        <v>19</v>
      </c>
      <c r="D995" s="76" t="s">
        <v>58</v>
      </c>
      <c r="E995" s="95" t="s">
        <v>35</v>
      </c>
      <c r="F995" s="95" t="s">
        <v>3232</v>
      </c>
      <c r="G995" s="95" t="s">
        <v>2831</v>
      </c>
      <c r="H995" s="95" t="s">
        <v>352</v>
      </c>
      <c r="I995" s="45" t="s">
        <v>1554</v>
      </c>
      <c r="J995" s="95" t="str">
        <f>LEFT(DLILibrary[[#This Row],[DLI]], 3)</f>
        <v>DLR</v>
      </c>
      <c r="K995" s="121">
        <v>25</v>
      </c>
      <c r="L995" s="121">
        <f>IF(DLILibrary[[#This Row],[DLI/DLR]]="DLI",IF(J996="DLR",0,DLILibrary[[#This Row],[Value of DLI (in mln)]]),DLILibrary[[#This Row],[Value of DLI (in mln)]])</f>
        <v>25</v>
      </c>
      <c r="M995" s="239">
        <f>IF(DLILibrary[[#This Row],[DLI/DLR]]="DLI",DLILibrary[[#This Row],[Value of DLI (in mln)]]/(VLOOKUP(DLILibrary[[#This Row],[Project ID]],'RBF Projects'!A:U,12,FALSE)),0)</f>
        <v>0</v>
      </c>
      <c r="N995" s="95" t="s">
        <v>61</v>
      </c>
      <c r="O995" s="138" t="s">
        <v>1556</v>
      </c>
      <c r="P995" s="76" t="s">
        <v>30</v>
      </c>
      <c r="Q995" s="95" t="s">
        <v>1557</v>
      </c>
      <c r="R995" s="76" t="s">
        <v>62</v>
      </c>
    </row>
    <row r="996" spans="1:18" ht="13.5" customHeight="1" outlineLevel="1" x14ac:dyDescent="0.2">
      <c r="A996" s="76" t="s">
        <v>652</v>
      </c>
      <c r="B996" s="95" t="s">
        <v>913</v>
      </c>
      <c r="C996" s="44" t="s">
        <v>19</v>
      </c>
      <c r="D996" s="76" t="s">
        <v>58</v>
      </c>
      <c r="E996" s="95" t="s">
        <v>35</v>
      </c>
      <c r="F996" s="95" t="s">
        <v>3232</v>
      </c>
      <c r="G996" s="95" t="s">
        <v>2831</v>
      </c>
      <c r="H996" s="95" t="s">
        <v>352</v>
      </c>
      <c r="I996" s="45" t="s">
        <v>1555</v>
      </c>
      <c r="J996" s="95" t="str">
        <f>LEFT(DLILibrary[[#This Row],[DLI]], 3)</f>
        <v>DLR</v>
      </c>
      <c r="K996" s="121">
        <v>35</v>
      </c>
      <c r="L996" s="121">
        <f>IF(DLILibrary[[#This Row],[DLI/DLR]]="DLI",IF(J997="DLR",0,DLILibrary[[#This Row],[Value of DLI (in mln)]]),DLILibrary[[#This Row],[Value of DLI (in mln)]])</f>
        <v>35</v>
      </c>
      <c r="M996" s="239">
        <f>IF(DLILibrary[[#This Row],[DLI/DLR]]="DLI",DLILibrary[[#This Row],[Value of DLI (in mln)]]/(VLOOKUP(DLILibrary[[#This Row],[Project ID]],'RBF Projects'!A:U,12,FALSE)),0)</f>
        <v>0</v>
      </c>
      <c r="N996" s="95" t="s">
        <v>61</v>
      </c>
      <c r="O996" s="138" t="s">
        <v>1556</v>
      </c>
      <c r="P996" s="76" t="s">
        <v>30</v>
      </c>
      <c r="Q996" s="95" t="s">
        <v>1557</v>
      </c>
      <c r="R996" s="76" t="s">
        <v>62</v>
      </c>
    </row>
    <row r="997" spans="1:18" ht="16" x14ac:dyDescent="0.2">
      <c r="A997" s="76" t="s">
        <v>652</v>
      </c>
      <c r="B997" s="95" t="s">
        <v>913</v>
      </c>
      <c r="C997" s="44" t="s">
        <v>19</v>
      </c>
      <c r="D997" s="76" t="s">
        <v>58</v>
      </c>
      <c r="E997" s="95" t="s">
        <v>35</v>
      </c>
      <c r="F997" s="95" t="s">
        <v>3238</v>
      </c>
      <c r="G997" s="95" t="s">
        <v>3278</v>
      </c>
      <c r="H997" s="95" t="s">
        <v>78</v>
      </c>
      <c r="I997" s="135" t="s">
        <v>1558</v>
      </c>
      <c r="J997" s="136" t="str">
        <f>LEFT(DLILibrary[[#This Row],[DLI]], 3)</f>
        <v>DLI</v>
      </c>
      <c r="K997" s="137">
        <f>SUM(K998:K1002)</f>
        <v>21</v>
      </c>
      <c r="L997" s="137">
        <f>IF(DLILibrary[[#This Row],[DLI/DLR]]="DLI",IF(J998="DLR",0,DLILibrary[[#This Row],[Value of DLI (in mln)]]),DLILibrary[[#This Row],[Value of DLI (in mln)]])</f>
        <v>0</v>
      </c>
      <c r="M997" s="239">
        <f>IF(DLILibrary[[#This Row],[DLI/DLR]]="DLI",DLILibrary[[#This Row],[Value of DLI (in mln)]]/(VLOOKUP(DLILibrary[[#This Row],[Project ID]],'RBF Projects'!A:U,12,FALSE)),0)</f>
        <v>3.6319612590799029E-2</v>
      </c>
      <c r="N997" s="95" t="s">
        <v>61</v>
      </c>
      <c r="O997" s="138" t="s">
        <v>597</v>
      </c>
      <c r="P997" s="76" t="s">
        <v>30</v>
      </c>
      <c r="Q997" s="95" t="s">
        <v>1581</v>
      </c>
      <c r="R997" s="76" t="s">
        <v>62</v>
      </c>
    </row>
    <row r="998" spans="1:18" ht="16" outlineLevel="1" x14ac:dyDescent="0.2">
      <c r="A998" s="76" t="s">
        <v>652</v>
      </c>
      <c r="B998" s="95" t="s">
        <v>913</v>
      </c>
      <c r="C998" s="44" t="s">
        <v>19</v>
      </c>
      <c r="D998" s="76" t="s">
        <v>58</v>
      </c>
      <c r="E998" s="95" t="s">
        <v>35</v>
      </c>
      <c r="F998" s="95" t="s">
        <v>3238</v>
      </c>
      <c r="G998" s="95" t="s">
        <v>3278</v>
      </c>
      <c r="H998" s="95" t="s">
        <v>78</v>
      </c>
      <c r="I998" s="45" t="s">
        <v>1559</v>
      </c>
      <c r="J998" s="95" t="str">
        <f>LEFT(DLILibrary[[#This Row],[DLI]], 3)</f>
        <v>DLR</v>
      </c>
      <c r="K998" s="121">
        <v>4.2</v>
      </c>
      <c r="L998" s="121">
        <f>IF(DLILibrary[[#This Row],[DLI/DLR]]="DLI",IF(J999="DLR",0,DLILibrary[[#This Row],[Value of DLI (in mln)]]),DLILibrary[[#This Row],[Value of DLI (in mln)]])</f>
        <v>4.2</v>
      </c>
      <c r="M998" s="239">
        <f>IF(DLILibrary[[#This Row],[DLI/DLR]]="DLI",DLILibrary[[#This Row],[Value of DLI (in mln)]]/(VLOOKUP(DLILibrary[[#This Row],[Project ID]],'RBF Projects'!A:U,12,FALSE)),0)</f>
        <v>0</v>
      </c>
      <c r="N998" s="95" t="s">
        <v>61</v>
      </c>
      <c r="O998" s="138" t="s">
        <v>1564</v>
      </c>
      <c r="P998" s="76" t="s">
        <v>30</v>
      </c>
      <c r="Q998" s="95" t="s">
        <v>1581</v>
      </c>
      <c r="R998" s="76" t="s">
        <v>62</v>
      </c>
    </row>
    <row r="999" spans="1:18" ht="16" outlineLevel="1" x14ac:dyDescent="0.2">
      <c r="A999" s="76" t="s">
        <v>652</v>
      </c>
      <c r="B999" s="95" t="s">
        <v>913</v>
      </c>
      <c r="C999" s="44" t="s">
        <v>19</v>
      </c>
      <c r="D999" s="76" t="s">
        <v>58</v>
      </c>
      <c r="E999" s="95" t="s">
        <v>35</v>
      </c>
      <c r="F999" s="95" t="s">
        <v>3238</v>
      </c>
      <c r="G999" s="95" t="s">
        <v>3278</v>
      </c>
      <c r="H999" s="95" t="s">
        <v>78</v>
      </c>
      <c r="I999" s="45" t="s">
        <v>1560</v>
      </c>
      <c r="J999" s="95" t="str">
        <f>LEFT(DLILibrary[[#This Row],[DLI]], 3)</f>
        <v>DLR</v>
      </c>
      <c r="K999" s="121">
        <v>4.2</v>
      </c>
      <c r="L999" s="121">
        <f>IF(DLILibrary[[#This Row],[DLI/DLR]]="DLI",IF(J1000="DLR",0,DLILibrary[[#This Row],[Value of DLI (in mln)]]),DLILibrary[[#This Row],[Value of DLI (in mln)]])</f>
        <v>4.2</v>
      </c>
      <c r="M999" s="239">
        <f>IF(DLILibrary[[#This Row],[DLI/DLR]]="DLI",DLILibrary[[#This Row],[Value of DLI (in mln)]]/(VLOOKUP(DLILibrary[[#This Row],[Project ID]],'RBF Projects'!A:U,12,FALSE)),0)</f>
        <v>0</v>
      </c>
      <c r="N999" s="95" t="s">
        <v>61</v>
      </c>
      <c r="O999" s="138" t="s">
        <v>1564</v>
      </c>
      <c r="P999" s="76" t="s">
        <v>30</v>
      </c>
      <c r="Q999" s="95" t="s">
        <v>1581</v>
      </c>
      <c r="R999" s="76" t="s">
        <v>62</v>
      </c>
    </row>
    <row r="1000" spans="1:18" ht="16" outlineLevel="1" x14ac:dyDescent="0.2">
      <c r="A1000" s="76" t="s">
        <v>652</v>
      </c>
      <c r="B1000" s="95" t="s">
        <v>913</v>
      </c>
      <c r="C1000" s="44" t="s">
        <v>19</v>
      </c>
      <c r="D1000" s="76" t="s">
        <v>58</v>
      </c>
      <c r="E1000" s="95" t="s">
        <v>35</v>
      </c>
      <c r="F1000" s="95" t="s">
        <v>3238</v>
      </c>
      <c r="G1000" s="95" t="s">
        <v>3278</v>
      </c>
      <c r="H1000" s="95" t="s">
        <v>78</v>
      </c>
      <c r="I1000" s="45" t="s">
        <v>1561</v>
      </c>
      <c r="J1000" s="95" t="str">
        <f>LEFT(DLILibrary[[#This Row],[DLI]], 3)</f>
        <v>DLR</v>
      </c>
      <c r="K1000" s="121">
        <v>4.2</v>
      </c>
      <c r="L1000" s="121">
        <f>IF(DLILibrary[[#This Row],[DLI/DLR]]="DLI",IF(J1001="DLR",0,DLILibrary[[#This Row],[Value of DLI (in mln)]]),DLILibrary[[#This Row],[Value of DLI (in mln)]])</f>
        <v>4.2</v>
      </c>
      <c r="M1000" s="239">
        <f>IF(DLILibrary[[#This Row],[DLI/DLR]]="DLI",DLILibrary[[#This Row],[Value of DLI (in mln)]]/(VLOOKUP(DLILibrary[[#This Row],[Project ID]],'RBF Projects'!A:U,12,FALSE)),0)</f>
        <v>0</v>
      </c>
      <c r="N1000" s="95" t="s">
        <v>61</v>
      </c>
      <c r="O1000" s="138" t="s">
        <v>1564</v>
      </c>
      <c r="P1000" s="76" t="s">
        <v>30</v>
      </c>
      <c r="Q1000" s="95" t="s">
        <v>1581</v>
      </c>
      <c r="R1000" s="76" t="s">
        <v>62</v>
      </c>
    </row>
    <row r="1001" spans="1:18" ht="16" outlineLevel="1" x14ac:dyDescent="0.2">
      <c r="A1001" s="76" t="s">
        <v>652</v>
      </c>
      <c r="B1001" s="95" t="s">
        <v>913</v>
      </c>
      <c r="C1001" s="44" t="s">
        <v>19</v>
      </c>
      <c r="D1001" s="76" t="s">
        <v>58</v>
      </c>
      <c r="E1001" s="95" t="s">
        <v>35</v>
      </c>
      <c r="F1001" s="95" t="s">
        <v>3238</v>
      </c>
      <c r="G1001" s="95" t="s">
        <v>3278</v>
      </c>
      <c r="H1001" s="95" t="s">
        <v>78</v>
      </c>
      <c r="I1001" s="45" t="s">
        <v>1562</v>
      </c>
      <c r="J1001" s="95" t="str">
        <f>LEFT(DLILibrary[[#This Row],[DLI]], 3)</f>
        <v>DLR</v>
      </c>
      <c r="K1001" s="121">
        <v>4.2</v>
      </c>
      <c r="L1001" s="121">
        <f>IF(DLILibrary[[#This Row],[DLI/DLR]]="DLI",IF(J1002="DLR",0,DLILibrary[[#This Row],[Value of DLI (in mln)]]),DLILibrary[[#This Row],[Value of DLI (in mln)]])</f>
        <v>4.2</v>
      </c>
      <c r="M1001" s="239">
        <f>IF(DLILibrary[[#This Row],[DLI/DLR]]="DLI",DLILibrary[[#This Row],[Value of DLI (in mln)]]/(VLOOKUP(DLILibrary[[#This Row],[Project ID]],'RBF Projects'!A:U,12,FALSE)),0)</f>
        <v>0</v>
      </c>
      <c r="N1001" s="95" t="s">
        <v>61</v>
      </c>
      <c r="O1001" s="138" t="s">
        <v>1564</v>
      </c>
      <c r="P1001" s="76" t="s">
        <v>30</v>
      </c>
      <c r="Q1001" s="95" t="s">
        <v>1581</v>
      </c>
      <c r="R1001" s="76" t="s">
        <v>62</v>
      </c>
    </row>
    <row r="1002" spans="1:18" ht="16" outlineLevel="1" x14ac:dyDescent="0.2">
      <c r="A1002" s="76" t="s">
        <v>652</v>
      </c>
      <c r="B1002" s="95" t="s">
        <v>913</v>
      </c>
      <c r="C1002" s="44" t="s">
        <v>19</v>
      </c>
      <c r="D1002" s="76" t="s">
        <v>58</v>
      </c>
      <c r="E1002" s="95" t="s">
        <v>35</v>
      </c>
      <c r="F1002" s="95" t="s">
        <v>3238</v>
      </c>
      <c r="G1002" s="95" t="s">
        <v>3278</v>
      </c>
      <c r="H1002" s="95" t="s">
        <v>78</v>
      </c>
      <c r="I1002" s="138" t="s">
        <v>1563</v>
      </c>
      <c r="J1002" s="76" t="str">
        <f>LEFT(DLILibrary[[#This Row],[DLI]], 3)</f>
        <v>DLR</v>
      </c>
      <c r="K1002" s="121">
        <v>4.2</v>
      </c>
      <c r="L1002" s="121">
        <f>IF(DLILibrary[[#This Row],[DLI/DLR]]="DLI",IF(J1003="DLR",0,DLILibrary[[#This Row],[Value of DLI (in mln)]]),DLILibrary[[#This Row],[Value of DLI (in mln)]])</f>
        <v>4.2</v>
      </c>
      <c r="M1002" s="239">
        <f>IF(DLILibrary[[#This Row],[DLI/DLR]]="DLI",DLILibrary[[#This Row],[Value of DLI (in mln)]]/(VLOOKUP(DLILibrary[[#This Row],[Project ID]],'RBF Projects'!A:U,12,FALSE)),0)</f>
        <v>0</v>
      </c>
      <c r="N1002" s="95" t="s">
        <v>61</v>
      </c>
      <c r="O1002" s="138" t="s">
        <v>1564</v>
      </c>
      <c r="P1002" s="76" t="s">
        <v>30</v>
      </c>
      <c r="Q1002" s="95" t="s">
        <v>1581</v>
      </c>
      <c r="R1002" s="76" t="s">
        <v>62</v>
      </c>
    </row>
    <row r="1003" spans="1:18" ht="16" x14ac:dyDescent="0.2">
      <c r="A1003" s="76" t="s">
        <v>652</v>
      </c>
      <c r="B1003" s="95" t="s">
        <v>913</v>
      </c>
      <c r="C1003" s="44" t="s">
        <v>19</v>
      </c>
      <c r="D1003" s="76" t="s">
        <v>58</v>
      </c>
      <c r="E1003" s="95" t="s">
        <v>35</v>
      </c>
      <c r="F1003" s="95" t="s">
        <v>3238</v>
      </c>
      <c r="G1003" s="95" t="s">
        <v>2868</v>
      </c>
      <c r="H1003" s="95" t="s">
        <v>78</v>
      </c>
      <c r="I1003" s="135" t="s">
        <v>1565</v>
      </c>
      <c r="J1003" s="136" t="str">
        <f>LEFT(DLILibrary[[#This Row],[DLI]], 3)</f>
        <v>DLI</v>
      </c>
      <c r="K1003" s="137">
        <f>SUM(K1004:K1008)</f>
        <v>35.700000000000003</v>
      </c>
      <c r="L1003" s="137">
        <f>IF(DLILibrary[[#This Row],[DLI/DLR]]="DLI",IF(J1004="DLR",0,DLILibrary[[#This Row],[Value of DLI (in mln)]]),DLILibrary[[#This Row],[Value of DLI (in mln)]])</f>
        <v>0</v>
      </c>
      <c r="M1003" s="239">
        <f>IF(DLILibrary[[#This Row],[DLI/DLR]]="DLI",DLILibrary[[#This Row],[Value of DLI (in mln)]]/(VLOOKUP(DLILibrary[[#This Row],[Project ID]],'RBF Projects'!A:U,12,FALSE)),0)</f>
        <v>6.1743341404358353E-2</v>
      </c>
      <c r="N1003" s="95" t="s">
        <v>61</v>
      </c>
      <c r="O1003" s="138" t="s">
        <v>597</v>
      </c>
      <c r="P1003" s="76" t="s">
        <v>28</v>
      </c>
      <c r="Q1003" s="95" t="s">
        <v>1580</v>
      </c>
      <c r="R1003" s="76" t="s">
        <v>62</v>
      </c>
    </row>
    <row r="1004" spans="1:18" ht="16" outlineLevel="1" x14ac:dyDescent="0.2">
      <c r="A1004" s="76" t="s">
        <v>652</v>
      </c>
      <c r="B1004" s="95" t="s">
        <v>913</v>
      </c>
      <c r="C1004" s="44" t="s">
        <v>19</v>
      </c>
      <c r="D1004" s="76" t="s">
        <v>58</v>
      </c>
      <c r="E1004" s="95" t="s">
        <v>35</v>
      </c>
      <c r="F1004" s="95" t="s">
        <v>3238</v>
      </c>
      <c r="G1004" s="95" t="s">
        <v>2868</v>
      </c>
      <c r="H1004" s="95" t="s">
        <v>78</v>
      </c>
      <c r="I1004" s="45" t="s">
        <v>1568</v>
      </c>
      <c r="J1004" s="95" t="str">
        <f>LEFT(DLILibrary[[#This Row],[DLI]], 3)</f>
        <v>DLR</v>
      </c>
      <c r="K1004" s="121">
        <v>11.1</v>
      </c>
      <c r="L1004" s="121">
        <f>IF(DLILibrary[[#This Row],[DLI/DLR]]="DLI",IF(J1005="DLR",0,DLILibrary[[#This Row],[Value of DLI (in mln)]]),DLILibrary[[#This Row],[Value of DLI (in mln)]])</f>
        <v>11.1</v>
      </c>
      <c r="M1004" s="239">
        <f>IF(DLILibrary[[#This Row],[DLI/DLR]]="DLI",DLILibrary[[#This Row],[Value of DLI (in mln)]]/(VLOOKUP(DLILibrary[[#This Row],[Project ID]],'RBF Projects'!A:U,12,FALSE)),0)</f>
        <v>0</v>
      </c>
      <c r="N1004" s="95" t="s">
        <v>61</v>
      </c>
      <c r="O1004" s="138" t="s">
        <v>1571</v>
      </c>
      <c r="P1004" s="76" t="s">
        <v>28</v>
      </c>
      <c r="Q1004" s="95" t="s">
        <v>1580</v>
      </c>
      <c r="R1004" s="76" t="s">
        <v>62</v>
      </c>
    </row>
    <row r="1005" spans="1:18" ht="16" outlineLevel="1" x14ac:dyDescent="0.2">
      <c r="A1005" s="76" t="s">
        <v>652</v>
      </c>
      <c r="B1005" s="95" t="s">
        <v>913</v>
      </c>
      <c r="C1005" s="44" t="s">
        <v>19</v>
      </c>
      <c r="D1005" s="76" t="s">
        <v>58</v>
      </c>
      <c r="E1005" s="95" t="s">
        <v>35</v>
      </c>
      <c r="F1005" s="95" t="s">
        <v>3238</v>
      </c>
      <c r="G1005" s="95" t="s">
        <v>2868</v>
      </c>
      <c r="H1005" s="95" t="s">
        <v>78</v>
      </c>
      <c r="I1005" s="45" t="s">
        <v>1569</v>
      </c>
      <c r="J1005" s="95" t="str">
        <f>LEFT(DLILibrary[[#This Row],[DLI]], 3)</f>
        <v>DLR</v>
      </c>
      <c r="K1005" s="121">
        <v>7.8</v>
      </c>
      <c r="L1005" s="121">
        <f>IF(DLILibrary[[#This Row],[DLI/DLR]]="DLI",IF(J1006="DLR",0,DLILibrary[[#This Row],[Value of DLI (in mln)]]),DLILibrary[[#This Row],[Value of DLI (in mln)]])</f>
        <v>7.8</v>
      </c>
      <c r="M1005" s="239">
        <f>IF(DLILibrary[[#This Row],[DLI/DLR]]="DLI",DLILibrary[[#This Row],[Value of DLI (in mln)]]/(VLOOKUP(DLILibrary[[#This Row],[Project ID]],'RBF Projects'!A:U,12,FALSE)),0)</f>
        <v>0</v>
      </c>
      <c r="N1005" s="95" t="s">
        <v>61</v>
      </c>
      <c r="O1005" s="138" t="s">
        <v>1572</v>
      </c>
      <c r="P1005" s="76" t="s">
        <v>28</v>
      </c>
      <c r="Q1005" s="95" t="s">
        <v>1580</v>
      </c>
      <c r="R1005" s="76" t="s">
        <v>62</v>
      </c>
    </row>
    <row r="1006" spans="1:18" ht="16" outlineLevel="1" x14ac:dyDescent="0.2">
      <c r="A1006" s="76" t="s">
        <v>652</v>
      </c>
      <c r="B1006" s="95" t="s">
        <v>913</v>
      </c>
      <c r="C1006" s="44" t="s">
        <v>19</v>
      </c>
      <c r="D1006" s="76" t="s">
        <v>58</v>
      </c>
      <c r="E1006" s="95" t="s">
        <v>35</v>
      </c>
      <c r="F1006" s="95" t="s">
        <v>3238</v>
      </c>
      <c r="G1006" s="95" t="s">
        <v>2868</v>
      </c>
      <c r="H1006" s="95" t="s">
        <v>78</v>
      </c>
      <c r="I1006" s="45" t="s">
        <v>1570</v>
      </c>
      <c r="J1006" s="95" t="str">
        <f>LEFT(DLILibrary[[#This Row],[DLI]], 3)</f>
        <v>DLR</v>
      </c>
      <c r="K1006" s="121">
        <v>5.6</v>
      </c>
      <c r="L1006" s="121">
        <f>IF(DLILibrary[[#This Row],[DLI/DLR]]="DLI",IF(J1007="DLR",0,DLILibrary[[#This Row],[Value of DLI (in mln)]]),DLILibrary[[#This Row],[Value of DLI (in mln)]])</f>
        <v>5.6</v>
      </c>
      <c r="M1006" s="239">
        <f>IF(DLILibrary[[#This Row],[DLI/DLR]]="DLI",DLILibrary[[#This Row],[Value of DLI (in mln)]]/(VLOOKUP(DLILibrary[[#This Row],[Project ID]],'RBF Projects'!A:U,12,FALSE)),0)</f>
        <v>0</v>
      </c>
      <c r="N1006" s="95" t="s">
        <v>61</v>
      </c>
      <c r="O1006" s="138" t="s">
        <v>1573</v>
      </c>
      <c r="P1006" s="76" t="s">
        <v>28</v>
      </c>
      <c r="Q1006" s="95" t="s">
        <v>1580</v>
      </c>
      <c r="R1006" s="76" t="s">
        <v>62</v>
      </c>
    </row>
    <row r="1007" spans="1:18" ht="16" outlineLevel="1" x14ac:dyDescent="0.2">
      <c r="A1007" s="76" t="s">
        <v>652</v>
      </c>
      <c r="B1007" s="95" t="s">
        <v>913</v>
      </c>
      <c r="C1007" s="44" t="s">
        <v>19</v>
      </c>
      <c r="D1007" s="76" t="s">
        <v>58</v>
      </c>
      <c r="E1007" s="95" t="s">
        <v>35</v>
      </c>
      <c r="F1007" s="95" t="s">
        <v>3238</v>
      </c>
      <c r="G1007" s="95" t="s">
        <v>2868</v>
      </c>
      <c r="H1007" s="95" t="s">
        <v>78</v>
      </c>
      <c r="I1007" s="45" t="s">
        <v>1566</v>
      </c>
      <c r="J1007" s="95" t="str">
        <f>LEFT(DLILibrary[[#This Row],[DLI]], 3)</f>
        <v>DLR</v>
      </c>
      <c r="K1007" s="121">
        <v>5.6</v>
      </c>
      <c r="L1007" s="121">
        <f>IF(DLILibrary[[#This Row],[DLI/DLR]]="DLI",IF(J1008="DLR",0,DLILibrary[[#This Row],[Value of DLI (in mln)]]),DLILibrary[[#This Row],[Value of DLI (in mln)]])</f>
        <v>5.6</v>
      </c>
      <c r="M1007" s="239">
        <f>IF(DLILibrary[[#This Row],[DLI/DLR]]="DLI",DLILibrary[[#This Row],[Value of DLI (in mln)]]/(VLOOKUP(DLILibrary[[#This Row],[Project ID]],'RBF Projects'!A:U,12,FALSE)),0)</f>
        <v>0</v>
      </c>
      <c r="N1007" s="95" t="s">
        <v>61</v>
      </c>
      <c r="O1007" s="138" t="s">
        <v>1573</v>
      </c>
      <c r="P1007" s="76" t="s">
        <v>28</v>
      </c>
      <c r="Q1007" s="95" t="s">
        <v>1580</v>
      </c>
      <c r="R1007" s="76" t="s">
        <v>62</v>
      </c>
    </row>
    <row r="1008" spans="1:18" ht="16" outlineLevel="1" x14ac:dyDescent="0.2">
      <c r="A1008" s="76" t="s">
        <v>652</v>
      </c>
      <c r="B1008" s="95" t="s">
        <v>913</v>
      </c>
      <c r="C1008" s="44" t="s">
        <v>19</v>
      </c>
      <c r="D1008" s="76" t="s">
        <v>58</v>
      </c>
      <c r="E1008" s="95" t="s">
        <v>35</v>
      </c>
      <c r="F1008" s="95" t="s">
        <v>3238</v>
      </c>
      <c r="G1008" s="95" t="s">
        <v>2868</v>
      </c>
      <c r="H1008" s="95" t="s">
        <v>78</v>
      </c>
      <c r="I1008" s="45" t="s">
        <v>1567</v>
      </c>
      <c r="J1008" s="95" t="str">
        <f>LEFT(DLILibrary[[#This Row],[DLI]], 3)</f>
        <v>DLR</v>
      </c>
      <c r="K1008" s="121">
        <v>5.6</v>
      </c>
      <c r="L1008" s="121">
        <f>IF(DLILibrary[[#This Row],[DLI/DLR]]="DLI",IF(J1009="DLR",0,DLILibrary[[#This Row],[Value of DLI (in mln)]]),DLILibrary[[#This Row],[Value of DLI (in mln)]])</f>
        <v>5.6</v>
      </c>
      <c r="M1008" s="239">
        <f>IF(DLILibrary[[#This Row],[DLI/DLR]]="DLI",DLILibrary[[#This Row],[Value of DLI (in mln)]]/(VLOOKUP(DLILibrary[[#This Row],[Project ID]],'RBF Projects'!A:U,12,FALSE)),0)</f>
        <v>0</v>
      </c>
      <c r="N1008" s="95" t="s">
        <v>61</v>
      </c>
      <c r="O1008" s="138" t="s">
        <v>1573</v>
      </c>
      <c r="P1008" s="76" t="s">
        <v>28</v>
      </c>
      <c r="Q1008" s="95" t="s">
        <v>1580</v>
      </c>
      <c r="R1008" s="76" t="s">
        <v>62</v>
      </c>
    </row>
    <row r="1009" spans="1:18" s="78" customFormat="1" x14ac:dyDescent="0.2">
      <c r="A1009" s="77" t="s">
        <v>109</v>
      </c>
      <c r="B1009" s="78" t="s">
        <v>161</v>
      </c>
      <c r="C1009" s="77" t="s">
        <v>19</v>
      </c>
      <c r="D1009" s="77" t="s">
        <v>58</v>
      </c>
      <c r="E1009" s="78" t="s">
        <v>39</v>
      </c>
      <c r="F1009" s="78" t="s">
        <v>3233</v>
      </c>
      <c r="G1009" s="78" t="s">
        <v>3323</v>
      </c>
      <c r="H1009" s="78" t="s">
        <v>78</v>
      </c>
      <c r="I1009" s="129" t="s">
        <v>1595</v>
      </c>
      <c r="J1009" s="130" t="str">
        <f>LEFT(DLILibrary[[#This Row],[DLI]], 3)</f>
        <v>DLI</v>
      </c>
      <c r="K1009" s="131">
        <f>SUM(K1010:K1012)</f>
        <v>25</v>
      </c>
      <c r="L1009" s="131">
        <f>IF(DLILibrary[[#This Row],[DLI/DLR]]="DLI",IF(J1010="DLR",0,DLILibrary[[#This Row],[Value of DLI (in mln)]]),DLILibrary[[#This Row],[Value of DLI (in mln)]])</f>
        <v>0</v>
      </c>
      <c r="M1009" s="239">
        <f>IF(DLILibrary[[#This Row],[DLI/DLR]]="DLI",DLILibrary[[#This Row],[Value of DLI (in mln)]]/(VLOOKUP(DLILibrary[[#This Row],[Project ID]],'RBF Projects'!A:U,12,FALSE)),0)</f>
        <v>0.20876826722338204</v>
      </c>
      <c r="N1009" s="78" t="s">
        <v>62</v>
      </c>
      <c r="O1009" s="133" t="s">
        <v>597</v>
      </c>
      <c r="P1009" s="42" t="s">
        <v>30</v>
      </c>
      <c r="Q1009" s="78" t="s">
        <v>1590</v>
      </c>
      <c r="R1009" s="77" t="s">
        <v>62</v>
      </c>
    </row>
    <row r="1010" spans="1:18" outlineLevel="1" x14ac:dyDescent="0.2">
      <c r="A1010" s="76" t="s">
        <v>109</v>
      </c>
      <c r="B1010" s="95" t="s">
        <v>161</v>
      </c>
      <c r="C1010" s="76" t="s">
        <v>19</v>
      </c>
      <c r="D1010" s="76" t="s">
        <v>58</v>
      </c>
      <c r="E1010" s="95" t="s">
        <v>39</v>
      </c>
      <c r="F1010" s="95" t="s">
        <v>3233</v>
      </c>
      <c r="G1010" s="95" t="s">
        <v>3323</v>
      </c>
      <c r="H1010" s="95" t="s">
        <v>78</v>
      </c>
      <c r="I1010" s="45" t="s">
        <v>1596</v>
      </c>
      <c r="J1010" s="95" t="str">
        <f>LEFT(DLILibrary[[#This Row],[DLI]], 3)</f>
        <v>DLR</v>
      </c>
      <c r="K1010" s="121">
        <v>9</v>
      </c>
      <c r="L1010" s="121">
        <f>IF(DLILibrary[[#This Row],[DLI/DLR]]="DLI",IF(J1011="DLR",0,DLILibrary[[#This Row],[Value of DLI (in mln)]]),DLILibrary[[#This Row],[Value of DLI (in mln)]])</f>
        <v>9</v>
      </c>
      <c r="M1010" s="239">
        <f>IF(DLILibrary[[#This Row],[DLI/DLR]]="DLI",DLILibrary[[#This Row],[Value of DLI (in mln)]]/(VLOOKUP(DLILibrary[[#This Row],[Project ID]],'RBF Projects'!A:U,12,FALSE)),0)</f>
        <v>0</v>
      </c>
      <c r="N1010" s="95" t="s">
        <v>62</v>
      </c>
      <c r="O1010" s="45" t="s">
        <v>1597</v>
      </c>
      <c r="P1010" s="43" t="s">
        <v>30</v>
      </c>
      <c r="Q1010" s="95" t="s">
        <v>1590</v>
      </c>
      <c r="R1010" s="76" t="s">
        <v>62</v>
      </c>
    </row>
    <row r="1011" spans="1:18" outlineLevel="1" x14ac:dyDescent="0.2">
      <c r="A1011" s="76" t="s">
        <v>109</v>
      </c>
      <c r="B1011" s="95" t="s">
        <v>161</v>
      </c>
      <c r="C1011" s="76" t="s">
        <v>19</v>
      </c>
      <c r="D1011" s="76" t="s">
        <v>58</v>
      </c>
      <c r="E1011" s="95" t="s">
        <v>39</v>
      </c>
      <c r="F1011" s="95" t="s">
        <v>3233</v>
      </c>
      <c r="G1011" s="95" t="s">
        <v>3323</v>
      </c>
      <c r="H1011" s="95" t="s">
        <v>78</v>
      </c>
      <c r="I1011" s="45" t="s">
        <v>1582</v>
      </c>
      <c r="J1011" s="95" t="str">
        <f>LEFT(DLILibrary[[#This Row],[DLI]], 3)</f>
        <v>DLR</v>
      </c>
      <c r="K1011" s="121">
        <v>6</v>
      </c>
      <c r="L1011" s="121">
        <f>IF(DLILibrary[[#This Row],[DLI/DLR]]="DLI",IF(J1012="DLR",0,DLILibrary[[#This Row],[Value of DLI (in mln)]]),DLILibrary[[#This Row],[Value of DLI (in mln)]])</f>
        <v>6</v>
      </c>
      <c r="M1011" s="239">
        <f>IF(DLILibrary[[#This Row],[DLI/DLR]]="DLI",DLILibrary[[#This Row],[Value of DLI (in mln)]]/(VLOOKUP(DLILibrary[[#This Row],[Project ID]],'RBF Projects'!A:U,12,FALSE)),0)</f>
        <v>0</v>
      </c>
      <c r="N1011" s="95" t="s">
        <v>62</v>
      </c>
      <c r="O1011" s="45" t="s">
        <v>1598</v>
      </c>
      <c r="P1011" s="43" t="s">
        <v>30</v>
      </c>
      <c r="Q1011" s="95" t="s">
        <v>1590</v>
      </c>
      <c r="R1011" s="76" t="s">
        <v>62</v>
      </c>
    </row>
    <row r="1012" spans="1:18" outlineLevel="1" x14ac:dyDescent="0.2">
      <c r="A1012" s="76" t="s">
        <v>109</v>
      </c>
      <c r="B1012" s="95" t="s">
        <v>161</v>
      </c>
      <c r="C1012" s="76" t="s">
        <v>19</v>
      </c>
      <c r="D1012" s="76" t="s">
        <v>58</v>
      </c>
      <c r="E1012" s="95" t="s">
        <v>39</v>
      </c>
      <c r="F1012" s="95" t="s">
        <v>3233</v>
      </c>
      <c r="G1012" s="95" t="s">
        <v>3323</v>
      </c>
      <c r="H1012" s="95" t="s">
        <v>78</v>
      </c>
      <c r="I1012" s="45" t="s">
        <v>1583</v>
      </c>
      <c r="J1012" s="95" t="str">
        <f>LEFT(DLILibrary[[#This Row],[DLI]], 3)</f>
        <v>DLR</v>
      </c>
      <c r="K1012" s="121">
        <v>10</v>
      </c>
      <c r="L1012" s="121">
        <f>IF(DLILibrary[[#This Row],[DLI/DLR]]="DLI",IF(J1013="DLR",0,DLILibrary[[#This Row],[Value of DLI (in mln)]]),DLILibrary[[#This Row],[Value of DLI (in mln)]])</f>
        <v>10</v>
      </c>
      <c r="M1012" s="239">
        <f>IF(DLILibrary[[#This Row],[DLI/DLR]]="DLI",DLILibrary[[#This Row],[Value of DLI (in mln)]]/(VLOOKUP(DLILibrary[[#This Row],[Project ID]],'RBF Projects'!A:U,12,FALSE)),0)</f>
        <v>0</v>
      </c>
      <c r="N1012" s="95" t="s">
        <v>62</v>
      </c>
      <c r="O1012" s="45" t="s">
        <v>1599</v>
      </c>
      <c r="P1012" s="43" t="s">
        <v>30</v>
      </c>
      <c r="Q1012" s="95" t="s">
        <v>1590</v>
      </c>
      <c r="R1012" s="76" t="s">
        <v>62</v>
      </c>
    </row>
    <row r="1013" spans="1:18" x14ac:dyDescent="0.2">
      <c r="A1013" s="76" t="s">
        <v>109</v>
      </c>
      <c r="B1013" s="95" t="s">
        <v>161</v>
      </c>
      <c r="C1013" s="76" t="s">
        <v>19</v>
      </c>
      <c r="D1013" s="76" t="s">
        <v>58</v>
      </c>
      <c r="E1013" s="95" t="s">
        <v>39</v>
      </c>
      <c r="F1013" s="95" t="s">
        <v>3233</v>
      </c>
      <c r="G1013" s="95" t="s">
        <v>3268</v>
      </c>
      <c r="H1013" s="95" t="s">
        <v>352</v>
      </c>
      <c r="I1013" s="135" t="s">
        <v>1584</v>
      </c>
      <c r="J1013" s="136" t="str">
        <f>LEFT(DLILibrary[[#This Row],[DLI]], 3)</f>
        <v>DLI</v>
      </c>
      <c r="K1013" s="137">
        <f>SUM(K1014:K1017)</f>
        <v>30.500000000000004</v>
      </c>
      <c r="L1013" s="137">
        <f>IF(DLILibrary[[#This Row],[DLI/DLR]]="DLI",IF(J1014="DLR",0,DLILibrary[[#This Row],[Value of DLI (in mln)]]),DLILibrary[[#This Row],[Value of DLI (in mln)]])</f>
        <v>0</v>
      </c>
      <c r="M1013" s="239">
        <f>IF(DLILibrary[[#This Row],[DLI/DLR]]="DLI",DLILibrary[[#This Row],[Value of DLI (in mln)]]/(VLOOKUP(DLILibrary[[#This Row],[Project ID]],'RBF Projects'!A:U,12,FALSE)),0)</f>
        <v>0.25469728601252611</v>
      </c>
      <c r="N1013" s="95" t="s">
        <v>61</v>
      </c>
      <c r="O1013" s="45" t="s">
        <v>1600</v>
      </c>
      <c r="P1013" s="43" t="s">
        <v>28</v>
      </c>
      <c r="Q1013" s="95" t="s">
        <v>1591</v>
      </c>
      <c r="R1013" s="76" t="s">
        <v>62</v>
      </c>
    </row>
    <row r="1014" spans="1:18" outlineLevel="1" x14ac:dyDescent="0.2">
      <c r="A1014" s="76" t="s">
        <v>109</v>
      </c>
      <c r="B1014" s="95" t="s">
        <v>161</v>
      </c>
      <c r="C1014" s="76" t="s">
        <v>19</v>
      </c>
      <c r="D1014" s="76" t="s">
        <v>58</v>
      </c>
      <c r="E1014" s="95" t="s">
        <v>39</v>
      </c>
      <c r="F1014" s="95" t="s">
        <v>3233</v>
      </c>
      <c r="G1014" s="95" t="s">
        <v>3268</v>
      </c>
      <c r="H1014" s="95" t="s">
        <v>352</v>
      </c>
      <c r="I1014" s="45" t="s">
        <v>1604</v>
      </c>
      <c r="J1014" s="95" t="str">
        <f>LEFT(DLILibrary[[#This Row],[DLI]], 3)</f>
        <v>DLR</v>
      </c>
      <c r="K1014" s="121">
        <v>9.1</v>
      </c>
      <c r="L1014" s="121">
        <f>IF(DLILibrary[[#This Row],[DLI/DLR]]="DLI",IF(J1015="DLR",0,DLILibrary[[#This Row],[Value of DLI (in mln)]]),DLILibrary[[#This Row],[Value of DLI (in mln)]])</f>
        <v>9.1</v>
      </c>
      <c r="M1014" s="239">
        <f>IF(DLILibrary[[#This Row],[DLI/DLR]]="DLI",DLILibrary[[#This Row],[Value of DLI (in mln)]]/(VLOOKUP(DLILibrary[[#This Row],[Project ID]],'RBF Projects'!A:U,12,FALSE)),0)</f>
        <v>0</v>
      </c>
      <c r="N1014" s="95" t="s">
        <v>61</v>
      </c>
      <c r="O1014" s="45" t="s">
        <v>1601</v>
      </c>
      <c r="P1014" s="43" t="s">
        <v>28</v>
      </c>
      <c r="Q1014" s="95" t="s">
        <v>1591</v>
      </c>
      <c r="R1014" s="76" t="s">
        <v>62</v>
      </c>
    </row>
    <row r="1015" spans="1:18" outlineLevel="1" x14ac:dyDescent="0.2">
      <c r="A1015" s="76" t="s">
        <v>109</v>
      </c>
      <c r="B1015" s="95" t="s">
        <v>161</v>
      </c>
      <c r="C1015" s="76" t="s">
        <v>19</v>
      </c>
      <c r="D1015" s="76" t="s">
        <v>58</v>
      </c>
      <c r="E1015" s="95" t="s">
        <v>39</v>
      </c>
      <c r="F1015" s="95" t="s">
        <v>3233</v>
      </c>
      <c r="G1015" s="95" t="s">
        <v>3268</v>
      </c>
      <c r="H1015" s="95" t="s">
        <v>352</v>
      </c>
      <c r="I1015" s="45" t="s">
        <v>1605</v>
      </c>
      <c r="J1015" s="95" t="str">
        <f>LEFT(DLILibrary[[#This Row],[DLI]], 3)</f>
        <v>DLR</v>
      </c>
      <c r="K1015" s="121">
        <v>7</v>
      </c>
      <c r="L1015" s="121">
        <f>IF(DLILibrary[[#This Row],[DLI/DLR]]="DLI",IF(J1016="DLR",0,DLILibrary[[#This Row],[Value of DLI (in mln)]]),DLILibrary[[#This Row],[Value of DLI (in mln)]])</f>
        <v>7</v>
      </c>
      <c r="M1015" s="239">
        <f>IF(DLILibrary[[#This Row],[DLI/DLR]]="DLI",DLILibrary[[#This Row],[Value of DLI (in mln)]]/(VLOOKUP(DLILibrary[[#This Row],[Project ID]],'RBF Projects'!A:U,12,FALSE)),0)</f>
        <v>0</v>
      </c>
      <c r="N1015" s="95" t="s">
        <v>61</v>
      </c>
      <c r="O1015" s="45" t="s">
        <v>1601</v>
      </c>
      <c r="P1015" s="43" t="s">
        <v>28</v>
      </c>
      <c r="Q1015" s="95" t="s">
        <v>1591</v>
      </c>
      <c r="R1015" s="76" t="s">
        <v>62</v>
      </c>
    </row>
    <row r="1016" spans="1:18" outlineLevel="1" x14ac:dyDescent="0.2">
      <c r="A1016" s="76" t="s">
        <v>109</v>
      </c>
      <c r="B1016" s="95" t="s">
        <v>161</v>
      </c>
      <c r="C1016" s="76" t="s">
        <v>19</v>
      </c>
      <c r="D1016" s="76" t="s">
        <v>58</v>
      </c>
      <c r="E1016" s="95" t="s">
        <v>39</v>
      </c>
      <c r="F1016" s="95" t="s">
        <v>3233</v>
      </c>
      <c r="G1016" s="95" t="s">
        <v>3268</v>
      </c>
      <c r="H1016" s="95" t="s">
        <v>352</v>
      </c>
      <c r="I1016" s="45" t="s">
        <v>1606</v>
      </c>
      <c r="J1016" s="95" t="str">
        <f>LEFT(DLILibrary[[#This Row],[DLI]], 3)</f>
        <v>DLR</v>
      </c>
      <c r="K1016" s="121">
        <v>12.3</v>
      </c>
      <c r="L1016" s="121">
        <f>IF(DLILibrary[[#This Row],[DLI/DLR]]="DLI",IF(J1017="DLR",0,DLILibrary[[#This Row],[Value of DLI (in mln)]]),DLILibrary[[#This Row],[Value of DLI (in mln)]])</f>
        <v>12.3</v>
      </c>
      <c r="M1016" s="239">
        <f>IF(DLILibrary[[#This Row],[DLI/DLR]]="DLI",DLILibrary[[#This Row],[Value of DLI (in mln)]]/(VLOOKUP(DLILibrary[[#This Row],[Project ID]],'RBF Projects'!A:U,12,FALSE)),0)</f>
        <v>0</v>
      </c>
      <c r="N1016" s="95" t="s">
        <v>61</v>
      </c>
      <c r="O1016" s="45" t="s">
        <v>1601</v>
      </c>
      <c r="P1016" s="43" t="s">
        <v>28</v>
      </c>
      <c r="Q1016" s="95" t="s">
        <v>1591</v>
      </c>
      <c r="R1016" s="76" t="s">
        <v>62</v>
      </c>
    </row>
    <row r="1017" spans="1:18" outlineLevel="1" x14ac:dyDescent="0.2">
      <c r="A1017" s="76" t="s">
        <v>109</v>
      </c>
      <c r="B1017" s="95" t="s">
        <v>161</v>
      </c>
      <c r="C1017" s="76" t="s">
        <v>19</v>
      </c>
      <c r="D1017" s="76" t="s">
        <v>58</v>
      </c>
      <c r="E1017" s="95" t="s">
        <v>39</v>
      </c>
      <c r="F1017" s="95" t="s">
        <v>3233</v>
      </c>
      <c r="G1017" s="95" t="s">
        <v>3268</v>
      </c>
      <c r="H1017" s="95" t="s">
        <v>352</v>
      </c>
      <c r="I1017" s="45" t="s">
        <v>1607</v>
      </c>
      <c r="J1017" s="95" t="str">
        <f>LEFT(DLILibrary[[#This Row],[DLI]], 3)</f>
        <v>DLR</v>
      </c>
      <c r="K1017" s="121">
        <v>2.1</v>
      </c>
      <c r="L1017" s="121">
        <f>IF(DLILibrary[[#This Row],[DLI/DLR]]="DLI",IF(J1018="DLR",0,DLILibrary[[#This Row],[Value of DLI (in mln)]]),DLILibrary[[#This Row],[Value of DLI (in mln)]])</f>
        <v>2.1</v>
      </c>
      <c r="M1017" s="239">
        <f>IF(DLILibrary[[#This Row],[DLI/DLR]]="DLI",DLILibrary[[#This Row],[Value of DLI (in mln)]]/(VLOOKUP(DLILibrary[[#This Row],[Project ID]],'RBF Projects'!A:U,12,FALSE)),0)</f>
        <v>0</v>
      </c>
      <c r="N1017" s="95" t="s">
        <v>61</v>
      </c>
      <c r="O1017" s="45" t="s">
        <v>1601</v>
      </c>
      <c r="P1017" s="43" t="s">
        <v>28</v>
      </c>
      <c r="Q1017" s="95" t="s">
        <v>1591</v>
      </c>
      <c r="R1017" s="76" t="s">
        <v>62</v>
      </c>
    </row>
    <row r="1018" spans="1:18" x14ac:dyDescent="0.2">
      <c r="A1018" s="76" t="s">
        <v>109</v>
      </c>
      <c r="B1018" s="95" t="s">
        <v>161</v>
      </c>
      <c r="C1018" s="76" t="s">
        <v>19</v>
      </c>
      <c r="D1018" s="76" t="s">
        <v>58</v>
      </c>
      <c r="E1018" s="95" t="s">
        <v>39</v>
      </c>
      <c r="F1018" s="95" t="s">
        <v>3233</v>
      </c>
      <c r="G1018" s="95" t="s">
        <v>3268</v>
      </c>
      <c r="H1018" s="95" t="s">
        <v>78</v>
      </c>
      <c r="I1018" s="135" t="s">
        <v>3324</v>
      </c>
      <c r="J1018" s="136" t="str">
        <f>LEFT(DLILibrary[[#This Row],[DLI]], 3)</f>
        <v>DLI</v>
      </c>
      <c r="K1018" s="137">
        <f>SUM(K1019)</f>
        <v>5</v>
      </c>
      <c r="L1018" s="137">
        <f>IF(DLILibrary[[#This Row],[DLI/DLR]]="DLI",IF(J1019="DLR",0,DLILibrary[[#This Row],[Value of DLI (in mln)]]),DLILibrary[[#This Row],[Value of DLI (in mln)]])</f>
        <v>0</v>
      </c>
      <c r="M1018" s="239">
        <f>IF(DLILibrary[[#This Row],[DLI/DLR]]="DLI",DLILibrary[[#This Row],[Value of DLI (in mln)]]/(VLOOKUP(DLILibrary[[#This Row],[Project ID]],'RBF Projects'!A:U,12,FALSE)),0)</f>
        <v>4.1753653444676408E-2</v>
      </c>
      <c r="N1018" s="95" t="s">
        <v>61</v>
      </c>
      <c r="O1018" s="45" t="s">
        <v>1602</v>
      </c>
      <c r="P1018" s="43" t="s">
        <v>30</v>
      </c>
      <c r="Q1018" s="95" t="s">
        <v>1603</v>
      </c>
      <c r="R1018" s="76" t="s">
        <v>62</v>
      </c>
    </row>
    <row r="1019" spans="1:18" outlineLevel="1" x14ac:dyDescent="0.2">
      <c r="A1019" s="76" t="s">
        <v>109</v>
      </c>
      <c r="B1019" s="95" t="s">
        <v>161</v>
      </c>
      <c r="C1019" s="76" t="s">
        <v>19</v>
      </c>
      <c r="D1019" s="76" t="s">
        <v>58</v>
      </c>
      <c r="E1019" s="95" t="s">
        <v>39</v>
      </c>
      <c r="F1019" s="95" t="s">
        <v>3233</v>
      </c>
      <c r="G1019" s="95" t="s">
        <v>3268</v>
      </c>
      <c r="H1019" s="95" t="s">
        <v>78</v>
      </c>
      <c r="I1019" s="45" t="s">
        <v>1608</v>
      </c>
      <c r="J1019" s="95" t="str">
        <f>LEFT(DLILibrary[[#This Row],[DLI]], 3)</f>
        <v>DLR</v>
      </c>
      <c r="K1019" s="121">
        <v>5</v>
      </c>
      <c r="L1019" s="121">
        <f>IF(DLILibrary[[#This Row],[DLI/DLR]]="DLI",IF(J1020="DLR",0,DLILibrary[[#This Row],[Value of DLI (in mln)]]),DLILibrary[[#This Row],[Value of DLI (in mln)]])</f>
        <v>5</v>
      </c>
      <c r="M1019" s="239">
        <f>IF(DLILibrary[[#This Row],[DLI/DLR]]="DLI",DLILibrary[[#This Row],[Value of DLI (in mln)]]/(VLOOKUP(DLILibrary[[#This Row],[Project ID]],'RBF Projects'!A:U,12,FALSE)),0)</f>
        <v>0</v>
      </c>
      <c r="N1019" s="95" t="s">
        <v>61</v>
      </c>
      <c r="O1019" s="45" t="s">
        <v>1602</v>
      </c>
      <c r="P1019" s="43" t="s">
        <v>30</v>
      </c>
      <c r="Q1019" s="95" t="s">
        <v>1603</v>
      </c>
      <c r="R1019" s="76" t="s">
        <v>62</v>
      </c>
    </row>
    <row r="1020" spans="1:18" x14ac:dyDescent="0.2">
      <c r="A1020" s="76" t="s">
        <v>109</v>
      </c>
      <c r="B1020" s="95" t="s">
        <v>161</v>
      </c>
      <c r="C1020" s="76" t="s">
        <v>19</v>
      </c>
      <c r="D1020" s="76" t="s">
        <v>58</v>
      </c>
      <c r="E1020" s="95" t="s">
        <v>39</v>
      </c>
      <c r="F1020" s="95" t="s">
        <v>3231</v>
      </c>
      <c r="G1020" s="95" t="s">
        <v>3269</v>
      </c>
      <c r="H1020" s="95" t="s">
        <v>78</v>
      </c>
      <c r="I1020" s="135" t="s">
        <v>3325</v>
      </c>
      <c r="J1020" s="136" t="str">
        <f>LEFT(DLILibrary[[#This Row],[DLI]], 3)</f>
        <v>DLI</v>
      </c>
      <c r="K1020" s="137">
        <f>SUM(K1021:K1022)</f>
        <v>24.25</v>
      </c>
      <c r="L1020" s="137">
        <f>IF(DLILibrary[[#This Row],[DLI/DLR]]="DLI",IF(J1021="DLR",0,DLILibrary[[#This Row],[Value of DLI (in mln)]]),DLILibrary[[#This Row],[Value of DLI (in mln)]])</f>
        <v>0</v>
      </c>
      <c r="M1020" s="239">
        <f>IF(DLILibrary[[#This Row],[DLI/DLR]]="DLI",DLILibrary[[#This Row],[Value of DLI (in mln)]]/(VLOOKUP(DLILibrary[[#This Row],[Project ID]],'RBF Projects'!A:U,12,FALSE)),0)</f>
        <v>0.20250521920668058</v>
      </c>
      <c r="N1020" s="95" t="s">
        <v>61</v>
      </c>
      <c r="O1020" s="138" t="s">
        <v>597</v>
      </c>
      <c r="P1020" s="43" t="s">
        <v>30</v>
      </c>
      <c r="Q1020" s="95" t="s">
        <v>1592</v>
      </c>
      <c r="R1020" s="76" t="s">
        <v>62</v>
      </c>
    </row>
    <row r="1021" spans="1:18" outlineLevel="1" x14ac:dyDescent="0.2">
      <c r="A1021" s="76" t="s">
        <v>109</v>
      </c>
      <c r="B1021" s="95" t="s">
        <v>161</v>
      </c>
      <c r="C1021" s="76" t="s">
        <v>19</v>
      </c>
      <c r="D1021" s="76" t="s">
        <v>58</v>
      </c>
      <c r="E1021" s="95" t="s">
        <v>39</v>
      </c>
      <c r="F1021" s="95" t="s">
        <v>3231</v>
      </c>
      <c r="G1021" s="95" t="s">
        <v>3269</v>
      </c>
      <c r="H1021" s="95" t="s">
        <v>78</v>
      </c>
      <c r="I1021" s="45" t="s">
        <v>3326</v>
      </c>
      <c r="J1021" s="95" t="str">
        <f>LEFT(DLILibrary[[#This Row],[DLI]], 3)</f>
        <v>DLR</v>
      </c>
      <c r="K1021" s="121">
        <v>4.25</v>
      </c>
      <c r="L1021" s="121">
        <f>IF(DLILibrary[[#This Row],[DLI/DLR]]="DLI",IF(J1022="DLR",0,DLILibrary[[#This Row],[Value of DLI (in mln)]]),DLILibrary[[#This Row],[Value of DLI (in mln)]])</f>
        <v>4.25</v>
      </c>
      <c r="M1021" s="239">
        <f>IF(DLILibrary[[#This Row],[DLI/DLR]]="DLI",DLILibrary[[#This Row],[Value of DLI (in mln)]]/(VLOOKUP(DLILibrary[[#This Row],[Project ID]],'RBF Projects'!A:U,12,FALSE)),0)</f>
        <v>0</v>
      </c>
      <c r="N1021" s="95" t="s">
        <v>61</v>
      </c>
      <c r="O1021" s="45" t="s">
        <v>1609</v>
      </c>
      <c r="P1021" s="43" t="s">
        <v>30</v>
      </c>
      <c r="Q1021" s="95" t="s">
        <v>1592</v>
      </c>
      <c r="R1021" s="76" t="s">
        <v>62</v>
      </c>
    </row>
    <row r="1022" spans="1:18" outlineLevel="1" x14ac:dyDescent="0.2">
      <c r="A1022" s="76" t="s">
        <v>109</v>
      </c>
      <c r="B1022" s="95" t="s">
        <v>161</v>
      </c>
      <c r="C1022" s="76" t="s">
        <v>19</v>
      </c>
      <c r="D1022" s="76" t="s">
        <v>58</v>
      </c>
      <c r="E1022" s="95" t="s">
        <v>39</v>
      </c>
      <c r="F1022" s="95" t="s">
        <v>3231</v>
      </c>
      <c r="G1022" s="95" t="s">
        <v>3269</v>
      </c>
      <c r="H1022" s="95" t="s">
        <v>78</v>
      </c>
      <c r="I1022" s="45" t="s">
        <v>1611</v>
      </c>
      <c r="J1022" s="95" t="str">
        <f>LEFT(DLILibrary[[#This Row],[DLI]], 3)</f>
        <v>DLR</v>
      </c>
      <c r="K1022" s="121">
        <v>20</v>
      </c>
      <c r="L1022" s="121">
        <f>IF(DLILibrary[[#This Row],[DLI/DLR]]="DLI",IF(J1023="DLR",0,DLILibrary[[#This Row],[Value of DLI (in mln)]]),DLILibrary[[#This Row],[Value of DLI (in mln)]])</f>
        <v>20</v>
      </c>
      <c r="M1022" s="239">
        <f>IF(DLILibrary[[#This Row],[DLI/DLR]]="DLI",DLILibrary[[#This Row],[Value of DLI (in mln)]]/(VLOOKUP(DLILibrary[[#This Row],[Project ID]],'RBF Projects'!A:U,12,FALSE)),0)</f>
        <v>0</v>
      </c>
      <c r="N1022" s="95" t="s">
        <v>61</v>
      </c>
      <c r="O1022" s="45" t="s">
        <v>1610</v>
      </c>
      <c r="P1022" s="43" t="s">
        <v>30</v>
      </c>
      <c r="Q1022" s="95" t="s">
        <v>1592</v>
      </c>
      <c r="R1022" s="76" t="s">
        <v>62</v>
      </c>
    </row>
    <row r="1023" spans="1:18" x14ac:dyDescent="0.2">
      <c r="A1023" s="76" t="s">
        <v>109</v>
      </c>
      <c r="B1023" s="95" t="s">
        <v>161</v>
      </c>
      <c r="C1023" s="76" t="s">
        <v>19</v>
      </c>
      <c r="D1023" s="76" t="s">
        <v>58</v>
      </c>
      <c r="E1023" s="95" t="s">
        <v>39</v>
      </c>
      <c r="F1023" s="95" t="s">
        <v>3231</v>
      </c>
      <c r="G1023" s="95" t="s">
        <v>3490</v>
      </c>
      <c r="H1023" s="95" t="s">
        <v>352</v>
      </c>
      <c r="I1023" s="135" t="s">
        <v>1585</v>
      </c>
      <c r="J1023" s="136" t="str">
        <f>LEFT(DLILibrary[[#This Row],[DLI]], 3)</f>
        <v>DLI</v>
      </c>
      <c r="K1023" s="137">
        <f>SUM(K1024:K1027)</f>
        <v>25</v>
      </c>
      <c r="L1023" s="137">
        <f>IF(DLILibrary[[#This Row],[DLI/DLR]]="DLI",IF(J1024="DLR",0,DLILibrary[[#This Row],[Value of DLI (in mln)]]),DLILibrary[[#This Row],[Value of DLI (in mln)]])</f>
        <v>0</v>
      </c>
      <c r="M1023" s="239">
        <f>IF(DLILibrary[[#This Row],[DLI/DLR]]="DLI",DLILibrary[[#This Row],[Value of DLI (in mln)]]/(VLOOKUP(DLILibrary[[#This Row],[Project ID]],'RBF Projects'!A:U,12,FALSE)),0)</f>
        <v>0.20876826722338204</v>
      </c>
      <c r="N1023" s="95" t="s">
        <v>61</v>
      </c>
      <c r="O1023" s="138" t="s">
        <v>597</v>
      </c>
      <c r="P1023" s="43" t="s">
        <v>30</v>
      </c>
      <c r="Q1023" s="56" t="s">
        <v>1593</v>
      </c>
      <c r="R1023" s="76" t="s">
        <v>62</v>
      </c>
    </row>
    <row r="1024" spans="1:18" outlineLevel="1" x14ac:dyDescent="0.2">
      <c r="A1024" s="76" t="s">
        <v>109</v>
      </c>
      <c r="B1024" s="95" t="s">
        <v>161</v>
      </c>
      <c r="C1024" s="76" t="s">
        <v>19</v>
      </c>
      <c r="D1024" s="76" t="s">
        <v>58</v>
      </c>
      <c r="E1024" s="95" t="s">
        <v>39</v>
      </c>
      <c r="F1024" s="95" t="s">
        <v>3231</v>
      </c>
      <c r="G1024" s="95" t="s">
        <v>3490</v>
      </c>
      <c r="H1024" s="95" t="s">
        <v>78</v>
      </c>
      <c r="I1024" s="45" t="s">
        <v>1586</v>
      </c>
      <c r="J1024" s="95" t="str">
        <f>LEFT(DLILibrary[[#This Row],[DLI]], 3)</f>
        <v>DLR</v>
      </c>
      <c r="K1024" s="121">
        <v>3</v>
      </c>
      <c r="L1024" s="121">
        <f>IF(DLILibrary[[#This Row],[DLI/DLR]]="DLI",IF(J1025="DLR",0,DLILibrary[[#This Row],[Value of DLI (in mln)]]),DLILibrary[[#This Row],[Value of DLI (in mln)]])</f>
        <v>3</v>
      </c>
      <c r="M1024" s="239">
        <f>IF(DLILibrary[[#This Row],[DLI/DLR]]="DLI",DLILibrary[[#This Row],[Value of DLI (in mln)]]/(VLOOKUP(DLILibrary[[#This Row],[Project ID]],'RBF Projects'!A:U,12,FALSE)),0)</f>
        <v>0</v>
      </c>
      <c r="N1024" s="95" t="s">
        <v>62</v>
      </c>
      <c r="O1024" s="45" t="s">
        <v>1612</v>
      </c>
      <c r="P1024" s="43" t="s">
        <v>30</v>
      </c>
      <c r="Q1024" s="56" t="s">
        <v>1593</v>
      </c>
      <c r="R1024" s="76" t="s">
        <v>62</v>
      </c>
    </row>
    <row r="1025" spans="1:18" outlineLevel="1" x14ac:dyDescent="0.2">
      <c r="A1025" s="76" t="s">
        <v>109</v>
      </c>
      <c r="B1025" s="95" t="s">
        <v>161</v>
      </c>
      <c r="C1025" s="76" t="s">
        <v>19</v>
      </c>
      <c r="D1025" s="76" t="s">
        <v>58</v>
      </c>
      <c r="E1025" s="95" t="s">
        <v>39</v>
      </c>
      <c r="F1025" s="95" t="s">
        <v>3231</v>
      </c>
      <c r="G1025" s="95" t="s">
        <v>3490</v>
      </c>
      <c r="H1025" s="95" t="s">
        <v>78</v>
      </c>
      <c r="I1025" s="45" t="s">
        <v>1614</v>
      </c>
      <c r="J1025" s="95" t="str">
        <f>LEFT(DLILibrary[[#This Row],[DLI]], 3)</f>
        <v>DLR</v>
      </c>
      <c r="K1025" s="121">
        <v>6</v>
      </c>
      <c r="L1025" s="121">
        <f>IF(DLILibrary[[#This Row],[DLI/DLR]]="DLI",IF(J1026="DLR",0,DLILibrary[[#This Row],[Value of DLI (in mln)]]),DLILibrary[[#This Row],[Value of DLI (in mln)]])</f>
        <v>6</v>
      </c>
      <c r="M1025" s="239">
        <f>IF(DLILibrary[[#This Row],[DLI/DLR]]="DLI",DLILibrary[[#This Row],[Value of DLI (in mln)]]/(VLOOKUP(DLILibrary[[#This Row],[Project ID]],'RBF Projects'!A:U,12,FALSE)),0)</f>
        <v>0</v>
      </c>
      <c r="N1025" s="95" t="s">
        <v>61</v>
      </c>
      <c r="O1025" s="45" t="s">
        <v>1613</v>
      </c>
      <c r="P1025" s="43" t="s">
        <v>30</v>
      </c>
      <c r="Q1025" s="56" t="s">
        <v>1593</v>
      </c>
      <c r="R1025" s="76" t="s">
        <v>62</v>
      </c>
    </row>
    <row r="1026" spans="1:18" outlineLevel="1" x14ac:dyDescent="0.2">
      <c r="A1026" s="76" t="s">
        <v>109</v>
      </c>
      <c r="B1026" s="95" t="s">
        <v>161</v>
      </c>
      <c r="C1026" s="76" t="s">
        <v>19</v>
      </c>
      <c r="D1026" s="76" t="s">
        <v>58</v>
      </c>
      <c r="E1026" s="95" t="s">
        <v>39</v>
      </c>
      <c r="F1026" s="95" t="s">
        <v>3231</v>
      </c>
      <c r="G1026" s="95" t="s">
        <v>3490</v>
      </c>
      <c r="H1026" s="95" t="s">
        <v>78</v>
      </c>
      <c r="I1026" s="45" t="s">
        <v>1615</v>
      </c>
      <c r="J1026" s="95" t="str">
        <f>LEFT(DLILibrary[[#This Row],[DLI]], 3)</f>
        <v>DLR</v>
      </c>
      <c r="K1026" s="121">
        <v>8</v>
      </c>
      <c r="L1026" s="121">
        <f>IF(DLILibrary[[#This Row],[DLI/DLR]]="DLI",IF(J1027="DLR",0,DLILibrary[[#This Row],[Value of DLI (in mln)]]),DLILibrary[[#This Row],[Value of DLI (in mln)]])</f>
        <v>8</v>
      </c>
      <c r="M1026" s="239">
        <f>IF(DLILibrary[[#This Row],[DLI/DLR]]="DLI",DLILibrary[[#This Row],[Value of DLI (in mln)]]/(VLOOKUP(DLILibrary[[#This Row],[Project ID]],'RBF Projects'!A:U,12,FALSE)),0)</f>
        <v>0</v>
      </c>
      <c r="N1026" s="95" t="s">
        <v>61</v>
      </c>
      <c r="O1026" s="45" t="s">
        <v>1613</v>
      </c>
      <c r="P1026" s="43" t="s">
        <v>30</v>
      </c>
      <c r="Q1026" s="56" t="s">
        <v>1593</v>
      </c>
      <c r="R1026" s="76" t="s">
        <v>62</v>
      </c>
    </row>
    <row r="1027" spans="1:18" ht="16" outlineLevel="1" x14ac:dyDescent="0.2">
      <c r="A1027" s="76" t="s">
        <v>109</v>
      </c>
      <c r="B1027" s="95" t="s">
        <v>161</v>
      </c>
      <c r="C1027" s="76" t="s">
        <v>19</v>
      </c>
      <c r="D1027" s="76" t="s">
        <v>58</v>
      </c>
      <c r="E1027" s="95" t="s">
        <v>39</v>
      </c>
      <c r="F1027" s="95" t="s">
        <v>3231</v>
      </c>
      <c r="G1027" s="95" t="s">
        <v>3490</v>
      </c>
      <c r="H1027" s="95" t="s">
        <v>78</v>
      </c>
      <c r="I1027" s="141" t="s">
        <v>1616</v>
      </c>
      <c r="J1027" s="142" t="str">
        <f>LEFT(DLILibrary[[#This Row],[DLI]], 3)</f>
        <v>DLR</v>
      </c>
      <c r="K1027" s="121">
        <v>8</v>
      </c>
      <c r="L1027" s="121">
        <f>IF(DLILibrary[[#This Row],[DLI/DLR]]="DLI",IF(J1028="DLR",0,DLILibrary[[#This Row],[Value of DLI (in mln)]]),DLILibrary[[#This Row],[Value of DLI (in mln)]])</f>
        <v>8</v>
      </c>
      <c r="M1027" s="239">
        <f>IF(DLILibrary[[#This Row],[DLI/DLR]]="DLI",DLILibrary[[#This Row],[Value of DLI (in mln)]]/(VLOOKUP(DLILibrary[[#This Row],[Project ID]],'RBF Projects'!A:U,12,FALSE)),0)</f>
        <v>0</v>
      </c>
      <c r="N1027" s="95" t="s">
        <v>61</v>
      </c>
      <c r="O1027" s="45" t="s">
        <v>1613</v>
      </c>
      <c r="P1027" s="43" t="s">
        <v>30</v>
      </c>
      <c r="Q1027" s="56" t="s">
        <v>1593</v>
      </c>
      <c r="R1027" s="76" t="s">
        <v>62</v>
      </c>
    </row>
    <row r="1028" spans="1:18" x14ac:dyDescent="0.2">
      <c r="A1028" s="76" t="s">
        <v>109</v>
      </c>
      <c r="B1028" s="95" t="s">
        <v>161</v>
      </c>
      <c r="C1028" s="76" t="s">
        <v>19</v>
      </c>
      <c r="D1028" s="76" t="s">
        <v>58</v>
      </c>
      <c r="E1028" s="95" t="s">
        <v>39</v>
      </c>
      <c r="F1028" s="95" t="s">
        <v>3238</v>
      </c>
      <c r="G1028" s="95" t="s">
        <v>2868</v>
      </c>
      <c r="H1028" s="95" t="s">
        <v>352</v>
      </c>
      <c r="I1028" s="135" t="s">
        <v>1587</v>
      </c>
      <c r="J1028" s="136" t="str">
        <f>LEFT(DLILibrary[[#This Row],[DLI]], 3)</f>
        <v>DLI</v>
      </c>
      <c r="K1028" s="137">
        <f>SUM(K1029:K1030)</f>
        <v>10</v>
      </c>
      <c r="L1028" s="137">
        <f>IF(DLILibrary[[#This Row],[DLI/DLR]]="DLI",IF(J1029="DLR",0,DLILibrary[[#This Row],[Value of DLI (in mln)]]),DLILibrary[[#This Row],[Value of DLI (in mln)]])</f>
        <v>0</v>
      </c>
      <c r="M1028" s="239">
        <f>IF(DLILibrary[[#This Row],[DLI/DLR]]="DLI",DLILibrary[[#This Row],[Value of DLI (in mln)]]/(VLOOKUP(DLILibrary[[#This Row],[Project ID]],'RBF Projects'!A:U,12,FALSE)),0)</f>
        <v>8.3507306889352817E-2</v>
      </c>
      <c r="N1028" s="95" t="s">
        <v>62</v>
      </c>
      <c r="O1028" s="138" t="s">
        <v>597</v>
      </c>
      <c r="P1028" s="43" t="s">
        <v>30</v>
      </c>
      <c r="Q1028" s="95" t="s">
        <v>1594</v>
      </c>
      <c r="R1028" s="76" t="s">
        <v>62</v>
      </c>
    </row>
    <row r="1029" spans="1:18" outlineLevel="1" x14ac:dyDescent="0.2">
      <c r="A1029" s="76" t="s">
        <v>109</v>
      </c>
      <c r="B1029" s="95" t="s">
        <v>161</v>
      </c>
      <c r="C1029" s="76" t="s">
        <v>19</v>
      </c>
      <c r="D1029" s="76" t="s">
        <v>58</v>
      </c>
      <c r="E1029" s="95" t="s">
        <v>39</v>
      </c>
      <c r="F1029" s="95" t="s">
        <v>3238</v>
      </c>
      <c r="G1029" s="95" t="s">
        <v>2868</v>
      </c>
      <c r="H1029" s="95" t="s">
        <v>352</v>
      </c>
      <c r="I1029" s="45" t="s">
        <v>1588</v>
      </c>
      <c r="J1029" s="95" t="str">
        <f>LEFT(DLILibrary[[#This Row],[DLI]], 3)</f>
        <v>DLR</v>
      </c>
      <c r="K1029" s="121">
        <v>5</v>
      </c>
      <c r="L1029" s="121">
        <f>IF(DLILibrary[[#This Row],[DLI/DLR]]="DLI",IF(J1030="DLR",0,DLILibrary[[#This Row],[Value of DLI (in mln)]]),DLILibrary[[#This Row],[Value of DLI (in mln)]])</f>
        <v>5</v>
      </c>
      <c r="M1029" s="239">
        <f>IF(DLILibrary[[#This Row],[DLI/DLR]]="DLI",DLILibrary[[#This Row],[Value of DLI (in mln)]]/(VLOOKUP(DLILibrary[[#This Row],[Project ID]],'RBF Projects'!A:U,12,FALSE)),0)</f>
        <v>0</v>
      </c>
      <c r="O1029" s="45" t="s">
        <v>1617</v>
      </c>
      <c r="P1029" s="43" t="s">
        <v>30</v>
      </c>
      <c r="Q1029" s="95" t="s">
        <v>1594</v>
      </c>
      <c r="R1029" s="76" t="s">
        <v>62</v>
      </c>
    </row>
    <row r="1030" spans="1:18" outlineLevel="1" x14ac:dyDescent="0.2">
      <c r="A1030" s="76" t="s">
        <v>109</v>
      </c>
      <c r="B1030" s="95" t="s">
        <v>161</v>
      </c>
      <c r="C1030" s="76" t="s">
        <v>19</v>
      </c>
      <c r="D1030" s="76" t="s">
        <v>58</v>
      </c>
      <c r="E1030" s="95" t="s">
        <v>39</v>
      </c>
      <c r="F1030" s="95" t="s">
        <v>3238</v>
      </c>
      <c r="G1030" s="95" t="s">
        <v>2868</v>
      </c>
      <c r="H1030" s="95" t="s">
        <v>352</v>
      </c>
      <c r="I1030" s="45" t="s">
        <v>1589</v>
      </c>
      <c r="J1030" s="95" t="str">
        <f>LEFT(DLILibrary[[#This Row],[DLI]], 3)</f>
        <v>DLR</v>
      </c>
      <c r="K1030" s="121">
        <v>5</v>
      </c>
      <c r="L1030" s="121">
        <f>IF(DLILibrary[[#This Row],[DLI/DLR]]="DLI",IF(J1031="DLR",0,DLILibrary[[#This Row],[Value of DLI (in mln)]]),DLILibrary[[#This Row],[Value of DLI (in mln)]])</f>
        <v>5</v>
      </c>
      <c r="M1030" s="239">
        <f>IF(DLILibrary[[#This Row],[DLI/DLR]]="DLI",DLILibrary[[#This Row],[Value of DLI (in mln)]]/(VLOOKUP(DLILibrary[[#This Row],[Project ID]],'RBF Projects'!A:U,12,FALSE)),0)</f>
        <v>0</v>
      </c>
      <c r="O1030" s="45" t="s">
        <v>1618</v>
      </c>
      <c r="P1030" s="43" t="s">
        <v>30</v>
      </c>
      <c r="Q1030" s="95" t="s">
        <v>1594</v>
      </c>
      <c r="R1030" s="76" t="s">
        <v>62</v>
      </c>
    </row>
    <row r="1031" spans="1:18" s="78" customFormat="1" x14ac:dyDescent="0.2">
      <c r="A1031" s="77" t="s">
        <v>110</v>
      </c>
      <c r="B1031" s="78" t="s">
        <v>162</v>
      </c>
      <c r="C1031" s="77" t="s">
        <v>19</v>
      </c>
      <c r="D1031" s="77" t="s">
        <v>58</v>
      </c>
      <c r="E1031" s="78" t="s">
        <v>102</v>
      </c>
      <c r="F1031" s="78" t="s">
        <v>3231</v>
      </c>
      <c r="G1031" s="78" t="s">
        <v>3472</v>
      </c>
      <c r="H1031" s="78" t="s">
        <v>78</v>
      </c>
      <c r="I1031" s="129" t="s">
        <v>1619</v>
      </c>
      <c r="J1031" s="130" t="str">
        <f>LEFT(DLILibrary[[#This Row],[DLI]], 3)</f>
        <v>DLI</v>
      </c>
      <c r="K1031" s="131">
        <f>SUM(K1032:K1035)</f>
        <v>8.14</v>
      </c>
      <c r="L1031" s="131">
        <f>IF(DLILibrary[[#This Row],[DLI/DLR]]="DLI",IF(J1032="DLR",0,DLILibrary[[#This Row],[Value of DLI (in mln)]]),DLILibrary[[#This Row],[Value of DLI (in mln)]])</f>
        <v>0</v>
      </c>
      <c r="M1031" s="239">
        <f>IF(DLILibrary[[#This Row],[DLI/DLR]]="DLI",DLILibrary[[#This Row],[Value of DLI (in mln)]]/(VLOOKUP(DLILibrary[[#This Row],[Project ID]],'RBF Projects'!A:U,12,FALSE)),0)</f>
        <v>0.2558139534883721</v>
      </c>
      <c r="N1031" s="78" t="s">
        <v>61</v>
      </c>
      <c r="O1031" s="144" t="s">
        <v>597</v>
      </c>
      <c r="P1031" s="77" t="s">
        <v>28</v>
      </c>
      <c r="Q1031" s="77" t="s">
        <v>2789</v>
      </c>
      <c r="R1031" s="77" t="s">
        <v>2278</v>
      </c>
    </row>
    <row r="1032" spans="1:18" outlineLevel="1" x14ac:dyDescent="0.2">
      <c r="A1032" s="76" t="s">
        <v>110</v>
      </c>
      <c r="B1032" s="95" t="s">
        <v>162</v>
      </c>
      <c r="C1032" s="76" t="s">
        <v>19</v>
      </c>
      <c r="D1032" s="76" t="s">
        <v>58</v>
      </c>
      <c r="E1032" s="95" t="s">
        <v>102</v>
      </c>
      <c r="F1032" s="95" t="s">
        <v>3231</v>
      </c>
      <c r="G1032" s="95" t="s">
        <v>3472</v>
      </c>
      <c r="H1032" s="95" t="s">
        <v>78</v>
      </c>
      <c r="I1032" s="45" t="s">
        <v>1620</v>
      </c>
      <c r="J1032" s="95" t="str">
        <f>LEFT(DLILibrary[[#This Row],[DLI]], 3)</f>
        <v>DLR</v>
      </c>
      <c r="K1032" s="121">
        <v>2</v>
      </c>
      <c r="L1032" s="121">
        <f>IF(DLILibrary[[#This Row],[DLI/DLR]]="DLI",IF(J1033="DLR",0,DLILibrary[[#This Row],[Value of DLI (in mln)]]),DLILibrary[[#This Row],[Value of DLI (in mln)]])</f>
        <v>2</v>
      </c>
      <c r="M1032" s="239">
        <f>IF(DLILibrary[[#This Row],[DLI/DLR]]="DLI",DLILibrary[[#This Row],[Value of DLI (in mln)]]/(VLOOKUP(DLILibrary[[#This Row],[Project ID]],'RBF Projects'!A:U,12,FALSE)),0)</f>
        <v>0</v>
      </c>
      <c r="N1032" s="95" t="s">
        <v>61</v>
      </c>
      <c r="O1032" s="45" t="s">
        <v>1657</v>
      </c>
      <c r="P1032" s="76" t="s">
        <v>28</v>
      </c>
      <c r="Q1032" s="95" t="s">
        <v>1666</v>
      </c>
      <c r="R1032" s="76" t="s">
        <v>2574</v>
      </c>
    </row>
    <row r="1033" spans="1:18" outlineLevel="1" x14ac:dyDescent="0.2">
      <c r="A1033" s="76" t="s">
        <v>110</v>
      </c>
      <c r="B1033" s="95" t="s">
        <v>162</v>
      </c>
      <c r="C1033" s="76" t="s">
        <v>19</v>
      </c>
      <c r="D1033" s="76" t="s">
        <v>58</v>
      </c>
      <c r="E1033" s="95" t="s">
        <v>102</v>
      </c>
      <c r="F1033" s="95" t="s">
        <v>3231</v>
      </c>
      <c r="G1033" s="95" t="s">
        <v>3472</v>
      </c>
      <c r="H1033" s="95" t="s">
        <v>78</v>
      </c>
      <c r="I1033" s="45" t="s">
        <v>1621</v>
      </c>
      <c r="J1033" s="95" t="str">
        <f>LEFT(DLILibrary[[#This Row],[DLI]], 3)</f>
        <v>DLR</v>
      </c>
      <c r="K1033" s="121">
        <v>2.14</v>
      </c>
      <c r="L1033" s="121">
        <f>IF(DLILibrary[[#This Row],[DLI/DLR]]="DLI",IF(J1034="DLR",0,DLILibrary[[#This Row],[Value of DLI (in mln)]]),DLILibrary[[#This Row],[Value of DLI (in mln)]])</f>
        <v>2.14</v>
      </c>
      <c r="M1033" s="239">
        <f>IF(DLILibrary[[#This Row],[DLI/DLR]]="DLI",DLILibrary[[#This Row],[Value of DLI (in mln)]]/(VLOOKUP(DLILibrary[[#This Row],[Project ID]],'RBF Projects'!A:U,12,FALSE)),0)</f>
        <v>0</v>
      </c>
      <c r="N1033" s="95" t="s">
        <v>61</v>
      </c>
      <c r="O1033" s="45" t="s">
        <v>1658</v>
      </c>
      <c r="P1033" s="76" t="s">
        <v>28</v>
      </c>
      <c r="Q1033" s="95" t="s">
        <v>1666</v>
      </c>
      <c r="R1033" s="76" t="s">
        <v>2574</v>
      </c>
    </row>
    <row r="1034" spans="1:18" outlineLevel="1" x14ac:dyDescent="0.2">
      <c r="A1034" s="76" t="s">
        <v>110</v>
      </c>
      <c r="B1034" s="95" t="s">
        <v>162</v>
      </c>
      <c r="C1034" s="76" t="s">
        <v>19</v>
      </c>
      <c r="D1034" s="76" t="s">
        <v>58</v>
      </c>
      <c r="E1034" s="95" t="s">
        <v>102</v>
      </c>
      <c r="F1034" s="95" t="s">
        <v>3231</v>
      </c>
      <c r="G1034" s="95" t="s">
        <v>3472</v>
      </c>
      <c r="H1034" s="95" t="s">
        <v>78</v>
      </c>
      <c r="I1034" s="45" t="s">
        <v>3482</v>
      </c>
      <c r="J1034" s="95" t="str">
        <f>LEFT(DLILibrary[[#This Row],[DLI]], 3)</f>
        <v>DLR</v>
      </c>
      <c r="K1034" s="121">
        <v>2</v>
      </c>
      <c r="L1034" s="121">
        <f>IF(DLILibrary[[#This Row],[DLI/DLR]]="DLI",IF(J1035="DLR",0,DLILibrary[[#This Row],[Value of DLI (in mln)]]),DLILibrary[[#This Row],[Value of DLI (in mln)]])</f>
        <v>2</v>
      </c>
      <c r="M1034" s="239">
        <f>IF(DLILibrary[[#This Row],[DLI/DLR]]="DLI",DLILibrary[[#This Row],[Value of DLI (in mln)]]/(VLOOKUP(DLILibrary[[#This Row],[Project ID]],'RBF Projects'!A:U,12,FALSE)),0)</f>
        <v>0</v>
      </c>
      <c r="N1034" s="95" t="s">
        <v>61</v>
      </c>
      <c r="O1034" s="45" t="s">
        <v>1658</v>
      </c>
      <c r="P1034" s="76" t="s">
        <v>28</v>
      </c>
      <c r="Q1034" s="95" t="s">
        <v>1666</v>
      </c>
      <c r="R1034" s="76" t="s">
        <v>2574</v>
      </c>
    </row>
    <row r="1035" spans="1:18" outlineLevel="1" x14ac:dyDescent="0.2">
      <c r="A1035" s="76" t="s">
        <v>110</v>
      </c>
      <c r="B1035" s="95" t="s">
        <v>162</v>
      </c>
      <c r="C1035" s="76" t="s">
        <v>19</v>
      </c>
      <c r="D1035" s="76" t="s">
        <v>58</v>
      </c>
      <c r="E1035" s="95" t="s">
        <v>102</v>
      </c>
      <c r="F1035" s="95" t="s">
        <v>3231</v>
      </c>
      <c r="G1035" s="95" t="s">
        <v>3472</v>
      </c>
      <c r="H1035" s="95" t="s">
        <v>78</v>
      </c>
      <c r="I1035" s="45" t="s">
        <v>1622</v>
      </c>
      <c r="J1035" s="95" t="str">
        <f>LEFT(DLILibrary[[#This Row],[DLI]], 3)</f>
        <v>DLR</v>
      </c>
      <c r="K1035" s="121">
        <v>2</v>
      </c>
      <c r="L1035" s="121">
        <f>IF(DLILibrary[[#This Row],[DLI/DLR]]="DLI",IF(J1036="DLR",0,DLILibrary[[#This Row],[Value of DLI (in mln)]]),DLILibrary[[#This Row],[Value of DLI (in mln)]])</f>
        <v>2</v>
      </c>
      <c r="M1035" s="239">
        <f>IF(DLILibrary[[#This Row],[DLI/DLR]]="DLI",DLILibrary[[#This Row],[Value of DLI (in mln)]]/(VLOOKUP(DLILibrary[[#This Row],[Project ID]],'RBF Projects'!A:U,12,FALSE)),0)</f>
        <v>0</v>
      </c>
      <c r="N1035" s="95" t="s">
        <v>61</v>
      </c>
      <c r="O1035" s="45" t="s">
        <v>1658</v>
      </c>
      <c r="P1035" s="76" t="s">
        <v>28</v>
      </c>
      <c r="Q1035" s="95" t="s">
        <v>1666</v>
      </c>
      <c r="R1035" s="76" t="s">
        <v>2574</v>
      </c>
    </row>
    <row r="1036" spans="1:18" x14ac:dyDescent="0.2">
      <c r="A1036" s="76" t="s">
        <v>110</v>
      </c>
      <c r="B1036" s="95" t="s">
        <v>162</v>
      </c>
      <c r="C1036" s="76" t="s">
        <v>19</v>
      </c>
      <c r="D1036" s="76" t="s">
        <v>58</v>
      </c>
      <c r="E1036" s="95" t="s">
        <v>102</v>
      </c>
      <c r="F1036" s="95" t="s">
        <v>3238</v>
      </c>
      <c r="G1036" s="95" t="s">
        <v>3278</v>
      </c>
      <c r="H1036" s="95" t="s">
        <v>78</v>
      </c>
      <c r="I1036" s="135" t="s">
        <v>1623</v>
      </c>
      <c r="J1036" s="136" t="str">
        <f>LEFT(DLILibrary[[#This Row],[DLI]], 3)</f>
        <v>DLI</v>
      </c>
      <c r="K1036" s="137">
        <f>SUM(K1037:K1040)</f>
        <v>1.1400000000000001</v>
      </c>
      <c r="L1036" s="137">
        <f>IF(DLILibrary[[#This Row],[DLI/DLR]]="DLI",IF(J1037="DLR",0,DLILibrary[[#This Row],[Value of DLI (in mln)]]),DLILibrary[[#This Row],[Value of DLI (in mln)]])</f>
        <v>0</v>
      </c>
      <c r="M1036" s="239">
        <f>IF(DLILibrary[[#This Row],[DLI/DLR]]="DLI",DLILibrary[[#This Row],[Value of DLI (in mln)]]/(VLOOKUP(DLILibrary[[#This Row],[Project ID]],'RBF Projects'!A:U,12,FALSE)),0)</f>
        <v>3.5826524198617218E-2</v>
      </c>
      <c r="N1036" s="95" t="s">
        <v>61</v>
      </c>
      <c r="O1036" s="138" t="s">
        <v>597</v>
      </c>
      <c r="P1036" s="76" t="s">
        <v>28</v>
      </c>
      <c r="Q1036" s="95" t="s">
        <v>1647</v>
      </c>
      <c r="R1036" s="76" t="s">
        <v>2382</v>
      </c>
    </row>
    <row r="1037" spans="1:18" outlineLevel="1" x14ac:dyDescent="0.2">
      <c r="A1037" s="76" t="s">
        <v>110</v>
      </c>
      <c r="B1037" s="95" t="s">
        <v>162</v>
      </c>
      <c r="C1037" s="76" t="s">
        <v>19</v>
      </c>
      <c r="D1037" s="76" t="s">
        <v>58</v>
      </c>
      <c r="E1037" s="95" t="s">
        <v>102</v>
      </c>
      <c r="F1037" s="95" t="s">
        <v>3238</v>
      </c>
      <c r="G1037" s="95" t="s">
        <v>3278</v>
      </c>
      <c r="H1037" s="95" t="s">
        <v>78</v>
      </c>
      <c r="I1037" s="45" t="s">
        <v>1624</v>
      </c>
      <c r="J1037" s="95" t="str">
        <f>LEFT(DLILibrary[[#This Row],[DLI]], 3)</f>
        <v>DLR</v>
      </c>
      <c r="K1037" s="121">
        <v>0.19</v>
      </c>
      <c r="L1037" s="121">
        <f>IF(DLILibrary[[#This Row],[DLI/DLR]]="DLI",IF(J1038="DLR",0,DLILibrary[[#This Row],[Value of DLI (in mln)]]),DLILibrary[[#This Row],[Value of DLI (in mln)]])</f>
        <v>0.19</v>
      </c>
      <c r="M1037" s="239">
        <f>IF(DLILibrary[[#This Row],[DLI/DLR]]="DLI",DLILibrary[[#This Row],[Value of DLI (in mln)]]/(VLOOKUP(DLILibrary[[#This Row],[Project ID]],'RBF Projects'!A:U,12,FALSE)),0)</f>
        <v>0</v>
      </c>
      <c r="N1037" s="95" t="s">
        <v>61</v>
      </c>
      <c r="O1037" s="45" t="s">
        <v>1655</v>
      </c>
      <c r="P1037" s="76" t="s">
        <v>28</v>
      </c>
      <c r="Q1037" s="95" t="s">
        <v>1647</v>
      </c>
      <c r="R1037" s="76" t="s">
        <v>2574</v>
      </c>
    </row>
    <row r="1038" spans="1:18" outlineLevel="1" x14ac:dyDescent="0.2">
      <c r="A1038" s="76" t="s">
        <v>110</v>
      </c>
      <c r="B1038" s="95" t="s">
        <v>162</v>
      </c>
      <c r="C1038" s="76" t="s">
        <v>19</v>
      </c>
      <c r="D1038" s="76" t="s">
        <v>58</v>
      </c>
      <c r="E1038" s="95" t="s">
        <v>102</v>
      </c>
      <c r="F1038" s="95" t="s">
        <v>3238</v>
      </c>
      <c r="G1038" s="95" t="s">
        <v>3278</v>
      </c>
      <c r="H1038" s="95" t="s">
        <v>78</v>
      </c>
      <c r="I1038" s="45" t="s">
        <v>1625</v>
      </c>
      <c r="J1038" s="95" t="str">
        <f>LEFT(DLILibrary[[#This Row],[DLI]], 3)</f>
        <v>DLR</v>
      </c>
      <c r="K1038" s="121">
        <v>0.38</v>
      </c>
      <c r="L1038" s="121">
        <f>IF(DLILibrary[[#This Row],[DLI/DLR]]="DLI",IF(J1039="DLR",0,DLILibrary[[#This Row],[Value of DLI (in mln)]]),DLILibrary[[#This Row],[Value of DLI (in mln)]])</f>
        <v>0.38</v>
      </c>
      <c r="M1038" s="239">
        <f>IF(DLILibrary[[#This Row],[DLI/DLR]]="DLI",DLILibrary[[#This Row],[Value of DLI (in mln)]]/(VLOOKUP(DLILibrary[[#This Row],[Project ID]],'RBF Projects'!A:U,12,FALSE)),0)</f>
        <v>0</v>
      </c>
      <c r="N1038" s="95" t="s">
        <v>61</v>
      </c>
      <c r="O1038" s="45" t="s">
        <v>1656</v>
      </c>
      <c r="P1038" s="76" t="s">
        <v>28</v>
      </c>
      <c r="Q1038" s="95" t="s">
        <v>1647</v>
      </c>
      <c r="R1038" s="76" t="s">
        <v>2574</v>
      </c>
    </row>
    <row r="1039" spans="1:18" outlineLevel="1" x14ac:dyDescent="0.2">
      <c r="A1039" s="76" t="s">
        <v>110</v>
      </c>
      <c r="B1039" s="95" t="s">
        <v>162</v>
      </c>
      <c r="C1039" s="76" t="s">
        <v>19</v>
      </c>
      <c r="D1039" s="76" t="s">
        <v>58</v>
      </c>
      <c r="E1039" s="95" t="s">
        <v>102</v>
      </c>
      <c r="F1039" s="95" t="s">
        <v>3238</v>
      </c>
      <c r="G1039" s="95" t="s">
        <v>3278</v>
      </c>
      <c r="H1039" s="95" t="s">
        <v>78</v>
      </c>
      <c r="I1039" s="45" t="s">
        <v>3557</v>
      </c>
      <c r="J1039" s="95" t="str">
        <f>LEFT(DLILibrary[[#This Row],[DLI]], 3)</f>
        <v>DLR</v>
      </c>
      <c r="K1039" s="121">
        <v>0.38</v>
      </c>
      <c r="L1039" s="121">
        <f>IF(DLILibrary[[#This Row],[DLI/DLR]]="DLI",IF(J1040="DLR",0,DLILibrary[[#This Row],[Value of DLI (in mln)]]),DLILibrary[[#This Row],[Value of DLI (in mln)]])</f>
        <v>0.38</v>
      </c>
      <c r="M1039" s="239">
        <f>IF(DLILibrary[[#This Row],[DLI/DLR]]="DLI",DLILibrary[[#This Row],[Value of DLI (in mln)]]/(VLOOKUP(DLILibrary[[#This Row],[Project ID]],'RBF Projects'!A:U,12,FALSE)),0)</f>
        <v>0</v>
      </c>
      <c r="N1039" s="95" t="s">
        <v>61</v>
      </c>
      <c r="O1039" s="45" t="s">
        <v>1656</v>
      </c>
      <c r="P1039" s="76" t="s">
        <v>28</v>
      </c>
      <c r="Q1039" s="95" t="s">
        <v>1647</v>
      </c>
      <c r="R1039" s="76" t="s">
        <v>2574</v>
      </c>
    </row>
    <row r="1040" spans="1:18" outlineLevel="1" x14ac:dyDescent="0.2">
      <c r="A1040" s="76" t="s">
        <v>110</v>
      </c>
      <c r="B1040" s="95" t="s">
        <v>162</v>
      </c>
      <c r="C1040" s="76" t="s">
        <v>19</v>
      </c>
      <c r="D1040" s="76" t="s">
        <v>58</v>
      </c>
      <c r="E1040" s="95" t="s">
        <v>102</v>
      </c>
      <c r="F1040" s="95" t="s">
        <v>3238</v>
      </c>
      <c r="G1040" s="95" t="s">
        <v>3278</v>
      </c>
      <c r="H1040" s="95" t="s">
        <v>78</v>
      </c>
      <c r="I1040" s="45" t="s">
        <v>1626</v>
      </c>
      <c r="J1040" s="95" t="str">
        <f>LEFT(DLILibrary[[#This Row],[DLI]], 3)</f>
        <v>DLR</v>
      </c>
      <c r="K1040" s="121">
        <v>0.19</v>
      </c>
      <c r="L1040" s="121">
        <f>IF(DLILibrary[[#This Row],[DLI/DLR]]="DLI",IF(J1041="DLR",0,DLILibrary[[#This Row],[Value of DLI (in mln)]]),DLILibrary[[#This Row],[Value of DLI (in mln)]])</f>
        <v>0.19</v>
      </c>
      <c r="M1040" s="239">
        <f>IF(DLILibrary[[#This Row],[DLI/DLR]]="DLI",DLILibrary[[#This Row],[Value of DLI (in mln)]]/(VLOOKUP(DLILibrary[[#This Row],[Project ID]],'RBF Projects'!A:U,12,FALSE)),0)</f>
        <v>0</v>
      </c>
      <c r="N1040" s="95" t="s">
        <v>61</v>
      </c>
      <c r="O1040" s="45" t="s">
        <v>1656</v>
      </c>
      <c r="P1040" s="76" t="s">
        <v>28</v>
      </c>
      <c r="Q1040" s="95" t="s">
        <v>1647</v>
      </c>
      <c r="R1040" s="76" t="s">
        <v>2574</v>
      </c>
    </row>
    <row r="1041" spans="1:18" x14ac:dyDescent="0.2">
      <c r="A1041" s="76" t="s">
        <v>110</v>
      </c>
      <c r="B1041" s="95" t="s">
        <v>162</v>
      </c>
      <c r="C1041" s="76" t="s">
        <v>19</v>
      </c>
      <c r="D1041" s="76" t="s">
        <v>58</v>
      </c>
      <c r="E1041" s="95" t="s">
        <v>102</v>
      </c>
      <c r="F1041" s="95" t="s">
        <v>3236</v>
      </c>
      <c r="G1041" s="95" t="s">
        <v>3251</v>
      </c>
      <c r="H1041" s="95" t="s">
        <v>78</v>
      </c>
      <c r="I1041" s="135" t="s">
        <v>1627</v>
      </c>
      <c r="J1041" s="136" t="str">
        <f>LEFT(DLILibrary[[#This Row],[DLI]], 3)</f>
        <v>DLI</v>
      </c>
      <c r="K1041" s="137">
        <f>SUM(K1042:K1045)</f>
        <v>2.0499999999999998</v>
      </c>
      <c r="L1041" s="137">
        <f>IF(DLILibrary[[#This Row],[DLI/DLR]]="DLI",IF(J1042="DLR",0,DLILibrary[[#This Row],[Value of DLI (in mln)]]),DLILibrary[[#This Row],[Value of DLI (in mln)]])</f>
        <v>0</v>
      </c>
      <c r="M1041" s="239">
        <f>IF(DLILibrary[[#This Row],[DLI/DLR]]="DLI",DLILibrary[[#This Row],[Value of DLI (in mln)]]/(VLOOKUP(DLILibrary[[#This Row],[Project ID]],'RBF Projects'!A:U,12,FALSE)),0)</f>
        <v>6.4424890006285346E-2</v>
      </c>
      <c r="N1041" s="95" t="s">
        <v>61</v>
      </c>
      <c r="O1041" s="138" t="s">
        <v>597</v>
      </c>
      <c r="P1041" s="76" t="s">
        <v>28</v>
      </c>
      <c r="Q1041" s="95" t="s">
        <v>1666</v>
      </c>
      <c r="R1041" s="76" t="s">
        <v>2382</v>
      </c>
    </row>
    <row r="1042" spans="1:18" outlineLevel="1" x14ac:dyDescent="0.2">
      <c r="A1042" s="76" t="s">
        <v>110</v>
      </c>
      <c r="B1042" s="95" t="s">
        <v>162</v>
      </c>
      <c r="C1042" s="76" t="s">
        <v>19</v>
      </c>
      <c r="D1042" s="76" t="s">
        <v>58</v>
      </c>
      <c r="E1042" s="95" t="s">
        <v>102</v>
      </c>
      <c r="F1042" s="95" t="s">
        <v>3236</v>
      </c>
      <c r="G1042" s="95" t="s">
        <v>3251</v>
      </c>
      <c r="H1042" s="95" t="s">
        <v>78</v>
      </c>
      <c r="I1042" s="45" t="s">
        <v>1628</v>
      </c>
      <c r="J1042" s="95" t="str">
        <f>LEFT(DLILibrary[[#This Row],[DLI]], 3)</f>
        <v>DLR</v>
      </c>
      <c r="K1042" s="121">
        <v>0.37</v>
      </c>
      <c r="L1042" s="121">
        <f>IF(DLILibrary[[#This Row],[DLI/DLR]]="DLI",IF(J1043="DLR",0,DLILibrary[[#This Row],[Value of DLI (in mln)]]),DLILibrary[[#This Row],[Value of DLI (in mln)]])</f>
        <v>0.37</v>
      </c>
      <c r="M1042" s="239">
        <f>IF(DLILibrary[[#This Row],[DLI/DLR]]="DLI",DLILibrary[[#This Row],[Value of DLI (in mln)]]/(VLOOKUP(DLILibrary[[#This Row],[Project ID]],'RBF Projects'!A:U,12,FALSE)),0)</f>
        <v>0</v>
      </c>
      <c r="N1042" s="95" t="s">
        <v>61</v>
      </c>
      <c r="O1042" s="45" t="s">
        <v>1659</v>
      </c>
      <c r="P1042" s="76" t="s">
        <v>28</v>
      </c>
      <c r="Q1042" s="95" t="s">
        <v>1665</v>
      </c>
      <c r="R1042" s="76" t="s">
        <v>2574</v>
      </c>
    </row>
    <row r="1043" spans="1:18" outlineLevel="1" x14ac:dyDescent="0.2">
      <c r="A1043" s="76" t="s">
        <v>110</v>
      </c>
      <c r="B1043" s="95" t="s">
        <v>162</v>
      </c>
      <c r="C1043" s="76" t="s">
        <v>19</v>
      </c>
      <c r="D1043" s="76" t="s">
        <v>58</v>
      </c>
      <c r="E1043" s="95" t="s">
        <v>102</v>
      </c>
      <c r="F1043" s="95" t="s">
        <v>3236</v>
      </c>
      <c r="G1043" s="95" t="s">
        <v>3272</v>
      </c>
      <c r="H1043" s="95" t="s">
        <v>78</v>
      </c>
      <c r="I1043" s="45" t="s">
        <v>1629</v>
      </c>
      <c r="J1043" s="95" t="str">
        <f>LEFT(DLILibrary[[#This Row],[DLI]], 3)</f>
        <v>DLR</v>
      </c>
      <c r="K1043" s="121">
        <v>0.7</v>
      </c>
      <c r="L1043" s="121">
        <f>IF(DLILibrary[[#This Row],[DLI/DLR]]="DLI",IF(J1044="DLR",0,DLILibrary[[#This Row],[Value of DLI (in mln)]]),DLILibrary[[#This Row],[Value of DLI (in mln)]])</f>
        <v>0.7</v>
      </c>
      <c r="M1043" s="239">
        <f>IF(DLILibrary[[#This Row],[DLI/DLR]]="DLI",DLILibrary[[#This Row],[Value of DLI (in mln)]]/(VLOOKUP(DLILibrary[[#This Row],[Project ID]],'RBF Projects'!A:U,12,FALSE)),0)</f>
        <v>0</v>
      </c>
      <c r="N1043" s="95" t="s">
        <v>61</v>
      </c>
      <c r="O1043" s="45" t="s">
        <v>1660</v>
      </c>
      <c r="P1043" s="76" t="s">
        <v>28</v>
      </c>
      <c r="Q1043" s="95" t="s">
        <v>1665</v>
      </c>
      <c r="R1043" s="76" t="s">
        <v>2574</v>
      </c>
    </row>
    <row r="1044" spans="1:18" outlineLevel="1" x14ac:dyDescent="0.2">
      <c r="A1044" s="76" t="s">
        <v>110</v>
      </c>
      <c r="B1044" s="95" t="s">
        <v>162</v>
      </c>
      <c r="C1044" s="76" t="s">
        <v>19</v>
      </c>
      <c r="D1044" s="76" t="s">
        <v>58</v>
      </c>
      <c r="E1044" s="95" t="s">
        <v>102</v>
      </c>
      <c r="F1044" s="95" t="s">
        <v>2810</v>
      </c>
      <c r="G1044" s="95" t="s">
        <v>2819</v>
      </c>
      <c r="H1044" s="95" t="s">
        <v>78</v>
      </c>
      <c r="I1044" s="45" t="s">
        <v>3118</v>
      </c>
      <c r="J1044" s="95" t="str">
        <f>LEFT(DLILibrary[[#This Row],[DLI]], 3)</f>
        <v>DLR</v>
      </c>
      <c r="K1044" s="121">
        <v>0.66</v>
      </c>
      <c r="L1044" s="121">
        <f>IF(DLILibrary[[#This Row],[DLI/DLR]]="DLI",IF(J1045="DLR",0,DLILibrary[[#This Row],[Value of DLI (in mln)]]),DLILibrary[[#This Row],[Value of DLI (in mln)]])</f>
        <v>0.66</v>
      </c>
      <c r="M1044" s="239">
        <f>IF(DLILibrary[[#This Row],[DLI/DLR]]="DLI",DLILibrary[[#This Row],[Value of DLI (in mln)]]/(VLOOKUP(DLILibrary[[#This Row],[Project ID]],'RBF Projects'!A:U,12,FALSE)),0)</f>
        <v>0</v>
      </c>
      <c r="N1044" s="95" t="s">
        <v>61</v>
      </c>
      <c r="O1044" s="45" t="s">
        <v>2947</v>
      </c>
      <c r="P1044" s="76" t="s">
        <v>28</v>
      </c>
      <c r="Q1044" s="95" t="s">
        <v>1665</v>
      </c>
      <c r="R1044" s="76" t="s">
        <v>2574</v>
      </c>
    </row>
    <row r="1045" spans="1:18" outlineLevel="1" x14ac:dyDescent="0.2">
      <c r="A1045" s="76" t="s">
        <v>110</v>
      </c>
      <c r="B1045" s="95" t="s">
        <v>162</v>
      </c>
      <c r="C1045" s="76" t="s">
        <v>19</v>
      </c>
      <c r="D1045" s="76" t="s">
        <v>58</v>
      </c>
      <c r="E1045" s="95" t="s">
        <v>102</v>
      </c>
      <c r="F1045" s="95" t="s">
        <v>2810</v>
      </c>
      <c r="G1045" s="95" t="s">
        <v>2819</v>
      </c>
      <c r="H1045" s="95" t="s">
        <v>78</v>
      </c>
      <c r="I1045" s="45" t="s">
        <v>3119</v>
      </c>
      <c r="J1045" s="95" t="str">
        <f>LEFT(DLILibrary[[#This Row],[DLI]], 3)</f>
        <v>DLR</v>
      </c>
      <c r="K1045" s="121">
        <v>0.32</v>
      </c>
      <c r="L1045" s="121">
        <f>IF(DLILibrary[[#This Row],[DLI/DLR]]="DLI",IF(J1046="DLR",0,DLILibrary[[#This Row],[Value of DLI (in mln)]]),DLILibrary[[#This Row],[Value of DLI (in mln)]])</f>
        <v>0.32</v>
      </c>
      <c r="M1045" s="239">
        <f>IF(DLILibrary[[#This Row],[DLI/DLR]]="DLI",DLILibrary[[#This Row],[Value of DLI (in mln)]]/(VLOOKUP(DLILibrary[[#This Row],[Project ID]],'RBF Projects'!A:U,12,FALSE)),0)</f>
        <v>0</v>
      </c>
      <c r="N1045" s="95" t="s">
        <v>61</v>
      </c>
      <c r="O1045" s="45" t="s">
        <v>2947</v>
      </c>
      <c r="P1045" s="76" t="s">
        <v>28</v>
      </c>
      <c r="Q1045" s="95" t="s">
        <v>1665</v>
      </c>
      <c r="R1045" s="76" t="s">
        <v>2574</v>
      </c>
    </row>
    <row r="1046" spans="1:18" x14ac:dyDescent="0.2">
      <c r="A1046" s="76" t="s">
        <v>110</v>
      </c>
      <c r="B1046" s="95" t="s">
        <v>162</v>
      </c>
      <c r="C1046" s="76" t="s">
        <v>19</v>
      </c>
      <c r="D1046" s="76" t="s">
        <v>58</v>
      </c>
      <c r="E1046" s="95" t="s">
        <v>102</v>
      </c>
      <c r="F1046" s="95" t="s">
        <v>3236</v>
      </c>
      <c r="G1046" s="95" t="s">
        <v>3504</v>
      </c>
      <c r="H1046" s="95" t="s">
        <v>78</v>
      </c>
      <c r="I1046" s="135" t="s">
        <v>2874</v>
      </c>
      <c r="J1046" s="136" t="str">
        <f>LEFT(DLILibrary[[#This Row],[DLI]], 3)</f>
        <v>DLI</v>
      </c>
      <c r="K1046" s="137">
        <f>SUM(K1047:K1050)</f>
        <v>9.5499999999999989</v>
      </c>
      <c r="L1046" s="137">
        <f>IF(DLILibrary[[#This Row],[DLI/DLR]]="DLI",IF(J1047="DLR",0,DLILibrary[[#This Row],[Value of DLI (in mln)]]),DLILibrary[[#This Row],[Value of DLI (in mln)]])</f>
        <v>0</v>
      </c>
      <c r="M1046" s="239">
        <f>IF(DLILibrary[[#This Row],[DLI/DLR]]="DLI",DLILibrary[[#This Row],[Value of DLI (in mln)]]/(VLOOKUP(DLILibrary[[#This Row],[Project ID]],'RBF Projects'!A:U,12,FALSE)),0)</f>
        <v>0.30012570710245123</v>
      </c>
      <c r="N1046" s="95" t="s">
        <v>61</v>
      </c>
      <c r="O1046" s="138" t="s">
        <v>597</v>
      </c>
      <c r="P1046" s="76" t="s">
        <v>27</v>
      </c>
      <c r="Q1046" s="95" t="s">
        <v>1663</v>
      </c>
      <c r="R1046" s="76" t="s">
        <v>2382</v>
      </c>
    </row>
    <row r="1047" spans="1:18" outlineLevel="1" x14ac:dyDescent="0.2">
      <c r="A1047" s="76" t="s">
        <v>110</v>
      </c>
      <c r="B1047" s="95" t="s">
        <v>162</v>
      </c>
      <c r="C1047" s="76" t="s">
        <v>19</v>
      </c>
      <c r="D1047" s="76" t="s">
        <v>58</v>
      </c>
      <c r="E1047" s="95" t="s">
        <v>102</v>
      </c>
      <c r="F1047" s="95" t="s">
        <v>3236</v>
      </c>
      <c r="G1047" s="95" t="s">
        <v>3504</v>
      </c>
      <c r="H1047" s="95" t="s">
        <v>78</v>
      </c>
      <c r="I1047" s="45" t="s">
        <v>1630</v>
      </c>
      <c r="J1047" s="95" t="str">
        <f>LEFT(DLILibrary[[#This Row],[DLI]], 3)</f>
        <v>DLR</v>
      </c>
      <c r="K1047" s="121">
        <v>1.9</v>
      </c>
      <c r="L1047" s="121">
        <f>IF(DLILibrary[[#This Row],[DLI/DLR]]="DLI",IF(J1048="DLR",0,DLILibrary[[#This Row],[Value of DLI (in mln)]]),DLILibrary[[#This Row],[Value of DLI (in mln)]])</f>
        <v>1.9</v>
      </c>
      <c r="M1047" s="239">
        <f>IF(DLILibrary[[#This Row],[DLI/DLR]]="DLI",DLILibrary[[#This Row],[Value of DLI (in mln)]]/(VLOOKUP(DLILibrary[[#This Row],[Project ID]],'RBF Projects'!A:U,12,FALSE)),0)</f>
        <v>0</v>
      </c>
      <c r="N1047" s="95" t="s">
        <v>61</v>
      </c>
      <c r="O1047" s="45" t="s">
        <v>1661</v>
      </c>
      <c r="P1047" s="76" t="s">
        <v>27</v>
      </c>
      <c r="Q1047" s="56" t="s">
        <v>1664</v>
      </c>
      <c r="R1047" s="76" t="s">
        <v>2574</v>
      </c>
    </row>
    <row r="1048" spans="1:18" outlineLevel="1" x14ac:dyDescent="0.2">
      <c r="A1048" s="76" t="s">
        <v>110</v>
      </c>
      <c r="B1048" s="95" t="s">
        <v>162</v>
      </c>
      <c r="C1048" s="76" t="s">
        <v>19</v>
      </c>
      <c r="D1048" s="76" t="s">
        <v>58</v>
      </c>
      <c r="E1048" s="95" t="s">
        <v>102</v>
      </c>
      <c r="F1048" s="95" t="s">
        <v>3236</v>
      </c>
      <c r="G1048" s="95" t="s">
        <v>3504</v>
      </c>
      <c r="H1048" s="95" t="s">
        <v>78</v>
      </c>
      <c r="I1048" s="45" t="s">
        <v>1631</v>
      </c>
      <c r="J1048" s="95" t="str">
        <f>LEFT(DLILibrary[[#This Row],[DLI]], 3)</f>
        <v>DLR</v>
      </c>
      <c r="K1048" s="121">
        <v>2.87</v>
      </c>
      <c r="L1048" s="121">
        <f>IF(DLILibrary[[#This Row],[DLI/DLR]]="DLI",IF(J1049="DLR",0,DLILibrary[[#This Row],[Value of DLI (in mln)]]),DLILibrary[[#This Row],[Value of DLI (in mln)]])</f>
        <v>2.87</v>
      </c>
      <c r="M1048" s="239">
        <f>IF(DLILibrary[[#This Row],[DLI/DLR]]="DLI",DLILibrary[[#This Row],[Value of DLI (in mln)]]/(VLOOKUP(DLILibrary[[#This Row],[Project ID]],'RBF Projects'!A:U,12,FALSE)),0)</f>
        <v>0</v>
      </c>
      <c r="N1048" s="95" t="s">
        <v>61</v>
      </c>
      <c r="O1048" s="45" t="s">
        <v>1661</v>
      </c>
      <c r="P1048" s="76" t="s">
        <v>27</v>
      </c>
      <c r="Q1048" s="56" t="s">
        <v>1664</v>
      </c>
      <c r="R1048" s="76" t="s">
        <v>2574</v>
      </c>
    </row>
    <row r="1049" spans="1:18" outlineLevel="1" x14ac:dyDescent="0.2">
      <c r="A1049" s="76" t="s">
        <v>110</v>
      </c>
      <c r="B1049" s="95" t="s">
        <v>162</v>
      </c>
      <c r="C1049" s="76" t="s">
        <v>19</v>
      </c>
      <c r="D1049" s="76" t="s">
        <v>58</v>
      </c>
      <c r="E1049" s="95" t="s">
        <v>102</v>
      </c>
      <c r="F1049" s="95" t="s">
        <v>3236</v>
      </c>
      <c r="G1049" s="95" t="s">
        <v>3504</v>
      </c>
      <c r="H1049" s="95" t="s">
        <v>78</v>
      </c>
      <c r="I1049" s="45" t="s">
        <v>1632</v>
      </c>
      <c r="J1049" s="95" t="str">
        <f>LEFT(DLILibrary[[#This Row],[DLI]], 3)</f>
        <v>DLR</v>
      </c>
      <c r="K1049" s="121">
        <v>2.88</v>
      </c>
      <c r="L1049" s="121">
        <f>IF(DLILibrary[[#This Row],[DLI/DLR]]="DLI",IF(J1050="DLR",0,DLILibrary[[#This Row],[Value of DLI (in mln)]]),DLILibrary[[#This Row],[Value of DLI (in mln)]])</f>
        <v>2.88</v>
      </c>
      <c r="M1049" s="239">
        <f>IF(DLILibrary[[#This Row],[DLI/DLR]]="DLI",DLILibrary[[#This Row],[Value of DLI (in mln)]]/(VLOOKUP(DLILibrary[[#This Row],[Project ID]],'RBF Projects'!A:U,12,FALSE)),0)</f>
        <v>0</v>
      </c>
      <c r="N1049" s="95" t="s">
        <v>61</v>
      </c>
      <c r="O1049" s="45" t="s">
        <v>1661</v>
      </c>
      <c r="P1049" s="76" t="s">
        <v>27</v>
      </c>
      <c r="Q1049" s="56" t="s">
        <v>1664</v>
      </c>
      <c r="R1049" s="76" t="s">
        <v>2574</v>
      </c>
    </row>
    <row r="1050" spans="1:18" outlineLevel="1" x14ac:dyDescent="0.2">
      <c r="A1050" s="76" t="s">
        <v>110</v>
      </c>
      <c r="B1050" s="95" t="s">
        <v>162</v>
      </c>
      <c r="C1050" s="76" t="s">
        <v>19</v>
      </c>
      <c r="D1050" s="76" t="s">
        <v>58</v>
      </c>
      <c r="E1050" s="95" t="s">
        <v>102</v>
      </c>
      <c r="F1050" s="95" t="s">
        <v>3236</v>
      </c>
      <c r="G1050" s="95" t="s">
        <v>3504</v>
      </c>
      <c r="H1050" s="95" t="s">
        <v>78</v>
      </c>
      <c r="I1050" s="45" t="s">
        <v>1633</v>
      </c>
      <c r="J1050" s="95" t="str">
        <f>LEFT(DLILibrary[[#This Row],[DLI]], 3)</f>
        <v>DLR</v>
      </c>
      <c r="K1050" s="121">
        <v>1.9</v>
      </c>
      <c r="L1050" s="121">
        <f>IF(DLILibrary[[#This Row],[DLI/DLR]]="DLI",IF(J1051="DLR",0,DLILibrary[[#This Row],[Value of DLI (in mln)]]),DLILibrary[[#This Row],[Value of DLI (in mln)]])</f>
        <v>1.9</v>
      </c>
      <c r="M1050" s="239">
        <f>IF(DLILibrary[[#This Row],[DLI/DLR]]="DLI",DLILibrary[[#This Row],[Value of DLI (in mln)]]/(VLOOKUP(DLILibrary[[#This Row],[Project ID]],'RBF Projects'!A:U,12,FALSE)),0)</f>
        <v>0</v>
      </c>
      <c r="N1050" s="95" t="s">
        <v>61</v>
      </c>
      <c r="O1050" s="45" t="s">
        <v>1661</v>
      </c>
      <c r="P1050" s="76" t="s">
        <v>27</v>
      </c>
      <c r="Q1050" s="56" t="s">
        <v>1664</v>
      </c>
      <c r="R1050" s="76" t="s">
        <v>2574</v>
      </c>
    </row>
    <row r="1051" spans="1:18" x14ac:dyDescent="0.2">
      <c r="A1051" s="76" t="s">
        <v>110</v>
      </c>
      <c r="B1051" s="95" t="s">
        <v>162</v>
      </c>
      <c r="C1051" s="76" t="s">
        <v>19</v>
      </c>
      <c r="D1051" s="76" t="s">
        <v>58</v>
      </c>
      <c r="E1051" s="95" t="s">
        <v>102</v>
      </c>
      <c r="F1051" s="95" t="s">
        <v>3231</v>
      </c>
      <c r="G1051" s="95" t="s">
        <v>3472</v>
      </c>
      <c r="H1051" s="95" t="s">
        <v>78</v>
      </c>
      <c r="I1051" s="135" t="s">
        <v>2948</v>
      </c>
      <c r="J1051" s="136" t="str">
        <f>LEFT(DLILibrary[[#This Row],[DLI]], 3)</f>
        <v>DLI</v>
      </c>
      <c r="K1051" s="137">
        <f>SUM(K1052:K1055)</f>
        <v>5.92</v>
      </c>
      <c r="L1051" s="137">
        <f>IF(DLILibrary[[#This Row],[DLI/DLR]]="DLI",IF(J1052="DLR",0,DLILibrary[[#This Row],[Value of DLI (in mln)]]),DLILibrary[[#This Row],[Value of DLI (in mln)]])</f>
        <v>0</v>
      </c>
      <c r="M1051" s="239">
        <f>IF(DLILibrary[[#This Row],[DLI/DLR]]="DLI",DLILibrary[[#This Row],[Value of DLI (in mln)]]/(VLOOKUP(DLILibrary[[#This Row],[Project ID]],'RBF Projects'!A:U,12,FALSE)),0)</f>
        <v>0.18604651162790695</v>
      </c>
      <c r="N1051" s="95" t="s">
        <v>61</v>
      </c>
      <c r="O1051" s="138" t="s">
        <v>597</v>
      </c>
      <c r="P1051" s="76" t="s">
        <v>28</v>
      </c>
      <c r="Q1051" s="95" t="s">
        <v>1662</v>
      </c>
      <c r="R1051" s="76" t="s">
        <v>2278</v>
      </c>
    </row>
    <row r="1052" spans="1:18" outlineLevel="1" x14ac:dyDescent="0.2">
      <c r="A1052" s="76" t="s">
        <v>110</v>
      </c>
      <c r="B1052" s="95" t="s">
        <v>162</v>
      </c>
      <c r="C1052" s="76" t="s">
        <v>19</v>
      </c>
      <c r="D1052" s="76" t="s">
        <v>58</v>
      </c>
      <c r="E1052" s="95" t="s">
        <v>102</v>
      </c>
      <c r="F1052" s="95" t="s">
        <v>3231</v>
      </c>
      <c r="G1052" s="95" t="s">
        <v>3472</v>
      </c>
      <c r="H1052" s="95" t="s">
        <v>78</v>
      </c>
      <c r="I1052" s="45" t="s">
        <v>1634</v>
      </c>
      <c r="J1052" s="95" t="str">
        <f>LEFT(DLILibrary[[#This Row],[DLI]], 3)</f>
        <v>DLR</v>
      </c>
      <c r="K1052" s="121">
        <v>1.42</v>
      </c>
      <c r="L1052" s="121">
        <f>IF(DLILibrary[[#This Row],[DLI/DLR]]="DLI",IF(J1053="DLR",0,DLILibrary[[#This Row],[Value of DLI (in mln)]]),DLILibrary[[#This Row],[Value of DLI (in mln)]])</f>
        <v>1.42</v>
      </c>
      <c r="M1052" s="239">
        <f>IF(DLILibrary[[#This Row],[DLI/DLR]]="DLI",DLILibrary[[#This Row],[Value of DLI (in mln)]]/(VLOOKUP(DLILibrary[[#This Row],[Project ID]],'RBF Projects'!A:U,12,FALSE)),0)</f>
        <v>0</v>
      </c>
      <c r="N1052" s="95" t="s">
        <v>61</v>
      </c>
      <c r="O1052" s="45" t="s">
        <v>1653</v>
      </c>
      <c r="P1052" s="76" t="s">
        <v>28</v>
      </c>
      <c r="Q1052" s="95" t="s">
        <v>1662</v>
      </c>
      <c r="R1052" s="76" t="s">
        <v>2571</v>
      </c>
    </row>
    <row r="1053" spans="1:18" outlineLevel="1" x14ac:dyDescent="0.2">
      <c r="A1053" s="76" t="s">
        <v>110</v>
      </c>
      <c r="B1053" s="95" t="s">
        <v>162</v>
      </c>
      <c r="C1053" s="76" t="s">
        <v>19</v>
      </c>
      <c r="D1053" s="76" t="s">
        <v>58</v>
      </c>
      <c r="E1053" s="95" t="s">
        <v>102</v>
      </c>
      <c r="F1053" s="95" t="s">
        <v>3231</v>
      </c>
      <c r="G1053" s="95" t="s">
        <v>3472</v>
      </c>
      <c r="H1053" s="95" t="s">
        <v>78</v>
      </c>
      <c r="I1053" s="45" t="s">
        <v>1635</v>
      </c>
      <c r="J1053" s="95" t="str">
        <f>LEFT(DLILibrary[[#This Row],[DLI]], 3)</f>
        <v>DLR</v>
      </c>
      <c r="K1053" s="121">
        <v>1.5</v>
      </c>
      <c r="L1053" s="121">
        <f>IF(DLILibrary[[#This Row],[DLI/DLR]]="DLI",IF(J1054="DLR",0,DLILibrary[[#This Row],[Value of DLI (in mln)]]),DLILibrary[[#This Row],[Value of DLI (in mln)]])</f>
        <v>1.5</v>
      </c>
      <c r="M1053" s="239">
        <f>IF(DLILibrary[[#This Row],[DLI/DLR]]="DLI",DLILibrary[[#This Row],[Value of DLI (in mln)]]/(VLOOKUP(DLILibrary[[#This Row],[Project ID]],'RBF Projects'!A:U,12,FALSE)),0)</f>
        <v>0</v>
      </c>
      <c r="N1053" s="95" t="s">
        <v>61</v>
      </c>
      <c r="O1053" s="45" t="s">
        <v>1654</v>
      </c>
      <c r="P1053" s="76" t="s">
        <v>28</v>
      </c>
      <c r="Q1053" s="95" t="s">
        <v>1662</v>
      </c>
      <c r="R1053" s="76" t="s">
        <v>2571</v>
      </c>
    </row>
    <row r="1054" spans="1:18" outlineLevel="1" x14ac:dyDescent="0.2">
      <c r="A1054" s="76" t="s">
        <v>110</v>
      </c>
      <c r="B1054" s="95" t="s">
        <v>162</v>
      </c>
      <c r="C1054" s="76" t="s">
        <v>19</v>
      </c>
      <c r="D1054" s="76" t="s">
        <v>58</v>
      </c>
      <c r="E1054" s="95" t="s">
        <v>102</v>
      </c>
      <c r="F1054" s="95" t="s">
        <v>3231</v>
      </c>
      <c r="G1054" s="95" t="s">
        <v>3472</v>
      </c>
      <c r="H1054" s="95" t="s">
        <v>78</v>
      </c>
      <c r="I1054" s="45" t="s">
        <v>1636</v>
      </c>
      <c r="J1054" s="95" t="str">
        <f>LEFT(DLILibrary[[#This Row],[DLI]], 3)</f>
        <v>DLR</v>
      </c>
      <c r="K1054" s="121">
        <v>1.5</v>
      </c>
      <c r="L1054" s="121">
        <f>IF(DLILibrary[[#This Row],[DLI/DLR]]="DLI",IF(J1055="DLR",0,DLILibrary[[#This Row],[Value of DLI (in mln)]]),DLILibrary[[#This Row],[Value of DLI (in mln)]])</f>
        <v>1.5</v>
      </c>
      <c r="M1054" s="239">
        <f>IF(DLILibrary[[#This Row],[DLI/DLR]]="DLI",DLILibrary[[#This Row],[Value of DLI (in mln)]]/(VLOOKUP(DLILibrary[[#This Row],[Project ID]],'RBF Projects'!A:U,12,FALSE)),0)</f>
        <v>0</v>
      </c>
      <c r="N1054" s="95" t="s">
        <v>61</v>
      </c>
      <c r="O1054" s="45" t="s">
        <v>1654</v>
      </c>
      <c r="P1054" s="76" t="s">
        <v>28</v>
      </c>
      <c r="Q1054" s="95" t="s">
        <v>1662</v>
      </c>
      <c r="R1054" s="76" t="s">
        <v>2571</v>
      </c>
    </row>
    <row r="1055" spans="1:18" outlineLevel="1" x14ac:dyDescent="0.2">
      <c r="A1055" s="76" t="s">
        <v>110</v>
      </c>
      <c r="B1055" s="95" t="s">
        <v>162</v>
      </c>
      <c r="C1055" s="76" t="s">
        <v>19</v>
      </c>
      <c r="D1055" s="76" t="s">
        <v>58</v>
      </c>
      <c r="E1055" s="95" t="s">
        <v>102</v>
      </c>
      <c r="F1055" s="95" t="s">
        <v>3231</v>
      </c>
      <c r="G1055" s="95" t="s">
        <v>3472</v>
      </c>
      <c r="H1055" s="95" t="s">
        <v>78</v>
      </c>
      <c r="I1055" s="45" t="s">
        <v>1637</v>
      </c>
      <c r="J1055" s="95" t="str">
        <f>LEFT(DLILibrary[[#This Row],[DLI]], 3)</f>
        <v>DLR</v>
      </c>
      <c r="K1055" s="121">
        <v>1.5</v>
      </c>
      <c r="L1055" s="121">
        <f>IF(DLILibrary[[#This Row],[DLI/DLR]]="DLI",IF(J1056="DLR",0,DLILibrary[[#This Row],[Value of DLI (in mln)]]),DLILibrary[[#This Row],[Value of DLI (in mln)]])</f>
        <v>1.5</v>
      </c>
      <c r="M1055" s="239">
        <f>IF(DLILibrary[[#This Row],[DLI/DLR]]="DLI",DLILibrary[[#This Row],[Value of DLI (in mln)]]/(VLOOKUP(DLILibrary[[#This Row],[Project ID]],'RBF Projects'!A:U,12,FALSE)),0)</f>
        <v>0</v>
      </c>
      <c r="N1055" s="95" t="s">
        <v>61</v>
      </c>
      <c r="O1055" s="45" t="s">
        <v>1654</v>
      </c>
      <c r="P1055" s="76" t="s">
        <v>28</v>
      </c>
      <c r="Q1055" s="95" t="s">
        <v>1652</v>
      </c>
      <c r="R1055" s="76" t="s">
        <v>2571</v>
      </c>
    </row>
    <row r="1056" spans="1:18" x14ac:dyDescent="0.2">
      <c r="A1056" s="76" t="s">
        <v>110</v>
      </c>
      <c r="B1056" s="95" t="s">
        <v>162</v>
      </c>
      <c r="C1056" s="76" t="s">
        <v>19</v>
      </c>
      <c r="D1056" s="76" t="s">
        <v>58</v>
      </c>
      <c r="E1056" s="95" t="s">
        <v>102</v>
      </c>
      <c r="F1056" s="95" t="s">
        <v>3230</v>
      </c>
      <c r="G1056" s="95" t="s">
        <v>53</v>
      </c>
      <c r="H1056" s="95" t="s">
        <v>78</v>
      </c>
      <c r="I1056" s="135" t="s">
        <v>1638</v>
      </c>
      <c r="J1056" s="136" t="str">
        <f>LEFT(DLILibrary[[#This Row],[DLI]], 3)</f>
        <v>DLI</v>
      </c>
      <c r="K1056" s="137">
        <f>SUM(K1057:K1060)</f>
        <v>1.88</v>
      </c>
      <c r="L1056" s="137">
        <f>IF(DLILibrary[[#This Row],[DLI/DLR]]="DLI",IF(J1057="DLR",0,DLILibrary[[#This Row],[Value of DLI (in mln)]]),DLILibrary[[#This Row],[Value of DLI (in mln)]])</f>
        <v>0</v>
      </c>
      <c r="M1056" s="239">
        <f>IF(DLILibrary[[#This Row],[DLI/DLR]]="DLI",DLILibrary[[#This Row],[Value of DLI (in mln)]]/(VLOOKUP(DLILibrary[[#This Row],[Project ID]],'RBF Projects'!A:U,12,FALSE)),0)</f>
        <v>5.9082338152105583E-2</v>
      </c>
      <c r="N1056" s="95" t="s">
        <v>61</v>
      </c>
      <c r="O1056" s="138" t="s">
        <v>597</v>
      </c>
      <c r="P1056" s="76" t="s">
        <v>28</v>
      </c>
      <c r="Q1056" s="95" t="s">
        <v>1648</v>
      </c>
      <c r="R1056" s="76" t="s">
        <v>2382</v>
      </c>
    </row>
    <row r="1057" spans="1:18" outlineLevel="1" x14ac:dyDescent="0.2">
      <c r="A1057" s="76" t="s">
        <v>110</v>
      </c>
      <c r="B1057" s="95" t="s">
        <v>162</v>
      </c>
      <c r="C1057" s="76" t="s">
        <v>19</v>
      </c>
      <c r="D1057" s="76" t="s">
        <v>58</v>
      </c>
      <c r="E1057" s="95" t="s">
        <v>102</v>
      </c>
      <c r="F1057" s="95" t="s">
        <v>3230</v>
      </c>
      <c r="G1057" s="95" t="s">
        <v>53</v>
      </c>
      <c r="H1057" s="95" t="s">
        <v>78</v>
      </c>
      <c r="I1057" s="45" t="s">
        <v>1639</v>
      </c>
      <c r="J1057" s="95" t="str">
        <f>LEFT(DLILibrary[[#This Row],[DLI]], 3)</f>
        <v>DLR</v>
      </c>
      <c r="K1057" s="121">
        <v>0.34</v>
      </c>
      <c r="L1057" s="121">
        <f>IF(DLILibrary[[#This Row],[DLI/DLR]]="DLI",IF(J1058="DLR",0,DLILibrary[[#This Row],[Value of DLI (in mln)]]),DLILibrary[[#This Row],[Value of DLI (in mln)]])</f>
        <v>0.34</v>
      </c>
      <c r="M1057" s="239">
        <f>IF(DLILibrary[[#This Row],[DLI/DLR]]="DLI",DLILibrary[[#This Row],[Value of DLI (in mln)]]/(VLOOKUP(DLILibrary[[#This Row],[Project ID]],'RBF Projects'!A:U,12,FALSE)),0)</f>
        <v>0</v>
      </c>
      <c r="N1057" s="95" t="s">
        <v>61</v>
      </c>
      <c r="O1057" s="45" t="s">
        <v>1651</v>
      </c>
      <c r="P1057" s="76" t="s">
        <v>28</v>
      </c>
      <c r="Q1057" s="95" t="s">
        <v>1648</v>
      </c>
      <c r="R1057" s="76" t="s">
        <v>2574</v>
      </c>
    </row>
    <row r="1058" spans="1:18" outlineLevel="1" x14ac:dyDescent="0.2">
      <c r="A1058" s="76" t="s">
        <v>110</v>
      </c>
      <c r="B1058" s="95" t="s">
        <v>162</v>
      </c>
      <c r="C1058" s="76" t="s">
        <v>19</v>
      </c>
      <c r="D1058" s="76" t="s">
        <v>58</v>
      </c>
      <c r="E1058" s="95" t="s">
        <v>102</v>
      </c>
      <c r="F1058" s="95" t="s">
        <v>3230</v>
      </c>
      <c r="G1058" s="95" t="s">
        <v>3293</v>
      </c>
      <c r="H1058" s="95" t="s">
        <v>78</v>
      </c>
      <c r="I1058" s="45" t="s">
        <v>1640</v>
      </c>
      <c r="J1058" s="95" t="str">
        <f>LEFT(DLILibrary[[#This Row],[DLI]], 3)</f>
        <v>DLR</v>
      </c>
      <c r="K1058" s="121">
        <v>0.82</v>
      </c>
      <c r="L1058" s="121">
        <f>IF(DLILibrary[[#This Row],[DLI/DLR]]="DLI",IF(J1059="DLR",0,DLILibrary[[#This Row],[Value of DLI (in mln)]]),DLILibrary[[#This Row],[Value of DLI (in mln)]])</f>
        <v>0.82</v>
      </c>
      <c r="M1058" s="239">
        <f>IF(DLILibrary[[#This Row],[DLI/DLR]]="DLI",DLILibrary[[#This Row],[Value of DLI (in mln)]]/(VLOOKUP(DLILibrary[[#This Row],[Project ID]],'RBF Projects'!A:U,12,FALSE)),0)</f>
        <v>0</v>
      </c>
      <c r="N1058" s="95" t="s">
        <v>61</v>
      </c>
      <c r="O1058" s="45" t="s">
        <v>1651</v>
      </c>
      <c r="P1058" s="76" t="s">
        <v>28</v>
      </c>
      <c r="Q1058" s="95" t="s">
        <v>1648</v>
      </c>
      <c r="R1058" s="76" t="s">
        <v>2574</v>
      </c>
    </row>
    <row r="1059" spans="1:18" outlineLevel="1" x14ac:dyDescent="0.2">
      <c r="A1059" s="76" t="s">
        <v>110</v>
      </c>
      <c r="B1059" s="95" t="s">
        <v>162</v>
      </c>
      <c r="C1059" s="76" t="s">
        <v>19</v>
      </c>
      <c r="D1059" s="76" t="s">
        <v>58</v>
      </c>
      <c r="E1059" s="95" t="s">
        <v>102</v>
      </c>
      <c r="F1059" s="95" t="s">
        <v>3230</v>
      </c>
      <c r="G1059" s="95" t="s">
        <v>3293</v>
      </c>
      <c r="H1059" s="95" t="s">
        <v>78</v>
      </c>
      <c r="I1059" s="45" t="s">
        <v>1641</v>
      </c>
      <c r="J1059" s="95" t="str">
        <f>LEFT(DLILibrary[[#This Row],[DLI]], 3)</f>
        <v>DLR</v>
      </c>
      <c r="K1059" s="121">
        <v>0.48</v>
      </c>
      <c r="L1059" s="121">
        <f>IF(DLILibrary[[#This Row],[DLI/DLR]]="DLI",IF(J1060="DLR",0,DLILibrary[[#This Row],[Value of DLI (in mln)]]),DLILibrary[[#This Row],[Value of DLI (in mln)]])</f>
        <v>0.48</v>
      </c>
      <c r="M1059" s="239">
        <f>IF(DLILibrary[[#This Row],[DLI/DLR]]="DLI",DLILibrary[[#This Row],[Value of DLI (in mln)]]/(VLOOKUP(DLILibrary[[#This Row],[Project ID]],'RBF Projects'!A:U,12,FALSE)),0)</f>
        <v>0</v>
      </c>
      <c r="N1059" s="95" t="s">
        <v>61</v>
      </c>
      <c r="O1059" s="45" t="s">
        <v>1651</v>
      </c>
      <c r="P1059" s="76" t="s">
        <v>28</v>
      </c>
      <c r="Q1059" s="95" t="s">
        <v>1648</v>
      </c>
      <c r="R1059" s="76" t="s">
        <v>2574</v>
      </c>
    </row>
    <row r="1060" spans="1:18" outlineLevel="1" x14ac:dyDescent="0.2">
      <c r="A1060" s="76" t="s">
        <v>110</v>
      </c>
      <c r="B1060" s="95" t="s">
        <v>162</v>
      </c>
      <c r="C1060" s="76" t="s">
        <v>19</v>
      </c>
      <c r="D1060" s="76" t="s">
        <v>58</v>
      </c>
      <c r="E1060" s="95" t="s">
        <v>102</v>
      </c>
      <c r="F1060" s="95" t="s">
        <v>3230</v>
      </c>
      <c r="G1060" s="95" t="s">
        <v>3293</v>
      </c>
      <c r="H1060" s="95" t="s">
        <v>78</v>
      </c>
      <c r="I1060" s="45" t="s">
        <v>1642</v>
      </c>
      <c r="J1060" s="95" t="str">
        <f>LEFT(DLILibrary[[#This Row],[DLI]], 3)</f>
        <v>DLR</v>
      </c>
      <c r="K1060" s="121">
        <v>0.24</v>
      </c>
      <c r="L1060" s="121">
        <f>IF(DLILibrary[[#This Row],[DLI/DLR]]="DLI",IF(J1061="DLR",0,DLILibrary[[#This Row],[Value of DLI (in mln)]]),DLILibrary[[#This Row],[Value of DLI (in mln)]])</f>
        <v>0.24</v>
      </c>
      <c r="M1060" s="239">
        <f>IF(DLILibrary[[#This Row],[DLI/DLR]]="DLI",DLILibrary[[#This Row],[Value of DLI (in mln)]]/(VLOOKUP(DLILibrary[[#This Row],[Project ID]],'RBF Projects'!A:U,12,FALSE)),0)</f>
        <v>0</v>
      </c>
      <c r="N1060" s="95" t="s">
        <v>61</v>
      </c>
      <c r="O1060" s="45" t="s">
        <v>1651</v>
      </c>
      <c r="P1060" s="76" t="s">
        <v>28</v>
      </c>
      <c r="Q1060" s="95" t="s">
        <v>1648</v>
      </c>
      <c r="R1060" s="76" t="s">
        <v>2574</v>
      </c>
    </row>
    <row r="1061" spans="1:18" x14ac:dyDescent="0.2">
      <c r="A1061" s="76" t="s">
        <v>110</v>
      </c>
      <c r="B1061" s="95" t="s">
        <v>162</v>
      </c>
      <c r="C1061" s="76" t="s">
        <v>19</v>
      </c>
      <c r="D1061" s="76" t="s">
        <v>58</v>
      </c>
      <c r="E1061" s="95" t="s">
        <v>102</v>
      </c>
      <c r="F1061" s="95" t="s">
        <v>2190</v>
      </c>
      <c r="G1061" s="95" t="s">
        <v>3259</v>
      </c>
      <c r="H1061" s="95" t="s">
        <v>78</v>
      </c>
      <c r="I1061" s="135" t="s">
        <v>1667</v>
      </c>
      <c r="J1061" s="136" t="str">
        <f>LEFT(DLILibrary[[#This Row],[DLI]], 3)</f>
        <v>DLI</v>
      </c>
      <c r="K1061" s="137">
        <f>SUM(K1062:K1065)</f>
        <v>3.1399999999999997</v>
      </c>
      <c r="L1061" s="137">
        <f>IF(DLILibrary[[#This Row],[DLI/DLR]]="DLI",IF(J1062="DLR",0,DLILibrary[[#This Row],[Value of DLI (in mln)]]),DLILibrary[[#This Row],[Value of DLI (in mln)]])</f>
        <v>0</v>
      </c>
      <c r="M1061" s="239">
        <f>IF(DLILibrary[[#This Row],[DLI/DLR]]="DLI",DLILibrary[[#This Row],[Value of DLI (in mln)]]/(VLOOKUP(DLILibrary[[#This Row],[Project ID]],'RBF Projects'!A:U,12,FALSE)),0)</f>
        <v>9.8680075424261451E-2</v>
      </c>
      <c r="N1061" s="95" t="s">
        <v>61</v>
      </c>
      <c r="O1061" s="45" t="s">
        <v>1650</v>
      </c>
      <c r="P1061" s="76" t="s">
        <v>29</v>
      </c>
      <c r="Q1061" s="95" t="s">
        <v>1649</v>
      </c>
      <c r="R1061" s="76" t="s">
        <v>2278</v>
      </c>
    </row>
    <row r="1062" spans="1:18" outlineLevel="1" x14ac:dyDescent="0.2">
      <c r="A1062" s="76" t="s">
        <v>110</v>
      </c>
      <c r="B1062" s="95" t="s">
        <v>162</v>
      </c>
      <c r="C1062" s="76" t="s">
        <v>19</v>
      </c>
      <c r="D1062" s="76" t="s">
        <v>58</v>
      </c>
      <c r="E1062" s="95" t="s">
        <v>102</v>
      </c>
      <c r="F1062" s="95" t="s">
        <v>2190</v>
      </c>
      <c r="G1062" s="95" t="s">
        <v>3259</v>
      </c>
      <c r="H1062" s="95" t="s">
        <v>78</v>
      </c>
      <c r="I1062" s="45" t="s">
        <v>1643</v>
      </c>
      <c r="J1062" s="95" t="str">
        <f>LEFT(DLILibrary[[#This Row],[DLI]], 3)</f>
        <v>DLR</v>
      </c>
      <c r="K1062" s="121">
        <v>0.78</v>
      </c>
      <c r="L1062" s="121">
        <f>IF(DLILibrary[[#This Row],[DLI/DLR]]="DLI",IF(J1063="DLR",0,DLILibrary[[#This Row],[Value of DLI (in mln)]]),DLILibrary[[#This Row],[Value of DLI (in mln)]])</f>
        <v>0.78</v>
      </c>
      <c r="M1062" s="239">
        <f>IF(DLILibrary[[#This Row],[DLI/DLR]]="DLI",DLILibrary[[#This Row],[Value of DLI (in mln)]]/(VLOOKUP(DLILibrary[[#This Row],[Project ID]],'RBF Projects'!A:U,12,FALSE)),0)</f>
        <v>0</v>
      </c>
      <c r="N1062" s="95" t="s">
        <v>61</v>
      </c>
      <c r="O1062" s="45" t="s">
        <v>1650</v>
      </c>
      <c r="P1062" s="76" t="s">
        <v>29</v>
      </c>
      <c r="Q1062" s="95" t="s">
        <v>1649</v>
      </c>
      <c r="R1062" s="76" t="s">
        <v>2571</v>
      </c>
    </row>
    <row r="1063" spans="1:18" outlineLevel="1" x14ac:dyDescent="0.2">
      <c r="A1063" s="76" t="s">
        <v>110</v>
      </c>
      <c r="B1063" s="95" t="s">
        <v>162</v>
      </c>
      <c r="C1063" s="76" t="s">
        <v>19</v>
      </c>
      <c r="D1063" s="76" t="s">
        <v>58</v>
      </c>
      <c r="E1063" s="95" t="s">
        <v>102</v>
      </c>
      <c r="F1063" s="95" t="s">
        <v>2190</v>
      </c>
      <c r="G1063" s="95" t="s">
        <v>3259</v>
      </c>
      <c r="H1063" s="95" t="s">
        <v>78</v>
      </c>
      <c r="I1063" s="45" t="s">
        <v>1644</v>
      </c>
      <c r="J1063" s="95" t="str">
        <f>LEFT(DLILibrary[[#This Row],[DLI]], 3)</f>
        <v>DLR</v>
      </c>
      <c r="K1063" s="121">
        <v>1.56</v>
      </c>
      <c r="L1063" s="121">
        <f>IF(DLILibrary[[#This Row],[DLI/DLR]]="DLI",IF(J1064="DLR",0,DLILibrary[[#This Row],[Value of DLI (in mln)]]),DLILibrary[[#This Row],[Value of DLI (in mln)]])</f>
        <v>1.56</v>
      </c>
      <c r="M1063" s="239">
        <f>IF(DLILibrary[[#This Row],[DLI/DLR]]="DLI",DLILibrary[[#This Row],[Value of DLI (in mln)]]/(VLOOKUP(DLILibrary[[#This Row],[Project ID]],'RBF Projects'!A:U,12,FALSE)),0)</f>
        <v>0</v>
      </c>
      <c r="N1063" s="95" t="s">
        <v>61</v>
      </c>
      <c r="O1063" s="45" t="s">
        <v>1650</v>
      </c>
      <c r="P1063" s="76" t="s">
        <v>29</v>
      </c>
      <c r="Q1063" s="95" t="s">
        <v>1649</v>
      </c>
      <c r="R1063" s="76" t="s">
        <v>2571</v>
      </c>
    </row>
    <row r="1064" spans="1:18" outlineLevel="1" x14ac:dyDescent="0.2">
      <c r="A1064" s="76" t="s">
        <v>110</v>
      </c>
      <c r="B1064" s="95" t="s">
        <v>162</v>
      </c>
      <c r="C1064" s="76" t="s">
        <v>19</v>
      </c>
      <c r="D1064" s="76" t="s">
        <v>58</v>
      </c>
      <c r="E1064" s="95" t="s">
        <v>102</v>
      </c>
      <c r="F1064" s="95" t="s">
        <v>2190</v>
      </c>
      <c r="G1064" s="95" t="s">
        <v>3259</v>
      </c>
      <c r="H1064" s="95" t="s">
        <v>78</v>
      </c>
      <c r="I1064" s="45" t="s">
        <v>1645</v>
      </c>
      <c r="J1064" s="95" t="str">
        <f>LEFT(DLILibrary[[#This Row],[DLI]], 3)</f>
        <v>DLR</v>
      </c>
      <c r="K1064" s="121">
        <v>0.4</v>
      </c>
      <c r="L1064" s="121">
        <f>IF(DLILibrary[[#This Row],[DLI/DLR]]="DLI",IF(J1065="DLR",0,DLILibrary[[#This Row],[Value of DLI (in mln)]]),DLILibrary[[#This Row],[Value of DLI (in mln)]])</f>
        <v>0.4</v>
      </c>
      <c r="M1064" s="239">
        <f>IF(DLILibrary[[#This Row],[DLI/DLR]]="DLI",DLILibrary[[#This Row],[Value of DLI (in mln)]]/(VLOOKUP(DLILibrary[[#This Row],[Project ID]],'RBF Projects'!A:U,12,FALSE)),0)</f>
        <v>0</v>
      </c>
      <c r="N1064" s="95" t="s">
        <v>61</v>
      </c>
      <c r="O1064" s="45" t="s">
        <v>1650</v>
      </c>
      <c r="P1064" s="76" t="s">
        <v>29</v>
      </c>
      <c r="Q1064" s="95" t="s">
        <v>1649</v>
      </c>
      <c r="R1064" s="76" t="s">
        <v>2571</v>
      </c>
    </row>
    <row r="1065" spans="1:18" outlineLevel="1" x14ac:dyDescent="0.2">
      <c r="A1065" s="76" t="s">
        <v>110</v>
      </c>
      <c r="B1065" s="95" t="s">
        <v>162</v>
      </c>
      <c r="C1065" s="76" t="s">
        <v>19</v>
      </c>
      <c r="D1065" s="76" t="s">
        <v>58</v>
      </c>
      <c r="E1065" s="95" t="s">
        <v>102</v>
      </c>
      <c r="F1065" s="95" t="s">
        <v>2190</v>
      </c>
      <c r="G1065" s="95" t="s">
        <v>3259</v>
      </c>
      <c r="H1065" s="95" t="s">
        <v>78</v>
      </c>
      <c r="I1065" s="45" t="s">
        <v>1646</v>
      </c>
      <c r="J1065" s="95" t="str">
        <f>LEFT(DLILibrary[[#This Row],[DLI]], 3)</f>
        <v>DLR</v>
      </c>
      <c r="K1065" s="121">
        <v>0.4</v>
      </c>
      <c r="L1065" s="121">
        <f>IF(DLILibrary[[#This Row],[DLI/DLR]]="DLI",IF(J1066="DLR",0,DLILibrary[[#This Row],[Value of DLI (in mln)]]),DLILibrary[[#This Row],[Value of DLI (in mln)]])</f>
        <v>0.4</v>
      </c>
      <c r="M1065" s="239">
        <f>IF(DLILibrary[[#This Row],[DLI/DLR]]="DLI",DLILibrary[[#This Row],[Value of DLI (in mln)]]/(VLOOKUP(DLILibrary[[#This Row],[Project ID]],'RBF Projects'!A:U,12,FALSE)),0)</f>
        <v>0</v>
      </c>
      <c r="N1065" s="95" t="s">
        <v>61</v>
      </c>
      <c r="O1065" s="45" t="s">
        <v>1650</v>
      </c>
      <c r="P1065" s="76" t="s">
        <v>29</v>
      </c>
      <c r="Q1065" s="95" t="s">
        <v>1649</v>
      </c>
      <c r="R1065" s="76" t="s">
        <v>2571</v>
      </c>
    </row>
    <row r="1066" spans="1:18" s="78" customFormat="1" x14ac:dyDescent="0.2">
      <c r="A1066" s="77" t="s">
        <v>653</v>
      </c>
      <c r="B1066" s="78" t="s">
        <v>163</v>
      </c>
      <c r="C1066" s="77" t="s">
        <v>21</v>
      </c>
      <c r="D1066" s="77" t="s">
        <v>58</v>
      </c>
      <c r="E1066" s="78" t="s">
        <v>37</v>
      </c>
      <c r="F1066" s="78" t="s">
        <v>3236</v>
      </c>
      <c r="G1066" s="78" t="s">
        <v>3251</v>
      </c>
      <c r="H1066" s="78" t="s">
        <v>352</v>
      </c>
      <c r="I1066" s="129" t="s">
        <v>1668</v>
      </c>
      <c r="J1066" s="130" t="str">
        <f>LEFT(DLILibrary[[#This Row],[DLI]], 3)</f>
        <v>DLI</v>
      </c>
      <c r="K1066" s="131">
        <v>22</v>
      </c>
      <c r="L1066" s="131">
        <f>IF(DLILibrary[[#This Row],[DLI/DLR]]="DLI",IF(J1067="DLR",0,DLILibrary[[#This Row],[Value of DLI (in mln)]]),DLILibrary[[#This Row],[Value of DLI (in mln)]])</f>
        <v>0</v>
      </c>
      <c r="M1066" s="239">
        <f>IF(DLILibrary[[#This Row],[DLI/DLR]]="DLI",DLILibrary[[#This Row],[Value of DLI (in mln)]]/(VLOOKUP(DLILibrary[[#This Row],[Project ID]],'RBF Projects'!A:U,12,FALSE)),0)</f>
        <v>0.23655913978494625</v>
      </c>
      <c r="N1066" s="78" t="s">
        <v>62</v>
      </c>
      <c r="O1066" s="133" t="s">
        <v>597</v>
      </c>
      <c r="P1066" s="77" t="s">
        <v>27</v>
      </c>
      <c r="Q1066" s="78" t="s">
        <v>1706</v>
      </c>
      <c r="R1066" s="77" t="s">
        <v>62</v>
      </c>
    </row>
    <row r="1067" spans="1:18" outlineLevel="1" x14ac:dyDescent="0.2">
      <c r="A1067" s="76" t="s">
        <v>653</v>
      </c>
      <c r="B1067" s="95" t="s">
        <v>163</v>
      </c>
      <c r="C1067" s="76" t="s">
        <v>21</v>
      </c>
      <c r="D1067" s="76" t="s">
        <v>58</v>
      </c>
      <c r="E1067" s="95" t="s">
        <v>37</v>
      </c>
      <c r="F1067" s="95" t="s">
        <v>3230</v>
      </c>
      <c r="G1067" s="95" t="s">
        <v>3293</v>
      </c>
      <c r="H1067" s="95" t="s">
        <v>352</v>
      </c>
      <c r="I1067" s="45" t="s">
        <v>1669</v>
      </c>
      <c r="J1067" s="95" t="str">
        <f>LEFT(DLILibrary[[#This Row],[DLI]], 3)</f>
        <v>DLR</v>
      </c>
      <c r="K1067" s="121">
        <v>6</v>
      </c>
      <c r="L1067" s="121">
        <f>IF(DLILibrary[[#This Row],[DLI/DLR]]="DLI",IF(J1068="DLR",0,DLILibrary[[#This Row],[Value of DLI (in mln)]]),DLILibrary[[#This Row],[Value of DLI (in mln)]])</f>
        <v>6</v>
      </c>
      <c r="M1067" s="239">
        <f>IF(DLILibrary[[#This Row],[DLI/DLR]]="DLI",DLILibrary[[#This Row],[Value of DLI (in mln)]]/(VLOOKUP(DLILibrary[[#This Row],[Project ID]],'RBF Projects'!A:U,12,FALSE)),0)</f>
        <v>0</v>
      </c>
      <c r="N1067" s="95" t="s">
        <v>62</v>
      </c>
      <c r="O1067" s="138" t="s">
        <v>1696</v>
      </c>
      <c r="P1067" s="76" t="s">
        <v>27</v>
      </c>
      <c r="Q1067" s="95" t="s">
        <v>1706</v>
      </c>
      <c r="R1067" s="76" t="s">
        <v>62</v>
      </c>
    </row>
    <row r="1068" spans="1:18" outlineLevel="1" x14ac:dyDescent="0.2">
      <c r="A1068" s="76" t="s">
        <v>653</v>
      </c>
      <c r="B1068" s="95" t="s">
        <v>163</v>
      </c>
      <c r="C1068" s="76" t="s">
        <v>21</v>
      </c>
      <c r="D1068" s="76" t="s">
        <v>58</v>
      </c>
      <c r="E1068" s="95" t="s">
        <v>37</v>
      </c>
      <c r="F1068" s="95" t="s">
        <v>3230</v>
      </c>
      <c r="G1068" s="95" t="s">
        <v>3293</v>
      </c>
      <c r="H1068" s="95" t="s">
        <v>352</v>
      </c>
      <c r="I1068" s="45" t="s">
        <v>1670</v>
      </c>
      <c r="J1068" s="95" t="str">
        <f>LEFT(DLILibrary[[#This Row],[DLI]], 3)</f>
        <v>DLR</v>
      </c>
      <c r="K1068" s="121">
        <v>8</v>
      </c>
      <c r="L1068" s="121">
        <f>IF(DLILibrary[[#This Row],[DLI/DLR]]="DLI",IF(J1069="DLR",0,DLILibrary[[#This Row],[Value of DLI (in mln)]]),DLILibrary[[#This Row],[Value of DLI (in mln)]])</f>
        <v>8</v>
      </c>
      <c r="M1068" s="239">
        <f>IF(DLILibrary[[#This Row],[DLI/DLR]]="DLI",DLILibrary[[#This Row],[Value of DLI (in mln)]]/(VLOOKUP(DLILibrary[[#This Row],[Project ID]],'RBF Projects'!A:U,12,FALSE)),0)</f>
        <v>0</v>
      </c>
      <c r="N1068" s="95" t="s">
        <v>62</v>
      </c>
      <c r="O1068" s="138" t="s">
        <v>1697</v>
      </c>
      <c r="P1068" s="76" t="s">
        <v>27</v>
      </c>
      <c r="Q1068" s="95" t="s">
        <v>1706</v>
      </c>
      <c r="R1068" s="76" t="s">
        <v>62</v>
      </c>
    </row>
    <row r="1069" spans="1:18" outlineLevel="1" x14ac:dyDescent="0.2">
      <c r="A1069" s="76" t="s">
        <v>653</v>
      </c>
      <c r="B1069" s="95" t="s">
        <v>163</v>
      </c>
      <c r="C1069" s="76" t="s">
        <v>21</v>
      </c>
      <c r="D1069" s="76" t="s">
        <v>58</v>
      </c>
      <c r="E1069" s="95" t="s">
        <v>37</v>
      </c>
      <c r="F1069" s="95" t="s">
        <v>3230</v>
      </c>
      <c r="G1069" s="95" t="s">
        <v>3293</v>
      </c>
      <c r="H1069" s="95" t="s">
        <v>352</v>
      </c>
      <c r="I1069" s="45" t="s">
        <v>1671</v>
      </c>
      <c r="J1069" s="95" t="str">
        <f>LEFT(DLILibrary[[#This Row],[DLI]], 3)</f>
        <v>DLR</v>
      </c>
      <c r="K1069" s="121">
        <v>8</v>
      </c>
      <c r="L1069" s="121">
        <f>IF(DLILibrary[[#This Row],[DLI/DLR]]="DLI",IF(J1070="DLR",0,DLILibrary[[#This Row],[Value of DLI (in mln)]]),DLILibrary[[#This Row],[Value of DLI (in mln)]])</f>
        <v>8</v>
      </c>
      <c r="M1069" s="239">
        <f>IF(DLILibrary[[#This Row],[DLI/DLR]]="DLI",DLILibrary[[#This Row],[Value of DLI (in mln)]]/(VLOOKUP(DLILibrary[[#This Row],[Project ID]],'RBF Projects'!A:U,12,FALSE)),0)</f>
        <v>0</v>
      </c>
      <c r="N1069" s="95" t="s">
        <v>62</v>
      </c>
      <c r="O1069" s="138" t="s">
        <v>1697</v>
      </c>
      <c r="P1069" s="76" t="s">
        <v>27</v>
      </c>
      <c r="Q1069" s="95" t="s">
        <v>1706</v>
      </c>
      <c r="R1069" s="76" t="s">
        <v>62</v>
      </c>
    </row>
    <row r="1070" spans="1:18" x14ac:dyDescent="0.2">
      <c r="A1070" s="76" t="s">
        <v>653</v>
      </c>
      <c r="B1070" s="95" t="s">
        <v>163</v>
      </c>
      <c r="C1070" s="76" t="s">
        <v>21</v>
      </c>
      <c r="D1070" s="76" t="s">
        <v>58</v>
      </c>
      <c r="E1070" s="95" t="s">
        <v>37</v>
      </c>
      <c r="F1070" s="95" t="s">
        <v>3238</v>
      </c>
      <c r="G1070" s="95" t="s">
        <v>3276</v>
      </c>
      <c r="H1070" s="95" t="s">
        <v>74</v>
      </c>
      <c r="I1070" s="135" t="s">
        <v>1672</v>
      </c>
      <c r="J1070" s="136" t="str">
        <f>LEFT(DLILibrary[[#This Row],[DLI]], 3)</f>
        <v>DLI</v>
      </c>
      <c r="K1070" s="137">
        <v>8</v>
      </c>
      <c r="L1070" s="137">
        <f>IF(DLILibrary[[#This Row],[DLI/DLR]]="DLI",IF(J1071="DLR",0,DLILibrary[[#This Row],[Value of DLI (in mln)]]),DLILibrary[[#This Row],[Value of DLI (in mln)]])</f>
        <v>0</v>
      </c>
      <c r="M1070" s="239">
        <f>IF(DLILibrary[[#This Row],[DLI/DLR]]="DLI",DLILibrary[[#This Row],[Value of DLI (in mln)]]/(VLOOKUP(DLILibrary[[#This Row],[Project ID]],'RBF Projects'!A:U,12,FALSE)),0)</f>
        <v>8.6021505376344093E-2</v>
      </c>
      <c r="N1070" s="95" t="s">
        <v>62</v>
      </c>
      <c r="O1070" s="138" t="s">
        <v>597</v>
      </c>
      <c r="P1070" s="76" t="s">
        <v>27</v>
      </c>
      <c r="Q1070" s="95" t="s">
        <v>1707</v>
      </c>
      <c r="R1070" s="76" t="s">
        <v>62</v>
      </c>
    </row>
    <row r="1071" spans="1:18" outlineLevel="1" x14ac:dyDescent="0.2">
      <c r="A1071" s="76" t="s">
        <v>653</v>
      </c>
      <c r="B1071" s="95" t="s">
        <v>163</v>
      </c>
      <c r="C1071" s="76" t="s">
        <v>21</v>
      </c>
      <c r="D1071" s="76" t="s">
        <v>58</v>
      </c>
      <c r="E1071" s="95" t="s">
        <v>37</v>
      </c>
      <c r="F1071" s="95" t="s">
        <v>3238</v>
      </c>
      <c r="G1071" s="95" t="s">
        <v>3276</v>
      </c>
      <c r="H1071" s="95" t="s">
        <v>74</v>
      </c>
      <c r="I1071" s="45" t="s">
        <v>1673</v>
      </c>
      <c r="J1071" s="95" t="str">
        <f>LEFT(DLILibrary[[#This Row],[DLI]], 3)</f>
        <v>DLR</v>
      </c>
      <c r="K1071" s="121">
        <v>4</v>
      </c>
      <c r="L1071" s="121">
        <f>IF(DLILibrary[[#This Row],[DLI/DLR]]="DLI",IF(J1072="DLR",0,DLILibrary[[#This Row],[Value of DLI (in mln)]]),DLILibrary[[#This Row],[Value of DLI (in mln)]])</f>
        <v>4</v>
      </c>
      <c r="M1071" s="239">
        <f>IF(DLILibrary[[#This Row],[DLI/DLR]]="DLI",DLILibrary[[#This Row],[Value of DLI (in mln)]]/(VLOOKUP(DLILibrary[[#This Row],[Project ID]],'RBF Projects'!A:U,12,FALSE)),0)</f>
        <v>0</v>
      </c>
      <c r="N1071" s="95" t="s">
        <v>62</v>
      </c>
      <c r="O1071" s="45" t="s">
        <v>1698</v>
      </c>
      <c r="P1071" s="76" t="s">
        <v>27</v>
      </c>
      <c r="Q1071" s="95" t="s">
        <v>1707</v>
      </c>
      <c r="R1071" s="76" t="s">
        <v>62</v>
      </c>
    </row>
    <row r="1072" spans="1:18" outlineLevel="1" x14ac:dyDescent="0.2">
      <c r="A1072" s="76" t="s">
        <v>653</v>
      </c>
      <c r="B1072" s="95" t="s">
        <v>163</v>
      </c>
      <c r="C1072" s="76" t="s">
        <v>21</v>
      </c>
      <c r="D1072" s="76" t="s">
        <v>58</v>
      </c>
      <c r="E1072" s="95" t="s">
        <v>37</v>
      </c>
      <c r="F1072" s="95" t="s">
        <v>3238</v>
      </c>
      <c r="G1072" s="95" t="s">
        <v>3276</v>
      </c>
      <c r="H1072" s="95" t="s">
        <v>74</v>
      </c>
      <c r="I1072" s="45" t="s">
        <v>1674</v>
      </c>
      <c r="J1072" s="95" t="str">
        <f>LEFT(DLILibrary[[#This Row],[DLI]], 3)</f>
        <v>DLR</v>
      </c>
      <c r="K1072" s="121">
        <v>4</v>
      </c>
      <c r="L1072" s="121">
        <f>IF(DLILibrary[[#This Row],[DLI/DLR]]="DLI",IF(J1073="DLR",0,DLILibrary[[#This Row],[Value of DLI (in mln)]]),DLILibrary[[#This Row],[Value of DLI (in mln)]])</f>
        <v>4</v>
      </c>
      <c r="M1072" s="239">
        <f>IF(DLILibrary[[#This Row],[DLI/DLR]]="DLI",DLILibrary[[#This Row],[Value of DLI (in mln)]]/(VLOOKUP(DLILibrary[[#This Row],[Project ID]],'RBF Projects'!A:U,12,FALSE)),0)</f>
        <v>0</v>
      </c>
      <c r="N1072" s="95" t="s">
        <v>62</v>
      </c>
      <c r="O1072" s="45" t="s">
        <v>1698</v>
      </c>
      <c r="P1072" s="76" t="s">
        <v>27</v>
      </c>
      <c r="Q1072" s="95" t="s">
        <v>1707</v>
      </c>
      <c r="R1072" s="76" t="s">
        <v>62</v>
      </c>
    </row>
    <row r="1073" spans="1:18" x14ac:dyDescent="0.2">
      <c r="A1073" s="76" t="s">
        <v>653</v>
      </c>
      <c r="B1073" s="95" t="s">
        <v>163</v>
      </c>
      <c r="C1073" s="76" t="s">
        <v>21</v>
      </c>
      <c r="D1073" s="76" t="s">
        <v>58</v>
      </c>
      <c r="E1073" s="95" t="s">
        <v>37</v>
      </c>
      <c r="F1073" s="95" t="s">
        <v>3231</v>
      </c>
      <c r="G1073" s="95" t="s">
        <v>3472</v>
      </c>
      <c r="H1073" s="95" t="s">
        <v>352</v>
      </c>
      <c r="I1073" s="135" t="s">
        <v>1675</v>
      </c>
      <c r="J1073" s="136" t="str">
        <f>LEFT(DLILibrary[[#This Row],[DLI]], 3)</f>
        <v>DLI</v>
      </c>
      <c r="K1073" s="137">
        <v>24</v>
      </c>
      <c r="L1073" s="137">
        <f>IF(DLILibrary[[#This Row],[DLI/DLR]]="DLI",IF(J1074="DLR",0,DLILibrary[[#This Row],[Value of DLI (in mln)]]),DLILibrary[[#This Row],[Value of DLI (in mln)]])</f>
        <v>0</v>
      </c>
      <c r="M1073" s="239">
        <f>IF(DLILibrary[[#This Row],[DLI/DLR]]="DLI",DLILibrary[[#This Row],[Value of DLI (in mln)]]/(VLOOKUP(DLILibrary[[#This Row],[Project ID]],'RBF Projects'!A:U,12,FALSE)),0)</f>
        <v>0.25806451612903225</v>
      </c>
      <c r="N1073" s="95" t="s">
        <v>61</v>
      </c>
      <c r="O1073" s="138" t="s">
        <v>597</v>
      </c>
      <c r="P1073" s="76" t="s">
        <v>27</v>
      </c>
      <c r="Q1073" s="95" t="s">
        <v>1708</v>
      </c>
      <c r="R1073" s="76" t="s">
        <v>62</v>
      </c>
    </row>
    <row r="1074" spans="1:18" outlineLevel="1" x14ac:dyDescent="0.2">
      <c r="A1074" s="76" t="s">
        <v>653</v>
      </c>
      <c r="B1074" s="95" t="s">
        <v>163</v>
      </c>
      <c r="C1074" s="76" t="s">
        <v>21</v>
      </c>
      <c r="D1074" s="76" t="s">
        <v>58</v>
      </c>
      <c r="E1074" s="95" t="s">
        <v>37</v>
      </c>
      <c r="F1074" s="95" t="s">
        <v>3231</v>
      </c>
      <c r="G1074" s="95" t="s">
        <v>3472</v>
      </c>
      <c r="H1074" s="95" t="s">
        <v>352</v>
      </c>
      <c r="I1074" s="45" t="s">
        <v>1676</v>
      </c>
      <c r="J1074" s="95" t="str">
        <f>LEFT(DLILibrary[[#This Row],[DLI]], 3)</f>
        <v>DLR</v>
      </c>
      <c r="K1074" s="121">
        <v>4</v>
      </c>
      <c r="L1074" s="121">
        <f>IF(DLILibrary[[#This Row],[DLI/DLR]]="DLI",IF(J1075="DLR",0,DLILibrary[[#This Row],[Value of DLI (in mln)]]),DLILibrary[[#This Row],[Value of DLI (in mln)]])</f>
        <v>4</v>
      </c>
      <c r="M1074" s="239">
        <f>IF(DLILibrary[[#This Row],[DLI/DLR]]="DLI",DLILibrary[[#This Row],[Value of DLI (in mln)]]/(VLOOKUP(DLILibrary[[#This Row],[Project ID]],'RBF Projects'!A:U,12,FALSE)),0)</f>
        <v>0</v>
      </c>
      <c r="N1074" s="95" t="s">
        <v>61</v>
      </c>
      <c r="O1074" s="45" t="s">
        <v>1699</v>
      </c>
      <c r="P1074" s="76" t="s">
        <v>27</v>
      </c>
      <c r="Q1074" s="95" t="s">
        <v>1708</v>
      </c>
      <c r="R1074" s="76" t="s">
        <v>62</v>
      </c>
    </row>
    <row r="1075" spans="1:18" outlineLevel="1" x14ac:dyDescent="0.2">
      <c r="A1075" s="76" t="s">
        <v>653</v>
      </c>
      <c r="B1075" s="95" t="s">
        <v>163</v>
      </c>
      <c r="C1075" s="76" t="s">
        <v>21</v>
      </c>
      <c r="D1075" s="76" t="s">
        <v>58</v>
      </c>
      <c r="E1075" s="95" t="s">
        <v>37</v>
      </c>
      <c r="F1075" s="95" t="s">
        <v>3231</v>
      </c>
      <c r="G1075" s="95" t="s">
        <v>3472</v>
      </c>
      <c r="H1075" s="95" t="s">
        <v>352</v>
      </c>
      <c r="I1075" s="45" t="s">
        <v>1677</v>
      </c>
      <c r="J1075" s="95" t="str">
        <f>LEFT(DLILibrary[[#This Row],[DLI]], 3)</f>
        <v>DLR</v>
      </c>
      <c r="K1075" s="121">
        <v>4</v>
      </c>
      <c r="L1075" s="121">
        <f>IF(DLILibrary[[#This Row],[DLI/DLR]]="DLI",IF(J1076="DLR",0,DLILibrary[[#This Row],[Value of DLI (in mln)]]),DLILibrary[[#This Row],[Value of DLI (in mln)]])</f>
        <v>4</v>
      </c>
      <c r="M1075" s="239">
        <f>IF(DLILibrary[[#This Row],[DLI/DLR]]="DLI",DLILibrary[[#This Row],[Value of DLI (in mln)]]/(VLOOKUP(DLILibrary[[#This Row],[Project ID]],'RBF Projects'!A:U,12,FALSE)),0)</f>
        <v>0</v>
      </c>
      <c r="N1075" s="95" t="s">
        <v>61</v>
      </c>
      <c r="O1075" s="45" t="s">
        <v>1698</v>
      </c>
      <c r="P1075" s="76" t="s">
        <v>27</v>
      </c>
      <c r="Q1075" s="95" t="s">
        <v>1708</v>
      </c>
      <c r="R1075" s="76" t="s">
        <v>62</v>
      </c>
    </row>
    <row r="1076" spans="1:18" outlineLevel="1" x14ac:dyDescent="0.2">
      <c r="A1076" s="76" t="s">
        <v>653</v>
      </c>
      <c r="B1076" s="95" t="s">
        <v>163</v>
      </c>
      <c r="C1076" s="76" t="s">
        <v>21</v>
      </c>
      <c r="D1076" s="76" t="s">
        <v>58</v>
      </c>
      <c r="E1076" s="95" t="s">
        <v>37</v>
      </c>
      <c r="F1076" s="95" t="s">
        <v>3231</v>
      </c>
      <c r="G1076" s="95" t="s">
        <v>3472</v>
      </c>
      <c r="H1076" s="95" t="s">
        <v>352</v>
      </c>
      <c r="I1076" s="45" t="s">
        <v>1678</v>
      </c>
      <c r="J1076" s="95" t="str">
        <f>LEFT(DLILibrary[[#This Row],[DLI]], 3)</f>
        <v>DLR</v>
      </c>
      <c r="K1076" s="121">
        <v>5</v>
      </c>
      <c r="L1076" s="121">
        <f>IF(DLILibrary[[#This Row],[DLI/DLR]]="DLI",IF(J1077="DLR",0,DLILibrary[[#This Row],[Value of DLI (in mln)]]),DLILibrary[[#This Row],[Value of DLI (in mln)]])</f>
        <v>5</v>
      </c>
      <c r="M1076" s="239">
        <f>IF(DLILibrary[[#This Row],[DLI/DLR]]="DLI",DLILibrary[[#This Row],[Value of DLI (in mln)]]/(VLOOKUP(DLILibrary[[#This Row],[Project ID]],'RBF Projects'!A:U,12,FALSE)),0)</f>
        <v>0</v>
      </c>
      <c r="N1076" s="95" t="s">
        <v>61</v>
      </c>
      <c r="O1076" s="45" t="s">
        <v>1700</v>
      </c>
      <c r="P1076" s="76" t="s">
        <v>27</v>
      </c>
      <c r="Q1076" s="95" t="s">
        <v>1708</v>
      </c>
      <c r="R1076" s="76" t="s">
        <v>62</v>
      </c>
    </row>
    <row r="1077" spans="1:18" outlineLevel="1" x14ac:dyDescent="0.2">
      <c r="A1077" s="76" t="s">
        <v>653</v>
      </c>
      <c r="B1077" s="95" t="s">
        <v>163</v>
      </c>
      <c r="C1077" s="76" t="s">
        <v>21</v>
      </c>
      <c r="D1077" s="76" t="s">
        <v>58</v>
      </c>
      <c r="E1077" s="95" t="s">
        <v>37</v>
      </c>
      <c r="F1077" s="95" t="s">
        <v>3231</v>
      </c>
      <c r="G1077" s="95" t="s">
        <v>3472</v>
      </c>
      <c r="H1077" s="95" t="s">
        <v>352</v>
      </c>
      <c r="I1077" s="45" t="s">
        <v>1679</v>
      </c>
      <c r="J1077" s="95" t="str">
        <f>LEFT(DLILibrary[[#This Row],[DLI]], 3)</f>
        <v>DLR</v>
      </c>
      <c r="K1077" s="121">
        <v>5</v>
      </c>
      <c r="L1077" s="121">
        <f>IF(DLILibrary[[#This Row],[DLI/DLR]]="DLI",IF(J1078="DLR",0,DLILibrary[[#This Row],[Value of DLI (in mln)]]),DLILibrary[[#This Row],[Value of DLI (in mln)]])</f>
        <v>5</v>
      </c>
      <c r="M1077" s="239">
        <f>IF(DLILibrary[[#This Row],[DLI/DLR]]="DLI",DLILibrary[[#This Row],[Value of DLI (in mln)]]/(VLOOKUP(DLILibrary[[#This Row],[Project ID]],'RBF Projects'!A:U,12,FALSE)),0)</f>
        <v>0</v>
      </c>
      <c r="N1077" s="95" t="s">
        <v>61</v>
      </c>
      <c r="O1077" s="45" t="s">
        <v>1701</v>
      </c>
      <c r="P1077" s="76" t="s">
        <v>27</v>
      </c>
      <c r="Q1077" s="95" t="s">
        <v>1708</v>
      </c>
      <c r="R1077" s="76" t="s">
        <v>62</v>
      </c>
    </row>
    <row r="1078" spans="1:18" outlineLevel="1" x14ac:dyDescent="0.2">
      <c r="A1078" s="76" t="s">
        <v>653</v>
      </c>
      <c r="B1078" s="95" t="s">
        <v>163</v>
      </c>
      <c r="C1078" s="76" t="s">
        <v>21</v>
      </c>
      <c r="D1078" s="76" t="s">
        <v>58</v>
      </c>
      <c r="E1078" s="95" t="s">
        <v>37</v>
      </c>
      <c r="F1078" s="95" t="s">
        <v>3231</v>
      </c>
      <c r="G1078" s="95" t="s">
        <v>3472</v>
      </c>
      <c r="H1078" s="95" t="s">
        <v>352</v>
      </c>
      <c r="I1078" s="45" t="s">
        <v>1680</v>
      </c>
      <c r="J1078" s="95" t="str">
        <f>LEFT(DLILibrary[[#This Row],[DLI]], 3)</f>
        <v>DLR</v>
      </c>
      <c r="K1078" s="121">
        <v>6</v>
      </c>
      <c r="L1078" s="121">
        <f>IF(DLILibrary[[#This Row],[DLI/DLR]]="DLI",IF(J1079="DLR",0,DLILibrary[[#This Row],[Value of DLI (in mln)]]),DLILibrary[[#This Row],[Value of DLI (in mln)]])</f>
        <v>6</v>
      </c>
      <c r="M1078" s="239">
        <f>IF(DLILibrary[[#This Row],[DLI/DLR]]="DLI",DLILibrary[[#This Row],[Value of DLI (in mln)]]/(VLOOKUP(DLILibrary[[#This Row],[Project ID]],'RBF Projects'!A:U,12,FALSE)),0)</f>
        <v>0</v>
      </c>
      <c r="O1078" s="45" t="s">
        <v>1696</v>
      </c>
      <c r="P1078" s="76" t="s">
        <v>27</v>
      </c>
      <c r="Q1078" s="95" t="s">
        <v>1708</v>
      </c>
      <c r="R1078" s="76" t="s">
        <v>62</v>
      </c>
    </row>
    <row r="1079" spans="1:18" x14ac:dyDescent="0.2">
      <c r="A1079" s="76" t="s">
        <v>653</v>
      </c>
      <c r="B1079" s="95" t="s">
        <v>163</v>
      </c>
      <c r="C1079" s="76" t="s">
        <v>21</v>
      </c>
      <c r="D1079" s="76" t="s">
        <v>58</v>
      </c>
      <c r="E1079" s="95" t="s">
        <v>37</v>
      </c>
      <c r="F1079" s="95" t="s">
        <v>3231</v>
      </c>
      <c r="G1079" s="95" t="s">
        <v>3472</v>
      </c>
      <c r="H1079" s="95" t="s">
        <v>74</v>
      </c>
      <c r="I1079" s="135" t="s">
        <v>1681</v>
      </c>
      <c r="J1079" s="136" t="str">
        <f>LEFT(DLILibrary[[#This Row],[DLI]], 3)</f>
        <v>DLI</v>
      </c>
      <c r="K1079" s="137">
        <v>11</v>
      </c>
      <c r="L1079" s="137">
        <f>IF(DLILibrary[[#This Row],[DLI/DLR]]="DLI",IF(J1080="DLR",0,DLILibrary[[#This Row],[Value of DLI (in mln)]]),DLILibrary[[#This Row],[Value of DLI (in mln)]])</f>
        <v>0</v>
      </c>
      <c r="M1079" s="239">
        <f>IF(DLILibrary[[#This Row],[DLI/DLR]]="DLI",DLILibrary[[#This Row],[Value of DLI (in mln)]]/(VLOOKUP(DLILibrary[[#This Row],[Project ID]],'RBF Projects'!A:U,12,FALSE)),0)</f>
        <v>0.11827956989247312</v>
      </c>
      <c r="N1079" s="95" t="s">
        <v>62</v>
      </c>
      <c r="O1079" s="138" t="s">
        <v>597</v>
      </c>
      <c r="P1079" s="76" t="s">
        <v>27</v>
      </c>
      <c r="Q1079" s="95" t="s">
        <v>1708</v>
      </c>
      <c r="R1079" s="76" t="s">
        <v>62</v>
      </c>
    </row>
    <row r="1080" spans="1:18" outlineLevel="1" x14ac:dyDescent="0.2">
      <c r="A1080" s="76" t="s">
        <v>653</v>
      </c>
      <c r="B1080" s="95" t="s">
        <v>163</v>
      </c>
      <c r="C1080" s="76" t="s">
        <v>21</v>
      </c>
      <c r="D1080" s="76" t="s">
        <v>58</v>
      </c>
      <c r="E1080" s="95" t="s">
        <v>37</v>
      </c>
      <c r="F1080" s="95" t="s">
        <v>3231</v>
      </c>
      <c r="G1080" s="95" t="s">
        <v>3472</v>
      </c>
      <c r="H1080" s="95" t="s">
        <v>74</v>
      </c>
      <c r="I1080" s="45" t="s">
        <v>1682</v>
      </c>
      <c r="J1080" s="95" t="str">
        <f>LEFT(DLILibrary[[#This Row],[DLI]], 3)</f>
        <v>DLR</v>
      </c>
      <c r="K1080" s="121">
        <v>2</v>
      </c>
      <c r="L1080" s="121">
        <f>IF(DLILibrary[[#This Row],[DLI/DLR]]="DLI",IF(J1081="DLR",0,DLILibrary[[#This Row],[Value of DLI (in mln)]]),DLILibrary[[#This Row],[Value of DLI (in mln)]])</f>
        <v>2</v>
      </c>
      <c r="M1080" s="239">
        <f>IF(DLILibrary[[#This Row],[DLI/DLR]]="DLI",DLILibrary[[#This Row],[Value of DLI (in mln)]]/(VLOOKUP(DLILibrary[[#This Row],[Project ID]],'RBF Projects'!A:U,12,FALSE)),0)</f>
        <v>0</v>
      </c>
      <c r="N1080" s="95" t="s">
        <v>62</v>
      </c>
      <c r="O1080" s="45" t="s">
        <v>1702</v>
      </c>
      <c r="P1080" s="76" t="s">
        <v>27</v>
      </c>
      <c r="Q1080" s="95" t="s">
        <v>1708</v>
      </c>
      <c r="R1080" s="76" t="s">
        <v>62</v>
      </c>
    </row>
    <row r="1081" spans="1:18" outlineLevel="1" x14ac:dyDescent="0.2">
      <c r="A1081" s="76" t="s">
        <v>653</v>
      </c>
      <c r="B1081" s="95" t="s">
        <v>163</v>
      </c>
      <c r="C1081" s="76" t="s">
        <v>21</v>
      </c>
      <c r="D1081" s="76" t="s">
        <v>58</v>
      </c>
      <c r="E1081" s="95" t="s">
        <v>37</v>
      </c>
      <c r="F1081" s="95" t="s">
        <v>3231</v>
      </c>
      <c r="G1081" s="95" t="s">
        <v>3472</v>
      </c>
      <c r="H1081" s="95" t="s">
        <v>74</v>
      </c>
      <c r="I1081" s="45" t="s">
        <v>1683</v>
      </c>
      <c r="J1081" s="95" t="str">
        <f>LEFT(DLILibrary[[#This Row],[DLI]], 3)</f>
        <v>DLR</v>
      </c>
      <c r="K1081" s="121">
        <v>2</v>
      </c>
      <c r="L1081" s="121">
        <f>IF(DLILibrary[[#This Row],[DLI/DLR]]="DLI",IF(J1082="DLR",0,DLILibrary[[#This Row],[Value of DLI (in mln)]]),DLILibrary[[#This Row],[Value of DLI (in mln)]])</f>
        <v>2</v>
      </c>
      <c r="M1081" s="239">
        <f>IF(DLILibrary[[#This Row],[DLI/DLR]]="DLI",DLILibrary[[#This Row],[Value of DLI (in mln)]]/(VLOOKUP(DLILibrary[[#This Row],[Project ID]],'RBF Projects'!A:U,12,FALSE)),0)</f>
        <v>0</v>
      </c>
      <c r="N1081" s="95" t="s">
        <v>62</v>
      </c>
      <c r="O1081" s="45" t="s">
        <v>1702</v>
      </c>
      <c r="P1081" s="76" t="s">
        <v>27</v>
      </c>
      <c r="Q1081" s="95" t="s">
        <v>1708</v>
      </c>
      <c r="R1081" s="76" t="s">
        <v>62</v>
      </c>
    </row>
    <row r="1082" spans="1:18" outlineLevel="1" x14ac:dyDescent="0.2">
      <c r="A1082" s="76" t="s">
        <v>653</v>
      </c>
      <c r="B1082" s="95" t="s">
        <v>163</v>
      </c>
      <c r="C1082" s="76" t="s">
        <v>21</v>
      </c>
      <c r="D1082" s="76" t="s">
        <v>58</v>
      </c>
      <c r="E1082" s="95" t="s">
        <v>37</v>
      </c>
      <c r="F1082" s="95" t="s">
        <v>3231</v>
      </c>
      <c r="G1082" s="95" t="s">
        <v>3472</v>
      </c>
      <c r="H1082" s="95" t="s">
        <v>74</v>
      </c>
      <c r="I1082" s="45" t="s">
        <v>1684</v>
      </c>
      <c r="J1082" s="95" t="str">
        <f>LEFT(DLILibrary[[#This Row],[DLI]], 3)</f>
        <v>DLR</v>
      </c>
      <c r="K1082" s="121">
        <v>2</v>
      </c>
      <c r="L1082" s="121">
        <f>IF(DLILibrary[[#This Row],[DLI/DLR]]="DLI",IF(J1083="DLR",0,DLILibrary[[#This Row],[Value of DLI (in mln)]]),DLILibrary[[#This Row],[Value of DLI (in mln)]])</f>
        <v>2</v>
      </c>
      <c r="M1082" s="239">
        <f>IF(DLILibrary[[#This Row],[DLI/DLR]]="DLI",DLILibrary[[#This Row],[Value of DLI (in mln)]]/(VLOOKUP(DLILibrary[[#This Row],[Project ID]],'RBF Projects'!A:U,12,FALSE)),0)</f>
        <v>0</v>
      </c>
      <c r="N1082" s="95" t="s">
        <v>62</v>
      </c>
      <c r="O1082" s="45" t="s">
        <v>1702</v>
      </c>
      <c r="P1082" s="76" t="s">
        <v>27</v>
      </c>
      <c r="Q1082" s="95" t="s">
        <v>1708</v>
      </c>
      <c r="R1082" s="76" t="s">
        <v>62</v>
      </c>
    </row>
    <row r="1083" spans="1:18" outlineLevel="1" x14ac:dyDescent="0.2">
      <c r="A1083" s="76" t="s">
        <v>653</v>
      </c>
      <c r="B1083" s="95" t="s">
        <v>163</v>
      </c>
      <c r="C1083" s="76" t="s">
        <v>21</v>
      </c>
      <c r="D1083" s="76" t="s">
        <v>58</v>
      </c>
      <c r="E1083" s="95" t="s">
        <v>37</v>
      </c>
      <c r="F1083" s="95" t="s">
        <v>3231</v>
      </c>
      <c r="G1083" s="95" t="s">
        <v>3472</v>
      </c>
      <c r="H1083" s="95" t="s">
        <v>74</v>
      </c>
      <c r="I1083" s="45" t="s">
        <v>1685</v>
      </c>
      <c r="J1083" s="95" t="str">
        <f>LEFT(DLILibrary[[#This Row],[DLI]], 3)</f>
        <v>DLR</v>
      </c>
      <c r="K1083" s="121">
        <v>2</v>
      </c>
      <c r="L1083" s="121">
        <f>IF(DLILibrary[[#This Row],[DLI/DLR]]="DLI",IF(J1084="DLR",0,DLILibrary[[#This Row],[Value of DLI (in mln)]]),DLILibrary[[#This Row],[Value of DLI (in mln)]])</f>
        <v>2</v>
      </c>
      <c r="M1083" s="239">
        <f>IF(DLILibrary[[#This Row],[DLI/DLR]]="DLI",DLILibrary[[#This Row],[Value of DLI (in mln)]]/(VLOOKUP(DLILibrary[[#This Row],[Project ID]],'RBF Projects'!A:U,12,FALSE)),0)</f>
        <v>0</v>
      </c>
      <c r="N1083" s="95" t="s">
        <v>62</v>
      </c>
      <c r="O1083" s="45" t="s">
        <v>1702</v>
      </c>
      <c r="P1083" s="76" t="s">
        <v>27</v>
      </c>
      <c r="Q1083" s="95" t="s">
        <v>1708</v>
      </c>
      <c r="R1083" s="76" t="s">
        <v>62</v>
      </c>
    </row>
    <row r="1084" spans="1:18" outlineLevel="1" x14ac:dyDescent="0.2">
      <c r="A1084" s="76" t="s">
        <v>653</v>
      </c>
      <c r="B1084" s="95" t="s">
        <v>163</v>
      </c>
      <c r="C1084" s="76" t="s">
        <v>21</v>
      </c>
      <c r="D1084" s="76" t="s">
        <v>58</v>
      </c>
      <c r="E1084" s="95" t="s">
        <v>37</v>
      </c>
      <c r="F1084" s="95" t="s">
        <v>3231</v>
      </c>
      <c r="G1084" s="95" t="s">
        <v>3472</v>
      </c>
      <c r="H1084" s="95" t="s">
        <v>74</v>
      </c>
      <c r="I1084" s="45" t="s">
        <v>1686</v>
      </c>
      <c r="J1084" s="95" t="str">
        <f>LEFT(DLILibrary[[#This Row],[DLI]], 3)</f>
        <v>DLR</v>
      </c>
      <c r="K1084" s="121">
        <v>3</v>
      </c>
      <c r="L1084" s="121">
        <f>IF(DLILibrary[[#This Row],[DLI/DLR]]="DLI",IF(J1085="DLR",0,DLILibrary[[#This Row],[Value of DLI (in mln)]]),DLILibrary[[#This Row],[Value of DLI (in mln)]])</f>
        <v>3</v>
      </c>
      <c r="M1084" s="239">
        <f>IF(DLILibrary[[#This Row],[DLI/DLR]]="DLI",DLILibrary[[#This Row],[Value of DLI (in mln)]]/(VLOOKUP(DLILibrary[[#This Row],[Project ID]],'RBF Projects'!A:U,12,FALSE)),0)</f>
        <v>0</v>
      </c>
      <c r="N1084" s="95" t="s">
        <v>62</v>
      </c>
      <c r="O1084" s="45" t="s">
        <v>1703</v>
      </c>
      <c r="P1084" s="76" t="s">
        <v>27</v>
      </c>
      <c r="Q1084" s="95" t="s">
        <v>1708</v>
      </c>
      <c r="R1084" s="76" t="s">
        <v>62</v>
      </c>
    </row>
    <row r="1085" spans="1:18" x14ac:dyDescent="0.2">
      <c r="A1085" s="76" t="s">
        <v>653</v>
      </c>
      <c r="B1085" s="95" t="s">
        <v>163</v>
      </c>
      <c r="C1085" s="76" t="s">
        <v>21</v>
      </c>
      <c r="D1085" s="76" t="s">
        <v>58</v>
      </c>
      <c r="E1085" s="95" t="s">
        <v>37</v>
      </c>
      <c r="F1085" s="95" t="s">
        <v>3230</v>
      </c>
      <c r="G1085" s="95" t="s">
        <v>2829</v>
      </c>
      <c r="H1085" s="95" t="s">
        <v>74</v>
      </c>
      <c r="I1085" s="135" t="s">
        <v>1687</v>
      </c>
      <c r="J1085" s="136" t="str">
        <f>LEFT(DLILibrary[[#This Row],[DLI]], 3)</f>
        <v>DLI</v>
      </c>
      <c r="K1085" s="137">
        <v>12</v>
      </c>
      <c r="L1085" s="137">
        <f>IF(DLILibrary[[#This Row],[DLI/DLR]]="DLI",IF(J1086="DLR",0,DLILibrary[[#This Row],[Value of DLI (in mln)]]),DLILibrary[[#This Row],[Value of DLI (in mln)]])</f>
        <v>0</v>
      </c>
      <c r="M1085" s="239">
        <f>IF(DLILibrary[[#This Row],[DLI/DLR]]="DLI",DLILibrary[[#This Row],[Value of DLI (in mln)]]/(VLOOKUP(DLILibrary[[#This Row],[Project ID]],'RBF Projects'!A:U,12,FALSE)),0)</f>
        <v>0.12903225806451613</v>
      </c>
      <c r="N1085" s="95" t="s">
        <v>62</v>
      </c>
      <c r="O1085" s="138" t="s">
        <v>597</v>
      </c>
      <c r="P1085" s="76" t="s">
        <v>27</v>
      </c>
      <c r="Q1085" s="95" t="s">
        <v>1709</v>
      </c>
      <c r="R1085" s="76" t="s">
        <v>62</v>
      </c>
    </row>
    <row r="1086" spans="1:18" outlineLevel="1" x14ac:dyDescent="0.2">
      <c r="A1086" s="76" t="s">
        <v>653</v>
      </c>
      <c r="B1086" s="95" t="s">
        <v>163</v>
      </c>
      <c r="C1086" s="76" t="s">
        <v>21</v>
      </c>
      <c r="D1086" s="76" t="s">
        <v>58</v>
      </c>
      <c r="E1086" s="95" t="s">
        <v>37</v>
      </c>
      <c r="F1086" s="95" t="s">
        <v>3230</v>
      </c>
      <c r="G1086" s="95" t="s">
        <v>2829</v>
      </c>
      <c r="H1086" s="95" t="s">
        <v>74</v>
      </c>
      <c r="I1086" s="45" t="s">
        <v>3493</v>
      </c>
      <c r="J1086" s="95" t="str">
        <f>LEFT(DLILibrary[[#This Row],[DLI]], 3)</f>
        <v>DLR</v>
      </c>
      <c r="K1086" s="121">
        <v>4</v>
      </c>
      <c r="L1086" s="121">
        <f>IF(DLILibrary[[#This Row],[DLI/DLR]]="DLI",IF(J1087="DLR",0,DLILibrary[[#This Row],[Value of DLI (in mln)]]),DLILibrary[[#This Row],[Value of DLI (in mln)]])</f>
        <v>4</v>
      </c>
      <c r="M1086" s="239">
        <f>IF(DLILibrary[[#This Row],[DLI/DLR]]="DLI",DLILibrary[[#This Row],[Value of DLI (in mln)]]/(VLOOKUP(DLILibrary[[#This Row],[Project ID]],'RBF Projects'!A:U,12,FALSE)),0)</f>
        <v>0</v>
      </c>
      <c r="N1086" s="95" t="s">
        <v>62</v>
      </c>
      <c r="O1086" s="45" t="s">
        <v>1698</v>
      </c>
      <c r="P1086" s="76" t="s">
        <v>27</v>
      </c>
      <c r="Q1086" s="95" t="s">
        <v>1709</v>
      </c>
      <c r="R1086" s="76" t="s">
        <v>62</v>
      </c>
    </row>
    <row r="1087" spans="1:18" outlineLevel="1" x14ac:dyDescent="0.2">
      <c r="A1087" s="76" t="s">
        <v>653</v>
      </c>
      <c r="B1087" s="95" t="s">
        <v>163</v>
      </c>
      <c r="C1087" s="76" t="s">
        <v>21</v>
      </c>
      <c r="D1087" s="76" t="s">
        <v>58</v>
      </c>
      <c r="E1087" s="95" t="s">
        <v>37</v>
      </c>
      <c r="F1087" s="95" t="s">
        <v>3230</v>
      </c>
      <c r="G1087" s="95" t="s">
        <v>2829</v>
      </c>
      <c r="H1087" s="95" t="s">
        <v>74</v>
      </c>
      <c r="I1087" s="45" t="s">
        <v>1688</v>
      </c>
      <c r="J1087" s="95" t="str">
        <f>LEFT(DLILibrary[[#This Row],[DLI]], 3)</f>
        <v>DLR</v>
      </c>
      <c r="K1087" s="121">
        <v>4</v>
      </c>
      <c r="L1087" s="121">
        <f>IF(DLILibrary[[#This Row],[DLI/DLR]]="DLI",IF(J1088="DLR",0,DLILibrary[[#This Row],[Value of DLI (in mln)]]),DLILibrary[[#This Row],[Value of DLI (in mln)]])</f>
        <v>4</v>
      </c>
      <c r="M1087" s="239">
        <f>IF(DLILibrary[[#This Row],[DLI/DLR]]="DLI",DLILibrary[[#This Row],[Value of DLI (in mln)]]/(VLOOKUP(DLILibrary[[#This Row],[Project ID]],'RBF Projects'!A:U,12,FALSE)),0)</f>
        <v>0</v>
      </c>
      <c r="N1087" s="95" t="s">
        <v>62</v>
      </c>
      <c r="O1087" s="45" t="s">
        <v>1698</v>
      </c>
      <c r="P1087" s="76" t="s">
        <v>27</v>
      </c>
      <c r="Q1087" s="95" t="s">
        <v>1709</v>
      </c>
      <c r="R1087" s="76" t="s">
        <v>62</v>
      </c>
    </row>
    <row r="1088" spans="1:18" outlineLevel="1" x14ac:dyDescent="0.2">
      <c r="A1088" s="76" t="s">
        <v>653</v>
      </c>
      <c r="B1088" s="95" t="s">
        <v>163</v>
      </c>
      <c r="C1088" s="76" t="s">
        <v>21</v>
      </c>
      <c r="D1088" s="76" t="s">
        <v>58</v>
      </c>
      <c r="E1088" s="95" t="s">
        <v>37</v>
      </c>
      <c r="F1088" s="95" t="s">
        <v>3230</v>
      </c>
      <c r="G1088" s="95" t="s">
        <v>2829</v>
      </c>
      <c r="H1088" s="95" t="s">
        <v>74</v>
      </c>
      <c r="I1088" s="45" t="s">
        <v>1689</v>
      </c>
      <c r="J1088" s="95" t="str">
        <f>LEFT(DLILibrary[[#This Row],[DLI]], 3)</f>
        <v>DLR</v>
      </c>
      <c r="K1088" s="121">
        <v>4</v>
      </c>
      <c r="L1088" s="121">
        <f>IF(DLILibrary[[#This Row],[DLI/DLR]]="DLI",IF(J1089="DLR",0,DLILibrary[[#This Row],[Value of DLI (in mln)]]),DLILibrary[[#This Row],[Value of DLI (in mln)]])</f>
        <v>4</v>
      </c>
      <c r="M1088" s="239">
        <f>IF(DLILibrary[[#This Row],[DLI/DLR]]="DLI",DLILibrary[[#This Row],[Value of DLI (in mln)]]/(VLOOKUP(DLILibrary[[#This Row],[Project ID]],'RBF Projects'!A:U,12,FALSE)),0)</f>
        <v>0</v>
      </c>
      <c r="N1088" s="95" t="s">
        <v>62</v>
      </c>
      <c r="O1088" s="45" t="s">
        <v>1698</v>
      </c>
      <c r="P1088" s="76" t="s">
        <v>27</v>
      </c>
      <c r="Q1088" s="95" t="s">
        <v>1709</v>
      </c>
      <c r="R1088" s="76" t="s">
        <v>62</v>
      </c>
    </row>
    <row r="1089" spans="1:18" x14ac:dyDescent="0.2">
      <c r="A1089" s="76" t="s">
        <v>653</v>
      </c>
      <c r="B1089" s="95" t="s">
        <v>163</v>
      </c>
      <c r="C1089" s="76" t="s">
        <v>21</v>
      </c>
      <c r="D1089" s="76" t="s">
        <v>58</v>
      </c>
      <c r="E1089" s="95" t="s">
        <v>37</v>
      </c>
      <c r="F1089" s="95" t="s">
        <v>3231</v>
      </c>
      <c r="G1089" s="95" t="s">
        <v>3472</v>
      </c>
      <c r="H1089" s="95" t="s">
        <v>352</v>
      </c>
      <c r="I1089" s="135" t="s">
        <v>1690</v>
      </c>
      <c r="J1089" s="136" t="str">
        <f>LEFT(DLILibrary[[#This Row],[DLI]], 3)</f>
        <v>DLI</v>
      </c>
      <c r="K1089" s="137">
        <v>16</v>
      </c>
      <c r="L1089" s="137">
        <f>IF(DLILibrary[[#This Row],[DLI/DLR]]="DLI",IF(J1090="DLR",0,DLILibrary[[#This Row],[Value of DLI (in mln)]]),DLILibrary[[#This Row],[Value of DLI (in mln)]])</f>
        <v>0</v>
      </c>
      <c r="M1089" s="239">
        <f>IF(DLILibrary[[#This Row],[DLI/DLR]]="DLI",DLILibrary[[#This Row],[Value of DLI (in mln)]]/(VLOOKUP(DLILibrary[[#This Row],[Project ID]],'RBF Projects'!A:U,12,FALSE)),0)</f>
        <v>0.17204301075268819</v>
      </c>
      <c r="N1089" s="95" t="s">
        <v>61</v>
      </c>
      <c r="O1089" s="138" t="s">
        <v>597</v>
      </c>
      <c r="P1089" s="76" t="s">
        <v>27</v>
      </c>
      <c r="Q1089" s="95" t="s">
        <v>1707</v>
      </c>
      <c r="R1089" s="76" t="s">
        <v>62</v>
      </c>
    </row>
    <row r="1090" spans="1:18" outlineLevel="1" x14ac:dyDescent="0.2">
      <c r="A1090" s="76" t="s">
        <v>653</v>
      </c>
      <c r="B1090" s="95" t="s">
        <v>163</v>
      </c>
      <c r="C1090" s="76" t="s">
        <v>21</v>
      </c>
      <c r="D1090" s="76" t="s">
        <v>58</v>
      </c>
      <c r="E1090" s="95" t="s">
        <v>37</v>
      </c>
      <c r="F1090" s="95" t="s">
        <v>3231</v>
      </c>
      <c r="G1090" s="95" t="s">
        <v>3472</v>
      </c>
      <c r="H1090" s="95" t="s">
        <v>352</v>
      </c>
      <c r="I1090" s="45" t="s">
        <v>1691</v>
      </c>
      <c r="J1090" s="95" t="str">
        <f>LEFT(DLILibrary[[#This Row],[DLI]], 3)</f>
        <v>DLR</v>
      </c>
      <c r="K1090" s="121">
        <v>3</v>
      </c>
      <c r="L1090" s="121">
        <f>IF(DLILibrary[[#This Row],[DLI/DLR]]="DLI",IF(J1091="DLR",0,DLILibrary[[#This Row],[Value of DLI (in mln)]]),DLILibrary[[#This Row],[Value of DLI (in mln)]])</f>
        <v>3</v>
      </c>
      <c r="M1090" s="239">
        <f>IF(DLILibrary[[#This Row],[DLI/DLR]]="DLI",DLILibrary[[#This Row],[Value of DLI (in mln)]]/(VLOOKUP(DLILibrary[[#This Row],[Project ID]],'RBF Projects'!A:U,12,FALSE)),0)</f>
        <v>0</v>
      </c>
      <c r="N1090" s="95" t="s">
        <v>61</v>
      </c>
      <c r="O1090" s="45" t="s">
        <v>1704</v>
      </c>
      <c r="P1090" s="76" t="s">
        <v>27</v>
      </c>
      <c r="Q1090" s="95" t="s">
        <v>1707</v>
      </c>
      <c r="R1090" s="76" t="s">
        <v>62</v>
      </c>
    </row>
    <row r="1091" spans="1:18" outlineLevel="1" x14ac:dyDescent="0.2">
      <c r="A1091" s="76" t="s">
        <v>653</v>
      </c>
      <c r="B1091" s="95" t="s">
        <v>163</v>
      </c>
      <c r="C1091" s="76" t="s">
        <v>21</v>
      </c>
      <c r="D1091" s="76" t="s">
        <v>58</v>
      </c>
      <c r="E1091" s="95" t="s">
        <v>37</v>
      </c>
      <c r="F1091" s="95" t="s">
        <v>3231</v>
      </c>
      <c r="G1091" s="95" t="s">
        <v>3472</v>
      </c>
      <c r="H1091" s="95" t="s">
        <v>352</v>
      </c>
      <c r="I1091" s="45" t="s">
        <v>1692</v>
      </c>
      <c r="J1091" s="95" t="str">
        <f>LEFT(DLILibrary[[#This Row],[DLI]], 3)</f>
        <v>DLR</v>
      </c>
      <c r="K1091" s="121">
        <v>3</v>
      </c>
      <c r="L1091" s="121">
        <f>IF(DLILibrary[[#This Row],[DLI/DLR]]="DLI",IF(J1092="DLR",0,DLILibrary[[#This Row],[Value of DLI (in mln)]]),DLILibrary[[#This Row],[Value of DLI (in mln)]])</f>
        <v>3</v>
      </c>
      <c r="M1091" s="239">
        <f>IF(DLILibrary[[#This Row],[DLI/DLR]]="DLI",DLILibrary[[#This Row],[Value of DLI (in mln)]]/(VLOOKUP(DLILibrary[[#This Row],[Project ID]],'RBF Projects'!A:U,12,FALSE)),0)</f>
        <v>0</v>
      </c>
      <c r="N1091" s="95" t="s">
        <v>61</v>
      </c>
      <c r="O1091" s="45" t="s">
        <v>1705</v>
      </c>
      <c r="P1091" s="76" t="s">
        <v>27</v>
      </c>
      <c r="Q1091" s="95" t="s">
        <v>1707</v>
      </c>
      <c r="R1091" s="76" t="s">
        <v>62</v>
      </c>
    </row>
    <row r="1092" spans="1:18" outlineLevel="1" x14ac:dyDescent="0.2">
      <c r="A1092" s="76" t="s">
        <v>653</v>
      </c>
      <c r="B1092" s="95" t="s">
        <v>163</v>
      </c>
      <c r="C1092" s="76" t="s">
        <v>21</v>
      </c>
      <c r="D1092" s="76" t="s">
        <v>58</v>
      </c>
      <c r="E1092" s="95" t="s">
        <v>37</v>
      </c>
      <c r="F1092" s="95" t="s">
        <v>3231</v>
      </c>
      <c r="G1092" s="95" t="s">
        <v>3472</v>
      </c>
      <c r="H1092" s="95" t="s">
        <v>352</v>
      </c>
      <c r="I1092" s="45" t="s">
        <v>1693</v>
      </c>
      <c r="J1092" s="95" t="str">
        <f>LEFT(DLILibrary[[#This Row],[DLI]], 3)</f>
        <v>DLR</v>
      </c>
      <c r="K1092" s="121">
        <v>3</v>
      </c>
      <c r="L1092" s="121">
        <f>IF(DLILibrary[[#This Row],[DLI/DLR]]="DLI",IF(J1093="DLR",0,DLILibrary[[#This Row],[Value of DLI (in mln)]]),DLILibrary[[#This Row],[Value of DLI (in mln)]])</f>
        <v>3</v>
      </c>
      <c r="M1092" s="239">
        <f>IF(DLILibrary[[#This Row],[DLI/DLR]]="DLI",DLILibrary[[#This Row],[Value of DLI (in mln)]]/(VLOOKUP(DLILibrary[[#This Row],[Project ID]],'RBF Projects'!A:U,12,FALSE)),0)</f>
        <v>0</v>
      </c>
      <c r="N1092" s="95" t="s">
        <v>61</v>
      </c>
      <c r="O1092" s="45" t="s">
        <v>1704</v>
      </c>
      <c r="P1092" s="76" t="s">
        <v>27</v>
      </c>
      <c r="Q1092" s="95" t="s">
        <v>1707</v>
      </c>
      <c r="R1092" s="76" t="s">
        <v>62</v>
      </c>
    </row>
    <row r="1093" spans="1:18" outlineLevel="1" x14ac:dyDescent="0.2">
      <c r="A1093" s="76" t="s">
        <v>653</v>
      </c>
      <c r="B1093" s="95" t="s">
        <v>163</v>
      </c>
      <c r="C1093" s="76" t="s">
        <v>21</v>
      </c>
      <c r="D1093" s="76" t="s">
        <v>58</v>
      </c>
      <c r="E1093" s="95" t="s">
        <v>37</v>
      </c>
      <c r="F1093" s="95" t="s">
        <v>3231</v>
      </c>
      <c r="G1093" s="95" t="s">
        <v>3472</v>
      </c>
      <c r="H1093" s="95" t="s">
        <v>352</v>
      </c>
      <c r="I1093" s="45" t="s">
        <v>1694</v>
      </c>
      <c r="J1093" s="95" t="str">
        <f>LEFT(DLILibrary[[#This Row],[DLI]], 3)</f>
        <v>DLR</v>
      </c>
      <c r="K1093" s="121">
        <v>3</v>
      </c>
      <c r="L1093" s="121">
        <f>IF(DLILibrary[[#This Row],[DLI/DLR]]="DLI",IF(J1094="DLR",0,DLILibrary[[#This Row],[Value of DLI (in mln)]]),DLILibrary[[#This Row],[Value of DLI (in mln)]])</f>
        <v>3</v>
      </c>
      <c r="M1093" s="239">
        <f>IF(DLILibrary[[#This Row],[DLI/DLR]]="DLI",DLILibrary[[#This Row],[Value of DLI (in mln)]]/(VLOOKUP(DLILibrary[[#This Row],[Project ID]],'RBF Projects'!A:U,12,FALSE)),0)</f>
        <v>0</v>
      </c>
      <c r="N1093" s="95" t="s">
        <v>61</v>
      </c>
      <c r="O1093" s="45" t="s">
        <v>1698</v>
      </c>
      <c r="P1093" s="76" t="s">
        <v>27</v>
      </c>
      <c r="Q1093" s="95" t="s">
        <v>1707</v>
      </c>
      <c r="R1093" s="76" t="s">
        <v>62</v>
      </c>
    </row>
    <row r="1094" spans="1:18" outlineLevel="1" x14ac:dyDescent="0.2">
      <c r="A1094" s="76" t="s">
        <v>653</v>
      </c>
      <c r="B1094" s="95" t="s">
        <v>163</v>
      </c>
      <c r="C1094" s="76" t="s">
        <v>21</v>
      </c>
      <c r="D1094" s="76" t="s">
        <v>58</v>
      </c>
      <c r="E1094" s="95" t="s">
        <v>37</v>
      </c>
      <c r="F1094" s="95" t="s">
        <v>3231</v>
      </c>
      <c r="G1094" s="95" t="s">
        <v>3472</v>
      </c>
      <c r="H1094" s="95" t="s">
        <v>352</v>
      </c>
      <c r="I1094" s="45" t="s">
        <v>1695</v>
      </c>
      <c r="J1094" s="95" t="str">
        <f>LEFT(DLILibrary[[#This Row],[DLI]], 3)</f>
        <v>DLR</v>
      </c>
      <c r="K1094" s="121">
        <v>4</v>
      </c>
      <c r="L1094" s="121">
        <f>IF(DLILibrary[[#This Row],[DLI/DLR]]="DLI",IF(J1095="DLR",0,DLILibrary[[#This Row],[Value of DLI (in mln)]]),DLILibrary[[#This Row],[Value of DLI (in mln)]])</f>
        <v>4</v>
      </c>
      <c r="M1094" s="239">
        <f>IF(DLILibrary[[#This Row],[DLI/DLR]]="DLI",DLILibrary[[#This Row],[Value of DLI (in mln)]]/(VLOOKUP(DLILibrary[[#This Row],[Project ID]],'RBF Projects'!A:U,12,FALSE)),0)</f>
        <v>0</v>
      </c>
      <c r="N1094" s="95" t="s">
        <v>61</v>
      </c>
      <c r="O1094" s="45" t="s">
        <v>1703</v>
      </c>
      <c r="P1094" s="76" t="s">
        <v>27</v>
      </c>
      <c r="Q1094" s="95" t="s">
        <v>1707</v>
      </c>
      <c r="R1094" s="76" t="s">
        <v>62</v>
      </c>
    </row>
    <row r="1095" spans="1:18" s="78" customFormat="1" x14ac:dyDescent="0.2">
      <c r="A1095" s="77" t="s">
        <v>120</v>
      </c>
      <c r="B1095" s="78" t="s">
        <v>163</v>
      </c>
      <c r="C1095" s="77" t="s">
        <v>21</v>
      </c>
      <c r="D1095" s="77" t="s">
        <v>59</v>
      </c>
      <c r="E1095" s="78" t="s">
        <v>102</v>
      </c>
      <c r="F1095" s="78" t="s">
        <v>3232</v>
      </c>
      <c r="G1095" s="78" t="s">
        <v>2831</v>
      </c>
      <c r="H1095" s="78" t="s">
        <v>352</v>
      </c>
      <c r="I1095" s="129" t="s">
        <v>1710</v>
      </c>
      <c r="J1095" s="130" t="str">
        <f>LEFT(DLILibrary[[#This Row],[DLI]], 3)</f>
        <v>DLI</v>
      </c>
      <c r="K1095" s="131">
        <f>SUM(K1096:K1100)</f>
        <v>12</v>
      </c>
      <c r="L1095" s="131">
        <f>IF(DLILibrary[[#This Row],[DLI/DLR]]="DLI",IF(J1096="DLR",0,DLILibrary[[#This Row],[Value of DLI (in mln)]]),DLILibrary[[#This Row],[Value of DLI (in mln)]])</f>
        <v>0</v>
      </c>
      <c r="M1095" s="239">
        <f>IF(DLILibrary[[#This Row],[DLI/DLR]]="DLI",DLILibrary[[#This Row],[Value of DLI (in mln)]]/(VLOOKUP(DLILibrary[[#This Row],[Project ID]],'RBF Projects'!A:U,12,FALSE)),0)</f>
        <v>0.13333333333333333</v>
      </c>
      <c r="N1095" s="78" t="s">
        <v>61</v>
      </c>
      <c r="O1095" s="133" t="s">
        <v>472</v>
      </c>
      <c r="P1095" s="77" t="s">
        <v>27</v>
      </c>
      <c r="Q1095" s="78" t="s">
        <v>1728</v>
      </c>
      <c r="R1095" s="77" t="s">
        <v>62</v>
      </c>
    </row>
    <row r="1096" spans="1:18" outlineLevel="1" x14ac:dyDescent="0.2">
      <c r="A1096" s="76" t="s">
        <v>120</v>
      </c>
      <c r="B1096" s="95" t="s">
        <v>163</v>
      </c>
      <c r="C1096" s="76" t="s">
        <v>21</v>
      </c>
      <c r="D1096" s="76" t="s">
        <v>59</v>
      </c>
      <c r="E1096" s="95" t="s">
        <v>102</v>
      </c>
      <c r="F1096" s="95" t="s">
        <v>3232</v>
      </c>
      <c r="G1096" s="95" t="s">
        <v>2831</v>
      </c>
      <c r="H1096" s="95" t="s">
        <v>352</v>
      </c>
      <c r="I1096" s="45" t="s">
        <v>1723</v>
      </c>
      <c r="J1096" s="95" t="str">
        <f>LEFT(DLILibrary[[#This Row],[DLI]], 3)</f>
        <v>DLR</v>
      </c>
      <c r="K1096" s="121">
        <v>2</v>
      </c>
      <c r="L1096" s="121">
        <f>IF(DLILibrary[[#This Row],[DLI/DLR]]="DLI",IF(J1097="DLR",0,DLILibrary[[#This Row],[Value of DLI (in mln)]]),DLILibrary[[#This Row],[Value of DLI (in mln)]])</f>
        <v>2</v>
      </c>
      <c r="M1096" s="239">
        <f>IF(DLILibrary[[#This Row],[DLI/DLR]]="DLI",DLILibrary[[#This Row],[Value of DLI (in mln)]]/(VLOOKUP(DLILibrary[[#This Row],[Project ID]],'RBF Projects'!A:U,12,FALSE)),0)</f>
        <v>0</v>
      </c>
      <c r="N1096" s="95" t="s">
        <v>61</v>
      </c>
      <c r="O1096" s="138" t="s">
        <v>472</v>
      </c>
      <c r="P1096" s="76" t="s">
        <v>27</v>
      </c>
      <c r="Q1096" s="95" t="s">
        <v>1728</v>
      </c>
      <c r="R1096" s="76" t="s">
        <v>62</v>
      </c>
    </row>
    <row r="1097" spans="1:18" outlineLevel="1" x14ac:dyDescent="0.2">
      <c r="A1097" s="76" t="s">
        <v>120</v>
      </c>
      <c r="B1097" s="95" t="s">
        <v>163</v>
      </c>
      <c r="C1097" s="76" t="s">
        <v>21</v>
      </c>
      <c r="D1097" s="76" t="s">
        <v>59</v>
      </c>
      <c r="E1097" s="95" t="s">
        <v>102</v>
      </c>
      <c r="F1097" s="95" t="s">
        <v>3232</v>
      </c>
      <c r="G1097" s="95" t="s">
        <v>2831</v>
      </c>
      <c r="H1097" s="95" t="s">
        <v>352</v>
      </c>
      <c r="I1097" s="45" t="s">
        <v>1724</v>
      </c>
      <c r="J1097" s="95" t="str">
        <f>LEFT(DLILibrary[[#This Row],[DLI]], 3)</f>
        <v>DLR</v>
      </c>
      <c r="K1097" s="121">
        <v>3</v>
      </c>
      <c r="L1097" s="121">
        <f>IF(DLILibrary[[#This Row],[DLI/DLR]]="DLI",IF(J1098="DLR",0,DLILibrary[[#This Row],[Value of DLI (in mln)]]),DLILibrary[[#This Row],[Value of DLI (in mln)]])</f>
        <v>3</v>
      </c>
      <c r="M1097" s="239">
        <f>IF(DLILibrary[[#This Row],[DLI/DLR]]="DLI",DLILibrary[[#This Row],[Value of DLI (in mln)]]/(VLOOKUP(DLILibrary[[#This Row],[Project ID]],'RBF Projects'!A:U,12,FALSE)),0)</f>
        <v>0</v>
      </c>
      <c r="N1097" s="95" t="s">
        <v>61</v>
      </c>
      <c r="O1097" s="138" t="s">
        <v>472</v>
      </c>
      <c r="P1097" s="76" t="s">
        <v>27</v>
      </c>
      <c r="Q1097" s="95" t="s">
        <v>1728</v>
      </c>
      <c r="R1097" s="76" t="s">
        <v>62</v>
      </c>
    </row>
    <row r="1098" spans="1:18" outlineLevel="1" x14ac:dyDescent="0.2">
      <c r="A1098" s="76" t="s">
        <v>120</v>
      </c>
      <c r="B1098" s="95" t="s">
        <v>163</v>
      </c>
      <c r="C1098" s="76" t="s">
        <v>21</v>
      </c>
      <c r="D1098" s="76" t="s">
        <v>59</v>
      </c>
      <c r="E1098" s="95" t="s">
        <v>102</v>
      </c>
      <c r="F1098" s="95" t="s">
        <v>3232</v>
      </c>
      <c r="G1098" s="95" t="s">
        <v>2831</v>
      </c>
      <c r="H1098" s="95" t="s">
        <v>352</v>
      </c>
      <c r="I1098" s="163" t="s">
        <v>1725</v>
      </c>
      <c r="J1098" s="56" t="str">
        <f>LEFT(DLILibrary[[#This Row],[DLI]], 3)</f>
        <v>DLR</v>
      </c>
      <c r="K1098" s="121">
        <v>2</v>
      </c>
      <c r="L1098" s="121">
        <f>IF(DLILibrary[[#This Row],[DLI/DLR]]="DLI",IF(J1099="DLR",0,DLILibrary[[#This Row],[Value of DLI (in mln)]]),DLILibrary[[#This Row],[Value of DLI (in mln)]])</f>
        <v>2</v>
      </c>
      <c r="M1098" s="239">
        <f>IF(DLILibrary[[#This Row],[DLI/DLR]]="DLI",DLILibrary[[#This Row],[Value of DLI (in mln)]]/(VLOOKUP(DLILibrary[[#This Row],[Project ID]],'RBF Projects'!A:U,12,FALSE)),0)</f>
        <v>0</v>
      </c>
      <c r="N1098" s="95" t="s">
        <v>61</v>
      </c>
      <c r="O1098" s="138" t="s">
        <v>472</v>
      </c>
      <c r="P1098" s="76" t="s">
        <v>27</v>
      </c>
      <c r="Q1098" s="95" t="s">
        <v>1728</v>
      </c>
      <c r="R1098" s="76" t="s">
        <v>62</v>
      </c>
    </row>
    <row r="1099" spans="1:18" outlineLevel="1" x14ac:dyDescent="0.2">
      <c r="A1099" s="76" t="s">
        <v>120</v>
      </c>
      <c r="B1099" s="95" t="s">
        <v>163</v>
      </c>
      <c r="C1099" s="76" t="s">
        <v>21</v>
      </c>
      <c r="D1099" s="76" t="s">
        <v>59</v>
      </c>
      <c r="E1099" s="95" t="s">
        <v>102</v>
      </c>
      <c r="F1099" s="95" t="s">
        <v>3232</v>
      </c>
      <c r="G1099" s="95" t="s">
        <v>2831</v>
      </c>
      <c r="H1099" s="95" t="s">
        <v>352</v>
      </c>
      <c r="I1099" s="45" t="s">
        <v>1726</v>
      </c>
      <c r="J1099" s="95" t="str">
        <f>LEFT(DLILibrary[[#This Row],[DLI]], 3)</f>
        <v>DLR</v>
      </c>
      <c r="K1099" s="121">
        <v>2</v>
      </c>
      <c r="L1099" s="121">
        <f>IF(DLILibrary[[#This Row],[DLI/DLR]]="DLI",IF(J1100="DLR",0,DLILibrary[[#This Row],[Value of DLI (in mln)]]),DLILibrary[[#This Row],[Value of DLI (in mln)]])</f>
        <v>2</v>
      </c>
      <c r="M1099" s="239">
        <f>IF(DLILibrary[[#This Row],[DLI/DLR]]="DLI",DLILibrary[[#This Row],[Value of DLI (in mln)]]/(VLOOKUP(DLILibrary[[#This Row],[Project ID]],'RBF Projects'!A:U,12,FALSE)),0)</f>
        <v>0</v>
      </c>
      <c r="N1099" s="95" t="s">
        <v>61</v>
      </c>
      <c r="O1099" s="138" t="s">
        <v>472</v>
      </c>
      <c r="P1099" s="76" t="s">
        <v>27</v>
      </c>
      <c r="Q1099" s="95" t="s">
        <v>1728</v>
      </c>
      <c r="R1099" s="76" t="s">
        <v>62</v>
      </c>
    </row>
    <row r="1100" spans="1:18" outlineLevel="1" x14ac:dyDescent="0.2">
      <c r="A1100" s="76" t="s">
        <v>120</v>
      </c>
      <c r="B1100" s="95" t="s">
        <v>163</v>
      </c>
      <c r="C1100" s="76" t="s">
        <v>21</v>
      </c>
      <c r="D1100" s="76" t="s">
        <v>59</v>
      </c>
      <c r="E1100" s="95" t="s">
        <v>102</v>
      </c>
      <c r="F1100" s="95" t="s">
        <v>3232</v>
      </c>
      <c r="G1100" s="95" t="s">
        <v>2831</v>
      </c>
      <c r="H1100" s="95" t="s">
        <v>352</v>
      </c>
      <c r="I1100" s="45" t="s">
        <v>1711</v>
      </c>
      <c r="J1100" s="95" t="str">
        <f>LEFT(DLILibrary[[#This Row],[DLI]], 3)</f>
        <v>DLR</v>
      </c>
      <c r="K1100" s="121">
        <v>3</v>
      </c>
      <c r="L1100" s="121">
        <f>IF(DLILibrary[[#This Row],[DLI/DLR]]="DLI",IF(J1101="DLR",0,DLILibrary[[#This Row],[Value of DLI (in mln)]]),DLILibrary[[#This Row],[Value of DLI (in mln)]])</f>
        <v>3</v>
      </c>
      <c r="M1100" s="239">
        <f>IF(DLILibrary[[#This Row],[DLI/DLR]]="DLI",DLILibrary[[#This Row],[Value of DLI (in mln)]]/(VLOOKUP(DLILibrary[[#This Row],[Project ID]],'RBF Projects'!A:U,12,FALSE)),0)</f>
        <v>0</v>
      </c>
      <c r="N1100" s="95" t="s">
        <v>61</v>
      </c>
      <c r="O1100" s="138" t="s">
        <v>472</v>
      </c>
      <c r="P1100" s="76" t="s">
        <v>27</v>
      </c>
      <c r="Q1100" s="95" t="s">
        <v>1728</v>
      </c>
      <c r="R1100" s="76" t="s">
        <v>62</v>
      </c>
    </row>
    <row r="1101" spans="1:18" x14ac:dyDescent="0.2">
      <c r="A1101" s="76" t="s">
        <v>120</v>
      </c>
      <c r="B1101" s="95" t="s">
        <v>163</v>
      </c>
      <c r="C1101" s="76" t="s">
        <v>21</v>
      </c>
      <c r="D1101" s="76" t="s">
        <v>59</v>
      </c>
      <c r="E1101" s="95" t="s">
        <v>102</v>
      </c>
      <c r="F1101" s="95" t="s">
        <v>3232</v>
      </c>
      <c r="G1101" s="95" t="s">
        <v>2831</v>
      </c>
      <c r="H1101" s="95" t="s">
        <v>352</v>
      </c>
      <c r="I1101" s="135" t="s">
        <v>1712</v>
      </c>
      <c r="J1101" s="136" t="str">
        <f>LEFT(DLILibrary[[#This Row],[DLI]], 3)</f>
        <v>DLI</v>
      </c>
      <c r="K1101" s="137">
        <f>SUM(K1102:K1105)</f>
        <v>12</v>
      </c>
      <c r="L1101" s="137">
        <f>IF(DLILibrary[[#This Row],[DLI/DLR]]="DLI",IF(J1102="DLR",0,DLILibrary[[#This Row],[Value of DLI (in mln)]]),DLILibrary[[#This Row],[Value of DLI (in mln)]])</f>
        <v>0</v>
      </c>
      <c r="M1101" s="239">
        <f>IF(DLILibrary[[#This Row],[DLI/DLR]]="DLI",DLILibrary[[#This Row],[Value of DLI (in mln)]]/(VLOOKUP(DLILibrary[[#This Row],[Project ID]],'RBF Projects'!A:U,12,FALSE)),0)</f>
        <v>0.13333333333333333</v>
      </c>
      <c r="N1101" s="95" t="s">
        <v>61</v>
      </c>
      <c r="O1101" s="138" t="s">
        <v>472</v>
      </c>
      <c r="P1101" s="76" t="s">
        <v>27</v>
      </c>
      <c r="Q1101" s="95" t="s">
        <v>1728</v>
      </c>
      <c r="R1101" s="76" t="s">
        <v>62</v>
      </c>
    </row>
    <row r="1102" spans="1:18" outlineLevel="1" x14ac:dyDescent="0.2">
      <c r="A1102" s="76" t="s">
        <v>120</v>
      </c>
      <c r="B1102" s="95" t="s">
        <v>163</v>
      </c>
      <c r="C1102" s="76" t="s">
        <v>21</v>
      </c>
      <c r="D1102" s="76" t="s">
        <v>59</v>
      </c>
      <c r="E1102" s="95" t="s">
        <v>102</v>
      </c>
      <c r="F1102" s="95" t="s">
        <v>3232</v>
      </c>
      <c r="G1102" s="95" t="s">
        <v>2831</v>
      </c>
      <c r="H1102" s="95" t="s">
        <v>352</v>
      </c>
      <c r="I1102" s="45" t="s">
        <v>1731</v>
      </c>
      <c r="J1102" s="95" t="str">
        <f>LEFT(DLILibrary[[#This Row],[DLI]], 3)</f>
        <v>DLR</v>
      </c>
      <c r="K1102" s="121">
        <v>2</v>
      </c>
      <c r="L1102" s="121">
        <f>IF(DLILibrary[[#This Row],[DLI/DLR]]="DLI",IF(J1103="DLR",0,DLILibrary[[#This Row],[Value of DLI (in mln)]]),DLILibrary[[#This Row],[Value of DLI (in mln)]])</f>
        <v>2</v>
      </c>
      <c r="M1102" s="239">
        <f>IF(DLILibrary[[#This Row],[DLI/DLR]]="DLI",DLILibrary[[#This Row],[Value of DLI (in mln)]]/(VLOOKUP(DLILibrary[[#This Row],[Project ID]],'RBF Projects'!A:U,12,FALSE)),0)</f>
        <v>0</v>
      </c>
      <c r="N1102" s="95" t="s">
        <v>61</v>
      </c>
      <c r="O1102" s="138" t="s">
        <v>472</v>
      </c>
      <c r="P1102" s="76" t="s">
        <v>27</v>
      </c>
      <c r="Q1102" s="95" t="s">
        <v>1728</v>
      </c>
      <c r="R1102" s="76" t="s">
        <v>62</v>
      </c>
    </row>
    <row r="1103" spans="1:18" outlineLevel="1" x14ac:dyDescent="0.2">
      <c r="A1103" s="76" t="s">
        <v>120</v>
      </c>
      <c r="B1103" s="95" t="s">
        <v>163</v>
      </c>
      <c r="C1103" s="76" t="s">
        <v>21</v>
      </c>
      <c r="D1103" s="76" t="s">
        <v>59</v>
      </c>
      <c r="E1103" s="95" t="s">
        <v>102</v>
      </c>
      <c r="F1103" s="95" t="s">
        <v>3232</v>
      </c>
      <c r="G1103" s="95" t="s">
        <v>2831</v>
      </c>
      <c r="H1103" s="95" t="s">
        <v>352</v>
      </c>
      <c r="I1103" s="45" t="s">
        <v>1732</v>
      </c>
      <c r="J1103" s="95" t="str">
        <f>LEFT(DLILibrary[[#This Row],[DLI]], 3)</f>
        <v>DLR</v>
      </c>
      <c r="K1103" s="121">
        <v>3</v>
      </c>
      <c r="L1103" s="121">
        <f>IF(DLILibrary[[#This Row],[DLI/DLR]]="DLI",IF(J1104="DLR",0,DLILibrary[[#This Row],[Value of DLI (in mln)]]),DLILibrary[[#This Row],[Value of DLI (in mln)]])</f>
        <v>3</v>
      </c>
      <c r="M1103" s="239">
        <f>IF(DLILibrary[[#This Row],[DLI/DLR]]="DLI",DLILibrary[[#This Row],[Value of DLI (in mln)]]/(VLOOKUP(DLILibrary[[#This Row],[Project ID]],'RBF Projects'!A:U,12,FALSE)),0)</f>
        <v>0</v>
      </c>
      <c r="N1103" s="95" t="s">
        <v>61</v>
      </c>
      <c r="O1103" s="138" t="s">
        <v>472</v>
      </c>
      <c r="P1103" s="76" t="s">
        <v>27</v>
      </c>
      <c r="Q1103" s="95" t="s">
        <v>1728</v>
      </c>
      <c r="R1103" s="76" t="s">
        <v>62</v>
      </c>
    </row>
    <row r="1104" spans="1:18" outlineLevel="1" x14ac:dyDescent="0.2">
      <c r="A1104" s="76" t="s">
        <v>120</v>
      </c>
      <c r="B1104" s="95" t="s">
        <v>163</v>
      </c>
      <c r="C1104" s="76" t="s">
        <v>21</v>
      </c>
      <c r="D1104" s="76" t="s">
        <v>59</v>
      </c>
      <c r="E1104" s="95" t="s">
        <v>102</v>
      </c>
      <c r="F1104" s="95" t="s">
        <v>3232</v>
      </c>
      <c r="G1104" s="95" t="s">
        <v>2831</v>
      </c>
      <c r="H1104" s="95" t="s">
        <v>352</v>
      </c>
      <c r="I1104" s="45" t="s">
        <v>1733</v>
      </c>
      <c r="J1104" s="95" t="str">
        <f>LEFT(DLILibrary[[#This Row],[DLI]], 3)</f>
        <v>DLR</v>
      </c>
      <c r="K1104" s="121">
        <v>4</v>
      </c>
      <c r="L1104" s="121">
        <f>IF(DLILibrary[[#This Row],[DLI/DLR]]="DLI",IF(J1105="DLR",0,DLILibrary[[#This Row],[Value of DLI (in mln)]]),DLILibrary[[#This Row],[Value of DLI (in mln)]])</f>
        <v>4</v>
      </c>
      <c r="M1104" s="239">
        <f>IF(DLILibrary[[#This Row],[DLI/DLR]]="DLI",DLILibrary[[#This Row],[Value of DLI (in mln)]]/(VLOOKUP(DLILibrary[[#This Row],[Project ID]],'RBF Projects'!A:U,12,FALSE)),0)</f>
        <v>0</v>
      </c>
      <c r="N1104" s="95" t="s">
        <v>61</v>
      </c>
      <c r="O1104" s="138" t="s">
        <v>472</v>
      </c>
      <c r="P1104" s="76" t="s">
        <v>27</v>
      </c>
      <c r="Q1104" s="95" t="s">
        <v>1728</v>
      </c>
      <c r="R1104" s="76" t="s">
        <v>62</v>
      </c>
    </row>
    <row r="1105" spans="1:18" outlineLevel="1" x14ac:dyDescent="0.2">
      <c r="A1105" s="76" t="s">
        <v>120</v>
      </c>
      <c r="B1105" s="95" t="s">
        <v>163</v>
      </c>
      <c r="C1105" s="76" t="s">
        <v>21</v>
      </c>
      <c r="D1105" s="76" t="s">
        <v>59</v>
      </c>
      <c r="E1105" s="95" t="s">
        <v>102</v>
      </c>
      <c r="F1105" s="95" t="s">
        <v>3232</v>
      </c>
      <c r="G1105" s="95" t="s">
        <v>2831</v>
      </c>
      <c r="H1105" s="95" t="s">
        <v>352</v>
      </c>
      <c r="I1105" s="45" t="s">
        <v>1734</v>
      </c>
      <c r="J1105" s="95" t="str">
        <f>LEFT(DLILibrary[[#This Row],[DLI]], 3)</f>
        <v>DLR</v>
      </c>
      <c r="K1105" s="121">
        <v>3</v>
      </c>
      <c r="L1105" s="121">
        <f>IF(DLILibrary[[#This Row],[DLI/DLR]]="DLI",IF(J1106="DLR",0,DLILibrary[[#This Row],[Value of DLI (in mln)]]),DLILibrary[[#This Row],[Value of DLI (in mln)]])</f>
        <v>3</v>
      </c>
      <c r="M1105" s="239">
        <f>IF(DLILibrary[[#This Row],[DLI/DLR]]="DLI",DLILibrary[[#This Row],[Value of DLI (in mln)]]/(VLOOKUP(DLILibrary[[#This Row],[Project ID]],'RBF Projects'!A:U,12,FALSE)),0)</f>
        <v>0</v>
      </c>
      <c r="N1105" s="95" t="s">
        <v>61</v>
      </c>
      <c r="O1105" s="138" t="s">
        <v>472</v>
      </c>
      <c r="P1105" s="76" t="s">
        <v>27</v>
      </c>
      <c r="Q1105" s="95" t="s">
        <v>1728</v>
      </c>
      <c r="R1105" s="76" t="s">
        <v>62</v>
      </c>
    </row>
    <row r="1106" spans="1:18" x14ac:dyDescent="0.2">
      <c r="A1106" s="76" t="s">
        <v>120</v>
      </c>
      <c r="B1106" s="95" t="s">
        <v>163</v>
      </c>
      <c r="C1106" s="76" t="s">
        <v>21</v>
      </c>
      <c r="D1106" s="76" t="s">
        <v>59</v>
      </c>
      <c r="E1106" s="95" t="s">
        <v>102</v>
      </c>
      <c r="F1106" s="95" t="s">
        <v>3234</v>
      </c>
      <c r="G1106" s="95" t="s">
        <v>2866</v>
      </c>
      <c r="H1106" s="95" t="s">
        <v>78</v>
      </c>
      <c r="I1106" s="135" t="s">
        <v>1713</v>
      </c>
      <c r="J1106" s="136" t="str">
        <f>LEFT(DLILibrary[[#This Row],[DLI]], 3)</f>
        <v>DLI</v>
      </c>
      <c r="K1106" s="137">
        <f>SUM(K1107:K1109)</f>
        <v>9</v>
      </c>
      <c r="L1106" s="137">
        <f>IF(DLILibrary[[#This Row],[DLI/DLR]]="DLI",IF(J1107="DLR",0,DLILibrary[[#This Row],[Value of DLI (in mln)]]),DLILibrary[[#This Row],[Value of DLI (in mln)]])</f>
        <v>0</v>
      </c>
      <c r="M1106" s="239">
        <f>IF(DLILibrary[[#This Row],[DLI/DLR]]="DLI",DLILibrary[[#This Row],[Value of DLI (in mln)]]/(VLOOKUP(DLILibrary[[#This Row],[Project ID]],'RBF Projects'!A:U,12,FALSE)),0)</f>
        <v>0.1</v>
      </c>
      <c r="N1106" s="95" t="s">
        <v>61</v>
      </c>
      <c r="O1106" s="138" t="s">
        <v>472</v>
      </c>
      <c r="P1106" s="76" t="s">
        <v>27</v>
      </c>
      <c r="Q1106" s="95" t="s">
        <v>1728</v>
      </c>
      <c r="R1106" s="76" t="s">
        <v>62</v>
      </c>
    </row>
    <row r="1107" spans="1:18" outlineLevel="1" x14ac:dyDescent="0.2">
      <c r="A1107" s="76" t="s">
        <v>120</v>
      </c>
      <c r="B1107" s="95" t="s">
        <v>163</v>
      </c>
      <c r="C1107" s="76" t="s">
        <v>21</v>
      </c>
      <c r="D1107" s="76" t="s">
        <v>59</v>
      </c>
      <c r="E1107" s="95" t="s">
        <v>102</v>
      </c>
      <c r="F1107" s="95" t="s">
        <v>3234</v>
      </c>
      <c r="G1107" s="95" t="s">
        <v>2866</v>
      </c>
      <c r="H1107" s="95" t="s">
        <v>78</v>
      </c>
      <c r="I1107" s="45" t="s">
        <v>1714</v>
      </c>
      <c r="J1107" s="95" t="str">
        <f>LEFT(DLILibrary[[#This Row],[DLI]], 3)</f>
        <v>DLR</v>
      </c>
      <c r="K1107" s="121">
        <v>3</v>
      </c>
      <c r="L1107" s="121">
        <f>IF(DLILibrary[[#This Row],[DLI/DLR]]="DLI",IF(J1108="DLR",0,DLILibrary[[#This Row],[Value of DLI (in mln)]]),DLILibrary[[#This Row],[Value of DLI (in mln)]])</f>
        <v>3</v>
      </c>
      <c r="M1107" s="239">
        <f>IF(DLILibrary[[#This Row],[DLI/DLR]]="DLI",DLILibrary[[#This Row],[Value of DLI (in mln)]]/(VLOOKUP(DLILibrary[[#This Row],[Project ID]],'RBF Projects'!A:U,12,FALSE)),0)</f>
        <v>0</v>
      </c>
      <c r="N1107" s="95" t="s">
        <v>61</v>
      </c>
      <c r="O1107" s="138" t="s">
        <v>472</v>
      </c>
      <c r="P1107" s="76" t="s">
        <v>27</v>
      </c>
      <c r="Q1107" s="95" t="s">
        <v>1728</v>
      </c>
      <c r="R1107" s="76" t="s">
        <v>62</v>
      </c>
    </row>
    <row r="1108" spans="1:18" outlineLevel="1" x14ac:dyDescent="0.2">
      <c r="A1108" s="76" t="s">
        <v>120</v>
      </c>
      <c r="B1108" s="95" t="s">
        <v>163</v>
      </c>
      <c r="C1108" s="76" t="s">
        <v>21</v>
      </c>
      <c r="D1108" s="76" t="s">
        <v>59</v>
      </c>
      <c r="E1108" s="95" t="s">
        <v>102</v>
      </c>
      <c r="F1108" s="95" t="s">
        <v>3234</v>
      </c>
      <c r="G1108" s="95" t="s">
        <v>2866</v>
      </c>
      <c r="H1108" s="95" t="s">
        <v>78</v>
      </c>
      <c r="I1108" s="45" t="s">
        <v>1715</v>
      </c>
      <c r="J1108" s="95" t="str">
        <f>LEFT(DLILibrary[[#This Row],[DLI]], 3)</f>
        <v>DLR</v>
      </c>
      <c r="K1108" s="121">
        <v>3</v>
      </c>
      <c r="L1108" s="121">
        <f>IF(DLILibrary[[#This Row],[DLI/DLR]]="DLI",IF(J1109="DLR",0,DLILibrary[[#This Row],[Value of DLI (in mln)]]),DLILibrary[[#This Row],[Value of DLI (in mln)]])</f>
        <v>3</v>
      </c>
      <c r="M1108" s="239">
        <f>IF(DLILibrary[[#This Row],[DLI/DLR]]="DLI",DLILibrary[[#This Row],[Value of DLI (in mln)]]/(VLOOKUP(DLILibrary[[#This Row],[Project ID]],'RBF Projects'!A:U,12,FALSE)),0)</f>
        <v>0</v>
      </c>
      <c r="N1108" s="95" t="s">
        <v>61</v>
      </c>
      <c r="O1108" s="138" t="s">
        <v>472</v>
      </c>
      <c r="P1108" s="76" t="s">
        <v>27</v>
      </c>
      <c r="Q1108" s="95" t="s">
        <v>1728</v>
      </c>
      <c r="R1108" s="76" t="s">
        <v>62</v>
      </c>
    </row>
    <row r="1109" spans="1:18" outlineLevel="1" x14ac:dyDescent="0.2">
      <c r="A1109" s="76" t="s">
        <v>120</v>
      </c>
      <c r="B1109" s="95" t="s">
        <v>163</v>
      </c>
      <c r="C1109" s="76" t="s">
        <v>21</v>
      </c>
      <c r="D1109" s="76" t="s">
        <v>59</v>
      </c>
      <c r="E1109" s="95" t="s">
        <v>102</v>
      </c>
      <c r="F1109" s="95" t="s">
        <v>3234</v>
      </c>
      <c r="G1109" s="95" t="s">
        <v>2866</v>
      </c>
      <c r="H1109" s="95" t="s">
        <v>78</v>
      </c>
      <c r="I1109" s="45" t="s">
        <v>1727</v>
      </c>
      <c r="J1109" s="95" t="str">
        <f>LEFT(DLILibrary[[#This Row],[DLI]], 3)</f>
        <v>DLR</v>
      </c>
      <c r="K1109" s="121">
        <v>3</v>
      </c>
      <c r="L1109" s="121">
        <f>IF(DLILibrary[[#This Row],[DLI/DLR]]="DLI",IF(J1110="DLR",0,DLILibrary[[#This Row],[Value of DLI (in mln)]]),DLILibrary[[#This Row],[Value of DLI (in mln)]])</f>
        <v>3</v>
      </c>
      <c r="M1109" s="239">
        <f>IF(DLILibrary[[#This Row],[DLI/DLR]]="DLI",DLILibrary[[#This Row],[Value of DLI (in mln)]]/(VLOOKUP(DLILibrary[[#This Row],[Project ID]],'RBF Projects'!A:U,12,FALSE)),0)</f>
        <v>0</v>
      </c>
      <c r="N1109" s="95" t="s">
        <v>61</v>
      </c>
      <c r="O1109" s="138" t="s">
        <v>472</v>
      </c>
      <c r="P1109" s="76" t="s">
        <v>27</v>
      </c>
      <c r="Q1109" s="95" t="s">
        <v>1729</v>
      </c>
      <c r="R1109" s="76" t="s">
        <v>62</v>
      </c>
    </row>
    <row r="1110" spans="1:18" x14ac:dyDescent="0.2">
      <c r="A1110" s="76" t="s">
        <v>120</v>
      </c>
      <c r="B1110" s="95" t="s">
        <v>163</v>
      </c>
      <c r="C1110" s="76" t="s">
        <v>21</v>
      </c>
      <c r="D1110" s="76" t="s">
        <v>59</v>
      </c>
      <c r="E1110" s="95" t="s">
        <v>102</v>
      </c>
      <c r="F1110" s="95" t="s">
        <v>2810</v>
      </c>
      <c r="G1110" s="95" t="s">
        <v>3506</v>
      </c>
      <c r="H1110" s="95" t="s">
        <v>352</v>
      </c>
      <c r="I1110" s="135" t="s">
        <v>2949</v>
      </c>
      <c r="J1110" s="136" t="str">
        <f>LEFT(DLILibrary[[#This Row],[DLI]], 3)</f>
        <v>DLI</v>
      </c>
      <c r="K1110" s="137">
        <f>SUM(K1111:K1114)</f>
        <v>11</v>
      </c>
      <c r="L1110" s="137">
        <f>IF(DLILibrary[[#This Row],[DLI/DLR]]="DLI",IF(J1111="DLR",0,DLILibrary[[#This Row],[Value of DLI (in mln)]]),DLILibrary[[#This Row],[Value of DLI (in mln)]])</f>
        <v>0</v>
      </c>
      <c r="M1110" s="239">
        <f>IF(DLILibrary[[#This Row],[DLI/DLR]]="DLI",DLILibrary[[#This Row],[Value of DLI (in mln)]]/(VLOOKUP(DLILibrary[[#This Row],[Project ID]],'RBF Projects'!A:U,12,FALSE)),0)</f>
        <v>0.12222222222222222</v>
      </c>
      <c r="N1110" s="95" t="s">
        <v>61</v>
      </c>
      <c r="O1110" s="138" t="s">
        <v>472</v>
      </c>
      <c r="P1110" s="76" t="s">
        <v>27</v>
      </c>
      <c r="Q1110" s="95" t="s">
        <v>1729</v>
      </c>
      <c r="R1110" s="76" t="s">
        <v>62</v>
      </c>
    </row>
    <row r="1111" spans="1:18" outlineLevel="1" x14ac:dyDescent="0.2">
      <c r="A1111" s="76" t="s">
        <v>120</v>
      </c>
      <c r="B1111" s="95" t="s">
        <v>163</v>
      </c>
      <c r="C1111" s="76" t="s">
        <v>21</v>
      </c>
      <c r="D1111" s="76" t="s">
        <v>59</v>
      </c>
      <c r="E1111" s="95" t="s">
        <v>102</v>
      </c>
      <c r="F1111" s="95" t="s">
        <v>2810</v>
      </c>
      <c r="G1111" s="95" t="s">
        <v>3506</v>
      </c>
      <c r="H1111" s="95" t="s">
        <v>352</v>
      </c>
      <c r="I1111" s="45" t="s">
        <v>1741</v>
      </c>
      <c r="J1111" s="95" t="str">
        <f>LEFT(DLILibrary[[#This Row],[DLI]], 3)</f>
        <v>DLR</v>
      </c>
      <c r="K1111" s="121">
        <v>3</v>
      </c>
      <c r="L1111" s="121">
        <f>IF(DLILibrary[[#This Row],[DLI/DLR]]="DLI",IF(J1112="DLR",0,DLILibrary[[#This Row],[Value of DLI (in mln)]]),DLILibrary[[#This Row],[Value of DLI (in mln)]])</f>
        <v>3</v>
      </c>
      <c r="M1111" s="239">
        <f>IF(DLILibrary[[#This Row],[DLI/DLR]]="DLI",DLILibrary[[#This Row],[Value of DLI (in mln)]]/(VLOOKUP(DLILibrary[[#This Row],[Project ID]],'RBF Projects'!A:U,12,FALSE)),0)</f>
        <v>0</v>
      </c>
      <c r="N1111" s="95" t="s">
        <v>61</v>
      </c>
      <c r="O1111" s="138" t="s">
        <v>472</v>
      </c>
      <c r="P1111" s="76" t="s">
        <v>27</v>
      </c>
      <c r="Q1111" s="95" t="s">
        <v>1729</v>
      </c>
      <c r="R1111" s="76" t="s">
        <v>62</v>
      </c>
    </row>
    <row r="1112" spans="1:18" outlineLevel="1" x14ac:dyDescent="0.2">
      <c r="A1112" s="76" t="s">
        <v>120</v>
      </c>
      <c r="B1112" s="95" t="s">
        <v>163</v>
      </c>
      <c r="C1112" s="76" t="s">
        <v>21</v>
      </c>
      <c r="D1112" s="76" t="s">
        <v>59</v>
      </c>
      <c r="E1112" s="95" t="s">
        <v>102</v>
      </c>
      <c r="F1112" s="95" t="s">
        <v>2810</v>
      </c>
      <c r="G1112" s="95" t="s">
        <v>3506</v>
      </c>
      <c r="H1112" s="95" t="s">
        <v>352</v>
      </c>
      <c r="I1112" s="45" t="s">
        <v>1716</v>
      </c>
      <c r="J1112" s="95" t="str">
        <f>LEFT(DLILibrary[[#This Row],[DLI]], 3)</f>
        <v>DLR</v>
      </c>
      <c r="K1112" s="121">
        <v>2</v>
      </c>
      <c r="L1112" s="121">
        <f>IF(DLILibrary[[#This Row],[DLI/DLR]]="DLI",IF(J1113="DLR",0,DLILibrary[[#This Row],[Value of DLI (in mln)]]),DLILibrary[[#This Row],[Value of DLI (in mln)]])</f>
        <v>2</v>
      </c>
      <c r="M1112" s="239">
        <f>IF(DLILibrary[[#This Row],[DLI/DLR]]="DLI",DLILibrary[[#This Row],[Value of DLI (in mln)]]/(VLOOKUP(DLILibrary[[#This Row],[Project ID]],'RBF Projects'!A:U,12,FALSE)),0)</f>
        <v>0</v>
      </c>
      <c r="N1112" s="95" t="s">
        <v>61</v>
      </c>
      <c r="O1112" s="138" t="s">
        <v>472</v>
      </c>
      <c r="P1112" s="76" t="s">
        <v>27</v>
      </c>
      <c r="Q1112" s="95" t="s">
        <v>1729</v>
      </c>
      <c r="R1112" s="76" t="s">
        <v>62</v>
      </c>
    </row>
    <row r="1113" spans="1:18" outlineLevel="1" x14ac:dyDescent="0.2">
      <c r="A1113" s="76" t="s">
        <v>120</v>
      </c>
      <c r="B1113" s="95" t="s">
        <v>163</v>
      </c>
      <c r="C1113" s="76" t="s">
        <v>21</v>
      </c>
      <c r="D1113" s="76" t="s">
        <v>59</v>
      </c>
      <c r="E1113" s="95" t="s">
        <v>102</v>
      </c>
      <c r="F1113" s="95" t="s">
        <v>2810</v>
      </c>
      <c r="G1113" s="95" t="s">
        <v>3506</v>
      </c>
      <c r="H1113" s="95" t="s">
        <v>352</v>
      </c>
      <c r="I1113" s="45" t="s">
        <v>1742</v>
      </c>
      <c r="J1113" s="95" t="str">
        <f>LEFT(DLILibrary[[#This Row],[DLI]], 3)</f>
        <v>DLR</v>
      </c>
      <c r="K1113" s="121">
        <v>3</v>
      </c>
      <c r="L1113" s="121">
        <f>IF(DLILibrary[[#This Row],[DLI/DLR]]="DLI",IF(J1114="DLR",0,DLILibrary[[#This Row],[Value of DLI (in mln)]]),DLILibrary[[#This Row],[Value of DLI (in mln)]])</f>
        <v>3</v>
      </c>
      <c r="M1113" s="239">
        <f>IF(DLILibrary[[#This Row],[DLI/DLR]]="DLI",DLILibrary[[#This Row],[Value of DLI (in mln)]]/(VLOOKUP(DLILibrary[[#This Row],[Project ID]],'RBF Projects'!A:U,12,FALSE)),0)</f>
        <v>0</v>
      </c>
      <c r="N1113" s="95" t="s">
        <v>61</v>
      </c>
      <c r="O1113" s="138" t="s">
        <v>472</v>
      </c>
      <c r="P1113" s="76" t="s">
        <v>27</v>
      </c>
      <c r="Q1113" s="95" t="s">
        <v>1729</v>
      </c>
      <c r="R1113" s="76" t="s">
        <v>62</v>
      </c>
    </row>
    <row r="1114" spans="1:18" outlineLevel="1" x14ac:dyDescent="0.2">
      <c r="A1114" s="76" t="s">
        <v>120</v>
      </c>
      <c r="B1114" s="95" t="s">
        <v>163</v>
      </c>
      <c r="C1114" s="76" t="s">
        <v>21</v>
      </c>
      <c r="D1114" s="76" t="s">
        <v>59</v>
      </c>
      <c r="E1114" s="95" t="s">
        <v>102</v>
      </c>
      <c r="F1114" s="95" t="s">
        <v>2810</v>
      </c>
      <c r="G1114" s="95" t="s">
        <v>3506</v>
      </c>
      <c r="H1114" s="95" t="s">
        <v>352</v>
      </c>
      <c r="I1114" s="45" t="s">
        <v>1743</v>
      </c>
      <c r="J1114" s="95" t="str">
        <f>LEFT(DLILibrary[[#This Row],[DLI]], 3)</f>
        <v>DLR</v>
      </c>
      <c r="K1114" s="121">
        <v>3</v>
      </c>
      <c r="L1114" s="121">
        <f>IF(DLILibrary[[#This Row],[DLI/DLR]]="DLI",IF(J1115="DLR",0,DLILibrary[[#This Row],[Value of DLI (in mln)]]),DLILibrary[[#This Row],[Value of DLI (in mln)]])</f>
        <v>3</v>
      </c>
      <c r="M1114" s="239">
        <f>IF(DLILibrary[[#This Row],[DLI/DLR]]="DLI",DLILibrary[[#This Row],[Value of DLI (in mln)]]/(VLOOKUP(DLILibrary[[#This Row],[Project ID]],'RBF Projects'!A:U,12,FALSE)),0)</f>
        <v>0</v>
      </c>
      <c r="N1114" s="95" t="s">
        <v>61</v>
      </c>
      <c r="O1114" s="138" t="s">
        <v>472</v>
      </c>
      <c r="P1114" s="76" t="s">
        <v>27</v>
      </c>
      <c r="Q1114" s="95" t="s">
        <v>1729</v>
      </c>
      <c r="R1114" s="76" t="s">
        <v>62</v>
      </c>
    </row>
    <row r="1115" spans="1:18" x14ac:dyDescent="0.2">
      <c r="A1115" s="76" t="s">
        <v>120</v>
      </c>
      <c r="B1115" s="95" t="s">
        <v>163</v>
      </c>
      <c r="C1115" s="76" t="s">
        <v>21</v>
      </c>
      <c r="D1115" s="76" t="s">
        <v>59</v>
      </c>
      <c r="E1115" s="95" t="s">
        <v>102</v>
      </c>
      <c r="F1115" s="95" t="s">
        <v>2810</v>
      </c>
      <c r="G1115" s="95" t="s">
        <v>2814</v>
      </c>
      <c r="H1115" s="95" t="s">
        <v>78</v>
      </c>
      <c r="I1115" s="135" t="s">
        <v>3120</v>
      </c>
      <c r="J1115" s="136" t="str">
        <f>LEFT(DLILibrary[[#This Row],[DLI]], 3)</f>
        <v>DLI</v>
      </c>
      <c r="K1115" s="137">
        <f>SUM(K1116:K1118)</f>
        <v>9</v>
      </c>
      <c r="L1115" s="137">
        <f>IF(DLILibrary[[#This Row],[DLI/DLR]]="DLI",IF(J1116="DLR",0,DLILibrary[[#This Row],[Value of DLI (in mln)]]),DLILibrary[[#This Row],[Value of DLI (in mln)]])</f>
        <v>0</v>
      </c>
      <c r="M1115" s="239">
        <f>IF(DLILibrary[[#This Row],[DLI/DLR]]="DLI",DLILibrary[[#This Row],[Value of DLI (in mln)]]/(VLOOKUP(DLILibrary[[#This Row],[Project ID]],'RBF Projects'!A:U,12,FALSE)),0)</f>
        <v>0.1</v>
      </c>
      <c r="N1115" s="95" t="s">
        <v>61</v>
      </c>
      <c r="O1115" s="138" t="s">
        <v>472</v>
      </c>
      <c r="P1115" s="76" t="s">
        <v>27</v>
      </c>
      <c r="Q1115" s="95" t="s">
        <v>1744</v>
      </c>
      <c r="R1115" s="76" t="s">
        <v>62</v>
      </c>
    </row>
    <row r="1116" spans="1:18" outlineLevel="1" x14ac:dyDescent="0.2">
      <c r="A1116" s="76" t="s">
        <v>120</v>
      </c>
      <c r="B1116" s="95" t="s">
        <v>163</v>
      </c>
      <c r="C1116" s="76" t="s">
        <v>21</v>
      </c>
      <c r="D1116" s="76" t="s">
        <v>59</v>
      </c>
      <c r="E1116" s="95" t="s">
        <v>102</v>
      </c>
      <c r="F1116" s="95" t="s">
        <v>2810</v>
      </c>
      <c r="G1116" s="95" t="s">
        <v>2814</v>
      </c>
      <c r="H1116" s="95" t="s">
        <v>78</v>
      </c>
      <c r="I1116" s="45" t="s">
        <v>3121</v>
      </c>
      <c r="J1116" s="95" t="str">
        <f>LEFT(DLILibrary[[#This Row],[DLI]], 3)</f>
        <v>DLR</v>
      </c>
      <c r="K1116" s="121">
        <v>3</v>
      </c>
      <c r="L1116" s="121">
        <f>IF(DLILibrary[[#This Row],[DLI/DLR]]="DLI",IF(J1117="DLR",0,DLILibrary[[#This Row],[Value of DLI (in mln)]]),DLILibrary[[#This Row],[Value of DLI (in mln)]])</f>
        <v>3</v>
      </c>
      <c r="M1116" s="239">
        <f>IF(DLILibrary[[#This Row],[DLI/DLR]]="DLI",DLILibrary[[#This Row],[Value of DLI (in mln)]]/(VLOOKUP(DLILibrary[[#This Row],[Project ID]],'RBF Projects'!A:U,12,FALSE)),0)</f>
        <v>0</v>
      </c>
      <c r="N1116" s="95" t="s">
        <v>61</v>
      </c>
      <c r="O1116" s="138" t="s">
        <v>472</v>
      </c>
      <c r="P1116" s="76" t="s">
        <v>27</v>
      </c>
      <c r="Q1116" s="95" t="s">
        <v>1744</v>
      </c>
      <c r="R1116" s="76" t="s">
        <v>62</v>
      </c>
    </row>
    <row r="1117" spans="1:18" outlineLevel="1" x14ac:dyDescent="0.2">
      <c r="A1117" s="76" t="s">
        <v>120</v>
      </c>
      <c r="B1117" s="95" t="s">
        <v>163</v>
      </c>
      <c r="C1117" s="76" t="s">
        <v>21</v>
      </c>
      <c r="D1117" s="76" t="s">
        <v>59</v>
      </c>
      <c r="E1117" s="95" t="s">
        <v>102</v>
      </c>
      <c r="F1117" s="95" t="s">
        <v>2810</v>
      </c>
      <c r="G1117" s="95" t="s">
        <v>2814</v>
      </c>
      <c r="H1117" s="95" t="s">
        <v>78</v>
      </c>
      <c r="I1117" s="45" t="s">
        <v>3122</v>
      </c>
      <c r="J1117" s="95" t="str">
        <f>LEFT(DLILibrary[[#This Row],[DLI]], 3)</f>
        <v>DLR</v>
      </c>
      <c r="K1117" s="121">
        <v>3</v>
      </c>
      <c r="L1117" s="121">
        <f>IF(DLILibrary[[#This Row],[DLI/DLR]]="DLI",IF(J1118="DLR",0,DLILibrary[[#This Row],[Value of DLI (in mln)]]),DLILibrary[[#This Row],[Value of DLI (in mln)]])</f>
        <v>3</v>
      </c>
      <c r="M1117" s="239">
        <f>IF(DLILibrary[[#This Row],[DLI/DLR]]="DLI",DLILibrary[[#This Row],[Value of DLI (in mln)]]/(VLOOKUP(DLILibrary[[#This Row],[Project ID]],'RBF Projects'!A:U,12,FALSE)),0)</f>
        <v>0</v>
      </c>
      <c r="N1117" s="95" t="s">
        <v>61</v>
      </c>
      <c r="O1117" s="138" t="s">
        <v>472</v>
      </c>
      <c r="P1117" s="76" t="s">
        <v>27</v>
      </c>
      <c r="Q1117" s="95" t="s">
        <v>1744</v>
      </c>
      <c r="R1117" s="76" t="s">
        <v>62</v>
      </c>
    </row>
    <row r="1118" spans="1:18" outlineLevel="1" x14ac:dyDescent="0.2">
      <c r="A1118" s="76" t="s">
        <v>120</v>
      </c>
      <c r="B1118" s="95" t="s">
        <v>163</v>
      </c>
      <c r="C1118" s="76" t="s">
        <v>21</v>
      </c>
      <c r="D1118" s="76" t="s">
        <v>59</v>
      </c>
      <c r="E1118" s="95" t="s">
        <v>102</v>
      </c>
      <c r="F1118" s="95" t="s">
        <v>2810</v>
      </c>
      <c r="G1118" s="95" t="s">
        <v>2814</v>
      </c>
      <c r="H1118" s="95" t="s">
        <v>78</v>
      </c>
      <c r="I1118" s="45" t="s">
        <v>3123</v>
      </c>
      <c r="J1118" s="95" t="str">
        <f>LEFT(DLILibrary[[#This Row],[DLI]], 3)</f>
        <v>DLR</v>
      </c>
      <c r="K1118" s="121">
        <v>3</v>
      </c>
      <c r="L1118" s="121">
        <f>IF(DLILibrary[[#This Row],[DLI/DLR]]="DLI",IF(J1119="DLR",0,DLILibrary[[#This Row],[Value of DLI (in mln)]]),DLILibrary[[#This Row],[Value of DLI (in mln)]])</f>
        <v>3</v>
      </c>
      <c r="M1118" s="239">
        <f>IF(DLILibrary[[#This Row],[DLI/DLR]]="DLI",DLILibrary[[#This Row],[Value of DLI (in mln)]]/(VLOOKUP(DLILibrary[[#This Row],[Project ID]],'RBF Projects'!A:U,12,FALSE)),0)</f>
        <v>0</v>
      </c>
      <c r="N1118" s="95" t="s">
        <v>61</v>
      </c>
      <c r="O1118" s="138" t="s">
        <v>472</v>
      </c>
      <c r="P1118" s="76" t="s">
        <v>27</v>
      </c>
      <c r="Q1118" s="95" t="s">
        <v>1744</v>
      </c>
      <c r="R1118" s="76" t="s">
        <v>62</v>
      </c>
    </row>
    <row r="1119" spans="1:18" x14ac:dyDescent="0.2">
      <c r="A1119" s="76" t="s">
        <v>120</v>
      </c>
      <c r="B1119" s="95" t="s">
        <v>163</v>
      </c>
      <c r="C1119" s="76" t="s">
        <v>21</v>
      </c>
      <c r="D1119" s="76" t="s">
        <v>59</v>
      </c>
      <c r="E1119" s="95" t="s">
        <v>102</v>
      </c>
      <c r="F1119" s="95" t="s">
        <v>3238</v>
      </c>
      <c r="G1119" s="95" t="s">
        <v>3243</v>
      </c>
      <c r="H1119" s="95" t="s">
        <v>78</v>
      </c>
      <c r="I1119" s="135" t="s">
        <v>1717</v>
      </c>
      <c r="J1119" s="136" t="str">
        <f>LEFT(DLILibrary[[#This Row],[DLI]], 3)</f>
        <v>DLI</v>
      </c>
      <c r="K1119" s="137">
        <f>SUM(K1120:K1123)</f>
        <v>9</v>
      </c>
      <c r="L1119" s="137">
        <f>IF(DLILibrary[[#This Row],[DLI/DLR]]="DLI",IF(J1120="DLR",0,DLILibrary[[#This Row],[Value of DLI (in mln)]]),DLILibrary[[#This Row],[Value of DLI (in mln)]])</f>
        <v>0</v>
      </c>
      <c r="M1119" s="239">
        <f>IF(DLILibrary[[#This Row],[DLI/DLR]]="DLI",DLILibrary[[#This Row],[Value of DLI (in mln)]]/(VLOOKUP(DLILibrary[[#This Row],[Project ID]],'RBF Projects'!A:U,12,FALSE)),0)</f>
        <v>0.1</v>
      </c>
      <c r="N1119" s="95" t="s">
        <v>61</v>
      </c>
      <c r="O1119" s="138" t="s">
        <v>472</v>
      </c>
      <c r="P1119" s="76" t="s">
        <v>27</v>
      </c>
      <c r="Q1119" s="95" t="s">
        <v>1744</v>
      </c>
      <c r="R1119" s="76" t="s">
        <v>62</v>
      </c>
    </row>
    <row r="1120" spans="1:18" outlineLevel="1" x14ac:dyDescent="0.2">
      <c r="A1120" s="76" t="s">
        <v>120</v>
      </c>
      <c r="B1120" s="95" t="s">
        <v>163</v>
      </c>
      <c r="C1120" s="76" t="s">
        <v>21</v>
      </c>
      <c r="D1120" s="76" t="s">
        <v>59</v>
      </c>
      <c r="E1120" s="95" t="s">
        <v>102</v>
      </c>
      <c r="F1120" s="95" t="s">
        <v>3238</v>
      </c>
      <c r="G1120" s="95" t="s">
        <v>3243</v>
      </c>
      <c r="H1120" s="95" t="s">
        <v>78</v>
      </c>
      <c r="I1120" s="45" t="s">
        <v>1740</v>
      </c>
      <c r="J1120" s="95" t="str">
        <f>LEFT(DLILibrary[[#This Row],[DLI]], 3)</f>
        <v>DLR</v>
      </c>
      <c r="K1120" s="121">
        <v>2</v>
      </c>
      <c r="L1120" s="121">
        <f>IF(DLILibrary[[#This Row],[DLI/DLR]]="DLI",IF(J1121="DLR",0,DLILibrary[[#This Row],[Value of DLI (in mln)]]),DLILibrary[[#This Row],[Value of DLI (in mln)]])</f>
        <v>2</v>
      </c>
      <c r="M1120" s="239">
        <f>IF(DLILibrary[[#This Row],[DLI/DLR]]="DLI",DLILibrary[[#This Row],[Value of DLI (in mln)]]/(VLOOKUP(DLILibrary[[#This Row],[Project ID]],'RBF Projects'!A:U,12,FALSE)),0)</f>
        <v>0</v>
      </c>
      <c r="N1120" s="95" t="s">
        <v>61</v>
      </c>
      <c r="O1120" s="138" t="s">
        <v>472</v>
      </c>
      <c r="P1120" s="76" t="s">
        <v>27</v>
      </c>
      <c r="Q1120" s="95" t="s">
        <v>1744</v>
      </c>
      <c r="R1120" s="76" t="s">
        <v>62</v>
      </c>
    </row>
    <row r="1121" spans="1:18" outlineLevel="1" x14ac:dyDescent="0.2">
      <c r="A1121" s="76" t="s">
        <v>120</v>
      </c>
      <c r="B1121" s="95" t="s">
        <v>163</v>
      </c>
      <c r="C1121" s="76" t="s">
        <v>21</v>
      </c>
      <c r="D1121" s="76" t="s">
        <v>59</v>
      </c>
      <c r="E1121" s="95" t="s">
        <v>102</v>
      </c>
      <c r="F1121" s="95" t="s">
        <v>3238</v>
      </c>
      <c r="G1121" s="95" t="s">
        <v>3243</v>
      </c>
      <c r="H1121" s="95" t="s">
        <v>78</v>
      </c>
      <c r="I1121" s="45" t="s">
        <v>1745</v>
      </c>
      <c r="J1121" s="95" t="str">
        <f>LEFT(DLILibrary[[#This Row],[DLI]], 3)</f>
        <v>DLR</v>
      </c>
      <c r="K1121" s="121">
        <v>3</v>
      </c>
      <c r="L1121" s="121">
        <f>IF(DLILibrary[[#This Row],[DLI/DLR]]="DLI",IF(J1122="DLR",0,DLILibrary[[#This Row],[Value of DLI (in mln)]]),DLILibrary[[#This Row],[Value of DLI (in mln)]])</f>
        <v>3</v>
      </c>
      <c r="M1121" s="239">
        <f>IF(DLILibrary[[#This Row],[DLI/DLR]]="DLI",DLILibrary[[#This Row],[Value of DLI (in mln)]]/(VLOOKUP(DLILibrary[[#This Row],[Project ID]],'RBF Projects'!A:U,12,FALSE)),0)</f>
        <v>0</v>
      </c>
      <c r="N1121" s="95" t="s">
        <v>61</v>
      </c>
      <c r="O1121" s="138" t="s">
        <v>472</v>
      </c>
      <c r="P1121" s="76" t="s">
        <v>27</v>
      </c>
      <c r="Q1121" s="95" t="s">
        <v>1744</v>
      </c>
      <c r="R1121" s="76" t="s">
        <v>62</v>
      </c>
    </row>
    <row r="1122" spans="1:18" outlineLevel="1" x14ac:dyDescent="0.2">
      <c r="A1122" s="76" t="s">
        <v>120</v>
      </c>
      <c r="B1122" s="95" t="s">
        <v>163</v>
      </c>
      <c r="C1122" s="76" t="s">
        <v>21</v>
      </c>
      <c r="D1122" s="76" t="s">
        <v>59</v>
      </c>
      <c r="E1122" s="95" t="s">
        <v>102</v>
      </c>
      <c r="F1122" s="95" t="s">
        <v>3238</v>
      </c>
      <c r="G1122" s="95" t="s">
        <v>3243</v>
      </c>
      <c r="H1122" s="95" t="s">
        <v>78</v>
      </c>
      <c r="I1122" s="45" t="s">
        <v>1746</v>
      </c>
      <c r="J1122" s="95" t="str">
        <f>LEFT(DLILibrary[[#This Row],[DLI]], 3)</f>
        <v>DLR</v>
      </c>
      <c r="K1122" s="121">
        <v>2</v>
      </c>
      <c r="L1122" s="121">
        <f>IF(DLILibrary[[#This Row],[DLI/DLR]]="DLI",IF(J1123="DLR",0,DLILibrary[[#This Row],[Value of DLI (in mln)]]),DLILibrary[[#This Row],[Value of DLI (in mln)]])</f>
        <v>2</v>
      </c>
      <c r="M1122" s="239">
        <f>IF(DLILibrary[[#This Row],[DLI/DLR]]="DLI",DLILibrary[[#This Row],[Value of DLI (in mln)]]/(VLOOKUP(DLILibrary[[#This Row],[Project ID]],'RBF Projects'!A:U,12,FALSE)),0)</f>
        <v>0</v>
      </c>
      <c r="N1122" s="95" t="s">
        <v>61</v>
      </c>
      <c r="O1122" s="138" t="s">
        <v>472</v>
      </c>
      <c r="P1122" s="76" t="s">
        <v>27</v>
      </c>
      <c r="Q1122" s="95" t="s">
        <v>1744</v>
      </c>
      <c r="R1122" s="76" t="s">
        <v>62</v>
      </c>
    </row>
    <row r="1123" spans="1:18" outlineLevel="1" x14ac:dyDescent="0.2">
      <c r="A1123" s="76" t="s">
        <v>120</v>
      </c>
      <c r="B1123" s="95" t="s">
        <v>163</v>
      </c>
      <c r="C1123" s="76" t="s">
        <v>21</v>
      </c>
      <c r="D1123" s="76" t="s">
        <v>59</v>
      </c>
      <c r="E1123" s="95" t="s">
        <v>102</v>
      </c>
      <c r="F1123" s="95" t="s">
        <v>3238</v>
      </c>
      <c r="G1123" s="95" t="s">
        <v>3243</v>
      </c>
      <c r="H1123" s="95" t="s">
        <v>78</v>
      </c>
      <c r="I1123" s="45" t="s">
        <v>1747</v>
      </c>
      <c r="J1123" s="95" t="str">
        <f>LEFT(DLILibrary[[#This Row],[DLI]], 3)</f>
        <v>DLR</v>
      </c>
      <c r="K1123" s="121">
        <v>2</v>
      </c>
      <c r="L1123" s="121">
        <f>IF(DLILibrary[[#This Row],[DLI/DLR]]="DLI",IF(J1124="DLR",0,DLILibrary[[#This Row],[Value of DLI (in mln)]]),DLILibrary[[#This Row],[Value of DLI (in mln)]])</f>
        <v>2</v>
      </c>
      <c r="M1123" s="239">
        <f>IF(DLILibrary[[#This Row],[DLI/DLR]]="DLI",DLILibrary[[#This Row],[Value of DLI (in mln)]]/(VLOOKUP(DLILibrary[[#This Row],[Project ID]],'RBF Projects'!A:U,12,FALSE)),0)</f>
        <v>0</v>
      </c>
      <c r="N1123" s="95" t="s">
        <v>61</v>
      </c>
      <c r="O1123" s="138" t="s">
        <v>472</v>
      </c>
      <c r="P1123" s="76" t="s">
        <v>27</v>
      </c>
      <c r="Q1123" s="95" t="s">
        <v>1744</v>
      </c>
      <c r="R1123" s="76" t="s">
        <v>62</v>
      </c>
    </row>
    <row r="1124" spans="1:18" x14ac:dyDescent="0.2">
      <c r="A1124" s="76" t="s">
        <v>120</v>
      </c>
      <c r="B1124" s="95" t="s">
        <v>163</v>
      </c>
      <c r="C1124" s="76" t="s">
        <v>21</v>
      </c>
      <c r="D1124" s="76" t="s">
        <v>59</v>
      </c>
      <c r="E1124" s="95" t="s">
        <v>102</v>
      </c>
      <c r="F1124" s="95" t="s">
        <v>3238</v>
      </c>
      <c r="G1124" s="95" t="s">
        <v>3241</v>
      </c>
      <c r="H1124" s="95" t="s">
        <v>352</v>
      </c>
      <c r="I1124" s="135" t="s">
        <v>1718</v>
      </c>
      <c r="J1124" s="136" t="str">
        <f>LEFT(DLILibrary[[#This Row],[DLI]], 3)</f>
        <v>DLI</v>
      </c>
      <c r="K1124" s="137">
        <f>SUM(K1125:K1128)</f>
        <v>11</v>
      </c>
      <c r="L1124" s="137">
        <f>IF(DLILibrary[[#This Row],[DLI/DLR]]="DLI",IF(J1125="DLR",0,DLILibrary[[#This Row],[Value of DLI (in mln)]]),DLILibrary[[#This Row],[Value of DLI (in mln)]])</f>
        <v>0</v>
      </c>
      <c r="M1124" s="239">
        <f>IF(DLILibrary[[#This Row],[DLI/DLR]]="DLI",DLILibrary[[#This Row],[Value of DLI (in mln)]]/(VLOOKUP(DLILibrary[[#This Row],[Project ID]],'RBF Projects'!A:U,12,FALSE)),0)</f>
        <v>0.12222222222222222</v>
      </c>
      <c r="N1124" s="95" t="s">
        <v>61</v>
      </c>
      <c r="O1124" s="138" t="s">
        <v>472</v>
      </c>
      <c r="P1124" s="76" t="s">
        <v>27</v>
      </c>
      <c r="Q1124" s="95" t="s">
        <v>1527</v>
      </c>
      <c r="R1124" s="76" t="s">
        <v>62</v>
      </c>
    </row>
    <row r="1125" spans="1:18" outlineLevel="1" x14ac:dyDescent="0.2">
      <c r="A1125" s="76" t="s">
        <v>120</v>
      </c>
      <c r="B1125" s="95" t="s">
        <v>163</v>
      </c>
      <c r="C1125" s="76" t="s">
        <v>21</v>
      </c>
      <c r="D1125" s="76" t="s">
        <v>59</v>
      </c>
      <c r="E1125" s="95" t="s">
        <v>102</v>
      </c>
      <c r="F1125" s="95" t="s">
        <v>3238</v>
      </c>
      <c r="G1125" s="95" t="s">
        <v>3241</v>
      </c>
      <c r="H1125" s="95" t="s">
        <v>352</v>
      </c>
      <c r="I1125" s="45" t="s">
        <v>1719</v>
      </c>
      <c r="J1125" s="95" t="str">
        <f>LEFT(DLILibrary[[#This Row],[DLI]], 3)</f>
        <v>DLR</v>
      </c>
      <c r="K1125" s="121">
        <v>3</v>
      </c>
      <c r="L1125" s="121">
        <f>IF(DLILibrary[[#This Row],[DLI/DLR]]="DLI",IF(J1126="DLR",0,DLILibrary[[#This Row],[Value of DLI (in mln)]]),DLILibrary[[#This Row],[Value of DLI (in mln)]])</f>
        <v>3</v>
      </c>
      <c r="M1125" s="239">
        <f>IF(DLILibrary[[#This Row],[DLI/DLR]]="DLI",DLILibrary[[#This Row],[Value of DLI (in mln)]]/(VLOOKUP(DLILibrary[[#This Row],[Project ID]],'RBF Projects'!A:U,12,FALSE)),0)</f>
        <v>0</v>
      </c>
      <c r="N1125" s="95" t="s">
        <v>61</v>
      </c>
      <c r="O1125" s="138" t="s">
        <v>472</v>
      </c>
      <c r="P1125" s="76" t="s">
        <v>27</v>
      </c>
      <c r="Q1125" s="95" t="s">
        <v>1527</v>
      </c>
      <c r="R1125" s="76" t="s">
        <v>62</v>
      </c>
    </row>
    <row r="1126" spans="1:18" outlineLevel="1" x14ac:dyDescent="0.2">
      <c r="A1126" s="76" t="s">
        <v>120</v>
      </c>
      <c r="B1126" s="95" t="s">
        <v>163</v>
      </c>
      <c r="C1126" s="76" t="s">
        <v>21</v>
      </c>
      <c r="D1126" s="76" t="s">
        <v>59</v>
      </c>
      <c r="E1126" s="95" t="s">
        <v>102</v>
      </c>
      <c r="F1126" s="95" t="s">
        <v>3238</v>
      </c>
      <c r="G1126" s="95" t="s">
        <v>3241</v>
      </c>
      <c r="H1126" s="95" t="s">
        <v>352</v>
      </c>
      <c r="I1126" s="45" t="s">
        <v>1720</v>
      </c>
      <c r="J1126" s="95" t="str">
        <f>LEFT(DLILibrary[[#This Row],[DLI]], 3)</f>
        <v>DLR</v>
      </c>
      <c r="K1126" s="121">
        <v>2</v>
      </c>
      <c r="L1126" s="121">
        <f>IF(DLILibrary[[#This Row],[DLI/DLR]]="DLI",IF(J1127="DLR",0,DLILibrary[[#This Row],[Value of DLI (in mln)]]),DLILibrary[[#This Row],[Value of DLI (in mln)]])</f>
        <v>2</v>
      </c>
      <c r="M1126" s="239">
        <f>IF(DLILibrary[[#This Row],[DLI/DLR]]="DLI",DLILibrary[[#This Row],[Value of DLI (in mln)]]/(VLOOKUP(DLILibrary[[#This Row],[Project ID]],'RBF Projects'!A:U,12,FALSE)),0)</f>
        <v>0</v>
      </c>
      <c r="N1126" s="95" t="s">
        <v>61</v>
      </c>
      <c r="O1126" s="138" t="s">
        <v>472</v>
      </c>
      <c r="P1126" s="76" t="s">
        <v>27</v>
      </c>
      <c r="Q1126" s="95" t="s">
        <v>1527</v>
      </c>
      <c r="R1126" s="76" t="s">
        <v>62</v>
      </c>
    </row>
    <row r="1127" spans="1:18" outlineLevel="1" x14ac:dyDescent="0.2">
      <c r="A1127" s="76" t="s">
        <v>120</v>
      </c>
      <c r="B1127" s="95" t="s">
        <v>163</v>
      </c>
      <c r="C1127" s="76" t="s">
        <v>21</v>
      </c>
      <c r="D1127" s="76" t="s">
        <v>59</v>
      </c>
      <c r="E1127" s="95" t="s">
        <v>102</v>
      </c>
      <c r="F1127" s="95" t="s">
        <v>3238</v>
      </c>
      <c r="G1127" s="95" t="s">
        <v>3241</v>
      </c>
      <c r="H1127" s="95" t="s">
        <v>352</v>
      </c>
      <c r="I1127" s="45" t="s">
        <v>1738</v>
      </c>
      <c r="J1127" s="95" t="str">
        <f>LEFT(DLILibrary[[#This Row],[DLI]], 3)</f>
        <v>DLR</v>
      </c>
      <c r="K1127" s="121">
        <v>3</v>
      </c>
      <c r="L1127" s="121">
        <f>IF(DLILibrary[[#This Row],[DLI/DLR]]="DLI",IF(J1128="DLR",0,DLILibrary[[#This Row],[Value of DLI (in mln)]]),DLILibrary[[#This Row],[Value of DLI (in mln)]])</f>
        <v>3</v>
      </c>
      <c r="M1127" s="239">
        <f>IF(DLILibrary[[#This Row],[DLI/DLR]]="DLI",DLILibrary[[#This Row],[Value of DLI (in mln)]]/(VLOOKUP(DLILibrary[[#This Row],[Project ID]],'RBF Projects'!A:U,12,FALSE)),0)</f>
        <v>0</v>
      </c>
      <c r="N1127" s="95" t="s">
        <v>61</v>
      </c>
      <c r="O1127" s="138" t="s">
        <v>472</v>
      </c>
      <c r="P1127" s="76" t="s">
        <v>27</v>
      </c>
      <c r="Q1127" s="95" t="s">
        <v>1527</v>
      </c>
      <c r="R1127" s="76" t="s">
        <v>62</v>
      </c>
    </row>
    <row r="1128" spans="1:18" outlineLevel="1" x14ac:dyDescent="0.2">
      <c r="A1128" s="76" t="s">
        <v>120</v>
      </c>
      <c r="B1128" s="95" t="s">
        <v>163</v>
      </c>
      <c r="C1128" s="76" t="s">
        <v>21</v>
      </c>
      <c r="D1128" s="76" t="s">
        <v>59</v>
      </c>
      <c r="E1128" s="95" t="s">
        <v>102</v>
      </c>
      <c r="F1128" s="95" t="s">
        <v>3238</v>
      </c>
      <c r="G1128" s="95" t="s">
        <v>3241</v>
      </c>
      <c r="H1128" s="95" t="s">
        <v>352</v>
      </c>
      <c r="I1128" s="45" t="s">
        <v>1739</v>
      </c>
      <c r="J1128" s="95" t="str">
        <f>LEFT(DLILibrary[[#This Row],[DLI]], 3)</f>
        <v>DLR</v>
      </c>
      <c r="K1128" s="121">
        <v>3</v>
      </c>
      <c r="L1128" s="121">
        <f>IF(DLILibrary[[#This Row],[DLI/DLR]]="DLI",IF(J1129="DLR",0,DLILibrary[[#This Row],[Value of DLI (in mln)]]),DLILibrary[[#This Row],[Value of DLI (in mln)]])</f>
        <v>3</v>
      </c>
      <c r="M1128" s="239">
        <f>IF(DLILibrary[[#This Row],[DLI/DLR]]="DLI",DLILibrary[[#This Row],[Value of DLI (in mln)]]/(VLOOKUP(DLILibrary[[#This Row],[Project ID]],'RBF Projects'!A:U,12,FALSE)),0)</f>
        <v>0</v>
      </c>
      <c r="N1128" s="95" t="s">
        <v>61</v>
      </c>
      <c r="O1128" s="138" t="s">
        <v>472</v>
      </c>
      <c r="P1128" s="76" t="s">
        <v>27</v>
      </c>
      <c r="Q1128" s="95" t="s">
        <v>1527</v>
      </c>
      <c r="R1128" s="76" t="s">
        <v>62</v>
      </c>
    </row>
    <row r="1129" spans="1:18" x14ac:dyDescent="0.2">
      <c r="A1129" s="76" t="s">
        <v>120</v>
      </c>
      <c r="B1129" s="95" t="s">
        <v>163</v>
      </c>
      <c r="C1129" s="76" t="s">
        <v>21</v>
      </c>
      <c r="D1129" s="76" t="s">
        <v>59</v>
      </c>
      <c r="E1129" s="95" t="s">
        <v>102</v>
      </c>
      <c r="F1129" s="95" t="s">
        <v>3238</v>
      </c>
      <c r="G1129" s="95" t="s">
        <v>2868</v>
      </c>
      <c r="H1129" s="95" t="s">
        <v>78</v>
      </c>
      <c r="I1129" s="135" t="s">
        <v>1721</v>
      </c>
      <c r="J1129" s="136" t="str">
        <f>LEFT(DLILibrary[[#This Row],[DLI]], 3)</f>
        <v>DLI</v>
      </c>
      <c r="K1129" s="137">
        <f>SUM(K1130:K1133)</f>
        <v>9</v>
      </c>
      <c r="L1129" s="137">
        <f>IF(DLILibrary[[#This Row],[DLI/DLR]]="DLI",IF(J1130="DLR",0,DLILibrary[[#This Row],[Value of DLI (in mln)]]),DLILibrary[[#This Row],[Value of DLI (in mln)]])</f>
        <v>0</v>
      </c>
      <c r="M1129" s="239">
        <f>IF(DLILibrary[[#This Row],[DLI/DLR]]="DLI",DLILibrary[[#This Row],[Value of DLI (in mln)]]/(VLOOKUP(DLILibrary[[#This Row],[Project ID]],'RBF Projects'!A:U,12,FALSE)),0)</f>
        <v>0.1</v>
      </c>
      <c r="N1129" s="95" t="s">
        <v>61</v>
      </c>
      <c r="O1129" s="138" t="s">
        <v>472</v>
      </c>
      <c r="P1129" s="76" t="s">
        <v>27</v>
      </c>
      <c r="Q1129" s="95" t="s">
        <v>1527</v>
      </c>
      <c r="R1129" s="76" t="s">
        <v>62</v>
      </c>
    </row>
    <row r="1130" spans="1:18" outlineLevel="1" x14ac:dyDescent="0.2">
      <c r="A1130" s="76" t="s">
        <v>120</v>
      </c>
      <c r="B1130" s="95" t="s">
        <v>163</v>
      </c>
      <c r="C1130" s="76" t="s">
        <v>21</v>
      </c>
      <c r="D1130" s="76" t="s">
        <v>59</v>
      </c>
      <c r="E1130" s="95" t="s">
        <v>102</v>
      </c>
      <c r="F1130" s="95" t="s">
        <v>3238</v>
      </c>
      <c r="G1130" s="95" t="s">
        <v>2868</v>
      </c>
      <c r="H1130" s="95" t="s">
        <v>78</v>
      </c>
      <c r="I1130" s="45" t="s">
        <v>2950</v>
      </c>
      <c r="J1130" s="95" t="str">
        <f>LEFT(DLILibrary[[#This Row],[DLI]], 3)</f>
        <v>DLR</v>
      </c>
      <c r="K1130" s="121">
        <v>3</v>
      </c>
      <c r="L1130" s="121">
        <f>IF(DLILibrary[[#This Row],[DLI/DLR]]="DLI",IF(J1131="DLR",0,DLILibrary[[#This Row],[Value of DLI (in mln)]]),DLILibrary[[#This Row],[Value of DLI (in mln)]])</f>
        <v>3</v>
      </c>
      <c r="M1130" s="239">
        <f>IF(DLILibrary[[#This Row],[DLI/DLR]]="DLI",DLILibrary[[#This Row],[Value of DLI (in mln)]]/(VLOOKUP(DLILibrary[[#This Row],[Project ID]],'RBF Projects'!A:U,12,FALSE)),0)</f>
        <v>0</v>
      </c>
      <c r="N1130" s="95" t="s">
        <v>61</v>
      </c>
      <c r="O1130" s="138" t="s">
        <v>472</v>
      </c>
      <c r="P1130" s="76" t="s">
        <v>27</v>
      </c>
      <c r="Q1130" s="95" t="s">
        <v>1730</v>
      </c>
      <c r="R1130" s="76" t="s">
        <v>62</v>
      </c>
    </row>
    <row r="1131" spans="1:18" outlineLevel="1" x14ac:dyDescent="0.2">
      <c r="A1131" s="76" t="s">
        <v>120</v>
      </c>
      <c r="B1131" s="95" t="s">
        <v>163</v>
      </c>
      <c r="C1131" s="76" t="s">
        <v>21</v>
      </c>
      <c r="D1131" s="76" t="s">
        <v>59</v>
      </c>
      <c r="E1131" s="95" t="s">
        <v>102</v>
      </c>
      <c r="F1131" s="95" t="s">
        <v>3238</v>
      </c>
      <c r="G1131" s="95" t="s">
        <v>2868</v>
      </c>
      <c r="H1131" s="95" t="s">
        <v>78</v>
      </c>
      <c r="I1131" s="45" t="s">
        <v>2951</v>
      </c>
      <c r="J1131" s="95" t="str">
        <f>LEFT(DLILibrary[[#This Row],[DLI]], 3)</f>
        <v>DLR</v>
      </c>
      <c r="K1131" s="121">
        <v>2</v>
      </c>
      <c r="L1131" s="121">
        <f>IF(DLILibrary[[#This Row],[DLI/DLR]]="DLI",IF(J1132="DLR",0,DLILibrary[[#This Row],[Value of DLI (in mln)]]),DLILibrary[[#This Row],[Value of DLI (in mln)]])</f>
        <v>2</v>
      </c>
      <c r="M1131" s="239">
        <f>IF(DLILibrary[[#This Row],[DLI/DLR]]="DLI",DLILibrary[[#This Row],[Value of DLI (in mln)]]/(VLOOKUP(DLILibrary[[#This Row],[Project ID]],'RBF Projects'!A:U,12,FALSE)),0)</f>
        <v>0</v>
      </c>
      <c r="N1131" s="95" t="s">
        <v>61</v>
      </c>
      <c r="O1131" s="138" t="s">
        <v>472</v>
      </c>
      <c r="P1131" s="76" t="s">
        <v>27</v>
      </c>
      <c r="Q1131" s="95" t="s">
        <v>1730</v>
      </c>
      <c r="R1131" s="76" t="s">
        <v>62</v>
      </c>
    </row>
    <row r="1132" spans="1:18" outlineLevel="1" x14ac:dyDescent="0.2">
      <c r="A1132" s="76" t="s">
        <v>120</v>
      </c>
      <c r="B1132" s="95" t="s">
        <v>163</v>
      </c>
      <c r="C1132" s="76" t="s">
        <v>21</v>
      </c>
      <c r="D1132" s="76" t="s">
        <v>59</v>
      </c>
      <c r="E1132" s="95" t="s">
        <v>102</v>
      </c>
      <c r="F1132" s="95" t="s">
        <v>3238</v>
      </c>
      <c r="G1132" s="95" t="s">
        <v>2868</v>
      </c>
      <c r="H1132" s="95" t="s">
        <v>78</v>
      </c>
      <c r="I1132" s="45" t="s">
        <v>2952</v>
      </c>
      <c r="J1132" s="95" t="str">
        <f>LEFT(DLILibrary[[#This Row],[DLI]], 3)</f>
        <v>DLR</v>
      </c>
      <c r="K1132" s="121">
        <v>2</v>
      </c>
      <c r="L1132" s="121">
        <f>IF(DLILibrary[[#This Row],[DLI/DLR]]="DLI",IF(J1133="DLR",0,DLILibrary[[#This Row],[Value of DLI (in mln)]]),DLILibrary[[#This Row],[Value of DLI (in mln)]])</f>
        <v>2</v>
      </c>
      <c r="M1132" s="239">
        <f>IF(DLILibrary[[#This Row],[DLI/DLR]]="DLI",DLILibrary[[#This Row],[Value of DLI (in mln)]]/(VLOOKUP(DLILibrary[[#This Row],[Project ID]],'RBF Projects'!A:U,12,FALSE)),0)</f>
        <v>0</v>
      </c>
      <c r="N1132" s="95" t="s">
        <v>61</v>
      </c>
      <c r="O1132" s="138" t="s">
        <v>472</v>
      </c>
      <c r="P1132" s="76" t="s">
        <v>27</v>
      </c>
      <c r="Q1132" s="95" t="s">
        <v>1730</v>
      </c>
      <c r="R1132" s="76" t="s">
        <v>62</v>
      </c>
    </row>
    <row r="1133" spans="1:18" outlineLevel="1" x14ac:dyDescent="0.2">
      <c r="A1133" s="76" t="s">
        <v>120</v>
      </c>
      <c r="B1133" s="95" t="s">
        <v>163</v>
      </c>
      <c r="C1133" s="76" t="s">
        <v>21</v>
      </c>
      <c r="D1133" s="76" t="s">
        <v>59</v>
      </c>
      <c r="E1133" s="95" t="s">
        <v>102</v>
      </c>
      <c r="F1133" s="95" t="s">
        <v>3238</v>
      </c>
      <c r="G1133" s="95" t="s">
        <v>2868</v>
      </c>
      <c r="H1133" s="95" t="s">
        <v>78</v>
      </c>
      <c r="I1133" s="45" t="s">
        <v>2953</v>
      </c>
      <c r="J1133" s="95" t="str">
        <f>LEFT(DLILibrary[[#This Row],[DLI]], 3)</f>
        <v>DLR</v>
      </c>
      <c r="K1133" s="121">
        <v>2</v>
      </c>
      <c r="L1133" s="121">
        <f>IF(DLILibrary[[#This Row],[DLI/DLR]]="DLI",IF(J1134="DLR",0,DLILibrary[[#This Row],[Value of DLI (in mln)]]),DLILibrary[[#This Row],[Value of DLI (in mln)]])</f>
        <v>2</v>
      </c>
      <c r="M1133" s="239">
        <f>IF(DLILibrary[[#This Row],[DLI/DLR]]="DLI",DLILibrary[[#This Row],[Value of DLI (in mln)]]/(VLOOKUP(DLILibrary[[#This Row],[Project ID]],'RBF Projects'!A:U,12,FALSE)),0)</f>
        <v>0</v>
      </c>
      <c r="N1133" s="95" t="s">
        <v>61</v>
      </c>
      <c r="O1133" s="138" t="s">
        <v>472</v>
      </c>
      <c r="P1133" s="76" t="s">
        <v>27</v>
      </c>
      <c r="Q1133" s="95" t="s">
        <v>1730</v>
      </c>
      <c r="R1133" s="76" t="s">
        <v>62</v>
      </c>
    </row>
    <row r="1134" spans="1:18" x14ac:dyDescent="0.2">
      <c r="A1134" s="76" t="s">
        <v>120</v>
      </c>
      <c r="B1134" s="95" t="s">
        <v>163</v>
      </c>
      <c r="C1134" s="76" t="s">
        <v>21</v>
      </c>
      <c r="D1134" s="76" t="s">
        <v>59</v>
      </c>
      <c r="E1134" s="95" t="s">
        <v>102</v>
      </c>
      <c r="F1134" s="95" t="s">
        <v>3238</v>
      </c>
      <c r="G1134" s="95" t="s">
        <v>2868</v>
      </c>
      <c r="H1134" s="95" t="s">
        <v>78</v>
      </c>
      <c r="I1134" s="135" t="s">
        <v>1722</v>
      </c>
      <c r="J1134" s="136" t="str">
        <f>LEFT(DLILibrary[[#This Row],[DLI]], 3)</f>
        <v>DLI</v>
      </c>
      <c r="K1134" s="137">
        <f>SUM(K1135:K1137)</f>
        <v>8</v>
      </c>
      <c r="L1134" s="137">
        <f>IF(DLILibrary[[#This Row],[DLI/DLR]]="DLI",IF(J1135="DLR",0,DLILibrary[[#This Row],[Value of DLI (in mln)]]),DLILibrary[[#This Row],[Value of DLI (in mln)]])</f>
        <v>0</v>
      </c>
      <c r="M1134" s="239">
        <f>IF(DLILibrary[[#This Row],[DLI/DLR]]="DLI",DLILibrary[[#This Row],[Value of DLI (in mln)]]/(VLOOKUP(DLILibrary[[#This Row],[Project ID]],'RBF Projects'!A:U,12,FALSE)),0)</f>
        <v>8.8888888888888892E-2</v>
      </c>
      <c r="N1134" s="95" t="s">
        <v>61</v>
      </c>
      <c r="O1134" s="138" t="s">
        <v>472</v>
      </c>
      <c r="P1134" s="76" t="s">
        <v>27</v>
      </c>
      <c r="Q1134" s="95" t="s">
        <v>1730</v>
      </c>
      <c r="R1134" s="76" t="s">
        <v>62</v>
      </c>
    </row>
    <row r="1135" spans="1:18" outlineLevel="1" x14ac:dyDescent="0.2">
      <c r="A1135" s="76" t="s">
        <v>120</v>
      </c>
      <c r="B1135" s="95" t="s">
        <v>163</v>
      </c>
      <c r="C1135" s="76" t="s">
        <v>21</v>
      </c>
      <c r="D1135" s="76" t="s">
        <v>59</v>
      </c>
      <c r="E1135" s="95" t="s">
        <v>102</v>
      </c>
      <c r="F1135" s="95" t="s">
        <v>3238</v>
      </c>
      <c r="G1135" s="95" t="s">
        <v>2868</v>
      </c>
      <c r="H1135" s="95" t="s">
        <v>78</v>
      </c>
      <c r="I1135" s="45" t="s">
        <v>1735</v>
      </c>
      <c r="J1135" s="95" t="str">
        <f>LEFT(DLILibrary[[#This Row],[DLI]], 3)</f>
        <v>DLR</v>
      </c>
      <c r="K1135" s="121">
        <v>3</v>
      </c>
      <c r="L1135" s="121">
        <f>IF(DLILibrary[[#This Row],[DLI/DLR]]="DLI",IF(J1136="DLR",0,DLILibrary[[#This Row],[Value of DLI (in mln)]]),DLILibrary[[#This Row],[Value of DLI (in mln)]])</f>
        <v>3</v>
      </c>
      <c r="M1135" s="239">
        <f>IF(DLILibrary[[#This Row],[DLI/DLR]]="DLI",DLILibrary[[#This Row],[Value of DLI (in mln)]]/(VLOOKUP(DLILibrary[[#This Row],[Project ID]],'RBF Projects'!A:U,12,FALSE)),0)</f>
        <v>0</v>
      </c>
      <c r="N1135" s="95" t="s">
        <v>61</v>
      </c>
      <c r="O1135" s="138" t="s">
        <v>472</v>
      </c>
      <c r="P1135" s="76" t="s">
        <v>27</v>
      </c>
      <c r="Q1135" s="95" t="s">
        <v>1730</v>
      </c>
      <c r="R1135" s="76" t="s">
        <v>62</v>
      </c>
    </row>
    <row r="1136" spans="1:18" outlineLevel="1" x14ac:dyDescent="0.2">
      <c r="A1136" s="76" t="s">
        <v>120</v>
      </c>
      <c r="B1136" s="95" t="s">
        <v>163</v>
      </c>
      <c r="C1136" s="76" t="s">
        <v>21</v>
      </c>
      <c r="D1136" s="76" t="s">
        <v>59</v>
      </c>
      <c r="E1136" s="95" t="s">
        <v>102</v>
      </c>
      <c r="F1136" s="95" t="s">
        <v>3238</v>
      </c>
      <c r="G1136" s="95" t="s">
        <v>2868</v>
      </c>
      <c r="H1136" s="95" t="s">
        <v>78</v>
      </c>
      <c r="I1136" s="45" t="s">
        <v>1736</v>
      </c>
      <c r="J1136" s="95" t="str">
        <f>LEFT(DLILibrary[[#This Row],[DLI]], 3)</f>
        <v>DLR</v>
      </c>
      <c r="K1136" s="121">
        <v>3</v>
      </c>
      <c r="L1136" s="121">
        <f>IF(DLILibrary[[#This Row],[DLI/DLR]]="DLI",IF(J1137="DLR",0,DLILibrary[[#This Row],[Value of DLI (in mln)]]),DLILibrary[[#This Row],[Value of DLI (in mln)]])</f>
        <v>3</v>
      </c>
      <c r="M1136" s="239">
        <f>IF(DLILibrary[[#This Row],[DLI/DLR]]="DLI",DLILibrary[[#This Row],[Value of DLI (in mln)]]/(VLOOKUP(DLILibrary[[#This Row],[Project ID]],'RBF Projects'!A:U,12,FALSE)),0)</f>
        <v>0</v>
      </c>
      <c r="N1136" s="95" t="s">
        <v>61</v>
      </c>
      <c r="O1136" s="138" t="s">
        <v>472</v>
      </c>
      <c r="P1136" s="76" t="s">
        <v>27</v>
      </c>
      <c r="Q1136" s="95" t="s">
        <v>1730</v>
      </c>
      <c r="R1136" s="76" t="s">
        <v>62</v>
      </c>
    </row>
    <row r="1137" spans="1:18" outlineLevel="1" x14ac:dyDescent="0.2">
      <c r="A1137" s="76" t="s">
        <v>120</v>
      </c>
      <c r="B1137" s="95" t="s">
        <v>163</v>
      </c>
      <c r="C1137" s="76" t="s">
        <v>21</v>
      </c>
      <c r="D1137" s="76" t="s">
        <v>59</v>
      </c>
      <c r="E1137" s="95" t="s">
        <v>102</v>
      </c>
      <c r="F1137" s="95" t="s">
        <v>3238</v>
      </c>
      <c r="G1137" s="95" t="s">
        <v>2868</v>
      </c>
      <c r="H1137" s="95" t="s">
        <v>78</v>
      </c>
      <c r="I1137" s="45" t="s">
        <v>1737</v>
      </c>
      <c r="J1137" s="95" t="str">
        <f>LEFT(DLILibrary[[#This Row],[DLI]], 3)</f>
        <v>DLR</v>
      </c>
      <c r="K1137" s="121">
        <v>2</v>
      </c>
      <c r="L1137" s="121">
        <f>IF(DLILibrary[[#This Row],[DLI/DLR]]="DLI",IF(J1138="DLR",0,DLILibrary[[#This Row],[Value of DLI (in mln)]]),DLILibrary[[#This Row],[Value of DLI (in mln)]])</f>
        <v>2</v>
      </c>
      <c r="M1137" s="239">
        <f>IF(DLILibrary[[#This Row],[DLI/DLR]]="DLI",DLILibrary[[#This Row],[Value of DLI (in mln)]]/(VLOOKUP(DLILibrary[[#This Row],[Project ID]],'RBF Projects'!A:U,12,FALSE)),0)</f>
        <v>0</v>
      </c>
      <c r="N1137" s="95" t="s">
        <v>61</v>
      </c>
      <c r="O1137" s="138" t="s">
        <v>472</v>
      </c>
      <c r="P1137" s="76" t="s">
        <v>27</v>
      </c>
      <c r="Q1137" s="95" t="s">
        <v>1730</v>
      </c>
      <c r="R1137" s="76" t="s">
        <v>62</v>
      </c>
    </row>
    <row r="1138" spans="1:18" s="78" customFormat="1" x14ac:dyDescent="0.2">
      <c r="A1138" s="77" t="s">
        <v>654</v>
      </c>
      <c r="B1138" s="78" t="s">
        <v>915</v>
      </c>
      <c r="C1138" s="77" t="s">
        <v>19</v>
      </c>
      <c r="D1138" s="77" t="s">
        <v>58</v>
      </c>
      <c r="E1138" s="78" t="s">
        <v>102</v>
      </c>
      <c r="F1138" s="78" t="s">
        <v>3238</v>
      </c>
      <c r="G1138" s="78" t="s">
        <v>2867</v>
      </c>
      <c r="H1138" s="78" t="s">
        <v>75</v>
      </c>
      <c r="I1138" s="129" t="s">
        <v>1748</v>
      </c>
      <c r="J1138" s="130" t="str">
        <f>LEFT(DLILibrary[[#This Row],[DLI]], 3)</f>
        <v>DLI</v>
      </c>
      <c r="K1138" s="131">
        <v>12</v>
      </c>
      <c r="L1138" s="131">
        <f>IF(DLILibrary[[#This Row],[DLI/DLR]]="DLI",IF(J1139="DLR",0,DLILibrary[[#This Row],[Value of DLI (in mln)]]),DLILibrary[[#This Row],[Value of DLI (in mln)]])</f>
        <v>0</v>
      </c>
      <c r="M1138" s="239">
        <f>IF(DLILibrary[[#This Row],[DLI/DLR]]="DLI",DLILibrary[[#This Row],[Value of DLI (in mln)]]/(VLOOKUP(DLILibrary[[#This Row],[Project ID]],'RBF Projects'!A:U,12,FALSE)),0)</f>
        <v>0.15</v>
      </c>
      <c r="N1138" s="78" t="s">
        <v>62</v>
      </c>
      <c r="O1138" s="133" t="s">
        <v>472</v>
      </c>
      <c r="P1138" s="77" t="s">
        <v>28</v>
      </c>
      <c r="Q1138" s="78" t="s">
        <v>1772</v>
      </c>
      <c r="R1138" s="77" t="s">
        <v>2278</v>
      </c>
    </row>
    <row r="1139" spans="1:18" outlineLevel="1" x14ac:dyDescent="0.2">
      <c r="A1139" s="76" t="s">
        <v>654</v>
      </c>
      <c r="B1139" s="95" t="s">
        <v>915</v>
      </c>
      <c r="C1139" s="76" t="s">
        <v>19</v>
      </c>
      <c r="D1139" s="76" t="s">
        <v>58</v>
      </c>
      <c r="E1139" s="95" t="s">
        <v>102</v>
      </c>
      <c r="F1139" s="95" t="s">
        <v>3238</v>
      </c>
      <c r="G1139" s="95" t="s">
        <v>2867</v>
      </c>
      <c r="H1139" s="95" t="s">
        <v>75</v>
      </c>
      <c r="I1139" s="45" t="s">
        <v>1749</v>
      </c>
      <c r="J1139" s="95" t="str">
        <f>LEFT(DLILibrary[[#This Row],[DLI]], 3)</f>
        <v>DLR</v>
      </c>
      <c r="K1139" s="121">
        <v>3</v>
      </c>
      <c r="L1139" s="121">
        <f>IF(DLILibrary[[#This Row],[DLI/DLR]]="DLI",IF(J1140="DLR",0,DLILibrary[[#This Row],[Value of DLI (in mln)]]),DLILibrary[[#This Row],[Value of DLI (in mln)]])</f>
        <v>3</v>
      </c>
      <c r="M1139" s="239">
        <f>IF(DLILibrary[[#This Row],[DLI/DLR]]="DLI",DLILibrary[[#This Row],[Value of DLI (in mln)]]/(VLOOKUP(DLILibrary[[#This Row],[Project ID]],'RBF Projects'!A:U,12,FALSE)),0)</f>
        <v>0</v>
      </c>
      <c r="N1139" s="95" t="s">
        <v>62</v>
      </c>
      <c r="O1139" s="138" t="s">
        <v>472</v>
      </c>
      <c r="P1139" s="76" t="s">
        <v>28</v>
      </c>
      <c r="Q1139" s="95" t="s">
        <v>1773</v>
      </c>
      <c r="R1139" s="76" t="s">
        <v>2572</v>
      </c>
    </row>
    <row r="1140" spans="1:18" outlineLevel="1" x14ac:dyDescent="0.2">
      <c r="A1140" s="76" t="s">
        <v>654</v>
      </c>
      <c r="B1140" s="95" t="s">
        <v>915</v>
      </c>
      <c r="C1140" s="76" t="s">
        <v>19</v>
      </c>
      <c r="D1140" s="76" t="s">
        <v>58</v>
      </c>
      <c r="E1140" s="95" t="s">
        <v>102</v>
      </c>
      <c r="F1140" s="95" t="s">
        <v>3238</v>
      </c>
      <c r="G1140" s="95" t="s">
        <v>2867</v>
      </c>
      <c r="H1140" s="95" t="s">
        <v>75</v>
      </c>
      <c r="I1140" s="45" t="s">
        <v>3124</v>
      </c>
      <c r="J1140" s="95" t="str">
        <f>LEFT(DLILibrary[[#This Row],[DLI]], 3)</f>
        <v>DLR</v>
      </c>
      <c r="K1140" s="121">
        <v>3</v>
      </c>
      <c r="L1140" s="121">
        <f>IF(DLILibrary[[#This Row],[DLI/DLR]]="DLI",IF(J1141="DLR",0,DLILibrary[[#This Row],[Value of DLI (in mln)]]),DLILibrary[[#This Row],[Value of DLI (in mln)]])</f>
        <v>3</v>
      </c>
      <c r="M1140" s="239">
        <f>IF(DLILibrary[[#This Row],[DLI/DLR]]="DLI",DLILibrary[[#This Row],[Value of DLI (in mln)]]/(VLOOKUP(DLILibrary[[#This Row],[Project ID]],'RBF Projects'!A:U,12,FALSE)),0)</f>
        <v>0</v>
      </c>
      <c r="N1140" s="95" t="s">
        <v>62</v>
      </c>
      <c r="O1140" s="138" t="s">
        <v>472</v>
      </c>
      <c r="P1140" s="76" t="s">
        <v>28</v>
      </c>
      <c r="Q1140" s="95" t="s">
        <v>1774</v>
      </c>
      <c r="R1140" s="76" t="s">
        <v>2572</v>
      </c>
    </row>
    <row r="1141" spans="1:18" outlineLevel="1" x14ac:dyDescent="0.2">
      <c r="A1141" s="76" t="s">
        <v>654</v>
      </c>
      <c r="B1141" s="95" t="s">
        <v>915</v>
      </c>
      <c r="C1141" s="76" t="s">
        <v>19</v>
      </c>
      <c r="D1141" s="76" t="s">
        <v>58</v>
      </c>
      <c r="E1141" s="95" t="s">
        <v>102</v>
      </c>
      <c r="F1141" s="95" t="s">
        <v>3238</v>
      </c>
      <c r="G1141" s="95" t="s">
        <v>2867</v>
      </c>
      <c r="H1141" s="95" t="s">
        <v>75</v>
      </c>
      <c r="I1141" s="45" t="s">
        <v>1750</v>
      </c>
      <c r="J1141" s="95" t="str">
        <f>LEFT(DLILibrary[[#This Row],[DLI]], 3)</f>
        <v>DLR</v>
      </c>
      <c r="K1141" s="121">
        <v>3</v>
      </c>
      <c r="L1141" s="121">
        <f>IF(DLILibrary[[#This Row],[DLI/DLR]]="DLI",IF(J1142="DLR",0,DLILibrary[[#This Row],[Value of DLI (in mln)]]),DLILibrary[[#This Row],[Value of DLI (in mln)]])</f>
        <v>3</v>
      </c>
      <c r="M1141" s="239">
        <f>IF(DLILibrary[[#This Row],[DLI/DLR]]="DLI",DLILibrary[[#This Row],[Value of DLI (in mln)]]/(VLOOKUP(DLILibrary[[#This Row],[Project ID]],'RBF Projects'!A:U,12,FALSE)),0)</f>
        <v>0</v>
      </c>
      <c r="N1141" s="95" t="s">
        <v>62</v>
      </c>
      <c r="O1141" s="138" t="s">
        <v>472</v>
      </c>
      <c r="P1141" s="76" t="s">
        <v>28</v>
      </c>
      <c r="Q1141" s="95" t="s">
        <v>1775</v>
      </c>
      <c r="R1141" s="76" t="s">
        <v>2572</v>
      </c>
    </row>
    <row r="1142" spans="1:18" outlineLevel="1" x14ac:dyDescent="0.2">
      <c r="A1142" s="76" t="s">
        <v>654</v>
      </c>
      <c r="B1142" s="95" t="s">
        <v>915</v>
      </c>
      <c r="C1142" s="76" t="s">
        <v>19</v>
      </c>
      <c r="D1142" s="76" t="s">
        <v>58</v>
      </c>
      <c r="E1142" s="95" t="s">
        <v>102</v>
      </c>
      <c r="F1142" s="95" t="s">
        <v>3238</v>
      </c>
      <c r="G1142" s="95" t="s">
        <v>2867</v>
      </c>
      <c r="H1142" s="95" t="s">
        <v>75</v>
      </c>
      <c r="I1142" s="45" t="s">
        <v>1751</v>
      </c>
      <c r="J1142" s="95" t="str">
        <f>LEFT(DLILibrary[[#This Row],[DLI]], 3)</f>
        <v>DLR</v>
      </c>
      <c r="K1142" s="121">
        <v>3</v>
      </c>
      <c r="L1142" s="121">
        <f>IF(DLILibrary[[#This Row],[DLI/DLR]]="DLI",IF(J1143="DLR",0,DLILibrary[[#This Row],[Value of DLI (in mln)]]),DLILibrary[[#This Row],[Value of DLI (in mln)]])</f>
        <v>3</v>
      </c>
      <c r="M1142" s="239">
        <f>IF(DLILibrary[[#This Row],[DLI/DLR]]="DLI",DLILibrary[[#This Row],[Value of DLI (in mln)]]/(VLOOKUP(DLILibrary[[#This Row],[Project ID]],'RBF Projects'!A:U,12,FALSE)),0)</f>
        <v>0</v>
      </c>
      <c r="N1142" s="95" t="s">
        <v>62</v>
      </c>
      <c r="O1142" s="138" t="s">
        <v>472</v>
      </c>
      <c r="P1142" s="76" t="s">
        <v>28</v>
      </c>
      <c r="Q1142" s="95" t="s">
        <v>1775</v>
      </c>
      <c r="R1142" s="76" t="s">
        <v>2571</v>
      </c>
    </row>
    <row r="1143" spans="1:18" x14ac:dyDescent="0.2">
      <c r="A1143" s="76" t="s">
        <v>654</v>
      </c>
      <c r="B1143" s="95" t="s">
        <v>915</v>
      </c>
      <c r="C1143" s="76" t="s">
        <v>19</v>
      </c>
      <c r="D1143" s="76" t="s">
        <v>58</v>
      </c>
      <c r="E1143" s="95" t="s">
        <v>102</v>
      </c>
      <c r="F1143" s="95" t="s">
        <v>3231</v>
      </c>
      <c r="G1143" s="95" t="s">
        <v>3266</v>
      </c>
      <c r="H1143" s="95" t="s">
        <v>75</v>
      </c>
      <c r="I1143" s="135" t="s">
        <v>1752</v>
      </c>
      <c r="J1143" s="136" t="str">
        <f>LEFT(DLILibrary[[#This Row],[DLI]], 3)</f>
        <v>DLI</v>
      </c>
      <c r="K1143" s="137">
        <v>18</v>
      </c>
      <c r="L1143" s="137">
        <f>IF(DLILibrary[[#This Row],[DLI/DLR]]="DLI",IF(J1144="DLR",0,DLILibrary[[#This Row],[Value of DLI (in mln)]]),DLILibrary[[#This Row],[Value of DLI (in mln)]])</f>
        <v>0</v>
      </c>
      <c r="M1143" s="239">
        <f>IF(DLILibrary[[#This Row],[DLI/DLR]]="DLI",DLILibrary[[#This Row],[Value of DLI (in mln)]]/(VLOOKUP(DLILibrary[[#This Row],[Project ID]],'RBF Projects'!A:U,12,FALSE)),0)</f>
        <v>0.22500000000000001</v>
      </c>
      <c r="N1143" s="95" t="s">
        <v>61</v>
      </c>
      <c r="O1143" s="138" t="s">
        <v>597</v>
      </c>
      <c r="P1143" s="76" t="s">
        <v>28</v>
      </c>
      <c r="Q1143" s="95" t="s">
        <v>1776</v>
      </c>
      <c r="R1143" s="76" t="s">
        <v>2278</v>
      </c>
    </row>
    <row r="1144" spans="1:18" outlineLevel="1" x14ac:dyDescent="0.2">
      <c r="A1144" s="76" t="s">
        <v>654</v>
      </c>
      <c r="B1144" s="95" t="s">
        <v>915</v>
      </c>
      <c r="C1144" s="76" t="s">
        <v>19</v>
      </c>
      <c r="D1144" s="76" t="s">
        <v>58</v>
      </c>
      <c r="E1144" s="95" t="s">
        <v>102</v>
      </c>
      <c r="F1144" s="95" t="s">
        <v>3231</v>
      </c>
      <c r="G1144" s="95" t="s">
        <v>3266</v>
      </c>
      <c r="H1144" s="95" t="s">
        <v>75</v>
      </c>
      <c r="I1144" s="45" t="s">
        <v>1753</v>
      </c>
      <c r="J1144" s="95" t="str">
        <f>LEFT(DLILibrary[[#This Row],[DLI]], 3)</f>
        <v>DLR</v>
      </c>
      <c r="K1144" s="121">
        <v>6</v>
      </c>
      <c r="L1144" s="121">
        <f>IF(DLILibrary[[#This Row],[DLI/DLR]]="DLI",IF(J1145="DLR",0,DLILibrary[[#This Row],[Value of DLI (in mln)]]),DLILibrary[[#This Row],[Value of DLI (in mln)]])</f>
        <v>6</v>
      </c>
      <c r="M1144" s="239">
        <f>IF(DLILibrary[[#This Row],[DLI/DLR]]="DLI",DLILibrary[[#This Row],[Value of DLI (in mln)]]/(VLOOKUP(DLILibrary[[#This Row],[Project ID]],'RBF Projects'!A:U,12,FALSE)),0)</f>
        <v>0</v>
      </c>
      <c r="N1144" s="95" t="s">
        <v>61</v>
      </c>
      <c r="O1144" s="45" t="s">
        <v>2954</v>
      </c>
      <c r="P1144" s="76" t="s">
        <v>28</v>
      </c>
      <c r="Q1144" s="95" t="s">
        <v>3553</v>
      </c>
      <c r="R1144" s="76" t="s">
        <v>2571</v>
      </c>
    </row>
    <row r="1145" spans="1:18" outlineLevel="1" x14ac:dyDescent="0.2">
      <c r="A1145" s="76" t="s">
        <v>654</v>
      </c>
      <c r="B1145" s="95" t="s">
        <v>915</v>
      </c>
      <c r="C1145" s="76" t="s">
        <v>19</v>
      </c>
      <c r="D1145" s="76" t="s">
        <v>58</v>
      </c>
      <c r="E1145" s="95" t="s">
        <v>102</v>
      </c>
      <c r="F1145" s="95" t="s">
        <v>3231</v>
      </c>
      <c r="G1145" s="95" t="s">
        <v>3471</v>
      </c>
      <c r="H1145" s="95" t="s">
        <v>75</v>
      </c>
      <c r="I1145" s="45" t="s">
        <v>1754</v>
      </c>
      <c r="J1145" s="95" t="str">
        <f>LEFT(DLILibrary[[#This Row],[DLI]], 3)</f>
        <v>DLR</v>
      </c>
      <c r="K1145" s="121">
        <v>6</v>
      </c>
      <c r="L1145" s="121">
        <f>IF(DLILibrary[[#This Row],[DLI/DLR]]="DLI",IF(J1146="DLR",0,DLILibrary[[#This Row],[Value of DLI (in mln)]]),DLILibrary[[#This Row],[Value of DLI (in mln)]])</f>
        <v>6</v>
      </c>
      <c r="M1145" s="239">
        <f>IF(DLILibrary[[#This Row],[DLI/DLR]]="DLI",DLILibrary[[#This Row],[Value of DLI (in mln)]]/(VLOOKUP(DLILibrary[[#This Row],[Project ID]],'RBF Projects'!A:U,12,FALSE)),0)</f>
        <v>0</v>
      </c>
      <c r="N1145" s="95" t="s">
        <v>61</v>
      </c>
      <c r="O1145" s="45" t="s">
        <v>1794</v>
      </c>
      <c r="P1145" s="76" t="s">
        <v>28</v>
      </c>
      <c r="Q1145" s="95" t="s">
        <v>1777</v>
      </c>
      <c r="R1145" s="76" t="s">
        <v>2571</v>
      </c>
    </row>
    <row r="1146" spans="1:18" outlineLevel="1" x14ac:dyDescent="0.2">
      <c r="A1146" s="76" t="s">
        <v>654</v>
      </c>
      <c r="B1146" s="95" t="s">
        <v>915</v>
      </c>
      <c r="C1146" s="76" t="s">
        <v>19</v>
      </c>
      <c r="D1146" s="76" t="s">
        <v>58</v>
      </c>
      <c r="E1146" s="95" t="s">
        <v>102</v>
      </c>
      <c r="F1146" s="95" t="s">
        <v>3231</v>
      </c>
      <c r="G1146" s="95" t="s">
        <v>3266</v>
      </c>
      <c r="H1146" s="95" t="s">
        <v>74</v>
      </c>
      <c r="I1146" s="45" t="s">
        <v>1755</v>
      </c>
      <c r="J1146" s="95" t="str">
        <f>LEFT(DLILibrary[[#This Row],[DLI]], 3)</f>
        <v>DLR</v>
      </c>
      <c r="K1146" s="121">
        <v>6</v>
      </c>
      <c r="L1146" s="121">
        <f>IF(DLILibrary[[#This Row],[DLI/DLR]]="DLI",IF(J1147="DLR",0,DLILibrary[[#This Row],[Value of DLI (in mln)]]),DLILibrary[[#This Row],[Value of DLI (in mln)]])</f>
        <v>6</v>
      </c>
      <c r="M1146" s="239">
        <f>IF(DLILibrary[[#This Row],[DLI/DLR]]="DLI",DLILibrary[[#This Row],[Value of DLI (in mln)]]/(VLOOKUP(DLILibrary[[#This Row],[Project ID]],'RBF Projects'!A:U,12,FALSE)),0)</f>
        <v>0</v>
      </c>
      <c r="N1146" s="95" t="s">
        <v>61</v>
      </c>
      <c r="O1146" s="45" t="s">
        <v>1793</v>
      </c>
      <c r="P1146" s="76" t="s">
        <v>28</v>
      </c>
      <c r="Q1146" s="95" t="s">
        <v>1777</v>
      </c>
      <c r="R1146" s="76" t="s">
        <v>2571</v>
      </c>
    </row>
    <row r="1147" spans="1:18" x14ac:dyDescent="0.2">
      <c r="A1147" s="76" t="s">
        <v>654</v>
      </c>
      <c r="B1147" s="95" t="s">
        <v>915</v>
      </c>
      <c r="C1147" s="76" t="s">
        <v>19</v>
      </c>
      <c r="D1147" s="76" t="s">
        <v>58</v>
      </c>
      <c r="E1147" s="95" t="s">
        <v>102</v>
      </c>
      <c r="F1147" s="95" t="s">
        <v>3238</v>
      </c>
      <c r="G1147" s="95" t="s">
        <v>1524</v>
      </c>
      <c r="H1147" s="95" t="s">
        <v>74</v>
      </c>
      <c r="I1147" s="135" t="s">
        <v>1756</v>
      </c>
      <c r="J1147" s="136" t="str">
        <f>LEFT(DLILibrary[[#This Row],[DLI]], 3)</f>
        <v>DLI</v>
      </c>
      <c r="K1147" s="137">
        <v>4</v>
      </c>
      <c r="L1147" s="137">
        <f>IF(DLILibrary[[#This Row],[DLI/DLR]]="DLI",IF(J1148="DLR",0,DLILibrary[[#This Row],[Value of DLI (in mln)]]),DLILibrary[[#This Row],[Value of DLI (in mln)]])</f>
        <v>0</v>
      </c>
      <c r="M1147" s="239">
        <f>IF(DLILibrary[[#This Row],[DLI/DLR]]="DLI",DLILibrary[[#This Row],[Value of DLI (in mln)]]/(VLOOKUP(DLILibrary[[#This Row],[Project ID]],'RBF Projects'!A:U,12,FALSE)),0)</f>
        <v>0.05</v>
      </c>
      <c r="N1147" s="95" t="s">
        <v>61</v>
      </c>
      <c r="O1147" s="138" t="s">
        <v>597</v>
      </c>
      <c r="P1147" s="76" t="s">
        <v>28</v>
      </c>
      <c r="Q1147" s="95" t="s">
        <v>1778</v>
      </c>
      <c r="R1147" s="76" t="s">
        <v>2278</v>
      </c>
    </row>
    <row r="1148" spans="1:18" outlineLevel="1" x14ac:dyDescent="0.2">
      <c r="A1148" s="76" t="s">
        <v>654</v>
      </c>
      <c r="B1148" s="95" t="s">
        <v>915</v>
      </c>
      <c r="C1148" s="76" t="s">
        <v>19</v>
      </c>
      <c r="D1148" s="76" t="s">
        <v>58</v>
      </c>
      <c r="E1148" s="95" t="s">
        <v>102</v>
      </c>
      <c r="F1148" s="95" t="s">
        <v>3238</v>
      </c>
      <c r="G1148" s="95" t="s">
        <v>1524</v>
      </c>
      <c r="H1148" s="95" t="s">
        <v>74</v>
      </c>
      <c r="I1148" s="45" t="s">
        <v>1757</v>
      </c>
      <c r="J1148" s="95" t="str">
        <f>LEFT(DLILibrary[[#This Row],[DLI]], 3)</f>
        <v>DLR</v>
      </c>
      <c r="K1148" s="121">
        <v>2</v>
      </c>
      <c r="L1148" s="121">
        <f>IF(DLILibrary[[#This Row],[DLI/DLR]]="DLI",IF(J1149="DLR",0,DLILibrary[[#This Row],[Value of DLI (in mln)]]),DLILibrary[[#This Row],[Value of DLI (in mln)]])</f>
        <v>2</v>
      </c>
      <c r="M1148" s="239">
        <f>IF(DLILibrary[[#This Row],[DLI/DLR]]="DLI",DLILibrary[[#This Row],[Value of DLI (in mln)]]/(VLOOKUP(DLILibrary[[#This Row],[Project ID]],'RBF Projects'!A:U,12,FALSE)),0)</f>
        <v>0</v>
      </c>
      <c r="N1148" s="95" t="s">
        <v>61</v>
      </c>
      <c r="O1148" s="45" t="s">
        <v>1795</v>
      </c>
      <c r="P1148" s="76" t="s">
        <v>28</v>
      </c>
      <c r="Q1148" s="95" t="s">
        <v>1779</v>
      </c>
      <c r="R1148" s="76" t="s">
        <v>2572</v>
      </c>
    </row>
    <row r="1149" spans="1:18" outlineLevel="1" x14ac:dyDescent="0.2">
      <c r="A1149" s="76" t="s">
        <v>654</v>
      </c>
      <c r="B1149" s="95" t="s">
        <v>915</v>
      </c>
      <c r="C1149" s="76" t="s">
        <v>19</v>
      </c>
      <c r="D1149" s="76" t="s">
        <v>58</v>
      </c>
      <c r="E1149" s="95" t="s">
        <v>102</v>
      </c>
      <c r="F1149" s="95" t="s">
        <v>3238</v>
      </c>
      <c r="G1149" s="95" t="s">
        <v>1524</v>
      </c>
      <c r="H1149" s="95" t="s">
        <v>74</v>
      </c>
      <c r="I1149" s="45" t="s">
        <v>1758</v>
      </c>
      <c r="J1149" s="95" t="str">
        <f>LEFT(DLILibrary[[#This Row],[DLI]], 3)</f>
        <v>DLR</v>
      </c>
      <c r="K1149" s="121">
        <v>2</v>
      </c>
      <c r="L1149" s="121">
        <f>IF(DLILibrary[[#This Row],[DLI/DLR]]="DLI",IF(J1150="DLR",0,DLILibrary[[#This Row],[Value of DLI (in mln)]]),DLILibrary[[#This Row],[Value of DLI (in mln)]])</f>
        <v>2</v>
      </c>
      <c r="M1149" s="239">
        <f>IF(DLILibrary[[#This Row],[DLI/DLR]]="DLI",DLILibrary[[#This Row],[Value of DLI (in mln)]]/(VLOOKUP(DLILibrary[[#This Row],[Project ID]],'RBF Projects'!A:U,12,FALSE)),0)</f>
        <v>0</v>
      </c>
      <c r="N1149" s="95" t="s">
        <v>61</v>
      </c>
      <c r="O1149" s="45" t="s">
        <v>1796</v>
      </c>
      <c r="P1149" s="76" t="s">
        <v>28</v>
      </c>
      <c r="Q1149" s="95" t="s">
        <v>1779</v>
      </c>
      <c r="R1149" s="76" t="s">
        <v>2571</v>
      </c>
    </row>
    <row r="1150" spans="1:18" x14ac:dyDescent="0.2">
      <c r="A1150" s="76" t="s">
        <v>654</v>
      </c>
      <c r="B1150" s="95" t="s">
        <v>915</v>
      </c>
      <c r="C1150" s="76" t="s">
        <v>19</v>
      </c>
      <c r="D1150" s="76" t="s">
        <v>58</v>
      </c>
      <c r="E1150" s="95" t="s">
        <v>102</v>
      </c>
      <c r="F1150" s="95" t="s">
        <v>2810</v>
      </c>
      <c r="G1150" s="95" t="s">
        <v>2815</v>
      </c>
      <c r="H1150" s="95" t="s">
        <v>74</v>
      </c>
      <c r="I1150" s="135" t="s">
        <v>2955</v>
      </c>
      <c r="J1150" s="136" t="str">
        <f>LEFT(DLILibrary[[#This Row],[DLI]], 3)</f>
        <v>DLI</v>
      </c>
      <c r="K1150" s="137">
        <v>5</v>
      </c>
      <c r="L1150" s="137">
        <f>IF(DLILibrary[[#This Row],[DLI/DLR]]="DLI",IF(J1151="DLR",0,DLILibrary[[#This Row],[Value of DLI (in mln)]]),DLILibrary[[#This Row],[Value of DLI (in mln)]])</f>
        <v>0</v>
      </c>
      <c r="M1150" s="239">
        <f>IF(DLILibrary[[#This Row],[DLI/DLR]]="DLI",DLILibrary[[#This Row],[Value of DLI (in mln)]]/(VLOOKUP(DLILibrary[[#This Row],[Project ID]],'RBF Projects'!A:U,12,FALSE)),0)</f>
        <v>6.25E-2</v>
      </c>
      <c r="N1150" s="95" t="s">
        <v>61</v>
      </c>
      <c r="O1150" s="138" t="s">
        <v>597</v>
      </c>
      <c r="P1150" s="76" t="s">
        <v>28</v>
      </c>
      <c r="Q1150" s="95" t="s">
        <v>1780</v>
      </c>
      <c r="R1150" s="76" t="s">
        <v>2279</v>
      </c>
    </row>
    <row r="1151" spans="1:18" outlineLevel="1" x14ac:dyDescent="0.2">
      <c r="A1151" s="76" t="s">
        <v>654</v>
      </c>
      <c r="B1151" s="95" t="s">
        <v>915</v>
      </c>
      <c r="C1151" s="76" t="s">
        <v>19</v>
      </c>
      <c r="D1151" s="76" t="s">
        <v>58</v>
      </c>
      <c r="E1151" s="95" t="s">
        <v>102</v>
      </c>
      <c r="F1151" s="95" t="s">
        <v>2810</v>
      </c>
      <c r="G1151" s="95" t="s">
        <v>2815</v>
      </c>
      <c r="H1151" s="95" t="s">
        <v>74</v>
      </c>
      <c r="I1151" s="45" t="s">
        <v>1759</v>
      </c>
      <c r="J1151" s="95" t="str">
        <f>LEFT(DLILibrary[[#This Row],[DLI]], 3)</f>
        <v>DLR</v>
      </c>
      <c r="K1151" s="121">
        <v>2</v>
      </c>
      <c r="L1151" s="121">
        <f>IF(DLILibrary[[#This Row],[DLI/DLR]]="DLI",IF(J1152="DLR",0,DLILibrary[[#This Row],[Value of DLI (in mln)]]),DLILibrary[[#This Row],[Value of DLI (in mln)]])</f>
        <v>2</v>
      </c>
      <c r="M1151" s="239">
        <f>IF(DLILibrary[[#This Row],[DLI/DLR]]="DLI",DLILibrary[[#This Row],[Value of DLI (in mln)]]/(VLOOKUP(DLILibrary[[#This Row],[Project ID]],'RBF Projects'!A:U,12,FALSE)),0)</f>
        <v>0</v>
      </c>
      <c r="N1151" s="95" t="s">
        <v>61</v>
      </c>
      <c r="O1151" s="45" t="s">
        <v>2956</v>
      </c>
      <c r="P1151" s="76" t="s">
        <v>28</v>
      </c>
      <c r="Q1151" s="95" t="s">
        <v>1781</v>
      </c>
      <c r="R1151" s="76" t="s">
        <v>2572</v>
      </c>
    </row>
    <row r="1152" spans="1:18" outlineLevel="1" x14ac:dyDescent="0.2">
      <c r="A1152" s="76" t="s">
        <v>654</v>
      </c>
      <c r="B1152" s="95" t="s">
        <v>915</v>
      </c>
      <c r="C1152" s="76" t="s">
        <v>19</v>
      </c>
      <c r="D1152" s="76" t="s">
        <v>58</v>
      </c>
      <c r="E1152" s="95" t="s">
        <v>102</v>
      </c>
      <c r="F1152" s="95" t="s">
        <v>2810</v>
      </c>
      <c r="G1152" s="95" t="s">
        <v>2815</v>
      </c>
      <c r="H1152" s="95" t="s">
        <v>78</v>
      </c>
      <c r="I1152" s="45" t="s">
        <v>1760</v>
      </c>
      <c r="J1152" s="95" t="str">
        <f>LEFT(DLILibrary[[#This Row],[DLI]], 3)</f>
        <v>DLR</v>
      </c>
      <c r="K1152" s="121">
        <v>3</v>
      </c>
      <c r="L1152" s="121">
        <f>IF(DLILibrary[[#This Row],[DLI/DLR]]="DLI",IF(J1153="DLR",0,DLILibrary[[#This Row],[Value of DLI (in mln)]]),DLILibrary[[#This Row],[Value of DLI (in mln)]])</f>
        <v>3</v>
      </c>
      <c r="M1152" s="239">
        <f>IF(DLILibrary[[#This Row],[DLI/DLR]]="DLI",DLILibrary[[#This Row],[Value of DLI (in mln)]]/(VLOOKUP(DLILibrary[[#This Row],[Project ID]],'RBF Projects'!A:U,12,FALSE)),0)</f>
        <v>0</v>
      </c>
      <c r="N1152" s="95" t="s">
        <v>61</v>
      </c>
      <c r="O1152" s="45" t="s">
        <v>2956</v>
      </c>
      <c r="P1152" s="76" t="s">
        <v>28</v>
      </c>
      <c r="Q1152" s="95" t="s">
        <v>1781</v>
      </c>
      <c r="R1152" s="76" t="s">
        <v>2572</v>
      </c>
    </row>
    <row r="1153" spans="1:18" x14ac:dyDescent="0.2">
      <c r="A1153" s="76" t="s">
        <v>654</v>
      </c>
      <c r="B1153" s="95" t="s">
        <v>915</v>
      </c>
      <c r="C1153" s="76" t="s">
        <v>19</v>
      </c>
      <c r="D1153" s="76" t="s">
        <v>58</v>
      </c>
      <c r="E1153" s="95" t="s">
        <v>102</v>
      </c>
      <c r="F1153" s="95" t="s">
        <v>3231</v>
      </c>
      <c r="G1153" s="95" t="s">
        <v>3472</v>
      </c>
      <c r="H1153" s="95" t="s">
        <v>78</v>
      </c>
      <c r="I1153" s="135" t="s">
        <v>1761</v>
      </c>
      <c r="J1153" s="136" t="str">
        <f>LEFT(DLILibrary[[#This Row],[DLI]], 3)</f>
        <v>DLI</v>
      </c>
      <c r="K1153" s="137">
        <v>4</v>
      </c>
      <c r="L1153" s="137">
        <f>IF(DLILibrary[[#This Row],[DLI/DLR]]="DLI",IF(J1154="DLR",0,DLILibrary[[#This Row],[Value of DLI (in mln)]]),DLILibrary[[#This Row],[Value of DLI (in mln)]])</f>
        <v>0</v>
      </c>
      <c r="M1153" s="239">
        <f>IF(DLILibrary[[#This Row],[DLI/DLR]]="DLI",DLILibrary[[#This Row],[Value of DLI (in mln)]]/(VLOOKUP(DLILibrary[[#This Row],[Project ID]],'RBF Projects'!A:U,12,FALSE)),0)</f>
        <v>0.05</v>
      </c>
      <c r="N1153" s="95" t="s">
        <v>61</v>
      </c>
      <c r="O1153" s="138" t="s">
        <v>597</v>
      </c>
      <c r="P1153" s="76" t="s">
        <v>28</v>
      </c>
      <c r="Q1153" s="95" t="s">
        <v>1782</v>
      </c>
      <c r="R1153" s="76" t="s">
        <v>2278</v>
      </c>
    </row>
    <row r="1154" spans="1:18" outlineLevel="1" x14ac:dyDescent="0.2">
      <c r="A1154" s="76" t="s">
        <v>654</v>
      </c>
      <c r="B1154" s="95" t="s">
        <v>915</v>
      </c>
      <c r="C1154" s="76" t="s">
        <v>19</v>
      </c>
      <c r="D1154" s="76" t="s">
        <v>58</v>
      </c>
      <c r="E1154" s="95" t="s">
        <v>102</v>
      </c>
      <c r="F1154" s="95" t="s">
        <v>3231</v>
      </c>
      <c r="G1154" s="95" t="s">
        <v>3472</v>
      </c>
      <c r="H1154" s="95" t="s">
        <v>78</v>
      </c>
      <c r="I1154" s="45" t="s">
        <v>1762</v>
      </c>
      <c r="J1154" s="95" t="str">
        <f>LEFT(DLILibrary[[#This Row],[DLI]], 3)</f>
        <v>DLR</v>
      </c>
      <c r="K1154" s="121">
        <v>4</v>
      </c>
      <c r="L1154" s="121">
        <f>IF(DLILibrary[[#This Row],[DLI/DLR]]="DLI",IF(J1155="DLR",0,DLILibrary[[#This Row],[Value of DLI (in mln)]]),DLILibrary[[#This Row],[Value of DLI (in mln)]])</f>
        <v>4</v>
      </c>
      <c r="M1154" s="239">
        <f>IF(DLILibrary[[#This Row],[DLI/DLR]]="DLI",DLILibrary[[#This Row],[Value of DLI (in mln)]]/(VLOOKUP(DLILibrary[[#This Row],[Project ID]],'RBF Projects'!A:U,12,FALSE)),0)</f>
        <v>0</v>
      </c>
      <c r="N1154" s="95" t="s">
        <v>61</v>
      </c>
      <c r="O1154" s="45" t="s">
        <v>1797</v>
      </c>
      <c r="P1154" s="76" t="s">
        <v>28</v>
      </c>
      <c r="Q1154" s="95" t="s">
        <v>1782</v>
      </c>
      <c r="R1154" s="76" t="s">
        <v>2571</v>
      </c>
    </row>
    <row r="1155" spans="1:18" x14ac:dyDescent="0.2">
      <c r="A1155" s="76" t="s">
        <v>654</v>
      </c>
      <c r="B1155" s="95" t="s">
        <v>915</v>
      </c>
      <c r="C1155" s="76" t="s">
        <v>19</v>
      </c>
      <c r="D1155" s="76" t="s">
        <v>58</v>
      </c>
      <c r="E1155" s="95" t="s">
        <v>102</v>
      </c>
      <c r="F1155" s="95" t="s">
        <v>3232</v>
      </c>
      <c r="G1155" s="95" t="s">
        <v>2831</v>
      </c>
      <c r="H1155" s="95" t="s">
        <v>352</v>
      </c>
      <c r="I1155" s="135" t="s">
        <v>1763</v>
      </c>
      <c r="J1155" s="136" t="str">
        <f>LEFT(DLILibrary[[#This Row],[DLI]], 3)</f>
        <v>DLI</v>
      </c>
      <c r="K1155" s="137">
        <v>8</v>
      </c>
      <c r="L1155" s="137">
        <f>IF(DLILibrary[[#This Row],[DLI/DLR]]="DLI",IF(J1156="DLR",0,DLILibrary[[#This Row],[Value of DLI (in mln)]]),DLILibrary[[#This Row],[Value of DLI (in mln)]])</f>
        <v>0</v>
      </c>
      <c r="M1155" s="239">
        <f>IF(DLILibrary[[#This Row],[DLI/DLR]]="DLI",DLILibrary[[#This Row],[Value of DLI (in mln)]]/(VLOOKUP(DLILibrary[[#This Row],[Project ID]],'RBF Projects'!A:U,12,FALSE)),0)</f>
        <v>0.1</v>
      </c>
      <c r="N1155" s="95" t="s">
        <v>61</v>
      </c>
      <c r="O1155" s="138" t="s">
        <v>597</v>
      </c>
      <c r="P1155" s="76" t="s">
        <v>28</v>
      </c>
      <c r="Q1155" s="95" t="s">
        <v>1783</v>
      </c>
      <c r="R1155" s="76" t="s">
        <v>2278</v>
      </c>
    </row>
    <row r="1156" spans="1:18" outlineLevel="1" x14ac:dyDescent="0.2">
      <c r="A1156" s="76" t="s">
        <v>654</v>
      </c>
      <c r="B1156" s="95" t="s">
        <v>915</v>
      </c>
      <c r="C1156" s="76" t="s">
        <v>19</v>
      </c>
      <c r="D1156" s="76" t="s">
        <v>58</v>
      </c>
      <c r="E1156" s="95" t="s">
        <v>102</v>
      </c>
      <c r="F1156" s="95" t="s">
        <v>3232</v>
      </c>
      <c r="G1156" s="95" t="s">
        <v>2831</v>
      </c>
      <c r="H1156" s="95" t="s">
        <v>352</v>
      </c>
      <c r="I1156" s="45" t="s">
        <v>1764</v>
      </c>
      <c r="J1156" s="95" t="str">
        <f>LEFT(DLILibrary[[#This Row],[DLI]], 3)</f>
        <v>DLR</v>
      </c>
      <c r="K1156" s="121">
        <v>2</v>
      </c>
      <c r="L1156" s="121">
        <f>IF(DLILibrary[[#This Row],[DLI/DLR]]="DLI",IF(J1157="DLR",0,DLILibrary[[#This Row],[Value of DLI (in mln)]]),DLILibrary[[#This Row],[Value of DLI (in mln)]])</f>
        <v>2</v>
      </c>
      <c r="M1156" s="239">
        <f>IF(DLILibrary[[#This Row],[DLI/DLR]]="DLI",DLILibrary[[#This Row],[Value of DLI (in mln)]]/(VLOOKUP(DLILibrary[[#This Row],[Project ID]],'RBF Projects'!A:U,12,FALSE)),0)</f>
        <v>0</v>
      </c>
      <c r="N1156" s="95" t="s">
        <v>61</v>
      </c>
      <c r="O1156" s="45" t="s">
        <v>1798</v>
      </c>
      <c r="P1156" s="76" t="s">
        <v>28</v>
      </c>
      <c r="Q1156" s="95" t="s">
        <v>1783</v>
      </c>
      <c r="R1156" s="76" t="s">
        <v>2573</v>
      </c>
    </row>
    <row r="1157" spans="1:18" outlineLevel="1" x14ac:dyDescent="0.2">
      <c r="A1157" s="76" t="s">
        <v>654</v>
      </c>
      <c r="B1157" s="95" t="s">
        <v>915</v>
      </c>
      <c r="C1157" s="76" t="s">
        <v>19</v>
      </c>
      <c r="D1157" s="76" t="s">
        <v>58</v>
      </c>
      <c r="E1157" s="95" t="s">
        <v>102</v>
      </c>
      <c r="F1157" s="95" t="s">
        <v>3232</v>
      </c>
      <c r="G1157" s="95" t="s">
        <v>2831</v>
      </c>
      <c r="H1157" s="95" t="s">
        <v>352</v>
      </c>
      <c r="I1157" s="45" t="s">
        <v>1765</v>
      </c>
      <c r="J1157" s="95" t="str">
        <f>LEFT(DLILibrary[[#This Row],[DLI]], 3)</f>
        <v>DLR</v>
      </c>
      <c r="K1157" s="121">
        <v>6</v>
      </c>
      <c r="L1157" s="121">
        <f>IF(DLILibrary[[#This Row],[DLI/DLR]]="DLI",IF(J1158="DLR",0,DLILibrary[[#This Row],[Value of DLI (in mln)]]),DLILibrary[[#This Row],[Value of DLI (in mln)]])</f>
        <v>6</v>
      </c>
      <c r="M1157" s="239">
        <f>IF(DLILibrary[[#This Row],[DLI/DLR]]="DLI",DLILibrary[[#This Row],[Value of DLI (in mln)]]/(VLOOKUP(DLILibrary[[#This Row],[Project ID]],'RBF Projects'!A:U,12,FALSE)),0)</f>
        <v>0</v>
      </c>
      <c r="N1157" s="95" t="s">
        <v>61</v>
      </c>
      <c r="O1157" s="45" t="s">
        <v>1791</v>
      </c>
      <c r="P1157" s="76" t="s">
        <v>28</v>
      </c>
      <c r="Q1157" s="95" t="s">
        <v>1783</v>
      </c>
      <c r="R1157" s="76" t="s">
        <v>2573</v>
      </c>
    </row>
    <row r="1158" spans="1:18" x14ac:dyDescent="0.2">
      <c r="A1158" s="76" t="s">
        <v>654</v>
      </c>
      <c r="B1158" s="95" t="s">
        <v>915</v>
      </c>
      <c r="C1158" s="76" t="s">
        <v>19</v>
      </c>
      <c r="D1158" s="76" t="s">
        <v>58</v>
      </c>
      <c r="E1158" s="95" t="s">
        <v>102</v>
      </c>
      <c r="F1158" s="95" t="s">
        <v>3230</v>
      </c>
      <c r="G1158" s="95" t="s">
        <v>3293</v>
      </c>
      <c r="H1158" s="95" t="s">
        <v>352</v>
      </c>
      <c r="I1158" s="135" t="s">
        <v>1766</v>
      </c>
      <c r="J1158" s="136" t="str">
        <f>LEFT(DLILibrary[[#This Row],[DLI]], 3)</f>
        <v>DLI</v>
      </c>
      <c r="K1158" s="137">
        <v>12</v>
      </c>
      <c r="L1158" s="137">
        <f>IF(DLILibrary[[#This Row],[DLI/DLR]]="DLI",IF(J1159="DLR",0,DLILibrary[[#This Row],[Value of DLI (in mln)]]),DLILibrary[[#This Row],[Value of DLI (in mln)]])</f>
        <v>0</v>
      </c>
      <c r="M1158" s="239">
        <f>IF(DLILibrary[[#This Row],[DLI/DLR]]="DLI",DLILibrary[[#This Row],[Value of DLI (in mln)]]/(VLOOKUP(DLILibrary[[#This Row],[Project ID]],'RBF Projects'!A:U,12,FALSE)),0)</f>
        <v>0.15</v>
      </c>
      <c r="N1158" s="95" t="s">
        <v>61</v>
      </c>
      <c r="O1158" s="138" t="s">
        <v>597</v>
      </c>
      <c r="P1158" s="76" t="s">
        <v>28</v>
      </c>
      <c r="Q1158" s="95" t="s">
        <v>1784</v>
      </c>
      <c r="R1158" s="76" t="s">
        <v>2382</v>
      </c>
    </row>
    <row r="1159" spans="1:18" outlineLevel="1" x14ac:dyDescent="0.2">
      <c r="A1159" s="76" t="s">
        <v>654</v>
      </c>
      <c r="B1159" s="95" t="s">
        <v>915</v>
      </c>
      <c r="C1159" s="76" t="s">
        <v>19</v>
      </c>
      <c r="D1159" s="76" t="s">
        <v>58</v>
      </c>
      <c r="E1159" s="95" t="s">
        <v>102</v>
      </c>
      <c r="F1159" s="95" t="s">
        <v>3230</v>
      </c>
      <c r="G1159" s="95" t="s">
        <v>3293</v>
      </c>
      <c r="H1159" s="95" t="s">
        <v>352</v>
      </c>
      <c r="I1159" s="45" t="s">
        <v>1801</v>
      </c>
      <c r="J1159" s="95" t="str">
        <f>LEFT(DLILibrary[[#This Row],[DLI]], 3)</f>
        <v>DLR</v>
      </c>
      <c r="K1159" s="121">
        <v>6</v>
      </c>
      <c r="L1159" s="121">
        <f>IF(DLILibrary[[#This Row],[DLI/DLR]]="DLI",IF(J1160="DLR",0,DLILibrary[[#This Row],[Value of DLI (in mln)]]),DLILibrary[[#This Row],[Value of DLI (in mln)]])</f>
        <v>6</v>
      </c>
      <c r="M1159" s="239">
        <f>IF(DLILibrary[[#This Row],[DLI/DLR]]="DLI",DLILibrary[[#This Row],[Value of DLI (in mln)]]/(VLOOKUP(DLILibrary[[#This Row],[Project ID]],'RBF Projects'!A:U,12,FALSE)),0)</f>
        <v>0</v>
      </c>
      <c r="N1159" s="95" t="s">
        <v>61</v>
      </c>
      <c r="O1159" s="45" t="s">
        <v>1790</v>
      </c>
      <c r="P1159" s="76" t="s">
        <v>28</v>
      </c>
      <c r="Q1159" s="95" t="s">
        <v>1785</v>
      </c>
      <c r="R1159" s="76" t="s">
        <v>2574</v>
      </c>
    </row>
    <row r="1160" spans="1:18" outlineLevel="1" x14ac:dyDescent="0.2">
      <c r="A1160" s="76" t="s">
        <v>654</v>
      </c>
      <c r="B1160" s="95" t="s">
        <v>915</v>
      </c>
      <c r="C1160" s="76" t="s">
        <v>19</v>
      </c>
      <c r="D1160" s="76" t="s">
        <v>58</v>
      </c>
      <c r="E1160" s="95" t="s">
        <v>102</v>
      </c>
      <c r="F1160" s="95" t="s">
        <v>3230</v>
      </c>
      <c r="G1160" s="95" t="s">
        <v>49</v>
      </c>
      <c r="H1160" s="95" t="s">
        <v>352</v>
      </c>
      <c r="I1160" s="45" t="s">
        <v>1767</v>
      </c>
      <c r="J1160" s="95" t="str">
        <f>LEFT(DLILibrary[[#This Row],[DLI]], 3)</f>
        <v>DLR</v>
      </c>
      <c r="K1160" s="121">
        <v>6</v>
      </c>
      <c r="L1160" s="121">
        <f>IF(DLILibrary[[#This Row],[DLI/DLR]]="DLI",IF(J1161="DLR",0,DLILibrary[[#This Row],[Value of DLI (in mln)]]),DLILibrary[[#This Row],[Value of DLI (in mln)]])</f>
        <v>6</v>
      </c>
      <c r="M1160" s="239">
        <f>IF(DLILibrary[[#This Row],[DLI/DLR]]="DLI",DLILibrary[[#This Row],[Value of DLI (in mln)]]/(VLOOKUP(DLILibrary[[#This Row],[Project ID]],'RBF Projects'!A:U,12,FALSE)),0)</f>
        <v>0</v>
      </c>
      <c r="N1160" s="95" t="s">
        <v>61</v>
      </c>
      <c r="O1160" s="45" t="s">
        <v>1789</v>
      </c>
      <c r="P1160" s="76" t="s">
        <v>28</v>
      </c>
      <c r="Q1160" s="95" t="s">
        <v>1785</v>
      </c>
      <c r="R1160" s="76" t="s">
        <v>2574</v>
      </c>
    </row>
    <row r="1161" spans="1:18" x14ac:dyDescent="0.2">
      <c r="A1161" s="76" t="s">
        <v>654</v>
      </c>
      <c r="B1161" s="95" t="s">
        <v>915</v>
      </c>
      <c r="C1161" s="76" t="s">
        <v>19</v>
      </c>
      <c r="D1161" s="76" t="s">
        <v>58</v>
      </c>
      <c r="E1161" s="95" t="s">
        <v>102</v>
      </c>
      <c r="F1161" s="95" t="s">
        <v>3238</v>
      </c>
      <c r="G1161" s="95" t="s">
        <v>3243</v>
      </c>
      <c r="H1161" s="95" t="s">
        <v>78</v>
      </c>
      <c r="I1161" s="135" t="s">
        <v>1768</v>
      </c>
      <c r="J1161" s="136" t="str">
        <f>LEFT(DLILibrary[[#This Row],[DLI]], 3)</f>
        <v>DLI</v>
      </c>
      <c r="K1161" s="137">
        <v>15</v>
      </c>
      <c r="L1161" s="137">
        <f>IF(DLILibrary[[#This Row],[DLI/DLR]]="DLI",IF(J1162="DLR",0,DLILibrary[[#This Row],[Value of DLI (in mln)]]),DLILibrary[[#This Row],[Value of DLI (in mln)]])</f>
        <v>0</v>
      </c>
      <c r="M1161" s="239">
        <f>IF(DLILibrary[[#This Row],[DLI/DLR]]="DLI",DLILibrary[[#This Row],[Value of DLI (in mln)]]/(VLOOKUP(DLILibrary[[#This Row],[Project ID]],'RBF Projects'!A:U,12,FALSE)),0)</f>
        <v>0.1875</v>
      </c>
      <c r="N1161" s="95" t="s">
        <v>61</v>
      </c>
      <c r="O1161" s="138" t="s">
        <v>597</v>
      </c>
      <c r="P1161" s="76" t="s">
        <v>28</v>
      </c>
      <c r="Q1161" s="95" t="s">
        <v>1786</v>
      </c>
      <c r="R1161" s="76" t="s">
        <v>2382</v>
      </c>
    </row>
    <row r="1162" spans="1:18" outlineLevel="1" x14ac:dyDescent="0.2">
      <c r="A1162" s="76" t="s">
        <v>654</v>
      </c>
      <c r="B1162" s="95" t="s">
        <v>915</v>
      </c>
      <c r="C1162" s="76" t="s">
        <v>19</v>
      </c>
      <c r="D1162" s="76" t="s">
        <v>58</v>
      </c>
      <c r="E1162" s="95" t="s">
        <v>102</v>
      </c>
      <c r="F1162" s="95" t="s">
        <v>3238</v>
      </c>
      <c r="G1162" s="95" t="s">
        <v>3243</v>
      </c>
      <c r="H1162" s="95" t="s">
        <v>78</v>
      </c>
      <c r="I1162" s="45" t="s">
        <v>1792</v>
      </c>
      <c r="J1162" s="95" t="str">
        <f>LEFT(DLILibrary[[#This Row],[DLI]], 3)</f>
        <v>DLR</v>
      </c>
      <c r="K1162" s="121">
        <v>10</v>
      </c>
      <c r="L1162" s="121">
        <f>IF(DLILibrary[[#This Row],[DLI/DLR]]="DLI",IF(J1163="DLR",0,DLILibrary[[#This Row],[Value of DLI (in mln)]]),DLILibrary[[#This Row],[Value of DLI (in mln)]])</f>
        <v>10</v>
      </c>
      <c r="M1162" s="239">
        <f>IF(DLILibrary[[#This Row],[DLI/DLR]]="DLI",DLILibrary[[#This Row],[Value of DLI (in mln)]]/(VLOOKUP(DLILibrary[[#This Row],[Project ID]],'RBF Projects'!A:U,12,FALSE)),0)</f>
        <v>0</v>
      </c>
      <c r="N1162" s="95" t="s">
        <v>61</v>
      </c>
      <c r="O1162" s="45" t="s">
        <v>1800</v>
      </c>
      <c r="P1162" s="76" t="s">
        <v>28</v>
      </c>
      <c r="Q1162" s="95" t="s">
        <v>1787</v>
      </c>
      <c r="R1162" s="76" t="s">
        <v>2574</v>
      </c>
    </row>
    <row r="1163" spans="1:18" ht="13.5" customHeight="1" outlineLevel="1" x14ac:dyDescent="0.2">
      <c r="A1163" s="76" t="s">
        <v>654</v>
      </c>
      <c r="B1163" s="95" t="s">
        <v>915</v>
      </c>
      <c r="C1163" s="76" t="s">
        <v>19</v>
      </c>
      <c r="D1163" s="76" t="s">
        <v>58</v>
      </c>
      <c r="E1163" s="95" t="s">
        <v>102</v>
      </c>
      <c r="F1163" s="95" t="s">
        <v>3238</v>
      </c>
      <c r="G1163" s="95" t="s">
        <v>3243</v>
      </c>
      <c r="H1163" s="95" t="s">
        <v>78</v>
      </c>
      <c r="I1163" s="45" t="s">
        <v>1769</v>
      </c>
      <c r="J1163" s="95" t="str">
        <f>LEFT(DLILibrary[[#This Row],[DLI]], 3)</f>
        <v>DLR</v>
      </c>
      <c r="K1163" s="121">
        <v>5</v>
      </c>
      <c r="L1163" s="121">
        <f>IF(DLILibrary[[#This Row],[DLI/DLR]]="DLI",IF(J1164="DLR",0,DLILibrary[[#This Row],[Value of DLI (in mln)]]),DLILibrary[[#This Row],[Value of DLI (in mln)]])</f>
        <v>5</v>
      </c>
      <c r="M1163" s="239">
        <f>IF(DLILibrary[[#This Row],[DLI/DLR]]="DLI",DLILibrary[[#This Row],[Value of DLI (in mln)]]/(VLOOKUP(DLILibrary[[#This Row],[Project ID]],'RBF Projects'!A:U,12,FALSE)),0)</f>
        <v>0</v>
      </c>
      <c r="N1163" s="95" t="s">
        <v>61</v>
      </c>
      <c r="O1163" s="45" t="s">
        <v>1799</v>
      </c>
      <c r="P1163" s="76" t="s">
        <v>28</v>
      </c>
      <c r="Q1163" s="95" t="s">
        <v>1787</v>
      </c>
      <c r="R1163" s="76" t="s">
        <v>2574</v>
      </c>
    </row>
    <row r="1164" spans="1:18" x14ac:dyDescent="0.2">
      <c r="A1164" s="76" t="s">
        <v>654</v>
      </c>
      <c r="B1164" s="95" t="s">
        <v>915</v>
      </c>
      <c r="C1164" s="76" t="s">
        <v>19</v>
      </c>
      <c r="D1164" s="76" t="s">
        <v>58</v>
      </c>
      <c r="E1164" s="95" t="s">
        <v>102</v>
      </c>
      <c r="F1164" s="95" t="s">
        <v>3238</v>
      </c>
      <c r="G1164" s="95" t="s">
        <v>2867</v>
      </c>
      <c r="H1164" s="95" t="s">
        <v>75</v>
      </c>
      <c r="I1164" s="135" t="s">
        <v>1770</v>
      </c>
      <c r="J1164" s="136" t="str">
        <f>LEFT(DLILibrary[[#This Row],[DLI]], 3)</f>
        <v>DLI</v>
      </c>
      <c r="K1164" s="137">
        <v>2</v>
      </c>
      <c r="L1164" s="137">
        <f>IF(DLILibrary[[#This Row],[DLI/DLR]]="DLI",IF(J1165="DLR",0,DLILibrary[[#This Row],[Value of DLI (in mln)]]),DLILibrary[[#This Row],[Value of DLI (in mln)]])</f>
        <v>0</v>
      </c>
      <c r="M1164" s="239">
        <f>IF(DLILibrary[[#This Row],[DLI/DLR]]="DLI",DLILibrary[[#This Row],[Value of DLI (in mln)]]/(VLOOKUP(DLILibrary[[#This Row],[Project ID]],'RBF Projects'!A:U,12,FALSE)),0)</f>
        <v>2.5000000000000001E-2</v>
      </c>
      <c r="N1164" s="95" t="s">
        <v>61</v>
      </c>
      <c r="O1164" s="138" t="s">
        <v>597</v>
      </c>
      <c r="P1164" s="76" t="s">
        <v>28</v>
      </c>
      <c r="Q1164" s="95" t="s">
        <v>1788</v>
      </c>
      <c r="R1164" s="76" t="s">
        <v>2382</v>
      </c>
    </row>
    <row r="1165" spans="1:18" outlineLevel="1" x14ac:dyDescent="0.2">
      <c r="A1165" s="76" t="s">
        <v>654</v>
      </c>
      <c r="B1165" s="95" t="s">
        <v>915</v>
      </c>
      <c r="C1165" s="76" t="s">
        <v>19</v>
      </c>
      <c r="D1165" s="76" t="s">
        <v>58</v>
      </c>
      <c r="E1165" s="95" t="s">
        <v>102</v>
      </c>
      <c r="F1165" s="95" t="s">
        <v>3238</v>
      </c>
      <c r="G1165" s="95" t="s">
        <v>2867</v>
      </c>
      <c r="H1165" s="95" t="s">
        <v>75</v>
      </c>
      <c r="I1165" s="45" t="s">
        <v>1771</v>
      </c>
      <c r="J1165" s="95" t="str">
        <f>LEFT(DLILibrary[[#This Row],[DLI]], 3)</f>
        <v>DLR</v>
      </c>
      <c r="K1165" s="121">
        <v>2</v>
      </c>
      <c r="L1165" s="121">
        <f>IF(DLILibrary[[#This Row],[DLI/DLR]]="DLI",IF(J1166="DLR",0,DLILibrary[[#This Row],[Value of DLI (in mln)]]),DLILibrary[[#This Row],[Value of DLI (in mln)]])</f>
        <v>2</v>
      </c>
      <c r="M1165" s="239">
        <f>IF(DLILibrary[[#This Row],[DLI/DLR]]="DLI",DLILibrary[[#This Row],[Value of DLI (in mln)]]/(VLOOKUP(DLILibrary[[#This Row],[Project ID]],'RBF Projects'!A:U,12,FALSE)),0)</f>
        <v>0</v>
      </c>
      <c r="N1165" s="95" t="s">
        <v>61</v>
      </c>
      <c r="O1165" s="45" t="s">
        <v>2790</v>
      </c>
      <c r="P1165" s="76" t="s">
        <v>28</v>
      </c>
      <c r="Q1165" s="95" t="s">
        <v>1788</v>
      </c>
      <c r="R1165" s="76" t="s">
        <v>2574</v>
      </c>
    </row>
    <row r="1166" spans="1:18" s="78" customFormat="1" x14ac:dyDescent="0.2">
      <c r="A1166" s="77" t="s">
        <v>111</v>
      </c>
      <c r="B1166" s="78" t="s">
        <v>164</v>
      </c>
      <c r="C1166" s="77" t="s">
        <v>19</v>
      </c>
      <c r="D1166" s="77" t="s">
        <v>59</v>
      </c>
      <c r="E1166" s="78" t="s">
        <v>102</v>
      </c>
      <c r="F1166" s="78" t="s">
        <v>3236</v>
      </c>
      <c r="G1166" s="78" t="s">
        <v>3251</v>
      </c>
      <c r="H1166" s="78" t="s">
        <v>352</v>
      </c>
      <c r="I1166" s="129" t="s">
        <v>2957</v>
      </c>
      <c r="J1166" s="130" t="str">
        <f>LEFT(DLILibrary[[#This Row],[DLI]], 3)</f>
        <v>DLI</v>
      </c>
      <c r="K1166" s="131">
        <v>20</v>
      </c>
      <c r="L1166" s="131">
        <f>IF(DLILibrary[[#This Row],[DLI/DLR]]="DLI",IF(J1167="DLR",0,DLILibrary[[#This Row],[Value of DLI (in mln)]]),DLILibrary[[#This Row],[Value of DLI (in mln)]])</f>
        <v>0</v>
      </c>
      <c r="M1166" s="239">
        <f>IF(DLILibrary[[#This Row],[DLI/DLR]]="DLI",DLILibrary[[#This Row],[Value of DLI (in mln)]]/(VLOOKUP(DLILibrary[[#This Row],[Project ID]],'RBF Projects'!A:U,12,FALSE)),0)</f>
        <v>0.39215686274509803</v>
      </c>
      <c r="N1166" s="78" t="s">
        <v>63</v>
      </c>
      <c r="O1166" s="164"/>
      <c r="P1166" s="77" t="s">
        <v>28</v>
      </c>
      <c r="Q1166" s="78" t="s">
        <v>995</v>
      </c>
      <c r="R1166" s="77" t="s">
        <v>62</v>
      </c>
    </row>
    <row r="1167" spans="1:18" outlineLevel="1" x14ac:dyDescent="0.2">
      <c r="A1167" s="76" t="s">
        <v>111</v>
      </c>
      <c r="B1167" s="95" t="s">
        <v>164</v>
      </c>
      <c r="C1167" s="76" t="s">
        <v>19</v>
      </c>
      <c r="D1167" s="76" t="s">
        <v>59</v>
      </c>
      <c r="E1167" s="95" t="s">
        <v>102</v>
      </c>
      <c r="F1167" s="95" t="s">
        <v>3236</v>
      </c>
      <c r="G1167" s="95" t="s">
        <v>3251</v>
      </c>
      <c r="H1167" s="95" t="s">
        <v>352</v>
      </c>
      <c r="I1167" s="45" t="s">
        <v>3125</v>
      </c>
      <c r="J1167" s="95" t="str">
        <f>LEFT(DLILibrary[[#This Row],[DLI]], 3)</f>
        <v>DLR</v>
      </c>
      <c r="K1167" s="121">
        <v>2</v>
      </c>
      <c r="L1167" s="121">
        <f>IF(DLILibrary[[#This Row],[DLI/DLR]]="DLI",IF(J1168="DLR",0,DLILibrary[[#This Row],[Value of DLI (in mln)]]),DLILibrary[[#This Row],[Value of DLI (in mln)]])</f>
        <v>2</v>
      </c>
      <c r="M1167" s="239">
        <f>IF(DLILibrary[[#This Row],[DLI/DLR]]="DLI",DLILibrary[[#This Row],[Value of DLI (in mln)]]/(VLOOKUP(DLILibrary[[#This Row],[Project ID]],'RBF Projects'!A:U,12,FALSE)),0)</f>
        <v>0</v>
      </c>
      <c r="N1167" s="95" t="s">
        <v>63</v>
      </c>
      <c r="O1167" s="138" t="s">
        <v>472</v>
      </c>
      <c r="P1167" s="76" t="s">
        <v>28</v>
      </c>
      <c r="Q1167" s="95" t="s">
        <v>1829</v>
      </c>
      <c r="R1167" s="76" t="s">
        <v>62</v>
      </c>
    </row>
    <row r="1168" spans="1:18" outlineLevel="1" x14ac:dyDescent="0.2">
      <c r="A1168" s="76" t="s">
        <v>111</v>
      </c>
      <c r="B1168" s="95" t="s">
        <v>164</v>
      </c>
      <c r="C1168" s="76" t="s">
        <v>19</v>
      </c>
      <c r="D1168" s="76" t="s">
        <v>59</v>
      </c>
      <c r="E1168" s="95" t="s">
        <v>102</v>
      </c>
      <c r="F1168" s="95" t="s">
        <v>3236</v>
      </c>
      <c r="G1168" s="95" t="s">
        <v>3251</v>
      </c>
      <c r="H1168" s="95" t="s">
        <v>352</v>
      </c>
      <c r="I1168" s="45" t="s">
        <v>2958</v>
      </c>
      <c r="J1168" s="95" t="str">
        <f>LEFT(DLILibrary[[#This Row],[DLI]], 3)</f>
        <v>DLR</v>
      </c>
      <c r="K1168" s="121">
        <v>1</v>
      </c>
      <c r="L1168" s="121">
        <f>IF(DLILibrary[[#This Row],[DLI/DLR]]="DLI",IF(J1169="DLR",0,DLILibrary[[#This Row],[Value of DLI (in mln)]]),DLILibrary[[#This Row],[Value of DLI (in mln)]])</f>
        <v>1</v>
      </c>
      <c r="M1168" s="239">
        <f>IF(DLILibrary[[#This Row],[DLI/DLR]]="DLI",DLILibrary[[#This Row],[Value of DLI (in mln)]]/(VLOOKUP(DLILibrary[[#This Row],[Project ID]],'RBF Projects'!A:U,12,FALSE)),0)</f>
        <v>0</v>
      </c>
      <c r="N1168" s="95" t="s">
        <v>63</v>
      </c>
      <c r="O1168" s="138" t="s">
        <v>472</v>
      </c>
      <c r="P1168" s="76" t="s">
        <v>28</v>
      </c>
      <c r="Q1168" s="95" t="s">
        <v>1816</v>
      </c>
      <c r="R1168" s="76" t="s">
        <v>62</v>
      </c>
    </row>
    <row r="1169" spans="1:18" outlineLevel="1" x14ac:dyDescent="0.2">
      <c r="A1169" s="76" t="s">
        <v>111</v>
      </c>
      <c r="B1169" s="95" t="s">
        <v>164</v>
      </c>
      <c r="C1169" s="76" t="s">
        <v>19</v>
      </c>
      <c r="D1169" s="76" t="s">
        <v>59</v>
      </c>
      <c r="E1169" s="95" t="s">
        <v>102</v>
      </c>
      <c r="F1169" s="95" t="s">
        <v>2810</v>
      </c>
      <c r="G1169" s="95" t="s">
        <v>2817</v>
      </c>
      <c r="H1169" s="95" t="s">
        <v>352</v>
      </c>
      <c r="I1169" s="45" t="s">
        <v>3126</v>
      </c>
      <c r="J1169" s="95" t="str">
        <f>LEFT(DLILibrary[[#This Row],[DLI]], 3)</f>
        <v>DLR</v>
      </c>
      <c r="K1169" s="121">
        <v>2</v>
      </c>
      <c r="L1169" s="121">
        <f>IF(DLILibrary[[#This Row],[DLI/DLR]]="DLI",IF(J1170="DLR",0,DLILibrary[[#This Row],[Value of DLI (in mln)]]),DLILibrary[[#This Row],[Value of DLI (in mln)]])</f>
        <v>2</v>
      </c>
      <c r="M1169" s="239">
        <f>IF(DLILibrary[[#This Row],[DLI/DLR]]="DLI",DLILibrary[[#This Row],[Value of DLI (in mln)]]/(VLOOKUP(DLILibrary[[#This Row],[Project ID]],'RBF Projects'!A:U,12,FALSE)),0)</f>
        <v>0</v>
      </c>
      <c r="N1169" s="95" t="s">
        <v>63</v>
      </c>
      <c r="O1169" s="138" t="s">
        <v>472</v>
      </c>
      <c r="P1169" s="76" t="s">
        <v>28</v>
      </c>
      <c r="Q1169" s="95" t="s">
        <v>1817</v>
      </c>
      <c r="R1169" s="76" t="s">
        <v>62</v>
      </c>
    </row>
    <row r="1170" spans="1:18" outlineLevel="1" x14ac:dyDescent="0.2">
      <c r="A1170" s="76" t="s">
        <v>111</v>
      </c>
      <c r="B1170" s="95" t="s">
        <v>164</v>
      </c>
      <c r="C1170" s="76" t="s">
        <v>19</v>
      </c>
      <c r="D1170" s="76" t="s">
        <v>59</v>
      </c>
      <c r="E1170" s="95" t="s">
        <v>102</v>
      </c>
      <c r="F1170" s="95" t="s">
        <v>2810</v>
      </c>
      <c r="G1170" s="95" t="s">
        <v>2819</v>
      </c>
      <c r="H1170" s="95" t="s">
        <v>352</v>
      </c>
      <c r="I1170" s="45" t="s">
        <v>3127</v>
      </c>
      <c r="J1170" s="95" t="str">
        <f>LEFT(DLILibrary[[#This Row],[DLI]], 3)</f>
        <v>DLR</v>
      </c>
      <c r="K1170" s="121">
        <v>4</v>
      </c>
      <c r="L1170" s="121">
        <f>IF(DLILibrary[[#This Row],[DLI/DLR]]="DLI",IF(J1171="DLR",0,DLILibrary[[#This Row],[Value of DLI (in mln)]]),DLILibrary[[#This Row],[Value of DLI (in mln)]])</f>
        <v>4</v>
      </c>
      <c r="M1170" s="239">
        <f>IF(DLILibrary[[#This Row],[DLI/DLR]]="DLI",DLILibrary[[#This Row],[Value of DLI (in mln)]]/(VLOOKUP(DLILibrary[[#This Row],[Project ID]],'RBF Projects'!A:U,12,FALSE)),0)</f>
        <v>0</v>
      </c>
      <c r="N1170" s="95" t="s">
        <v>63</v>
      </c>
      <c r="O1170" s="138" t="s">
        <v>472</v>
      </c>
      <c r="P1170" s="76" t="s">
        <v>28</v>
      </c>
      <c r="Q1170" s="95" t="s">
        <v>1817</v>
      </c>
      <c r="R1170" s="76" t="s">
        <v>62</v>
      </c>
    </row>
    <row r="1171" spans="1:18" outlineLevel="1" x14ac:dyDescent="0.2">
      <c r="A1171" s="76" t="s">
        <v>111</v>
      </c>
      <c r="B1171" s="95" t="s">
        <v>164</v>
      </c>
      <c r="C1171" s="76" t="s">
        <v>19</v>
      </c>
      <c r="D1171" s="76" t="s">
        <v>59</v>
      </c>
      <c r="E1171" s="95" t="s">
        <v>102</v>
      </c>
      <c r="F1171" s="95" t="s">
        <v>2810</v>
      </c>
      <c r="G1171" s="95" t="s">
        <v>2813</v>
      </c>
      <c r="H1171" s="95" t="s">
        <v>352</v>
      </c>
      <c r="I1171" s="45" t="s">
        <v>2959</v>
      </c>
      <c r="J1171" s="95" t="str">
        <f>LEFT(DLILibrary[[#This Row],[DLI]], 3)</f>
        <v>DLR</v>
      </c>
      <c r="K1171" s="121">
        <v>3</v>
      </c>
      <c r="L1171" s="121">
        <f>IF(DLILibrary[[#This Row],[DLI/DLR]]="DLI",IF(J1172="DLR",0,DLILibrary[[#This Row],[Value of DLI (in mln)]]),DLILibrary[[#This Row],[Value of DLI (in mln)]])</f>
        <v>3</v>
      </c>
      <c r="M1171" s="239">
        <f>IF(DLILibrary[[#This Row],[DLI/DLR]]="DLI",DLILibrary[[#This Row],[Value of DLI (in mln)]]/(VLOOKUP(DLILibrary[[#This Row],[Project ID]],'RBF Projects'!A:U,12,FALSE)),0)</f>
        <v>0</v>
      </c>
      <c r="N1171" s="95" t="s">
        <v>63</v>
      </c>
      <c r="O1171" s="138" t="s">
        <v>472</v>
      </c>
      <c r="P1171" s="76" t="s">
        <v>28</v>
      </c>
      <c r="Q1171" s="95" t="s">
        <v>1816</v>
      </c>
      <c r="R1171" s="76" t="s">
        <v>62</v>
      </c>
    </row>
    <row r="1172" spans="1:18" outlineLevel="1" x14ac:dyDescent="0.2">
      <c r="A1172" s="76" t="s">
        <v>111</v>
      </c>
      <c r="B1172" s="95" t="s">
        <v>164</v>
      </c>
      <c r="C1172" s="76" t="s">
        <v>19</v>
      </c>
      <c r="D1172" s="76" t="s">
        <v>59</v>
      </c>
      <c r="E1172" s="95" t="s">
        <v>102</v>
      </c>
      <c r="F1172" s="95" t="s">
        <v>2810</v>
      </c>
      <c r="G1172" s="95" t="s">
        <v>2819</v>
      </c>
      <c r="H1172" s="95" t="s">
        <v>352</v>
      </c>
      <c r="I1172" s="45" t="s">
        <v>3128</v>
      </c>
      <c r="J1172" s="95" t="str">
        <f>LEFT(DLILibrary[[#This Row],[DLI]], 3)</f>
        <v>DLR</v>
      </c>
      <c r="K1172" s="121">
        <v>2</v>
      </c>
      <c r="L1172" s="121">
        <f>IF(DLILibrary[[#This Row],[DLI/DLR]]="DLI",IF(J1173="DLR",0,DLILibrary[[#This Row],[Value of DLI (in mln)]]),DLILibrary[[#This Row],[Value of DLI (in mln)]])</f>
        <v>2</v>
      </c>
      <c r="M1172" s="239">
        <f>IF(DLILibrary[[#This Row],[DLI/DLR]]="DLI",DLILibrary[[#This Row],[Value of DLI (in mln)]]/(VLOOKUP(DLILibrary[[#This Row],[Project ID]],'RBF Projects'!A:U,12,FALSE)),0)</f>
        <v>0</v>
      </c>
      <c r="N1172" s="95" t="s">
        <v>63</v>
      </c>
      <c r="O1172" s="138" t="s">
        <v>472</v>
      </c>
      <c r="P1172" s="76" t="s">
        <v>28</v>
      </c>
      <c r="Q1172" s="95" t="s">
        <v>1817</v>
      </c>
      <c r="R1172" s="76" t="s">
        <v>62</v>
      </c>
    </row>
    <row r="1173" spans="1:18" outlineLevel="1" x14ac:dyDescent="0.2">
      <c r="A1173" s="76" t="s">
        <v>111</v>
      </c>
      <c r="B1173" s="95" t="s">
        <v>164</v>
      </c>
      <c r="C1173" s="76" t="s">
        <v>19</v>
      </c>
      <c r="D1173" s="76" t="s">
        <v>59</v>
      </c>
      <c r="E1173" s="95" t="s">
        <v>102</v>
      </c>
      <c r="F1173" s="95" t="s">
        <v>2810</v>
      </c>
      <c r="G1173" s="95" t="s">
        <v>2819</v>
      </c>
      <c r="H1173" s="95" t="s">
        <v>352</v>
      </c>
      <c r="I1173" s="45" t="s">
        <v>3129</v>
      </c>
      <c r="J1173" s="95" t="str">
        <f>LEFT(DLILibrary[[#This Row],[DLI]], 3)</f>
        <v>DLR</v>
      </c>
      <c r="K1173" s="121">
        <v>6</v>
      </c>
      <c r="L1173" s="121">
        <f>IF(DLILibrary[[#This Row],[DLI/DLR]]="DLI",IF(J1174="DLR",0,DLILibrary[[#This Row],[Value of DLI (in mln)]]),DLILibrary[[#This Row],[Value of DLI (in mln)]])</f>
        <v>6</v>
      </c>
      <c r="M1173" s="239">
        <f>IF(DLILibrary[[#This Row],[DLI/DLR]]="DLI",DLILibrary[[#This Row],[Value of DLI (in mln)]]/(VLOOKUP(DLILibrary[[#This Row],[Project ID]],'RBF Projects'!A:U,12,FALSE)),0)</f>
        <v>0</v>
      </c>
      <c r="N1173" s="95" t="s">
        <v>63</v>
      </c>
      <c r="O1173" s="45" t="s">
        <v>1828</v>
      </c>
      <c r="P1173" s="76" t="s">
        <v>28</v>
      </c>
      <c r="Q1173" s="95" t="s">
        <v>1818</v>
      </c>
      <c r="R1173" s="76" t="s">
        <v>62</v>
      </c>
    </row>
    <row r="1174" spans="1:18" x14ac:dyDescent="0.2">
      <c r="A1174" s="76" t="s">
        <v>111</v>
      </c>
      <c r="B1174" s="95" t="s">
        <v>164</v>
      </c>
      <c r="C1174" s="76" t="s">
        <v>19</v>
      </c>
      <c r="D1174" s="76" t="s">
        <v>59</v>
      </c>
      <c r="E1174" s="95" t="s">
        <v>102</v>
      </c>
      <c r="F1174" s="95" t="s">
        <v>3234</v>
      </c>
      <c r="G1174" s="95" t="s">
        <v>2865</v>
      </c>
      <c r="H1174" s="95" t="s">
        <v>78</v>
      </c>
      <c r="I1174" s="135" t="s">
        <v>1802</v>
      </c>
      <c r="J1174" s="136" t="str">
        <f>LEFT(DLILibrary[[#This Row],[DLI]], 3)</f>
        <v>DLI</v>
      </c>
      <c r="K1174" s="137">
        <v>5</v>
      </c>
      <c r="L1174" s="137">
        <f>IF(DLILibrary[[#This Row],[DLI/DLR]]="DLI",IF(J1175="DLR",0,DLILibrary[[#This Row],[Value of DLI (in mln)]]),DLILibrary[[#This Row],[Value of DLI (in mln)]])</f>
        <v>0</v>
      </c>
      <c r="M1174" s="239">
        <f>IF(DLILibrary[[#This Row],[DLI/DLR]]="DLI",DLILibrary[[#This Row],[Value of DLI (in mln)]]/(VLOOKUP(DLILibrary[[#This Row],[Project ID]],'RBF Projects'!A:U,12,FALSE)),0)</f>
        <v>9.8039215686274508E-2</v>
      </c>
      <c r="N1174" s="95" t="s">
        <v>63</v>
      </c>
      <c r="O1174" s="138" t="s">
        <v>472</v>
      </c>
      <c r="P1174" s="76" t="s">
        <v>28</v>
      </c>
      <c r="Q1174" s="95" t="s">
        <v>995</v>
      </c>
      <c r="R1174" s="76" t="s">
        <v>62</v>
      </c>
    </row>
    <row r="1175" spans="1:18" outlineLevel="1" x14ac:dyDescent="0.2">
      <c r="A1175" s="76" t="s">
        <v>111</v>
      </c>
      <c r="B1175" s="95" t="s">
        <v>164</v>
      </c>
      <c r="C1175" s="76" t="s">
        <v>19</v>
      </c>
      <c r="D1175" s="76" t="s">
        <v>59</v>
      </c>
      <c r="E1175" s="95" t="s">
        <v>102</v>
      </c>
      <c r="F1175" s="95" t="s">
        <v>3234</v>
      </c>
      <c r="G1175" s="95" t="s">
        <v>2865</v>
      </c>
      <c r="H1175" s="95" t="s">
        <v>78</v>
      </c>
      <c r="I1175" s="45" t="s">
        <v>1803</v>
      </c>
      <c r="J1175" s="95" t="str">
        <f>LEFT(DLILibrary[[#This Row],[DLI]], 3)</f>
        <v>DLR</v>
      </c>
      <c r="K1175" s="121">
        <v>1</v>
      </c>
      <c r="L1175" s="121">
        <f>IF(DLILibrary[[#This Row],[DLI/DLR]]="DLI",IF(J1176="DLR",0,DLILibrary[[#This Row],[Value of DLI (in mln)]]),DLILibrary[[#This Row],[Value of DLI (in mln)]])</f>
        <v>1</v>
      </c>
      <c r="M1175" s="239">
        <f>IF(DLILibrary[[#This Row],[DLI/DLR]]="DLI",DLILibrary[[#This Row],[Value of DLI (in mln)]]/(VLOOKUP(DLILibrary[[#This Row],[Project ID]],'RBF Projects'!A:U,12,FALSE)),0)</f>
        <v>0</v>
      </c>
      <c r="N1175" s="95" t="s">
        <v>63</v>
      </c>
      <c r="O1175" s="138" t="s">
        <v>472</v>
      </c>
      <c r="P1175" s="76" t="s">
        <v>28</v>
      </c>
      <c r="Q1175" s="95" t="s">
        <v>1819</v>
      </c>
      <c r="R1175" s="76" t="s">
        <v>62</v>
      </c>
    </row>
    <row r="1176" spans="1:18" outlineLevel="1" x14ac:dyDescent="0.2">
      <c r="A1176" s="76" t="s">
        <v>111</v>
      </c>
      <c r="B1176" s="95" t="s">
        <v>164</v>
      </c>
      <c r="C1176" s="76" t="s">
        <v>19</v>
      </c>
      <c r="D1176" s="76" t="s">
        <v>59</v>
      </c>
      <c r="E1176" s="95" t="s">
        <v>102</v>
      </c>
      <c r="F1176" s="95" t="s">
        <v>3234</v>
      </c>
      <c r="G1176" s="95" t="s">
        <v>2865</v>
      </c>
      <c r="H1176" s="95" t="s">
        <v>78</v>
      </c>
      <c r="I1176" s="45" t="s">
        <v>1804</v>
      </c>
      <c r="J1176" s="95" t="str">
        <f>LEFT(DLILibrary[[#This Row],[DLI]], 3)</f>
        <v>DLR</v>
      </c>
      <c r="K1176" s="121">
        <v>3</v>
      </c>
      <c r="L1176" s="121">
        <f>IF(DLILibrary[[#This Row],[DLI/DLR]]="DLI",IF(J1177="DLR",0,DLILibrary[[#This Row],[Value of DLI (in mln)]]),DLILibrary[[#This Row],[Value of DLI (in mln)]])</f>
        <v>3</v>
      </c>
      <c r="M1176" s="239">
        <f>IF(DLILibrary[[#This Row],[DLI/DLR]]="DLI",DLILibrary[[#This Row],[Value of DLI (in mln)]]/(VLOOKUP(DLILibrary[[#This Row],[Project ID]],'RBF Projects'!A:U,12,FALSE)),0)</f>
        <v>0</v>
      </c>
      <c r="N1176" s="95" t="s">
        <v>63</v>
      </c>
      <c r="O1176" s="138" t="s">
        <v>472</v>
      </c>
      <c r="P1176" s="76" t="s">
        <v>28</v>
      </c>
      <c r="Q1176" s="95" t="s">
        <v>1820</v>
      </c>
      <c r="R1176" s="76" t="s">
        <v>62</v>
      </c>
    </row>
    <row r="1177" spans="1:18" outlineLevel="1" x14ac:dyDescent="0.2">
      <c r="A1177" s="76" t="s">
        <v>111</v>
      </c>
      <c r="B1177" s="95" t="s">
        <v>164</v>
      </c>
      <c r="C1177" s="76" t="s">
        <v>19</v>
      </c>
      <c r="D1177" s="76" t="s">
        <v>59</v>
      </c>
      <c r="E1177" s="95" t="s">
        <v>102</v>
      </c>
      <c r="F1177" s="95" t="s">
        <v>3234</v>
      </c>
      <c r="G1177" s="95" t="s">
        <v>2865</v>
      </c>
      <c r="H1177" s="95" t="s">
        <v>78</v>
      </c>
      <c r="I1177" s="45" t="s">
        <v>1805</v>
      </c>
      <c r="J1177" s="95" t="str">
        <f>LEFT(DLILibrary[[#This Row],[DLI]], 3)</f>
        <v>DLR</v>
      </c>
      <c r="K1177" s="121">
        <v>1</v>
      </c>
      <c r="L1177" s="121">
        <f>IF(DLILibrary[[#This Row],[DLI/DLR]]="DLI",IF(J1178="DLR",0,DLILibrary[[#This Row],[Value of DLI (in mln)]]),DLILibrary[[#This Row],[Value of DLI (in mln)]])</f>
        <v>1</v>
      </c>
      <c r="M1177" s="239">
        <f>IF(DLILibrary[[#This Row],[DLI/DLR]]="DLI",DLILibrary[[#This Row],[Value of DLI (in mln)]]/(VLOOKUP(DLILibrary[[#This Row],[Project ID]],'RBF Projects'!A:U,12,FALSE)),0)</f>
        <v>0</v>
      </c>
      <c r="N1177" s="95" t="s">
        <v>63</v>
      </c>
      <c r="O1177" s="138" t="s">
        <v>472</v>
      </c>
      <c r="P1177" s="76" t="s">
        <v>28</v>
      </c>
      <c r="Q1177" s="95" t="s">
        <v>1821</v>
      </c>
      <c r="R1177" s="76" t="s">
        <v>62</v>
      </c>
    </row>
    <row r="1178" spans="1:18" x14ac:dyDescent="0.2">
      <c r="A1178" s="76" t="s">
        <v>111</v>
      </c>
      <c r="B1178" s="95" t="s">
        <v>164</v>
      </c>
      <c r="C1178" s="76" t="s">
        <v>19</v>
      </c>
      <c r="D1178" s="76" t="s">
        <v>59</v>
      </c>
      <c r="E1178" s="95" t="s">
        <v>102</v>
      </c>
      <c r="F1178" s="95" t="s">
        <v>3234</v>
      </c>
      <c r="G1178" s="95" t="s">
        <v>2865</v>
      </c>
      <c r="H1178" s="95" t="s">
        <v>78</v>
      </c>
      <c r="I1178" s="135" t="s">
        <v>1806</v>
      </c>
      <c r="J1178" s="136" t="str">
        <f>LEFT(DLILibrary[[#This Row],[DLI]], 3)</f>
        <v>DLI</v>
      </c>
      <c r="K1178" s="137">
        <v>5</v>
      </c>
      <c r="L1178" s="137">
        <f>IF(DLILibrary[[#This Row],[DLI/DLR]]="DLI",IF(J1179="DLR",0,DLILibrary[[#This Row],[Value of DLI (in mln)]]),DLILibrary[[#This Row],[Value of DLI (in mln)]])</f>
        <v>0</v>
      </c>
      <c r="M1178" s="239">
        <f>IF(DLILibrary[[#This Row],[DLI/DLR]]="DLI",DLILibrary[[#This Row],[Value of DLI (in mln)]]/(VLOOKUP(DLILibrary[[#This Row],[Project ID]],'RBF Projects'!A:U,12,FALSE)),0)</f>
        <v>9.8039215686274508E-2</v>
      </c>
      <c r="N1178" s="95" t="s">
        <v>63</v>
      </c>
      <c r="O1178" s="138" t="s">
        <v>472</v>
      </c>
      <c r="P1178" s="76" t="s">
        <v>28</v>
      </c>
      <c r="Q1178" s="95" t="s">
        <v>995</v>
      </c>
      <c r="R1178" s="76" t="s">
        <v>62</v>
      </c>
    </row>
    <row r="1179" spans="1:18" outlineLevel="1" x14ac:dyDescent="0.2">
      <c r="A1179" s="76" t="s">
        <v>111</v>
      </c>
      <c r="B1179" s="95" t="s">
        <v>164</v>
      </c>
      <c r="C1179" s="76" t="s">
        <v>19</v>
      </c>
      <c r="D1179" s="76" t="s">
        <v>59</v>
      </c>
      <c r="E1179" s="95" t="s">
        <v>102</v>
      </c>
      <c r="F1179" s="95" t="s">
        <v>3234</v>
      </c>
      <c r="G1179" s="95" t="s">
        <v>2865</v>
      </c>
      <c r="H1179" s="95" t="s">
        <v>78</v>
      </c>
      <c r="I1179" s="45" t="s">
        <v>1807</v>
      </c>
      <c r="J1179" s="95" t="str">
        <f>LEFT(DLILibrary[[#This Row],[DLI]], 3)</f>
        <v>DLR</v>
      </c>
      <c r="K1179" s="121">
        <v>2</v>
      </c>
      <c r="L1179" s="121">
        <f>IF(DLILibrary[[#This Row],[DLI/DLR]]="DLI",IF(J1180="DLR",0,DLILibrary[[#This Row],[Value of DLI (in mln)]]),DLILibrary[[#This Row],[Value of DLI (in mln)]])</f>
        <v>2</v>
      </c>
      <c r="M1179" s="239">
        <f>IF(DLILibrary[[#This Row],[DLI/DLR]]="DLI",DLILibrary[[#This Row],[Value of DLI (in mln)]]/(VLOOKUP(DLILibrary[[#This Row],[Project ID]],'RBF Projects'!A:U,12,FALSE)),0)</f>
        <v>0</v>
      </c>
      <c r="N1179" s="95" t="s">
        <v>63</v>
      </c>
      <c r="O1179" s="138" t="s">
        <v>472</v>
      </c>
      <c r="P1179" s="76" t="s">
        <v>472</v>
      </c>
      <c r="Q1179" s="95" t="s">
        <v>1822</v>
      </c>
      <c r="R1179" s="76" t="s">
        <v>62</v>
      </c>
    </row>
    <row r="1180" spans="1:18" outlineLevel="1" x14ac:dyDescent="0.2">
      <c r="A1180" s="76" t="s">
        <v>111</v>
      </c>
      <c r="B1180" s="95" t="s">
        <v>164</v>
      </c>
      <c r="C1180" s="76" t="s">
        <v>19</v>
      </c>
      <c r="D1180" s="76" t="s">
        <v>59</v>
      </c>
      <c r="E1180" s="95" t="s">
        <v>102</v>
      </c>
      <c r="F1180" s="95" t="s">
        <v>3234</v>
      </c>
      <c r="G1180" s="95" t="s">
        <v>2865</v>
      </c>
      <c r="H1180" s="95" t="s">
        <v>78</v>
      </c>
      <c r="I1180" s="45" t="s">
        <v>1808</v>
      </c>
      <c r="J1180" s="95" t="str">
        <f>LEFT(DLILibrary[[#This Row],[DLI]], 3)</f>
        <v>DLR</v>
      </c>
      <c r="K1180" s="121">
        <v>3</v>
      </c>
      <c r="L1180" s="121">
        <f>IF(DLILibrary[[#This Row],[DLI/DLR]]="DLI",IF(J1181="DLR",0,DLILibrary[[#This Row],[Value of DLI (in mln)]]),DLILibrary[[#This Row],[Value of DLI (in mln)]])</f>
        <v>3</v>
      </c>
      <c r="M1180" s="239">
        <f>IF(DLILibrary[[#This Row],[DLI/DLR]]="DLI",DLILibrary[[#This Row],[Value of DLI (in mln)]]/(VLOOKUP(DLILibrary[[#This Row],[Project ID]],'RBF Projects'!A:U,12,FALSE)),0)</f>
        <v>0</v>
      </c>
      <c r="N1180" s="95" t="s">
        <v>63</v>
      </c>
      <c r="O1180" s="138" t="s">
        <v>472</v>
      </c>
      <c r="P1180" s="76" t="s">
        <v>28</v>
      </c>
      <c r="Q1180" s="95" t="s">
        <v>1823</v>
      </c>
      <c r="R1180" s="76" t="s">
        <v>62</v>
      </c>
    </row>
    <row r="1181" spans="1:18" x14ac:dyDescent="0.2">
      <c r="A1181" s="76" t="s">
        <v>111</v>
      </c>
      <c r="B1181" s="95" t="s">
        <v>164</v>
      </c>
      <c r="C1181" s="76" t="s">
        <v>19</v>
      </c>
      <c r="D1181" s="76" t="s">
        <v>59</v>
      </c>
      <c r="E1181" s="95" t="s">
        <v>102</v>
      </c>
      <c r="F1181" s="95" t="s">
        <v>3235</v>
      </c>
      <c r="G1181" s="95" t="s">
        <v>3244</v>
      </c>
      <c r="H1181" s="95" t="s">
        <v>74</v>
      </c>
      <c r="I1181" s="135" t="s">
        <v>1809</v>
      </c>
      <c r="J1181" s="136" t="str">
        <f>LEFT(DLILibrary[[#This Row],[DLI]], 3)</f>
        <v>DLI</v>
      </c>
      <c r="K1181" s="137">
        <v>21</v>
      </c>
      <c r="L1181" s="137">
        <f>IF(DLILibrary[[#This Row],[DLI/DLR]]="DLI",IF(J1182="DLR",0,DLILibrary[[#This Row],[Value of DLI (in mln)]]),DLILibrary[[#This Row],[Value of DLI (in mln)]])</f>
        <v>0</v>
      </c>
      <c r="M1181" s="239">
        <f>IF(DLILibrary[[#This Row],[DLI/DLR]]="DLI",DLILibrary[[#This Row],[Value of DLI (in mln)]]/(VLOOKUP(DLILibrary[[#This Row],[Project ID]],'RBF Projects'!A:U,12,FALSE)),0)</f>
        <v>0.41176470588235292</v>
      </c>
      <c r="N1181" s="95" t="s">
        <v>63</v>
      </c>
      <c r="O1181" s="138" t="s">
        <v>472</v>
      </c>
      <c r="P1181" s="76" t="s">
        <v>28</v>
      </c>
      <c r="Q1181" s="95" t="s">
        <v>995</v>
      </c>
      <c r="R1181" s="76" t="s">
        <v>62</v>
      </c>
    </row>
    <row r="1182" spans="1:18" outlineLevel="1" x14ac:dyDescent="0.2">
      <c r="A1182" s="76" t="s">
        <v>111</v>
      </c>
      <c r="B1182" s="95" t="s">
        <v>164</v>
      </c>
      <c r="C1182" s="76" t="s">
        <v>19</v>
      </c>
      <c r="D1182" s="76" t="s">
        <v>59</v>
      </c>
      <c r="E1182" s="95" t="s">
        <v>102</v>
      </c>
      <c r="F1182" s="95" t="s">
        <v>3235</v>
      </c>
      <c r="G1182" s="95" t="s">
        <v>3244</v>
      </c>
      <c r="H1182" s="95" t="s">
        <v>74</v>
      </c>
      <c r="I1182" s="45" t="s">
        <v>1810</v>
      </c>
      <c r="J1182" s="95" t="str">
        <f>LEFT(DLILibrary[[#This Row],[DLI]], 3)</f>
        <v>DLR</v>
      </c>
      <c r="K1182" s="121">
        <v>1.5</v>
      </c>
      <c r="L1182" s="121">
        <f>IF(DLILibrary[[#This Row],[DLI/DLR]]="DLI",IF(J1183="DLR",0,DLILibrary[[#This Row],[Value of DLI (in mln)]]),DLILibrary[[#This Row],[Value of DLI (in mln)]])</f>
        <v>1.5</v>
      </c>
      <c r="M1182" s="239">
        <f>IF(DLILibrary[[#This Row],[DLI/DLR]]="DLI",DLILibrary[[#This Row],[Value of DLI (in mln)]]/(VLOOKUP(DLILibrary[[#This Row],[Project ID]],'RBF Projects'!A:U,12,FALSE)),0)</f>
        <v>0</v>
      </c>
      <c r="N1182" s="95" t="s">
        <v>63</v>
      </c>
      <c r="O1182" s="138" t="s">
        <v>472</v>
      </c>
      <c r="P1182" s="76" t="s">
        <v>28</v>
      </c>
      <c r="Q1182" s="95" t="s">
        <v>1824</v>
      </c>
      <c r="R1182" s="76" t="s">
        <v>62</v>
      </c>
    </row>
    <row r="1183" spans="1:18" outlineLevel="1" x14ac:dyDescent="0.2">
      <c r="A1183" s="76" t="s">
        <v>111</v>
      </c>
      <c r="B1183" s="95" t="s">
        <v>164</v>
      </c>
      <c r="C1183" s="76" t="s">
        <v>19</v>
      </c>
      <c r="D1183" s="76" t="s">
        <v>59</v>
      </c>
      <c r="E1183" s="95" t="s">
        <v>102</v>
      </c>
      <c r="F1183" s="95" t="s">
        <v>3235</v>
      </c>
      <c r="G1183" s="95" t="s">
        <v>3244</v>
      </c>
      <c r="H1183" s="95" t="s">
        <v>74</v>
      </c>
      <c r="I1183" s="45" t="s">
        <v>1811</v>
      </c>
      <c r="J1183" s="95" t="str">
        <f>LEFT(DLILibrary[[#This Row],[DLI]], 3)</f>
        <v>DLR</v>
      </c>
      <c r="K1183" s="121">
        <v>1.5</v>
      </c>
      <c r="L1183" s="121">
        <f>IF(DLILibrary[[#This Row],[DLI/DLR]]="DLI",IF(J1184="DLR",0,DLILibrary[[#This Row],[Value of DLI (in mln)]]),DLILibrary[[#This Row],[Value of DLI (in mln)]])</f>
        <v>1.5</v>
      </c>
      <c r="M1183" s="239">
        <f>IF(DLILibrary[[#This Row],[DLI/DLR]]="DLI",DLILibrary[[#This Row],[Value of DLI (in mln)]]/(VLOOKUP(DLILibrary[[#This Row],[Project ID]],'RBF Projects'!A:U,12,FALSE)),0)</f>
        <v>0</v>
      </c>
      <c r="N1183" s="95" t="s">
        <v>63</v>
      </c>
      <c r="O1183" s="138" t="s">
        <v>472</v>
      </c>
      <c r="P1183" s="76" t="s">
        <v>28</v>
      </c>
      <c r="Q1183" s="95" t="s">
        <v>1824</v>
      </c>
      <c r="R1183" s="76" t="s">
        <v>62</v>
      </c>
    </row>
    <row r="1184" spans="1:18" outlineLevel="1" x14ac:dyDescent="0.2">
      <c r="A1184" s="76" t="s">
        <v>111</v>
      </c>
      <c r="B1184" s="95" t="s">
        <v>164</v>
      </c>
      <c r="C1184" s="76" t="s">
        <v>19</v>
      </c>
      <c r="D1184" s="76" t="s">
        <v>59</v>
      </c>
      <c r="E1184" s="95" t="s">
        <v>102</v>
      </c>
      <c r="F1184" s="95" t="s">
        <v>3235</v>
      </c>
      <c r="G1184" s="95" t="s">
        <v>3244</v>
      </c>
      <c r="H1184" s="95" t="s">
        <v>74</v>
      </c>
      <c r="I1184" s="45" t="s">
        <v>1812</v>
      </c>
      <c r="J1184" s="95" t="str">
        <f>LEFT(DLILibrary[[#This Row],[DLI]], 3)</f>
        <v>DLR</v>
      </c>
      <c r="K1184" s="121">
        <v>4</v>
      </c>
      <c r="L1184" s="121">
        <f>IF(DLILibrary[[#This Row],[DLI/DLR]]="DLI",IF(J1185="DLR",0,DLILibrary[[#This Row],[Value of DLI (in mln)]]),DLILibrary[[#This Row],[Value of DLI (in mln)]])</f>
        <v>4</v>
      </c>
      <c r="M1184" s="239">
        <f>IF(DLILibrary[[#This Row],[DLI/DLR]]="DLI",DLILibrary[[#This Row],[Value of DLI (in mln)]]/(VLOOKUP(DLILibrary[[#This Row],[Project ID]],'RBF Projects'!A:U,12,FALSE)),0)</f>
        <v>0</v>
      </c>
      <c r="N1184" s="95" t="s">
        <v>63</v>
      </c>
      <c r="O1184" s="138" t="s">
        <v>472</v>
      </c>
      <c r="P1184" s="76" t="s">
        <v>28</v>
      </c>
      <c r="Q1184" s="95" t="s">
        <v>1825</v>
      </c>
      <c r="R1184" s="76" t="s">
        <v>62</v>
      </c>
    </row>
    <row r="1185" spans="1:18" outlineLevel="1" x14ac:dyDescent="0.2">
      <c r="A1185" s="76" t="s">
        <v>111</v>
      </c>
      <c r="B1185" s="95" t="s">
        <v>164</v>
      </c>
      <c r="C1185" s="76" t="s">
        <v>19</v>
      </c>
      <c r="D1185" s="76" t="s">
        <v>59</v>
      </c>
      <c r="E1185" s="95" t="s">
        <v>102</v>
      </c>
      <c r="F1185" s="95" t="s">
        <v>3235</v>
      </c>
      <c r="G1185" s="95" t="s">
        <v>3249</v>
      </c>
      <c r="H1185" s="95" t="s">
        <v>74</v>
      </c>
      <c r="I1185" s="45" t="s">
        <v>1813</v>
      </c>
      <c r="J1185" s="95" t="str">
        <f>LEFT(DLILibrary[[#This Row],[DLI]], 3)</f>
        <v>DLR</v>
      </c>
      <c r="K1185" s="121">
        <v>6</v>
      </c>
      <c r="L1185" s="121">
        <f>IF(DLILibrary[[#This Row],[DLI/DLR]]="DLI",IF(J1186="DLR",0,DLILibrary[[#This Row],[Value of DLI (in mln)]]),DLILibrary[[#This Row],[Value of DLI (in mln)]])</f>
        <v>6</v>
      </c>
      <c r="M1185" s="239">
        <f>IF(DLILibrary[[#This Row],[DLI/DLR]]="DLI",DLILibrary[[#This Row],[Value of DLI (in mln)]]/(VLOOKUP(DLILibrary[[#This Row],[Project ID]],'RBF Projects'!A:U,12,FALSE)),0)</f>
        <v>0</v>
      </c>
      <c r="N1185" s="95" t="s">
        <v>63</v>
      </c>
      <c r="O1185" s="138" t="s">
        <v>472</v>
      </c>
      <c r="P1185" s="76" t="s">
        <v>28</v>
      </c>
      <c r="Q1185" s="95" t="s">
        <v>1826</v>
      </c>
      <c r="R1185" s="76" t="s">
        <v>62</v>
      </c>
    </row>
    <row r="1186" spans="1:18" outlineLevel="1" x14ac:dyDescent="0.2">
      <c r="A1186" s="76" t="s">
        <v>111</v>
      </c>
      <c r="B1186" s="95" t="s">
        <v>164</v>
      </c>
      <c r="C1186" s="76" t="s">
        <v>19</v>
      </c>
      <c r="D1186" s="76" t="s">
        <v>59</v>
      </c>
      <c r="E1186" s="95" t="s">
        <v>102</v>
      </c>
      <c r="F1186" s="95" t="s">
        <v>3235</v>
      </c>
      <c r="G1186" s="95" t="s">
        <v>3244</v>
      </c>
      <c r="H1186" s="95" t="s">
        <v>74</v>
      </c>
      <c r="I1186" s="45" t="s">
        <v>1814</v>
      </c>
      <c r="J1186" s="95" t="str">
        <f>LEFT(DLILibrary[[#This Row],[DLI]], 3)</f>
        <v>DLR</v>
      </c>
      <c r="K1186" s="121">
        <v>3</v>
      </c>
      <c r="L1186" s="121">
        <f>IF(DLILibrary[[#This Row],[DLI/DLR]]="DLI",IF(J1187="DLR",0,DLILibrary[[#This Row],[Value of DLI (in mln)]]),DLILibrary[[#This Row],[Value of DLI (in mln)]])</f>
        <v>3</v>
      </c>
      <c r="M1186" s="239">
        <f>IF(DLILibrary[[#This Row],[DLI/DLR]]="DLI",DLILibrary[[#This Row],[Value of DLI (in mln)]]/(VLOOKUP(DLILibrary[[#This Row],[Project ID]],'RBF Projects'!A:U,12,FALSE)),0)</f>
        <v>0</v>
      </c>
      <c r="N1186" s="95" t="s">
        <v>63</v>
      </c>
      <c r="O1186" s="138" t="s">
        <v>472</v>
      </c>
      <c r="P1186" s="76" t="s">
        <v>28</v>
      </c>
      <c r="Q1186" s="95" t="s">
        <v>1827</v>
      </c>
      <c r="R1186" s="76" t="s">
        <v>62</v>
      </c>
    </row>
    <row r="1187" spans="1:18" outlineLevel="1" x14ac:dyDescent="0.2">
      <c r="A1187" s="76" t="s">
        <v>111</v>
      </c>
      <c r="B1187" s="95" t="s">
        <v>164</v>
      </c>
      <c r="C1187" s="76" t="s">
        <v>19</v>
      </c>
      <c r="D1187" s="76" t="s">
        <v>59</v>
      </c>
      <c r="E1187" s="95" t="s">
        <v>102</v>
      </c>
      <c r="F1187" s="95" t="s">
        <v>3235</v>
      </c>
      <c r="G1187" s="95" t="s">
        <v>3249</v>
      </c>
      <c r="H1187" s="95" t="s">
        <v>74</v>
      </c>
      <c r="I1187" s="45" t="s">
        <v>1815</v>
      </c>
      <c r="J1187" s="95" t="str">
        <f>LEFT(DLILibrary[[#This Row],[DLI]], 3)</f>
        <v>DLR</v>
      </c>
      <c r="K1187" s="121">
        <v>5</v>
      </c>
      <c r="L1187" s="121">
        <f>IF(DLILibrary[[#This Row],[DLI/DLR]]="DLI",IF(J1188="DLR",0,DLILibrary[[#This Row],[Value of DLI (in mln)]]),DLILibrary[[#This Row],[Value of DLI (in mln)]])</f>
        <v>5</v>
      </c>
      <c r="M1187" s="239">
        <f>IF(DLILibrary[[#This Row],[DLI/DLR]]="DLI",DLILibrary[[#This Row],[Value of DLI (in mln)]]/(VLOOKUP(DLILibrary[[#This Row],[Project ID]],'RBF Projects'!A:U,12,FALSE)),0)</f>
        <v>0</v>
      </c>
      <c r="N1187" s="95" t="s">
        <v>63</v>
      </c>
      <c r="O1187" s="138" t="s">
        <v>472</v>
      </c>
      <c r="P1187" s="76" t="s">
        <v>28</v>
      </c>
      <c r="Q1187" s="95" t="s">
        <v>1826</v>
      </c>
      <c r="R1187" s="76" t="s">
        <v>62</v>
      </c>
    </row>
    <row r="1188" spans="1:18" s="78" customFormat="1" x14ac:dyDescent="0.2">
      <c r="A1188" s="77" t="s">
        <v>647</v>
      </c>
      <c r="B1188" s="78" t="s">
        <v>917</v>
      </c>
      <c r="C1188" s="77" t="s">
        <v>22</v>
      </c>
      <c r="D1188" s="77" t="s">
        <v>59</v>
      </c>
      <c r="E1188" s="78" t="s">
        <v>102</v>
      </c>
      <c r="F1188" s="78" t="s">
        <v>3238</v>
      </c>
      <c r="G1188" s="78" t="s">
        <v>3276</v>
      </c>
      <c r="H1188" s="78" t="s">
        <v>78</v>
      </c>
      <c r="I1188" s="129" t="s">
        <v>1845</v>
      </c>
      <c r="J1188" s="130" t="str">
        <f>LEFT(DLILibrary[[#This Row],[DLI]], 3)</f>
        <v>DLI</v>
      </c>
      <c r="K1188" s="131">
        <v>1.5</v>
      </c>
      <c r="L1188" s="131">
        <f>IF(DLILibrary[[#This Row],[DLI/DLR]]="DLI",IF(J1189="DLR",0,DLILibrary[[#This Row],[Value of DLI (in mln)]]),DLILibrary[[#This Row],[Value of DLI (in mln)]])</f>
        <v>1.5</v>
      </c>
      <c r="M1188" s="239">
        <f>IF(DLILibrary[[#This Row],[DLI/DLR]]="DLI",DLILibrary[[#This Row],[Value of DLI (in mln)]]/(VLOOKUP(DLILibrary[[#This Row],[Project ID]],'RBF Projects'!A:U,12,FALSE)),0)</f>
        <v>6.5934065934065936E-2</v>
      </c>
      <c r="N1188" s="78" t="s">
        <v>63</v>
      </c>
      <c r="O1188" s="133" t="s">
        <v>472</v>
      </c>
      <c r="P1188" s="77" t="s">
        <v>29</v>
      </c>
      <c r="Q1188" s="78" t="s">
        <v>1830</v>
      </c>
      <c r="R1188" s="77" t="s">
        <v>62</v>
      </c>
    </row>
    <row r="1189" spans="1:18" x14ac:dyDescent="0.2">
      <c r="A1189" s="76" t="s">
        <v>647</v>
      </c>
      <c r="B1189" s="95" t="s">
        <v>917</v>
      </c>
      <c r="C1189" s="76" t="s">
        <v>22</v>
      </c>
      <c r="D1189" s="76" t="s">
        <v>59</v>
      </c>
      <c r="E1189" s="95" t="s">
        <v>102</v>
      </c>
      <c r="F1189" s="95" t="s">
        <v>3238</v>
      </c>
      <c r="G1189" s="95" t="s">
        <v>2868</v>
      </c>
      <c r="H1189" s="95" t="s">
        <v>78</v>
      </c>
      <c r="I1189" s="135" t="s">
        <v>1846</v>
      </c>
      <c r="J1189" s="136" t="str">
        <f>LEFT(DLILibrary[[#This Row],[DLI]], 3)</f>
        <v>DLI</v>
      </c>
      <c r="K1189" s="137">
        <v>1</v>
      </c>
      <c r="L1189" s="137">
        <f>IF(DLILibrary[[#This Row],[DLI/DLR]]="DLI",IF(J1190="DLR",0,DLILibrary[[#This Row],[Value of DLI (in mln)]]),DLILibrary[[#This Row],[Value of DLI (in mln)]])</f>
        <v>1</v>
      </c>
      <c r="M1189" s="239">
        <f>IF(DLILibrary[[#This Row],[DLI/DLR]]="DLI",DLILibrary[[#This Row],[Value of DLI (in mln)]]/(VLOOKUP(DLILibrary[[#This Row],[Project ID]],'RBF Projects'!A:U,12,FALSE)),0)</f>
        <v>4.3956043956043959E-2</v>
      </c>
      <c r="N1189" s="95" t="s">
        <v>63</v>
      </c>
      <c r="O1189" s="138" t="s">
        <v>472</v>
      </c>
      <c r="P1189" s="76" t="s">
        <v>29</v>
      </c>
      <c r="Q1189" s="95" t="s">
        <v>1834</v>
      </c>
      <c r="R1189" s="76" t="s">
        <v>62</v>
      </c>
    </row>
    <row r="1190" spans="1:18" x14ac:dyDescent="0.2">
      <c r="A1190" s="76" t="s">
        <v>647</v>
      </c>
      <c r="B1190" s="95" t="s">
        <v>917</v>
      </c>
      <c r="C1190" s="76" t="s">
        <v>22</v>
      </c>
      <c r="D1190" s="76" t="s">
        <v>59</v>
      </c>
      <c r="E1190" s="95" t="s">
        <v>102</v>
      </c>
      <c r="F1190" s="95" t="s">
        <v>3238</v>
      </c>
      <c r="G1190" s="95" t="s">
        <v>2868</v>
      </c>
      <c r="H1190" s="95" t="s">
        <v>78</v>
      </c>
      <c r="I1190" s="135" t="s">
        <v>3130</v>
      </c>
      <c r="J1190" s="136" t="str">
        <f>LEFT(DLILibrary[[#This Row],[DLI]], 3)</f>
        <v>DLI</v>
      </c>
      <c r="K1190" s="137">
        <v>0.6</v>
      </c>
      <c r="L1190" s="137">
        <f>IF(DLILibrary[[#This Row],[DLI/DLR]]="DLI",IF(J1191="DLR",0,DLILibrary[[#This Row],[Value of DLI (in mln)]]),DLILibrary[[#This Row],[Value of DLI (in mln)]])</f>
        <v>0.6</v>
      </c>
      <c r="M1190" s="239">
        <f>IF(DLILibrary[[#This Row],[DLI/DLR]]="DLI",DLILibrary[[#This Row],[Value of DLI (in mln)]]/(VLOOKUP(DLILibrary[[#This Row],[Project ID]],'RBF Projects'!A:U,12,FALSE)),0)</f>
        <v>2.6373626373626374E-2</v>
      </c>
      <c r="N1190" s="95" t="s">
        <v>63</v>
      </c>
      <c r="O1190" s="138" t="s">
        <v>472</v>
      </c>
      <c r="P1190" s="76" t="s">
        <v>29</v>
      </c>
      <c r="Q1190" s="95" t="s">
        <v>2960</v>
      </c>
      <c r="R1190" s="76" t="s">
        <v>62</v>
      </c>
    </row>
    <row r="1191" spans="1:18" x14ac:dyDescent="0.2">
      <c r="A1191" s="76" t="s">
        <v>647</v>
      </c>
      <c r="B1191" s="95" t="s">
        <v>917</v>
      </c>
      <c r="C1191" s="76" t="s">
        <v>22</v>
      </c>
      <c r="D1191" s="76" t="s">
        <v>59</v>
      </c>
      <c r="E1191" s="95" t="s">
        <v>102</v>
      </c>
      <c r="F1191" s="95" t="s">
        <v>3238</v>
      </c>
      <c r="G1191" s="95" t="s">
        <v>3241</v>
      </c>
      <c r="H1191" s="95" t="s">
        <v>78</v>
      </c>
      <c r="I1191" s="135" t="s">
        <v>1847</v>
      </c>
      <c r="J1191" s="136" t="str">
        <f>LEFT(DLILibrary[[#This Row],[DLI]], 3)</f>
        <v>DLI</v>
      </c>
      <c r="K1191" s="137">
        <v>3</v>
      </c>
      <c r="L1191" s="137">
        <f>IF(DLILibrary[[#This Row],[DLI/DLR]]="DLI",IF(J1192="DLR",0,DLILibrary[[#This Row],[Value of DLI (in mln)]]),DLILibrary[[#This Row],[Value of DLI (in mln)]])</f>
        <v>3</v>
      </c>
      <c r="M1191" s="239">
        <f>IF(DLILibrary[[#This Row],[DLI/DLR]]="DLI",DLILibrary[[#This Row],[Value of DLI (in mln)]]/(VLOOKUP(DLILibrary[[#This Row],[Project ID]],'RBF Projects'!A:U,12,FALSE)),0)</f>
        <v>0.13186813186813187</v>
      </c>
      <c r="N1191" s="95" t="s">
        <v>63</v>
      </c>
      <c r="O1191" s="138" t="s">
        <v>472</v>
      </c>
      <c r="P1191" s="76" t="s">
        <v>29</v>
      </c>
      <c r="Q1191" s="95" t="s">
        <v>1831</v>
      </c>
      <c r="R1191" s="76" t="s">
        <v>62</v>
      </c>
    </row>
    <row r="1192" spans="1:18" x14ac:dyDescent="0.2">
      <c r="A1192" s="76" t="s">
        <v>647</v>
      </c>
      <c r="B1192" s="95" t="s">
        <v>917</v>
      </c>
      <c r="C1192" s="76" t="s">
        <v>22</v>
      </c>
      <c r="D1192" s="76" t="s">
        <v>59</v>
      </c>
      <c r="E1192" s="95" t="s">
        <v>102</v>
      </c>
      <c r="F1192" s="95" t="s">
        <v>3238</v>
      </c>
      <c r="G1192" s="95" t="s">
        <v>1524</v>
      </c>
      <c r="H1192" s="95" t="s">
        <v>78</v>
      </c>
      <c r="I1192" s="135" t="s">
        <v>1848</v>
      </c>
      <c r="J1192" s="136" t="str">
        <f>LEFT(DLILibrary[[#This Row],[DLI]], 3)</f>
        <v>DLI</v>
      </c>
      <c r="K1192" s="137">
        <v>0.5</v>
      </c>
      <c r="L1192" s="137">
        <f>IF(DLILibrary[[#This Row],[DLI/DLR]]="DLI",IF(J1193="DLR",0,DLILibrary[[#This Row],[Value of DLI (in mln)]]),DLILibrary[[#This Row],[Value of DLI (in mln)]])</f>
        <v>0.5</v>
      </c>
      <c r="M1192" s="239">
        <f>IF(DLILibrary[[#This Row],[DLI/DLR]]="DLI",DLILibrary[[#This Row],[Value of DLI (in mln)]]/(VLOOKUP(DLILibrary[[#This Row],[Project ID]],'RBF Projects'!A:U,12,FALSE)),0)</f>
        <v>2.197802197802198E-2</v>
      </c>
      <c r="N1192" s="95" t="s">
        <v>63</v>
      </c>
      <c r="O1192" s="138" t="s">
        <v>472</v>
      </c>
      <c r="P1192" s="76" t="s">
        <v>29</v>
      </c>
      <c r="Q1192" s="95" t="s">
        <v>1835</v>
      </c>
      <c r="R1192" s="76" t="s">
        <v>62</v>
      </c>
    </row>
    <row r="1193" spans="1:18" ht="16" x14ac:dyDescent="0.2">
      <c r="A1193" s="76" t="s">
        <v>647</v>
      </c>
      <c r="B1193" s="95" t="s">
        <v>917</v>
      </c>
      <c r="C1193" s="76" t="s">
        <v>22</v>
      </c>
      <c r="D1193" s="76" t="s">
        <v>59</v>
      </c>
      <c r="E1193" s="95" t="s">
        <v>102</v>
      </c>
      <c r="F1193" s="95" t="s">
        <v>2810</v>
      </c>
      <c r="G1193" s="95" t="s">
        <v>2819</v>
      </c>
      <c r="H1193" s="95" t="s">
        <v>78</v>
      </c>
      <c r="I1193" s="135" t="s">
        <v>3131</v>
      </c>
      <c r="J1193" s="136" t="str">
        <f>LEFT(DLILibrary[[#This Row],[DLI]], 3)</f>
        <v>DLI</v>
      </c>
      <c r="K1193" s="137">
        <v>1.2</v>
      </c>
      <c r="L1193" s="137">
        <f>IF(DLILibrary[[#This Row],[DLI/DLR]]="DLI",IF(J1194="DLR",0,DLILibrary[[#This Row],[Value of DLI (in mln)]]),DLILibrary[[#This Row],[Value of DLI (in mln)]])</f>
        <v>1.2</v>
      </c>
      <c r="M1193" s="239">
        <f>IF(DLILibrary[[#This Row],[DLI/DLR]]="DLI",DLILibrary[[#This Row],[Value of DLI (in mln)]]/(VLOOKUP(DLILibrary[[#This Row],[Project ID]],'RBF Projects'!A:U,12,FALSE)),0)</f>
        <v>5.2747252747252747E-2</v>
      </c>
      <c r="N1193" s="95" t="s">
        <v>63</v>
      </c>
      <c r="O1193" s="138" t="s">
        <v>472</v>
      </c>
      <c r="P1193" s="76" t="s">
        <v>29</v>
      </c>
      <c r="Q1193" s="142" t="s">
        <v>1837</v>
      </c>
      <c r="R1193" s="76" t="s">
        <v>62</v>
      </c>
    </row>
    <row r="1194" spans="1:18" x14ac:dyDescent="0.2">
      <c r="A1194" s="76" t="s">
        <v>647</v>
      </c>
      <c r="B1194" s="95" t="s">
        <v>917</v>
      </c>
      <c r="C1194" s="76" t="s">
        <v>22</v>
      </c>
      <c r="D1194" s="76" t="s">
        <v>59</v>
      </c>
      <c r="E1194" s="95" t="s">
        <v>102</v>
      </c>
      <c r="F1194" s="95" t="s">
        <v>3238</v>
      </c>
      <c r="G1194" s="95" t="s">
        <v>2868</v>
      </c>
      <c r="H1194" s="95" t="s">
        <v>78</v>
      </c>
      <c r="I1194" s="135" t="s">
        <v>1849</v>
      </c>
      <c r="J1194" s="136" t="str">
        <f>LEFT(DLILibrary[[#This Row],[DLI]], 3)</f>
        <v>DLI</v>
      </c>
      <c r="K1194" s="137">
        <v>0.3</v>
      </c>
      <c r="L1194" s="137">
        <f>IF(DLILibrary[[#This Row],[DLI/DLR]]="DLI",IF(J1195="DLR",0,DLILibrary[[#This Row],[Value of DLI (in mln)]]),DLILibrary[[#This Row],[Value of DLI (in mln)]])</f>
        <v>0.3</v>
      </c>
      <c r="M1194" s="239">
        <f>IF(DLILibrary[[#This Row],[DLI/DLR]]="DLI",DLILibrary[[#This Row],[Value of DLI (in mln)]]/(VLOOKUP(DLILibrary[[#This Row],[Project ID]],'RBF Projects'!A:U,12,FALSE)),0)</f>
        <v>1.3186813186813187E-2</v>
      </c>
      <c r="N1194" s="95" t="s">
        <v>63</v>
      </c>
      <c r="O1194" s="138" t="s">
        <v>472</v>
      </c>
      <c r="P1194" s="76" t="s">
        <v>29</v>
      </c>
      <c r="Q1194" s="95" t="s">
        <v>1839</v>
      </c>
      <c r="R1194" s="76" t="s">
        <v>62</v>
      </c>
    </row>
    <row r="1195" spans="1:18" x14ac:dyDescent="0.2">
      <c r="A1195" s="76" t="s">
        <v>647</v>
      </c>
      <c r="B1195" s="95" t="s">
        <v>917</v>
      </c>
      <c r="C1195" s="76" t="s">
        <v>22</v>
      </c>
      <c r="D1195" s="76" t="s">
        <v>59</v>
      </c>
      <c r="E1195" s="95" t="s">
        <v>102</v>
      </c>
      <c r="F1195" s="95" t="s">
        <v>3238</v>
      </c>
      <c r="G1195" s="95" t="s">
        <v>3241</v>
      </c>
      <c r="H1195" s="95" t="s">
        <v>78</v>
      </c>
      <c r="I1195" s="135" t="s">
        <v>1850</v>
      </c>
      <c r="J1195" s="136" t="str">
        <f>LEFT(DLILibrary[[#This Row],[DLI]], 3)</f>
        <v>DLI</v>
      </c>
      <c r="K1195" s="137">
        <v>2.7</v>
      </c>
      <c r="L1195" s="137">
        <f>IF(DLILibrary[[#This Row],[DLI/DLR]]="DLI",IF(J1196="DLR",0,DLILibrary[[#This Row],[Value of DLI (in mln)]]),DLILibrary[[#This Row],[Value of DLI (in mln)]])</f>
        <v>2.7</v>
      </c>
      <c r="M1195" s="239">
        <f>IF(DLILibrary[[#This Row],[DLI/DLR]]="DLI",DLILibrary[[#This Row],[Value of DLI (in mln)]]/(VLOOKUP(DLILibrary[[#This Row],[Project ID]],'RBF Projects'!A:U,12,FALSE)),0)</f>
        <v>0.11868131868131869</v>
      </c>
      <c r="N1195" s="95" t="s">
        <v>63</v>
      </c>
      <c r="O1195" s="138" t="s">
        <v>472</v>
      </c>
      <c r="P1195" s="76" t="s">
        <v>29</v>
      </c>
      <c r="Q1195" s="95" t="s">
        <v>1831</v>
      </c>
      <c r="R1195" s="76" t="s">
        <v>62</v>
      </c>
    </row>
    <row r="1196" spans="1:18" x14ac:dyDescent="0.2">
      <c r="A1196" s="76" t="s">
        <v>647</v>
      </c>
      <c r="B1196" s="95" t="s">
        <v>917</v>
      </c>
      <c r="C1196" s="76" t="s">
        <v>22</v>
      </c>
      <c r="D1196" s="76" t="s">
        <v>59</v>
      </c>
      <c r="E1196" s="95" t="s">
        <v>102</v>
      </c>
      <c r="F1196" s="95" t="s">
        <v>3238</v>
      </c>
      <c r="G1196" s="95" t="s">
        <v>1524</v>
      </c>
      <c r="H1196" s="95" t="s">
        <v>78</v>
      </c>
      <c r="I1196" s="135" t="s">
        <v>1851</v>
      </c>
      <c r="J1196" s="136" t="str">
        <f>LEFT(DLILibrary[[#This Row],[DLI]], 3)</f>
        <v>DLI</v>
      </c>
      <c r="K1196" s="137">
        <v>0.5</v>
      </c>
      <c r="L1196" s="137">
        <f>IF(DLILibrary[[#This Row],[DLI/DLR]]="DLI",IF(J1197="DLR",0,DLILibrary[[#This Row],[Value of DLI (in mln)]]),DLILibrary[[#This Row],[Value of DLI (in mln)]])</f>
        <v>0.5</v>
      </c>
      <c r="M1196" s="239">
        <f>IF(DLILibrary[[#This Row],[DLI/DLR]]="DLI",DLILibrary[[#This Row],[Value of DLI (in mln)]]/(VLOOKUP(DLILibrary[[#This Row],[Project ID]],'RBF Projects'!A:U,12,FALSE)),0)</f>
        <v>2.197802197802198E-2</v>
      </c>
      <c r="N1196" s="95" t="s">
        <v>63</v>
      </c>
      <c r="O1196" s="138" t="s">
        <v>472</v>
      </c>
      <c r="P1196" s="76" t="s">
        <v>29</v>
      </c>
      <c r="Q1196" s="95" t="s">
        <v>1835</v>
      </c>
      <c r="R1196" s="76" t="s">
        <v>62</v>
      </c>
    </row>
    <row r="1197" spans="1:18" ht="16" x14ac:dyDescent="0.2">
      <c r="A1197" s="76" t="s">
        <v>647</v>
      </c>
      <c r="B1197" s="95" t="s">
        <v>917</v>
      </c>
      <c r="C1197" s="76" t="s">
        <v>22</v>
      </c>
      <c r="D1197" s="76" t="s">
        <v>59</v>
      </c>
      <c r="E1197" s="95" t="s">
        <v>102</v>
      </c>
      <c r="F1197" s="95" t="s">
        <v>2810</v>
      </c>
      <c r="G1197" s="95" t="s">
        <v>2819</v>
      </c>
      <c r="H1197" s="95" t="s">
        <v>78</v>
      </c>
      <c r="I1197" s="135" t="s">
        <v>3132</v>
      </c>
      <c r="J1197" s="136" t="str">
        <f>LEFT(DLILibrary[[#This Row],[DLI]], 3)</f>
        <v>DLI</v>
      </c>
      <c r="K1197" s="137">
        <v>2.7</v>
      </c>
      <c r="L1197" s="137">
        <f>IF(DLILibrary[[#This Row],[DLI/DLR]]="DLI",IF(J1198="DLR",0,DLILibrary[[#This Row],[Value of DLI (in mln)]]),DLILibrary[[#This Row],[Value of DLI (in mln)]])</f>
        <v>2.7</v>
      </c>
      <c r="M1197" s="239">
        <f>IF(DLILibrary[[#This Row],[DLI/DLR]]="DLI",DLILibrary[[#This Row],[Value of DLI (in mln)]]/(VLOOKUP(DLILibrary[[#This Row],[Project ID]],'RBF Projects'!A:U,12,FALSE)),0)</f>
        <v>0.11868131868131869</v>
      </c>
      <c r="N1197" s="95" t="s">
        <v>63</v>
      </c>
      <c r="O1197" s="138" t="s">
        <v>472</v>
      </c>
      <c r="P1197" s="76" t="s">
        <v>29</v>
      </c>
      <c r="Q1197" s="142" t="s">
        <v>1837</v>
      </c>
      <c r="R1197" s="76" t="s">
        <v>62</v>
      </c>
    </row>
    <row r="1198" spans="1:18" x14ac:dyDescent="0.2">
      <c r="A1198" s="76" t="s">
        <v>647</v>
      </c>
      <c r="B1198" s="95" t="s">
        <v>917</v>
      </c>
      <c r="C1198" s="76" t="s">
        <v>22</v>
      </c>
      <c r="D1198" s="76" t="s">
        <v>59</v>
      </c>
      <c r="E1198" s="95" t="s">
        <v>102</v>
      </c>
      <c r="F1198" s="95" t="s">
        <v>3238</v>
      </c>
      <c r="G1198" s="95" t="s">
        <v>2869</v>
      </c>
      <c r="H1198" s="95" t="s">
        <v>78</v>
      </c>
      <c r="I1198" s="135" t="s">
        <v>1852</v>
      </c>
      <c r="J1198" s="136" t="str">
        <f>LEFT(DLILibrary[[#This Row],[DLI]], 3)</f>
        <v>DLI</v>
      </c>
      <c r="K1198" s="137">
        <v>0.3</v>
      </c>
      <c r="L1198" s="137">
        <f>IF(DLILibrary[[#This Row],[DLI/DLR]]="DLI",IF(J1199="DLR",0,DLILibrary[[#This Row],[Value of DLI (in mln)]]),DLILibrary[[#This Row],[Value of DLI (in mln)]])</f>
        <v>0.3</v>
      </c>
      <c r="M1198" s="239">
        <f>IF(DLILibrary[[#This Row],[DLI/DLR]]="DLI",DLILibrary[[#This Row],[Value of DLI (in mln)]]/(VLOOKUP(DLILibrary[[#This Row],[Project ID]],'RBF Projects'!A:U,12,FALSE)),0)</f>
        <v>1.3186813186813187E-2</v>
      </c>
      <c r="N1198" s="95" t="s">
        <v>63</v>
      </c>
      <c r="O1198" s="138" t="s">
        <v>472</v>
      </c>
      <c r="P1198" s="76" t="s">
        <v>29</v>
      </c>
      <c r="Q1198" s="95" t="s">
        <v>1840</v>
      </c>
      <c r="R1198" s="76" t="s">
        <v>62</v>
      </c>
    </row>
    <row r="1199" spans="1:18" x14ac:dyDescent="0.2">
      <c r="A1199" s="76" t="s">
        <v>647</v>
      </c>
      <c r="B1199" s="95" t="s">
        <v>917</v>
      </c>
      <c r="C1199" s="76" t="s">
        <v>22</v>
      </c>
      <c r="D1199" s="76" t="s">
        <v>59</v>
      </c>
      <c r="E1199" s="95" t="s">
        <v>102</v>
      </c>
      <c r="F1199" s="95" t="s">
        <v>3238</v>
      </c>
      <c r="G1199" s="95" t="s">
        <v>3278</v>
      </c>
      <c r="H1199" s="95" t="s">
        <v>78</v>
      </c>
      <c r="I1199" s="135" t="s">
        <v>1853</v>
      </c>
      <c r="J1199" s="136" t="str">
        <f>LEFT(DLILibrary[[#This Row],[DLI]], 3)</f>
        <v>DLI</v>
      </c>
      <c r="K1199" s="137">
        <v>1.2</v>
      </c>
      <c r="L1199" s="137">
        <f>IF(DLILibrary[[#This Row],[DLI/DLR]]="DLI",IF(J1200="DLR",0,DLILibrary[[#This Row],[Value of DLI (in mln)]]),DLILibrary[[#This Row],[Value of DLI (in mln)]])</f>
        <v>1.2</v>
      </c>
      <c r="M1199" s="239">
        <f>IF(DLILibrary[[#This Row],[DLI/DLR]]="DLI",DLILibrary[[#This Row],[Value of DLI (in mln)]]/(VLOOKUP(DLILibrary[[#This Row],[Project ID]],'RBF Projects'!A:U,12,FALSE)),0)</f>
        <v>5.2747252747252747E-2</v>
      </c>
      <c r="N1199" s="95" t="s">
        <v>63</v>
      </c>
      <c r="O1199" s="138" t="s">
        <v>472</v>
      </c>
      <c r="P1199" s="76" t="s">
        <v>29</v>
      </c>
      <c r="Q1199" s="95" t="s">
        <v>1832</v>
      </c>
      <c r="R1199" s="76" t="s">
        <v>62</v>
      </c>
    </row>
    <row r="1200" spans="1:18" x14ac:dyDescent="0.2">
      <c r="A1200" s="76" t="s">
        <v>647</v>
      </c>
      <c r="B1200" s="95" t="s">
        <v>917</v>
      </c>
      <c r="C1200" s="76" t="s">
        <v>22</v>
      </c>
      <c r="D1200" s="76" t="s">
        <v>59</v>
      </c>
      <c r="E1200" s="95" t="s">
        <v>102</v>
      </c>
      <c r="F1200" s="95" t="s">
        <v>3238</v>
      </c>
      <c r="G1200" s="95" t="s">
        <v>1524</v>
      </c>
      <c r="H1200" s="95" t="s">
        <v>78</v>
      </c>
      <c r="I1200" s="135" t="s">
        <v>1854</v>
      </c>
      <c r="J1200" s="136" t="str">
        <f>LEFT(DLILibrary[[#This Row],[DLI]], 3)</f>
        <v>DLI</v>
      </c>
      <c r="K1200" s="137">
        <v>0.5</v>
      </c>
      <c r="L1200" s="137">
        <f>IF(DLILibrary[[#This Row],[DLI/DLR]]="DLI",IF(J1201="DLR",0,DLILibrary[[#This Row],[Value of DLI (in mln)]]),DLILibrary[[#This Row],[Value of DLI (in mln)]])</f>
        <v>0.5</v>
      </c>
      <c r="M1200" s="239">
        <f>IF(DLILibrary[[#This Row],[DLI/DLR]]="DLI",DLILibrary[[#This Row],[Value of DLI (in mln)]]/(VLOOKUP(DLILibrary[[#This Row],[Project ID]],'RBF Projects'!A:U,12,FALSE)),0)</f>
        <v>2.197802197802198E-2</v>
      </c>
      <c r="N1200" s="95" t="s">
        <v>63</v>
      </c>
      <c r="O1200" s="138" t="s">
        <v>472</v>
      </c>
      <c r="P1200" s="76" t="s">
        <v>29</v>
      </c>
      <c r="Q1200" s="95" t="s">
        <v>1835</v>
      </c>
      <c r="R1200" s="76" t="s">
        <v>62</v>
      </c>
    </row>
    <row r="1201" spans="1:18" x14ac:dyDescent="0.2">
      <c r="A1201" s="76" t="s">
        <v>647</v>
      </c>
      <c r="B1201" s="95" t="s">
        <v>917</v>
      </c>
      <c r="C1201" s="76" t="s">
        <v>22</v>
      </c>
      <c r="D1201" s="76" t="s">
        <v>59</v>
      </c>
      <c r="E1201" s="95" t="s">
        <v>102</v>
      </c>
      <c r="F1201" s="95" t="s">
        <v>2810</v>
      </c>
      <c r="G1201" s="95" t="s">
        <v>2819</v>
      </c>
      <c r="H1201" s="95" t="s">
        <v>352</v>
      </c>
      <c r="I1201" s="135" t="s">
        <v>3133</v>
      </c>
      <c r="J1201" s="136" t="str">
        <f>LEFT(DLILibrary[[#This Row],[DLI]], 3)</f>
        <v>DLI</v>
      </c>
      <c r="K1201" s="137">
        <v>2.5</v>
      </c>
      <c r="L1201" s="137">
        <f>IF(DLILibrary[[#This Row],[DLI/DLR]]="DLI",IF(J1202="DLR",0,DLILibrary[[#This Row],[Value of DLI (in mln)]]),DLILibrary[[#This Row],[Value of DLI (in mln)]])</f>
        <v>2.5</v>
      </c>
      <c r="M1201" s="239">
        <f>IF(DLILibrary[[#This Row],[DLI/DLR]]="DLI",DLILibrary[[#This Row],[Value of DLI (in mln)]]/(VLOOKUP(DLILibrary[[#This Row],[Project ID]],'RBF Projects'!A:U,12,FALSE)),0)</f>
        <v>0.10989010989010989</v>
      </c>
      <c r="N1201" s="95" t="s">
        <v>63</v>
      </c>
      <c r="O1201" s="138" t="s">
        <v>472</v>
      </c>
      <c r="P1201" s="76" t="s">
        <v>29</v>
      </c>
      <c r="Q1201" s="95" t="s">
        <v>1838</v>
      </c>
      <c r="R1201" s="76" t="s">
        <v>62</v>
      </c>
    </row>
    <row r="1202" spans="1:18" x14ac:dyDescent="0.2">
      <c r="A1202" s="76" t="s">
        <v>647</v>
      </c>
      <c r="B1202" s="95" t="s">
        <v>917</v>
      </c>
      <c r="C1202" s="76" t="s">
        <v>22</v>
      </c>
      <c r="D1202" s="76" t="s">
        <v>59</v>
      </c>
      <c r="E1202" s="95" t="s">
        <v>102</v>
      </c>
      <c r="F1202" s="95" t="s">
        <v>3238</v>
      </c>
      <c r="G1202" s="95" t="s">
        <v>2869</v>
      </c>
      <c r="H1202" s="95" t="s">
        <v>78</v>
      </c>
      <c r="I1202" s="135" t="s">
        <v>1855</v>
      </c>
      <c r="J1202" s="136" t="str">
        <f>LEFT(DLILibrary[[#This Row],[DLI]], 3)</f>
        <v>DLI</v>
      </c>
      <c r="K1202" s="137">
        <v>0.3</v>
      </c>
      <c r="L1202" s="137">
        <f>IF(DLILibrary[[#This Row],[DLI/DLR]]="DLI",IF(J1203="DLR",0,DLILibrary[[#This Row],[Value of DLI (in mln)]]),DLILibrary[[#This Row],[Value of DLI (in mln)]])</f>
        <v>0.3</v>
      </c>
      <c r="M1202" s="239">
        <f>IF(DLILibrary[[#This Row],[DLI/DLR]]="DLI",DLILibrary[[#This Row],[Value of DLI (in mln)]]/(VLOOKUP(DLILibrary[[#This Row],[Project ID]],'RBF Projects'!A:U,12,FALSE)),0)</f>
        <v>1.3186813186813187E-2</v>
      </c>
      <c r="N1202" s="95" t="s">
        <v>63</v>
      </c>
      <c r="O1202" s="138" t="s">
        <v>472</v>
      </c>
      <c r="P1202" s="76" t="s">
        <v>29</v>
      </c>
      <c r="Q1202" s="95" t="s">
        <v>1841</v>
      </c>
      <c r="R1202" s="76" t="s">
        <v>62</v>
      </c>
    </row>
    <row r="1203" spans="1:18" x14ac:dyDescent="0.2">
      <c r="A1203" s="76" t="s">
        <v>647</v>
      </c>
      <c r="B1203" s="95" t="s">
        <v>917</v>
      </c>
      <c r="C1203" s="76" t="s">
        <v>22</v>
      </c>
      <c r="D1203" s="76" t="s">
        <v>59</v>
      </c>
      <c r="E1203" s="95" t="s">
        <v>102</v>
      </c>
      <c r="F1203" s="95" t="s">
        <v>3238</v>
      </c>
      <c r="G1203" s="95" t="s">
        <v>3278</v>
      </c>
      <c r="H1203" s="95" t="s">
        <v>352</v>
      </c>
      <c r="I1203" s="135" t="s">
        <v>1856</v>
      </c>
      <c r="J1203" s="136" t="str">
        <f>LEFT(DLILibrary[[#This Row],[DLI]], 3)</f>
        <v>DLI</v>
      </c>
      <c r="K1203" s="137">
        <v>1.2</v>
      </c>
      <c r="L1203" s="137">
        <f>IF(DLILibrary[[#This Row],[DLI/DLR]]="DLI",IF(J1204="DLR",0,DLILibrary[[#This Row],[Value of DLI (in mln)]]),DLILibrary[[#This Row],[Value of DLI (in mln)]])</f>
        <v>1.2</v>
      </c>
      <c r="M1203" s="239">
        <f>IF(DLILibrary[[#This Row],[DLI/DLR]]="DLI",DLILibrary[[#This Row],[Value of DLI (in mln)]]/(VLOOKUP(DLILibrary[[#This Row],[Project ID]],'RBF Projects'!A:U,12,FALSE)),0)</f>
        <v>5.2747252747252747E-2</v>
      </c>
      <c r="N1203" s="95" t="s">
        <v>63</v>
      </c>
      <c r="O1203" s="138" t="s">
        <v>472</v>
      </c>
      <c r="P1203" s="76" t="s">
        <v>29</v>
      </c>
      <c r="Q1203" s="95" t="s">
        <v>1833</v>
      </c>
      <c r="R1203" s="76" t="s">
        <v>62</v>
      </c>
    </row>
    <row r="1204" spans="1:18" x14ac:dyDescent="0.2">
      <c r="A1204" s="76" t="s">
        <v>647</v>
      </c>
      <c r="B1204" s="95" t="s">
        <v>917</v>
      </c>
      <c r="C1204" s="76" t="s">
        <v>22</v>
      </c>
      <c r="D1204" s="76" t="s">
        <v>59</v>
      </c>
      <c r="E1204" s="95" t="s">
        <v>102</v>
      </c>
      <c r="F1204" s="95" t="s">
        <v>2810</v>
      </c>
      <c r="G1204" s="95" t="s">
        <v>2819</v>
      </c>
      <c r="H1204" s="95" t="s">
        <v>352</v>
      </c>
      <c r="I1204" s="135" t="s">
        <v>3134</v>
      </c>
      <c r="J1204" s="136" t="str">
        <f>LEFT(DLILibrary[[#This Row],[DLI]], 3)</f>
        <v>DLI</v>
      </c>
      <c r="K1204" s="137">
        <v>0.5</v>
      </c>
      <c r="L1204" s="137">
        <f>IF(DLILibrary[[#This Row],[DLI/DLR]]="DLI",IF(J1205="DLR",0,DLILibrary[[#This Row],[Value of DLI (in mln)]]),DLILibrary[[#This Row],[Value of DLI (in mln)]])</f>
        <v>0.5</v>
      </c>
      <c r="M1204" s="239">
        <f>IF(DLILibrary[[#This Row],[DLI/DLR]]="DLI",DLILibrary[[#This Row],[Value of DLI (in mln)]]/(VLOOKUP(DLILibrary[[#This Row],[Project ID]],'RBF Projects'!A:U,12,FALSE)),0)</f>
        <v>2.197802197802198E-2</v>
      </c>
      <c r="N1204" s="95" t="s">
        <v>63</v>
      </c>
      <c r="O1204" s="138" t="s">
        <v>472</v>
      </c>
      <c r="P1204" s="76" t="s">
        <v>29</v>
      </c>
      <c r="Q1204" s="95" t="s">
        <v>1838</v>
      </c>
      <c r="R1204" s="76" t="s">
        <v>62</v>
      </c>
    </row>
    <row r="1205" spans="1:18" x14ac:dyDescent="0.2">
      <c r="A1205" s="76" t="s">
        <v>647</v>
      </c>
      <c r="B1205" s="95" t="s">
        <v>917</v>
      </c>
      <c r="C1205" s="76" t="s">
        <v>22</v>
      </c>
      <c r="D1205" s="76" t="s">
        <v>59</v>
      </c>
      <c r="E1205" s="95" t="s">
        <v>102</v>
      </c>
      <c r="F1205" s="95" t="s">
        <v>3238</v>
      </c>
      <c r="G1205" s="95" t="s">
        <v>2869</v>
      </c>
      <c r="H1205" s="95" t="s">
        <v>78</v>
      </c>
      <c r="I1205" s="135" t="s">
        <v>1857</v>
      </c>
      <c r="J1205" s="136" t="str">
        <f>LEFT(DLILibrary[[#This Row],[DLI]], 3)</f>
        <v>DLI</v>
      </c>
      <c r="K1205" s="137">
        <v>0.3</v>
      </c>
      <c r="L1205" s="137">
        <f>IF(DLILibrary[[#This Row],[DLI/DLR]]="DLI",IF(J1206="DLR",0,DLILibrary[[#This Row],[Value of DLI (in mln)]]),DLILibrary[[#This Row],[Value of DLI (in mln)]])</f>
        <v>0.3</v>
      </c>
      <c r="M1205" s="239">
        <f>IF(DLILibrary[[#This Row],[DLI/DLR]]="DLI",DLILibrary[[#This Row],[Value of DLI (in mln)]]/(VLOOKUP(DLILibrary[[#This Row],[Project ID]],'RBF Projects'!A:U,12,FALSE)),0)</f>
        <v>1.3186813186813187E-2</v>
      </c>
      <c r="N1205" s="95" t="s">
        <v>63</v>
      </c>
      <c r="O1205" s="138" t="s">
        <v>472</v>
      </c>
      <c r="P1205" s="76" t="s">
        <v>29</v>
      </c>
      <c r="Q1205" s="95" t="s">
        <v>1842</v>
      </c>
      <c r="R1205" s="76" t="s">
        <v>62</v>
      </c>
    </row>
    <row r="1206" spans="1:18" x14ac:dyDescent="0.2">
      <c r="A1206" s="76" t="s">
        <v>647</v>
      </c>
      <c r="B1206" s="95" t="s">
        <v>917</v>
      </c>
      <c r="C1206" s="76" t="s">
        <v>22</v>
      </c>
      <c r="D1206" s="76" t="s">
        <v>59</v>
      </c>
      <c r="E1206" s="95" t="s">
        <v>102</v>
      </c>
      <c r="F1206" s="95" t="s">
        <v>3238</v>
      </c>
      <c r="G1206" s="95" t="s">
        <v>3278</v>
      </c>
      <c r="H1206" s="95" t="s">
        <v>352</v>
      </c>
      <c r="I1206" s="135" t="s">
        <v>1858</v>
      </c>
      <c r="J1206" s="136" t="str">
        <f>LEFT(DLILibrary[[#This Row],[DLI]], 3)</f>
        <v>DLI</v>
      </c>
      <c r="K1206" s="137">
        <v>1</v>
      </c>
      <c r="L1206" s="137">
        <f>IF(DLILibrary[[#This Row],[DLI/DLR]]="DLI",IF(J1207="DLR",0,DLILibrary[[#This Row],[Value of DLI (in mln)]]),DLILibrary[[#This Row],[Value of DLI (in mln)]])</f>
        <v>1</v>
      </c>
      <c r="M1206" s="239">
        <f>IF(DLILibrary[[#This Row],[DLI/DLR]]="DLI",DLILibrary[[#This Row],[Value of DLI (in mln)]]/(VLOOKUP(DLILibrary[[#This Row],[Project ID]],'RBF Projects'!A:U,12,FALSE)),0)</f>
        <v>4.3956043956043959E-2</v>
      </c>
      <c r="N1206" s="95" t="s">
        <v>63</v>
      </c>
      <c r="O1206" s="138" t="s">
        <v>472</v>
      </c>
      <c r="P1206" s="76" t="s">
        <v>29</v>
      </c>
      <c r="Q1206" s="95" t="s">
        <v>1833</v>
      </c>
      <c r="R1206" s="76" t="s">
        <v>62</v>
      </c>
    </row>
    <row r="1207" spans="1:18" x14ac:dyDescent="0.2">
      <c r="A1207" s="76" t="s">
        <v>647</v>
      </c>
      <c r="B1207" s="95" t="s">
        <v>917</v>
      </c>
      <c r="C1207" s="76" t="s">
        <v>22</v>
      </c>
      <c r="D1207" s="76" t="s">
        <v>59</v>
      </c>
      <c r="E1207" s="95" t="s">
        <v>102</v>
      </c>
      <c r="F1207" s="95" t="s">
        <v>3238</v>
      </c>
      <c r="G1207" s="95" t="s">
        <v>1524</v>
      </c>
      <c r="H1207" s="95" t="s">
        <v>78</v>
      </c>
      <c r="I1207" s="135" t="s">
        <v>1859</v>
      </c>
      <c r="J1207" s="136" t="str">
        <f>LEFT(DLILibrary[[#This Row],[DLI]], 3)</f>
        <v>DLI</v>
      </c>
      <c r="K1207" s="137">
        <v>0.45</v>
      </c>
      <c r="L1207" s="137">
        <f>IF(DLILibrary[[#This Row],[DLI/DLR]]="DLI",IF(J1208="DLR",0,DLILibrary[[#This Row],[Value of DLI (in mln)]]),DLILibrary[[#This Row],[Value of DLI (in mln)]])</f>
        <v>0.45</v>
      </c>
      <c r="M1207" s="239">
        <f>IF(DLILibrary[[#This Row],[DLI/DLR]]="DLI",DLILibrary[[#This Row],[Value of DLI (in mln)]]/(VLOOKUP(DLILibrary[[#This Row],[Project ID]],'RBF Projects'!A:U,12,FALSE)),0)</f>
        <v>1.9780219780219779E-2</v>
      </c>
      <c r="N1207" s="95" t="s">
        <v>63</v>
      </c>
      <c r="O1207" s="138" t="s">
        <v>472</v>
      </c>
      <c r="P1207" s="76" t="s">
        <v>29</v>
      </c>
      <c r="Q1207" s="95" t="s">
        <v>1836</v>
      </c>
      <c r="R1207" s="76" t="s">
        <v>62</v>
      </c>
    </row>
    <row r="1208" spans="1:18" x14ac:dyDescent="0.2">
      <c r="A1208" s="76" t="s">
        <v>647</v>
      </c>
      <c r="B1208" s="95" t="s">
        <v>917</v>
      </c>
      <c r="C1208" s="76" t="s">
        <v>22</v>
      </c>
      <c r="D1208" s="76" t="s">
        <v>59</v>
      </c>
      <c r="E1208" s="95" t="s">
        <v>102</v>
      </c>
      <c r="F1208" s="95" t="s">
        <v>2810</v>
      </c>
      <c r="G1208" s="95" t="s">
        <v>2819</v>
      </c>
      <c r="H1208" s="95" t="s">
        <v>78</v>
      </c>
      <c r="I1208" s="135" t="s">
        <v>3135</v>
      </c>
      <c r="J1208" s="136" t="str">
        <f>LEFT(DLILibrary[[#This Row],[DLI]], 3)</f>
        <v>DLI</v>
      </c>
      <c r="K1208" s="137">
        <v>0.5</v>
      </c>
      <c r="L1208" s="137">
        <f>IF(DLILibrary[[#This Row],[DLI/DLR]]="DLI",IF(J1209="DLR",0,DLILibrary[[#This Row],[Value of DLI (in mln)]]),DLILibrary[[#This Row],[Value of DLI (in mln)]])</f>
        <v>0.5</v>
      </c>
      <c r="M1208" s="239">
        <f>IF(DLILibrary[[#This Row],[DLI/DLR]]="DLI",DLILibrary[[#This Row],[Value of DLI (in mln)]]/(VLOOKUP(DLILibrary[[#This Row],[Project ID]],'RBF Projects'!A:U,12,FALSE)),0)</f>
        <v>2.197802197802198E-2</v>
      </c>
      <c r="N1208" s="95" t="s">
        <v>63</v>
      </c>
      <c r="O1208" s="138" t="s">
        <v>472</v>
      </c>
      <c r="P1208" s="76" t="s">
        <v>29</v>
      </c>
      <c r="Q1208" s="95" t="s">
        <v>1838</v>
      </c>
      <c r="R1208" s="76" t="s">
        <v>62</v>
      </c>
    </row>
    <row r="1209" spans="1:18" s="78" customFormat="1" x14ac:dyDescent="0.2">
      <c r="A1209" s="77" t="s">
        <v>649</v>
      </c>
      <c r="B1209" s="78" t="s">
        <v>153</v>
      </c>
      <c r="C1209" s="77" t="s">
        <v>21</v>
      </c>
      <c r="D1209" s="77" t="s">
        <v>59</v>
      </c>
      <c r="E1209" s="78" t="s">
        <v>38</v>
      </c>
      <c r="F1209" s="78" t="s">
        <v>3231</v>
      </c>
      <c r="G1209" s="78" t="s">
        <v>3472</v>
      </c>
      <c r="H1209" s="78" t="s">
        <v>352</v>
      </c>
      <c r="I1209" s="129" t="s">
        <v>1860</v>
      </c>
      <c r="J1209" s="130" t="str">
        <f>LEFT(DLILibrary[[#This Row],[DLI]], 3)</f>
        <v>DLI</v>
      </c>
      <c r="K1209" s="131">
        <f>SUM(K1210:K1214)</f>
        <v>19</v>
      </c>
      <c r="L1209" s="131">
        <f>IF(DLILibrary[[#This Row],[DLI/DLR]]="DLI",IF(J1210="DLR",0,DLILibrary[[#This Row],[Value of DLI (in mln)]]),DLILibrary[[#This Row],[Value of DLI (in mln)]])</f>
        <v>0</v>
      </c>
      <c r="M1209" s="239">
        <f>IF(DLILibrary[[#This Row],[DLI/DLR]]="DLI",DLILibrary[[#This Row],[Value of DLI (in mln)]]/(VLOOKUP(DLILibrary[[#This Row],[Project ID]],'RBF Projects'!A:U,12,FALSE)),0)</f>
        <v>0.15833333333333333</v>
      </c>
      <c r="N1209" s="78" t="s">
        <v>995</v>
      </c>
      <c r="O1209" s="133" t="s">
        <v>597</v>
      </c>
      <c r="P1209" s="77" t="s">
        <v>28</v>
      </c>
      <c r="Q1209" s="78" t="s">
        <v>1901</v>
      </c>
      <c r="R1209" s="77" t="s">
        <v>62</v>
      </c>
    </row>
    <row r="1210" spans="1:18" outlineLevel="1" x14ac:dyDescent="0.2">
      <c r="A1210" s="76" t="s">
        <v>649</v>
      </c>
      <c r="B1210" s="95" t="s">
        <v>153</v>
      </c>
      <c r="C1210" s="76" t="s">
        <v>21</v>
      </c>
      <c r="D1210" s="76" t="s">
        <v>59</v>
      </c>
      <c r="E1210" s="95" t="s">
        <v>38</v>
      </c>
      <c r="F1210" s="95" t="s">
        <v>3231</v>
      </c>
      <c r="G1210" s="95" t="s">
        <v>3472</v>
      </c>
      <c r="H1210" s="95" t="s">
        <v>352</v>
      </c>
      <c r="I1210" s="45" t="s">
        <v>1861</v>
      </c>
      <c r="J1210" s="95" t="str">
        <f>LEFT(DLILibrary[[#This Row],[DLI]], 3)</f>
        <v>DLR</v>
      </c>
      <c r="K1210" s="121">
        <v>3</v>
      </c>
      <c r="L1210" s="121">
        <f>IF(DLILibrary[[#This Row],[DLI/DLR]]="DLI",IF(J1211="DLR",0,DLILibrary[[#This Row],[Value of DLI (in mln)]]),DLILibrary[[#This Row],[Value of DLI (in mln)]])</f>
        <v>3</v>
      </c>
      <c r="M1210" s="239">
        <f>IF(DLILibrary[[#This Row],[DLI/DLR]]="DLI",DLILibrary[[#This Row],[Value of DLI (in mln)]]/(VLOOKUP(DLILibrary[[#This Row],[Project ID]],'RBF Projects'!A:U,12,FALSE)),0)</f>
        <v>0</v>
      </c>
      <c r="N1210" s="95" t="s">
        <v>61</v>
      </c>
      <c r="O1210" s="45" t="s">
        <v>1862</v>
      </c>
      <c r="P1210" s="76" t="s">
        <v>28</v>
      </c>
      <c r="Q1210" s="95" t="s">
        <v>1901</v>
      </c>
      <c r="R1210" s="76" t="s">
        <v>62</v>
      </c>
    </row>
    <row r="1211" spans="1:18" outlineLevel="1" x14ac:dyDescent="0.2">
      <c r="A1211" s="76" t="s">
        <v>649</v>
      </c>
      <c r="B1211" s="95" t="s">
        <v>153</v>
      </c>
      <c r="C1211" s="76" t="s">
        <v>21</v>
      </c>
      <c r="D1211" s="76" t="s">
        <v>59</v>
      </c>
      <c r="E1211" s="95" t="s">
        <v>38</v>
      </c>
      <c r="F1211" s="95" t="s">
        <v>3231</v>
      </c>
      <c r="G1211" s="95" t="s">
        <v>3472</v>
      </c>
      <c r="H1211" s="95" t="s">
        <v>352</v>
      </c>
      <c r="I1211" s="45" t="s">
        <v>1863</v>
      </c>
      <c r="J1211" s="95" t="str">
        <f>LEFT(DLILibrary[[#This Row],[DLI]], 3)</f>
        <v>DLR</v>
      </c>
      <c r="K1211" s="121">
        <v>4</v>
      </c>
      <c r="L1211" s="121">
        <f>IF(DLILibrary[[#This Row],[DLI/DLR]]="DLI",IF(J1212="DLR",0,DLILibrary[[#This Row],[Value of DLI (in mln)]]),DLILibrary[[#This Row],[Value of DLI (in mln)]])</f>
        <v>4</v>
      </c>
      <c r="M1211" s="239">
        <f>IF(DLILibrary[[#This Row],[DLI/DLR]]="DLI",DLILibrary[[#This Row],[Value of DLI (in mln)]]/(VLOOKUP(DLILibrary[[#This Row],[Project ID]],'RBF Projects'!A:U,12,FALSE)),0)</f>
        <v>0</v>
      </c>
      <c r="N1211" s="95" t="s">
        <v>62</v>
      </c>
      <c r="O1211" s="138" t="s">
        <v>472</v>
      </c>
      <c r="P1211" s="76" t="s">
        <v>28</v>
      </c>
      <c r="Q1211" s="95" t="s">
        <v>1901</v>
      </c>
      <c r="R1211" s="76" t="s">
        <v>62</v>
      </c>
    </row>
    <row r="1212" spans="1:18" outlineLevel="1" x14ac:dyDescent="0.2">
      <c r="A1212" s="76" t="s">
        <v>649</v>
      </c>
      <c r="B1212" s="95" t="s">
        <v>153</v>
      </c>
      <c r="C1212" s="76" t="s">
        <v>21</v>
      </c>
      <c r="D1212" s="76" t="s">
        <v>59</v>
      </c>
      <c r="E1212" s="95" t="s">
        <v>38</v>
      </c>
      <c r="F1212" s="95" t="s">
        <v>3231</v>
      </c>
      <c r="G1212" s="95" t="s">
        <v>3472</v>
      </c>
      <c r="H1212" s="95" t="s">
        <v>352</v>
      </c>
      <c r="I1212" s="45" t="s">
        <v>1864</v>
      </c>
      <c r="J1212" s="95" t="str">
        <f>LEFT(DLILibrary[[#This Row],[DLI]], 3)</f>
        <v>DLR</v>
      </c>
      <c r="K1212" s="121">
        <v>4</v>
      </c>
      <c r="L1212" s="121">
        <f>IF(DLILibrary[[#This Row],[DLI/DLR]]="DLI",IF(J1213="DLR",0,DLILibrary[[#This Row],[Value of DLI (in mln)]]),DLILibrary[[#This Row],[Value of DLI (in mln)]])</f>
        <v>4</v>
      </c>
      <c r="M1212" s="239">
        <f>IF(DLILibrary[[#This Row],[DLI/DLR]]="DLI",DLILibrary[[#This Row],[Value of DLI (in mln)]]/(VLOOKUP(DLILibrary[[#This Row],[Project ID]],'RBF Projects'!A:U,12,FALSE)),0)</f>
        <v>0</v>
      </c>
      <c r="N1212" s="95" t="s">
        <v>62</v>
      </c>
      <c r="O1212" s="138" t="s">
        <v>472</v>
      </c>
      <c r="P1212" s="76" t="s">
        <v>28</v>
      </c>
      <c r="Q1212" s="95" t="s">
        <v>1901</v>
      </c>
      <c r="R1212" s="76" t="s">
        <v>62</v>
      </c>
    </row>
    <row r="1213" spans="1:18" outlineLevel="1" x14ac:dyDescent="0.2">
      <c r="A1213" s="76" t="s">
        <v>649</v>
      </c>
      <c r="B1213" s="95" t="s">
        <v>153</v>
      </c>
      <c r="C1213" s="76" t="s">
        <v>21</v>
      </c>
      <c r="D1213" s="76" t="s">
        <v>59</v>
      </c>
      <c r="E1213" s="95" t="s">
        <v>38</v>
      </c>
      <c r="F1213" s="95" t="s">
        <v>3231</v>
      </c>
      <c r="G1213" s="95" t="s">
        <v>3472</v>
      </c>
      <c r="H1213" s="95" t="s">
        <v>352</v>
      </c>
      <c r="I1213" s="45" t="s">
        <v>1865</v>
      </c>
      <c r="J1213" s="95" t="str">
        <f>LEFT(DLILibrary[[#This Row],[DLI]], 3)</f>
        <v>DLR</v>
      </c>
      <c r="K1213" s="121">
        <v>4</v>
      </c>
      <c r="L1213" s="121">
        <f>IF(DLILibrary[[#This Row],[DLI/DLR]]="DLI",IF(J1214="DLR",0,DLILibrary[[#This Row],[Value of DLI (in mln)]]),DLILibrary[[#This Row],[Value of DLI (in mln)]])</f>
        <v>4</v>
      </c>
      <c r="M1213" s="239">
        <f>IF(DLILibrary[[#This Row],[DLI/DLR]]="DLI",DLILibrary[[#This Row],[Value of DLI (in mln)]]/(VLOOKUP(DLILibrary[[#This Row],[Project ID]],'RBF Projects'!A:U,12,FALSE)),0)</f>
        <v>0</v>
      </c>
      <c r="N1213" s="95" t="s">
        <v>62</v>
      </c>
      <c r="O1213" s="138" t="s">
        <v>472</v>
      </c>
      <c r="P1213" s="76" t="s">
        <v>28</v>
      </c>
      <c r="Q1213" s="95" t="s">
        <v>1901</v>
      </c>
      <c r="R1213" s="76" t="s">
        <v>62</v>
      </c>
    </row>
    <row r="1214" spans="1:18" outlineLevel="1" x14ac:dyDescent="0.2">
      <c r="A1214" s="76" t="s">
        <v>649</v>
      </c>
      <c r="B1214" s="95" t="s">
        <v>153</v>
      </c>
      <c r="C1214" s="76" t="s">
        <v>21</v>
      </c>
      <c r="D1214" s="76" t="s">
        <v>59</v>
      </c>
      <c r="E1214" s="95" t="s">
        <v>38</v>
      </c>
      <c r="F1214" s="95" t="s">
        <v>3231</v>
      </c>
      <c r="G1214" s="95" t="s">
        <v>3472</v>
      </c>
      <c r="H1214" s="95" t="s">
        <v>352</v>
      </c>
      <c r="I1214" s="45" t="s">
        <v>1866</v>
      </c>
      <c r="J1214" s="95" t="str">
        <f>LEFT(DLILibrary[[#This Row],[DLI]], 3)</f>
        <v>DLR</v>
      </c>
      <c r="K1214" s="121">
        <v>4</v>
      </c>
      <c r="L1214" s="121">
        <f>IF(DLILibrary[[#This Row],[DLI/DLR]]="DLI",IF(J1215="DLR",0,DLILibrary[[#This Row],[Value of DLI (in mln)]]),DLILibrary[[#This Row],[Value of DLI (in mln)]])</f>
        <v>4</v>
      </c>
      <c r="M1214" s="239">
        <f>IF(DLILibrary[[#This Row],[DLI/DLR]]="DLI",DLILibrary[[#This Row],[Value of DLI (in mln)]]/(VLOOKUP(DLILibrary[[#This Row],[Project ID]],'RBF Projects'!A:U,12,FALSE)),0)</f>
        <v>0</v>
      </c>
      <c r="N1214" s="95" t="s">
        <v>62</v>
      </c>
      <c r="O1214" s="138" t="s">
        <v>472</v>
      </c>
      <c r="P1214" s="76" t="s">
        <v>28</v>
      </c>
      <c r="Q1214" s="95" t="s">
        <v>1901</v>
      </c>
      <c r="R1214" s="76" t="s">
        <v>62</v>
      </c>
    </row>
    <row r="1215" spans="1:18" x14ac:dyDescent="0.2">
      <c r="A1215" s="76" t="s">
        <v>649</v>
      </c>
      <c r="B1215" s="95" t="s">
        <v>153</v>
      </c>
      <c r="C1215" s="76" t="s">
        <v>21</v>
      </c>
      <c r="D1215" s="76" t="s">
        <v>59</v>
      </c>
      <c r="E1215" s="95" t="s">
        <v>38</v>
      </c>
      <c r="F1215" s="95" t="s">
        <v>3231</v>
      </c>
      <c r="G1215" s="95" t="s">
        <v>3472</v>
      </c>
      <c r="H1215" s="95" t="s">
        <v>78</v>
      </c>
      <c r="I1215" s="135" t="s">
        <v>1867</v>
      </c>
      <c r="J1215" s="136" t="str">
        <f>LEFT(DLILibrary[[#This Row],[DLI]], 3)</f>
        <v>DLI</v>
      </c>
      <c r="K1215" s="137">
        <f>SUM(K1216:K1219)</f>
        <v>21</v>
      </c>
      <c r="L1215" s="137">
        <f>IF(DLILibrary[[#This Row],[DLI/DLR]]="DLI",IF(J1216="DLR",0,DLILibrary[[#This Row],[Value of DLI (in mln)]]),DLILibrary[[#This Row],[Value of DLI (in mln)]])</f>
        <v>0</v>
      </c>
      <c r="M1215" s="239">
        <f>IF(DLILibrary[[#This Row],[DLI/DLR]]="DLI",DLILibrary[[#This Row],[Value of DLI (in mln)]]/(VLOOKUP(DLILibrary[[#This Row],[Project ID]],'RBF Projects'!A:U,12,FALSE)),0)</f>
        <v>0.17499999999999999</v>
      </c>
      <c r="N1215" s="95" t="s">
        <v>62</v>
      </c>
      <c r="O1215" s="138" t="s">
        <v>472</v>
      </c>
      <c r="P1215" s="76" t="s">
        <v>28</v>
      </c>
      <c r="Q1215" s="95" t="s">
        <v>1902</v>
      </c>
      <c r="R1215" s="76" t="s">
        <v>62</v>
      </c>
    </row>
    <row r="1216" spans="1:18" outlineLevel="1" x14ac:dyDescent="0.2">
      <c r="A1216" s="76" t="s">
        <v>649</v>
      </c>
      <c r="B1216" s="95" t="s">
        <v>153</v>
      </c>
      <c r="C1216" s="76" t="s">
        <v>21</v>
      </c>
      <c r="D1216" s="76" t="s">
        <v>59</v>
      </c>
      <c r="E1216" s="95" t="s">
        <v>38</v>
      </c>
      <c r="F1216" s="95" t="s">
        <v>3231</v>
      </c>
      <c r="G1216" s="95" t="s">
        <v>3472</v>
      </c>
      <c r="H1216" s="95" t="s">
        <v>78</v>
      </c>
      <c r="I1216" s="45" t="s">
        <v>1868</v>
      </c>
      <c r="J1216" s="95" t="str">
        <f>LEFT(DLILibrary[[#This Row],[DLI]], 3)</f>
        <v>DLR</v>
      </c>
      <c r="K1216" s="121">
        <v>3</v>
      </c>
      <c r="L1216" s="121">
        <f>IF(DLILibrary[[#This Row],[DLI/DLR]]="DLI",IF(J1217="DLR",0,DLILibrary[[#This Row],[Value of DLI (in mln)]]),DLILibrary[[#This Row],[Value of DLI (in mln)]])</f>
        <v>3</v>
      </c>
      <c r="M1216" s="239">
        <f>IF(DLILibrary[[#This Row],[DLI/DLR]]="DLI",DLILibrary[[#This Row],[Value of DLI (in mln)]]/(VLOOKUP(DLILibrary[[#This Row],[Project ID]],'RBF Projects'!A:U,12,FALSE)),0)</f>
        <v>0</v>
      </c>
      <c r="N1216" s="95" t="s">
        <v>62</v>
      </c>
      <c r="O1216" s="138" t="s">
        <v>472</v>
      </c>
      <c r="P1216" s="76" t="s">
        <v>28</v>
      </c>
      <c r="Q1216" s="95" t="s">
        <v>1902</v>
      </c>
      <c r="R1216" s="76" t="s">
        <v>62</v>
      </c>
    </row>
    <row r="1217" spans="1:18" outlineLevel="1" x14ac:dyDescent="0.2">
      <c r="A1217" s="76" t="s">
        <v>649</v>
      </c>
      <c r="B1217" s="95" t="s">
        <v>153</v>
      </c>
      <c r="C1217" s="76" t="s">
        <v>21</v>
      </c>
      <c r="D1217" s="76" t="s">
        <v>59</v>
      </c>
      <c r="E1217" s="95" t="s">
        <v>38</v>
      </c>
      <c r="F1217" s="95" t="s">
        <v>3231</v>
      </c>
      <c r="G1217" s="95" t="s">
        <v>3472</v>
      </c>
      <c r="H1217" s="95" t="s">
        <v>78</v>
      </c>
      <c r="I1217" s="45" t="s">
        <v>1869</v>
      </c>
      <c r="J1217" s="95" t="str">
        <f>LEFT(DLILibrary[[#This Row],[DLI]], 3)</f>
        <v>DLR</v>
      </c>
      <c r="K1217" s="121">
        <v>4</v>
      </c>
      <c r="L1217" s="121">
        <f>IF(DLILibrary[[#This Row],[DLI/DLR]]="DLI",IF(J1218="DLR",0,DLILibrary[[#This Row],[Value of DLI (in mln)]]),DLILibrary[[#This Row],[Value of DLI (in mln)]])</f>
        <v>4</v>
      </c>
      <c r="M1217" s="239">
        <f>IF(DLILibrary[[#This Row],[DLI/DLR]]="DLI",DLILibrary[[#This Row],[Value of DLI (in mln)]]/(VLOOKUP(DLILibrary[[#This Row],[Project ID]],'RBF Projects'!A:U,12,FALSE)),0)</f>
        <v>0</v>
      </c>
      <c r="N1217" s="95" t="s">
        <v>62</v>
      </c>
      <c r="O1217" s="138" t="s">
        <v>472</v>
      </c>
      <c r="P1217" s="76" t="s">
        <v>28</v>
      </c>
      <c r="Q1217" s="95" t="s">
        <v>1902</v>
      </c>
      <c r="R1217" s="76" t="s">
        <v>62</v>
      </c>
    </row>
    <row r="1218" spans="1:18" outlineLevel="1" x14ac:dyDescent="0.2">
      <c r="A1218" s="76" t="s">
        <v>649</v>
      </c>
      <c r="B1218" s="95" t="s">
        <v>153</v>
      </c>
      <c r="C1218" s="76" t="s">
        <v>21</v>
      </c>
      <c r="D1218" s="76" t="s">
        <v>59</v>
      </c>
      <c r="E1218" s="95" t="s">
        <v>38</v>
      </c>
      <c r="F1218" s="95" t="s">
        <v>3231</v>
      </c>
      <c r="G1218" s="95" t="s">
        <v>3472</v>
      </c>
      <c r="H1218" s="95" t="s">
        <v>78</v>
      </c>
      <c r="I1218" s="45" t="s">
        <v>1870</v>
      </c>
      <c r="J1218" s="95" t="str">
        <f>LEFT(DLILibrary[[#This Row],[DLI]], 3)</f>
        <v>DLR</v>
      </c>
      <c r="K1218" s="121">
        <v>4</v>
      </c>
      <c r="L1218" s="121">
        <f>IF(DLILibrary[[#This Row],[DLI/DLR]]="DLI",IF(J1219="DLR",0,DLILibrary[[#This Row],[Value of DLI (in mln)]]),DLILibrary[[#This Row],[Value of DLI (in mln)]])</f>
        <v>4</v>
      </c>
      <c r="M1218" s="239">
        <f>IF(DLILibrary[[#This Row],[DLI/DLR]]="DLI",DLILibrary[[#This Row],[Value of DLI (in mln)]]/(VLOOKUP(DLILibrary[[#This Row],[Project ID]],'RBF Projects'!A:U,12,FALSE)),0)</f>
        <v>0</v>
      </c>
      <c r="N1218" s="95" t="s">
        <v>62</v>
      </c>
      <c r="O1218" s="138" t="s">
        <v>472</v>
      </c>
      <c r="P1218" s="76" t="s">
        <v>28</v>
      </c>
      <c r="Q1218" s="95" t="s">
        <v>1902</v>
      </c>
      <c r="R1218" s="76" t="s">
        <v>62</v>
      </c>
    </row>
    <row r="1219" spans="1:18" outlineLevel="1" x14ac:dyDescent="0.2">
      <c r="A1219" s="76" t="s">
        <v>649</v>
      </c>
      <c r="B1219" s="95" t="s">
        <v>153</v>
      </c>
      <c r="C1219" s="76" t="s">
        <v>21</v>
      </c>
      <c r="D1219" s="76" t="s">
        <v>59</v>
      </c>
      <c r="E1219" s="95" t="s">
        <v>38</v>
      </c>
      <c r="F1219" s="95" t="s">
        <v>3231</v>
      </c>
      <c r="G1219" s="95" t="s">
        <v>3472</v>
      </c>
      <c r="H1219" s="95" t="s">
        <v>78</v>
      </c>
      <c r="I1219" s="45" t="s">
        <v>1871</v>
      </c>
      <c r="J1219" s="95" t="str">
        <f>LEFT(DLILibrary[[#This Row],[DLI]], 3)</f>
        <v>DLR</v>
      </c>
      <c r="K1219" s="121">
        <v>10</v>
      </c>
      <c r="L1219" s="121">
        <f>IF(DLILibrary[[#This Row],[DLI/DLR]]="DLI",IF(J1220="DLR",0,DLILibrary[[#This Row],[Value of DLI (in mln)]]),DLILibrary[[#This Row],[Value of DLI (in mln)]])</f>
        <v>10</v>
      </c>
      <c r="M1219" s="239">
        <f>IF(DLILibrary[[#This Row],[DLI/DLR]]="DLI",DLILibrary[[#This Row],[Value of DLI (in mln)]]/(VLOOKUP(DLILibrary[[#This Row],[Project ID]],'RBF Projects'!A:U,12,FALSE)),0)</f>
        <v>0</v>
      </c>
      <c r="N1219" s="95" t="s">
        <v>62</v>
      </c>
      <c r="O1219" s="138" t="s">
        <v>472</v>
      </c>
      <c r="P1219" s="76" t="s">
        <v>28</v>
      </c>
      <c r="Q1219" s="95" t="s">
        <v>1902</v>
      </c>
      <c r="R1219" s="76" t="s">
        <v>62</v>
      </c>
    </row>
    <row r="1220" spans="1:18" x14ac:dyDescent="0.2">
      <c r="A1220" s="76" t="s">
        <v>649</v>
      </c>
      <c r="B1220" s="95" t="s">
        <v>153</v>
      </c>
      <c r="C1220" s="76" t="s">
        <v>21</v>
      </c>
      <c r="D1220" s="76" t="s">
        <v>59</v>
      </c>
      <c r="E1220" s="95" t="s">
        <v>38</v>
      </c>
      <c r="F1220" s="95" t="s">
        <v>2810</v>
      </c>
      <c r="G1220" s="95" t="s">
        <v>2821</v>
      </c>
      <c r="H1220" s="95" t="s">
        <v>352</v>
      </c>
      <c r="I1220" s="135" t="s">
        <v>1872</v>
      </c>
      <c r="J1220" s="136" t="str">
        <f>LEFT(DLILibrary[[#This Row],[DLI]], 3)</f>
        <v>DLI</v>
      </c>
      <c r="K1220" s="137">
        <f>SUM(K1221:K1227)</f>
        <v>20.5</v>
      </c>
      <c r="L1220" s="137">
        <f>IF(DLILibrary[[#This Row],[DLI/DLR]]="DLI",IF(J1221="DLR",0,DLILibrary[[#This Row],[Value of DLI (in mln)]]),DLILibrary[[#This Row],[Value of DLI (in mln)]])</f>
        <v>0</v>
      </c>
      <c r="M1220" s="239">
        <f>IF(DLILibrary[[#This Row],[DLI/DLR]]="DLI",DLILibrary[[#This Row],[Value of DLI (in mln)]]/(VLOOKUP(DLILibrary[[#This Row],[Project ID]],'RBF Projects'!A:U,12,FALSE)),0)</f>
        <v>0.17083333333333334</v>
      </c>
      <c r="N1220" s="95" t="s">
        <v>995</v>
      </c>
      <c r="O1220" s="138" t="s">
        <v>597</v>
      </c>
      <c r="P1220" s="76" t="s">
        <v>28</v>
      </c>
      <c r="Q1220" s="95" t="s">
        <v>995</v>
      </c>
      <c r="R1220" s="76" t="s">
        <v>62</v>
      </c>
    </row>
    <row r="1221" spans="1:18" outlineLevel="1" x14ac:dyDescent="0.2">
      <c r="A1221" s="76" t="s">
        <v>649</v>
      </c>
      <c r="B1221" s="95" t="s">
        <v>153</v>
      </c>
      <c r="C1221" s="76" t="s">
        <v>21</v>
      </c>
      <c r="D1221" s="76" t="s">
        <v>59</v>
      </c>
      <c r="E1221" s="95" t="s">
        <v>38</v>
      </c>
      <c r="F1221" s="95" t="s">
        <v>2810</v>
      </c>
      <c r="G1221" s="95" t="s">
        <v>2821</v>
      </c>
      <c r="H1221" s="95" t="s">
        <v>352</v>
      </c>
      <c r="I1221" s="45" t="s">
        <v>1873</v>
      </c>
      <c r="J1221" s="95" t="str">
        <f>LEFT(DLILibrary[[#This Row],[DLI]], 3)</f>
        <v>DLR</v>
      </c>
      <c r="K1221" s="121">
        <v>2.5</v>
      </c>
      <c r="L1221" s="121">
        <f>IF(DLILibrary[[#This Row],[DLI/DLR]]="DLI",IF(J1222="DLR",0,DLILibrary[[#This Row],[Value of DLI (in mln)]]),DLILibrary[[#This Row],[Value of DLI (in mln)]])</f>
        <v>2.5</v>
      </c>
      <c r="M1221" s="239">
        <f>IF(DLILibrary[[#This Row],[DLI/DLR]]="DLI",DLILibrary[[#This Row],[Value of DLI (in mln)]]/(VLOOKUP(DLILibrary[[#This Row],[Project ID]],'RBF Projects'!A:U,12,FALSE)),0)</f>
        <v>0</v>
      </c>
      <c r="N1221" s="95" t="s">
        <v>62</v>
      </c>
      <c r="O1221" s="138" t="s">
        <v>472</v>
      </c>
      <c r="P1221" s="76" t="s">
        <v>28</v>
      </c>
      <c r="Q1221" s="95" t="s">
        <v>1903</v>
      </c>
      <c r="R1221" s="76" t="s">
        <v>62</v>
      </c>
    </row>
    <row r="1222" spans="1:18" outlineLevel="1" x14ac:dyDescent="0.2">
      <c r="A1222" s="76" t="s">
        <v>649</v>
      </c>
      <c r="B1222" s="95" t="s">
        <v>153</v>
      </c>
      <c r="C1222" s="76" t="s">
        <v>21</v>
      </c>
      <c r="D1222" s="76" t="s">
        <v>59</v>
      </c>
      <c r="E1222" s="95" t="s">
        <v>38</v>
      </c>
      <c r="F1222" s="95" t="s">
        <v>2810</v>
      </c>
      <c r="G1222" s="95" t="s">
        <v>2821</v>
      </c>
      <c r="H1222" s="95" t="s">
        <v>352</v>
      </c>
      <c r="I1222" s="45" t="s">
        <v>1874</v>
      </c>
      <c r="J1222" s="95" t="str">
        <f>LEFT(DLILibrary[[#This Row],[DLI]], 3)</f>
        <v>DLR</v>
      </c>
      <c r="K1222" s="121">
        <v>1.8</v>
      </c>
      <c r="L1222" s="121">
        <f>IF(DLILibrary[[#This Row],[DLI/DLR]]="DLI",IF(J1223="DLR",0,DLILibrary[[#This Row],[Value of DLI (in mln)]]),DLILibrary[[#This Row],[Value of DLI (in mln)]])</f>
        <v>1.8</v>
      </c>
      <c r="M1222" s="239">
        <f>IF(DLILibrary[[#This Row],[DLI/DLR]]="DLI",DLILibrary[[#This Row],[Value of DLI (in mln)]]/(VLOOKUP(DLILibrary[[#This Row],[Project ID]],'RBF Projects'!A:U,12,FALSE)),0)</f>
        <v>0</v>
      </c>
      <c r="N1222" s="95" t="s">
        <v>62</v>
      </c>
      <c r="O1222" s="138" t="s">
        <v>472</v>
      </c>
      <c r="P1222" s="76" t="s">
        <v>28</v>
      </c>
      <c r="Q1222" s="95" t="s">
        <v>1904</v>
      </c>
      <c r="R1222" s="76" t="s">
        <v>62</v>
      </c>
    </row>
    <row r="1223" spans="1:18" outlineLevel="1" x14ac:dyDescent="0.2">
      <c r="A1223" s="76" t="s">
        <v>649</v>
      </c>
      <c r="B1223" s="95" t="s">
        <v>153</v>
      </c>
      <c r="C1223" s="76" t="s">
        <v>21</v>
      </c>
      <c r="D1223" s="76" t="s">
        <v>59</v>
      </c>
      <c r="E1223" s="95" t="s">
        <v>38</v>
      </c>
      <c r="F1223" s="95" t="s">
        <v>2810</v>
      </c>
      <c r="G1223" s="95" t="s">
        <v>2821</v>
      </c>
      <c r="H1223" s="95" t="s">
        <v>352</v>
      </c>
      <c r="I1223" s="45" t="s">
        <v>1875</v>
      </c>
      <c r="J1223" s="95" t="str">
        <f>LEFT(DLILibrary[[#This Row],[DLI]], 3)</f>
        <v>DLR</v>
      </c>
      <c r="K1223" s="121">
        <v>1.2</v>
      </c>
      <c r="L1223" s="121">
        <f>IF(DLILibrary[[#This Row],[DLI/DLR]]="DLI",IF(J1224="DLR",0,DLILibrary[[#This Row],[Value of DLI (in mln)]]),DLILibrary[[#This Row],[Value of DLI (in mln)]])</f>
        <v>1.2</v>
      </c>
      <c r="M1223" s="239">
        <f>IF(DLILibrary[[#This Row],[DLI/DLR]]="DLI",DLILibrary[[#This Row],[Value of DLI (in mln)]]/(VLOOKUP(DLILibrary[[#This Row],[Project ID]],'RBF Projects'!A:U,12,FALSE)),0)</f>
        <v>0</v>
      </c>
      <c r="N1223" s="95" t="s">
        <v>61</v>
      </c>
      <c r="O1223" s="45" t="s">
        <v>1877</v>
      </c>
      <c r="P1223" s="76" t="s">
        <v>28</v>
      </c>
      <c r="Q1223" s="95" t="s">
        <v>1904</v>
      </c>
      <c r="R1223" s="76" t="s">
        <v>62</v>
      </c>
    </row>
    <row r="1224" spans="1:18" ht="16" outlineLevel="1" x14ac:dyDescent="0.2">
      <c r="A1224" s="76" t="s">
        <v>649</v>
      </c>
      <c r="B1224" s="95" t="s">
        <v>153</v>
      </c>
      <c r="C1224" s="76" t="s">
        <v>21</v>
      </c>
      <c r="D1224" s="76" t="s">
        <v>59</v>
      </c>
      <c r="E1224" s="95" t="s">
        <v>38</v>
      </c>
      <c r="F1224" s="95" t="s">
        <v>2810</v>
      </c>
      <c r="G1224" s="95" t="s">
        <v>2821</v>
      </c>
      <c r="H1224" s="95" t="s">
        <v>352</v>
      </c>
      <c r="I1224" s="141" t="s">
        <v>1876</v>
      </c>
      <c r="J1224" s="142" t="str">
        <f>LEFT(DLILibrary[[#This Row],[DLI]], 3)</f>
        <v>DLR</v>
      </c>
      <c r="K1224" s="121">
        <v>5</v>
      </c>
      <c r="L1224" s="121">
        <f>IF(DLILibrary[[#This Row],[DLI/DLR]]="DLI",IF(J1225="DLR",0,DLILibrary[[#This Row],[Value of DLI (in mln)]]),DLILibrary[[#This Row],[Value of DLI (in mln)]])</f>
        <v>5</v>
      </c>
      <c r="M1224" s="239">
        <f>IF(DLILibrary[[#This Row],[DLI/DLR]]="DLI",DLILibrary[[#This Row],[Value of DLI (in mln)]]/(VLOOKUP(DLILibrary[[#This Row],[Project ID]],'RBF Projects'!A:U,12,FALSE)),0)</f>
        <v>0</v>
      </c>
      <c r="N1224" s="95" t="s">
        <v>61</v>
      </c>
      <c r="O1224" s="45" t="s">
        <v>1878</v>
      </c>
      <c r="P1224" s="76" t="s">
        <v>28</v>
      </c>
      <c r="Q1224" s="95" t="s">
        <v>1901</v>
      </c>
      <c r="R1224" s="76" t="s">
        <v>62</v>
      </c>
    </row>
    <row r="1225" spans="1:18" outlineLevel="1" x14ac:dyDescent="0.2">
      <c r="A1225" s="76" t="s">
        <v>649</v>
      </c>
      <c r="B1225" s="95" t="s">
        <v>153</v>
      </c>
      <c r="C1225" s="76" t="s">
        <v>21</v>
      </c>
      <c r="D1225" s="76" t="s">
        <v>59</v>
      </c>
      <c r="E1225" s="95" t="s">
        <v>38</v>
      </c>
      <c r="F1225" s="95" t="s">
        <v>2810</v>
      </c>
      <c r="G1225" s="95" t="s">
        <v>2821</v>
      </c>
      <c r="H1225" s="95" t="s">
        <v>352</v>
      </c>
      <c r="I1225" s="45" t="s">
        <v>1879</v>
      </c>
      <c r="J1225" s="95" t="str">
        <f>LEFT(DLILibrary[[#This Row],[DLI]], 3)</f>
        <v>DLR</v>
      </c>
      <c r="K1225" s="121">
        <v>1.2</v>
      </c>
      <c r="L1225" s="121">
        <f>IF(DLILibrary[[#This Row],[DLI/DLR]]="DLI",IF(J1226="DLR",0,DLILibrary[[#This Row],[Value of DLI (in mln)]]),DLILibrary[[#This Row],[Value of DLI (in mln)]])</f>
        <v>1.2</v>
      </c>
      <c r="M1225" s="239">
        <f>IF(DLILibrary[[#This Row],[DLI/DLR]]="DLI",DLILibrary[[#This Row],[Value of DLI (in mln)]]/(VLOOKUP(DLILibrary[[#This Row],[Project ID]],'RBF Projects'!A:U,12,FALSE)),0)</f>
        <v>0</v>
      </c>
      <c r="N1225" s="95" t="s">
        <v>61</v>
      </c>
      <c r="O1225" s="138" t="s">
        <v>472</v>
      </c>
      <c r="P1225" s="76" t="s">
        <v>28</v>
      </c>
      <c r="Q1225" s="95" t="s">
        <v>1904</v>
      </c>
      <c r="R1225" s="76" t="s">
        <v>62</v>
      </c>
    </row>
    <row r="1226" spans="1:18" outlineLevel="1" x14ac:dyDescent="0.2">
      <c r="A1226" s="76" t="s">
        <v>649</v>
      </c>
      <c r="B1226" s="95" t="s">
        <v>153</v>
      </c>
      <c r="C1226" s="76" t="s">
        <v>21</v>
      </c>
      <c r="D1226" s="76" t="s">
        <v>59</v>
      </c>
      <c r="E1226" s="95" t="s">
        <v>38</v>
      </c>
      <c r="F1226" s="95" t="s">
        <v>2810</v>
      </c>
      <c r="G1226" s="95" t="s">
        <v>2821</v>
      </c>
      <c r="H1226" s="95" t="s">
        <v>352</v>
      </c>
      <c r="I1226" s="45" t="s">
        <v>1881</v>
      </c>
      <c r="J1226" s="95" t="str">
        <f>LEFT(DLILibrary[[#This Row],[DLI]], 3)</f>
        <v>DLR</v>
      </c>
      <c r="K1226" s="121">
        <v>3.8</v>
      </c>
      <c r="L1226" s="121">
        <f>IF(DLILibrary[[#This Row],[DLI/DLR]]="DLI",IF(J1227="DLR",0,DLILibrary[[#This Row],[Value of DLI (in mln)]]),DLILibrary[[#This Row],[Value of DLI (in mln)]])</f>
        <v>3.8</v>
      </c>
      <c r="M1226" s="239">
        <f>IF(DLILibrary[[#This Row],[DLI/DLR]]="DLI",DLILibrary[[#This Row],[Value of DLI (in mln)]]/(VLOOKUP(DLILibrary[[#This Row],[Project ID]],'RBF Projects'!A:U,12,FALSE)),0)</f>
        <v>0</v>
      </c>
      <c r="N1226" s="95" t="s">
        <v>61</v>
      </c>
      <c r="O1226" s="45" t="s">
        <v>1880</v>
      </c>
      <c r="P1226" s="76" t="s">
        <v>28</v>
      </c>
      <c r="Q1226" s="95" t="s">
        <v>1901</v>
      </c>
      <c r="R1226" s="76" t="s">
        <v>62</v>
      </c>
    </row>
    <row r="1227" spans="1:18" outlineLevel="1" x14ac:dyDescent="0.2">
      <c r="A1227" s="76" t="s">
        <v>649</v>
      </c>
      <c r="B1227" s="95" t="s">
        <v>153</v>
      </c>
      <c r="C1227" s="76" t="s">
        <v>21</v>
      </c>
      <c r="D1227" s="76" t="s">
        <v>59</v>
      </c>
      <c r="E1227" s="95" t="s">
        <v>38</v>
      </c>
      <c r="F1227" s="95" t="s">
        <v>2810</v>
      </c>
      <c r="G1227" s="95" t="s">
        <v>2821</v>
      </c>
      <c r="H1227" s="95" t="s">
        <v>352</v>
      </c>
      <c r="I1227" s="45" t="s">
        <v>1882</v>
      </c>
      <c r="J1227" s="95" t="str">
        <f>LEFT(DLILibrary[[#This Row],[DLI]], 3)</f>
        <v>DLR</v>
      </c>
      <c r="K1227" s="121">
        <v>5</v>
      </c>
      <c r="L1227" s="121">
        <f>IF(DLILibrary[[#This Row],[DLI/DLR]]="DLI",IF(J1228="DLR",0,DLILibrary[[#This Row],[Value of DLI (in mln)]]),DLILibrary[[#This Row],[Value of DLI (in mln)]])</f>
        <v>5</v>
      </c>
      <c r="M1227" s="239">
        <f>IF(DLILibrary[[#This Row],[DLI/DLR]]="DLI",DLILibrary[[#This Row],[Value of DLI (in mln)]]/(VLOOKUP(DLILibrary[[#This Row],[Project ID]],'RBF Projects'!A:U,12,FALSE)),0)</f>
        <v>0</v>
      </c>
      <c r="N1227" s="95" t="s">
        <v>61</v>
      </c>
      <c r="O1227" s="138" t="s">
        <v>472</v>
      </c>
      <c r="P1227" s="76" t="s">
        <v>28</v>
      </c>
      <c r="Q1227" s="95" t="s">
        <v>1901</v>
      </c>
      <c r="R1227" s="76" t="s">
        <v>62</v>
      </c>
    </row>
    <row r="1228" spans="1:18" x14ac:dyDescent="0.2">
      <c r="A1228" s="76" t="s">
        <v>649</v>
      </c>
      <c r="B1228" s="95" t="s">
        <v>153</v>
      </c>
      <c r="C1228" s="76" t="s">
        <v>21</v>
      </c>
      <c r="D1228" s="76" t="s">
        <v>59</v>
      </c>
      <c r="E1228" s="95" t="s">
        <v>38</v>
      </c>
      <c r="F1228" s="95" t="s">
        <v>3233</v>
      </c>
      <c r="G1228" s="95" t="s">
        <v>3291</v>
      </c>
      <c r="H1228" s="95" t="s">
        <v>352</v>
      </c>
      <c r="I1228" s="135" t="s">
        <v>3558</v>
      </c>
      <c r="J1228" s="136" t="str">
        <f>LEFT(DLILibrary[[#This Row],[DLI]], 3)</f>
        <v>DLI</v>
      </c>
      <c r="K1228" s="137">
        <f>SUM(K1229:K1231)</f>
        <v>18</v>
      </c>
      <c r="L1228" s="137">
        <f>IF(DLILibrary[[#This Row],[DLI/DLR]]="DLI",IF(J1229="DLR",0,DLILibrary[[#This Row],[Value of DLI (in mln)]]),DLILibrary[[#This Row],[Value of DLI (in mln)]])</f>
        <v>0</v>
      </c>
      <c r="M1228" s="239">
        <f>IF(DLILibrary[[#This Row],[DLI/DLR]]="DLI",DLILibrary[[#This Row],[Value of DLI (in mln)]]/(VLOOKUP(DLILibrary[[#This Row],[Project ID]],'RBF Projects'!A:U,12,FALSE)),0)</f>
        <v>0.15</v>
      </c>
      <c r="N1228" s="95" t="s">
        <v>995</v>
      </c>
      <c r="O1228" s="138" t="s">
        <v>597</v>
      </c>
      <c r="P1228" s="76" t="s">
        <v>28</v>
      </c>
      <c r="Q1228" s="95" t="s">
        <v>1905</v>
      </c>
      <c r="R1228" s="76" t="s">
        <v>62</v>
      </c>
    </row>
    <row r="1229" spans="1:18" outlineLevel="1" x14ac:dyDescent="0.2">
      <c r="A1229" s="76" t="s">
        <v>649</v>
      </c>
      <c r="B1229" s="95" t="s">
        <v>153</v>
      </c>
      <c r="C1229" s="76" t="s">
        <v>21</v>
      </c>
      <c r="D1229" s="76" t="s">
        <v>59</v>
      </c>
      <c r="E1229" s="95" t="s">
        <v>38</v>
      </c>
      <c r="F1229" s="95" t="s">
        <v>3233</v>
      </c>
      <c r="G1229" s="95" t="s">
        <v>3291</v>
      </c>
      <c r="H1229" s="95" t="s">
        <v>352</v>
      </c>
      <c r="I1229" s="45" t="s">
        <v>1883</v>
      </c>
      <c r="J1229" s="95" t="str">
        <f>LEFT(DLILibrary[[#This Row],[DLI]], 3)</f>
        <v>DLR</v>
      </c>
      <c r="K1229" s="121">
        <v>3.6</v>
      </c>
      <c r="L1229" s="121">
        <f>IF(DLILibrary[[#This Row],[DLI/DLR]]="DLI",IF(J1230="DLR",0,DLILibrary[[#This Row],[Value of DLI (in mln)]]),DLILibrary[[#This Row],[Value of DLI (in mln)]])</f>
        <v>3.6</v>
      </c>
      <c r="M1229" s="239">
        <f>IF(DLILibrary[[#This Row],[DLI/DLR]]="DLI",DLILibrary[[#This Row],[Value of DLI (in mln)]]/(VLOOKUP(DLILibrary[[#This Row],[Project ID]],'RBF Projects'!A:U,12,FALSE)),0)</f>
        <v>0</v>
      </c>
      <c r="N1229" s="95" t="s">
        <v>62</v>
      </c>
      <c r="O1229" s="138" t="s">
        <v>472</v>
      </c>
      <c r="P1229" s="76" t="s">
        <v>28</v>
      </c>
      <c r="Q1229" s="95" t="s">
        <v>1905</v>
      </c>
      <c r="R1229" s="76" t="s">
        <v>62</v>
      </c>
    </row>
    <row r="1230" spans="1:18" outlineLevel="1" x14ac:dyDescent="0.2">
      <c r="A1230" s="76" t="s">
        <v>649</v>
      </c>
      <c r="B1230" s="95" t="s">
        <v>153</v>
      </c>
      <c r="C1230" s="76" t="s">
        <v>21</v>
      </c>
      <c r="D1230" s="76" t="s">
        <v>59</v>
      </c>
      <c r="E1230" s="95" t="s">
        <v>38</v>
      </c>
      <c r="F1230" s="95" t="s">
        <v>3233</v>
      </c>
      <c r="G1230" s="95" t="s">
        <v>3291</v>
      </c>
      <c r="H1230" s="95" t="s">
        <v>352</v>
      </c>
      <c r="I1230" s="45" t="s">
        <v>1884</v>
      </c>
      <c r="J1230" s="95" t="str">
        <f>LEFT(DLILibrary[[#This Row],[DLI]], 3)</f>
        <v>DLR</v>
      </c>
      <c r="K1230" s="121">
        <v>2.7</v>
      </c>
      <c r="L1230" s="121">
        <f>IF(DLILibrary[[#This Row],[DLI/DLR]]="DLI",IF(J1231="DLR",0,DLILibrary[[#This Row],[Value of DLI (in mln)]]),DLILibrary[[#This Row],[Value of DLI (in mln)]])</f>
        <v>2.7</v>
      </c>
      <c r="M1230" s="239">
        <f>IF(DLILibrary[[#This Row],[DLI/DLR]]="DLI",DLILibrary[[#This Row],[Value of DLI (in mln)]]/(VLOOKUP(DLILibrary[[#This Row],[Project ID]],'RBF Projects'!A:U,12,FALSE)),0)</f>
        <v>0</v>
      </c>
      <c r="N1230" s="95" t="s">
        <v>62</v>
      </c>
      <c r="O1230" s="138" t="s">
        <v>472</v>
      </c>
      <c r="P1230" s="76" t="s">
        <v>28</v>
      </c>
      <c r="Q1230" s="95" t="s">
        <v>1905</v>
      </c>
      <c r="R1230" s="76" t="s">
        <v>62</v>
      </c>
    </row>
    <row r="1231" spans="1:18" outlineLevel="1" x14ac:dyDescent="0.2">
      <c r="A1231" s="76" t="s">
        <v>649</v>
      </c>
      <c r="B1231" s="95" t="s">
        <v>153</v>
      </c>
      <c r="C1231" s="76" t="s">
        <v>21</v>
      </c>
      <c r="D1231" s="76" t="s">
        <v>59</v>
      </c>
      <c r="E1231" s="95" t="s">
        <v>38</v>
      </c>
      <c r="F1231" s="95" t="s">
        <v>3233</v>
      </c>
      <c r="G1231" s="95" t="s">
        <v>3291</v>
      </c>
      <c r="H1231" s="95" t="s">
        <v>352</v>
      </c>
      <c r="I1231" s="45" t="s">
        <v>1885</v>
      </c>
      <c r="J1231" s="95" t="str">
        <f>LEFT(DLILibrary[[#This Row],[DLI]], 3)</f>
        <v>DLR</v>
      </c>
      <c r="K1231" s="121">
        <v>11.7</v>
      </c>
      <c r="L1231" s="121">
        <f>IF(DLILibrary[[#This Row],[DLI/DLR]]="DLI",IF(J1232="DLR",0,DLILibrary[[#This Row],[Value of DLI (in mln)]]),DLILibrary[[#This Row],[Value of DLI (in mln)]])</f>
        <v>11.7</v>
      </c>
      <c r="M1231" s="239">
        <f>IF(DLILibrary[[#This Row],[DLI/DLR]]="DLI",DLILibrary[[#This Row],[Value of DLI (in mln)]]/(VLOOKUP(DLILibrary[[#This Row],[Project ID]],'RBF Projects'!A:U,12,FALSE)),0)</f>
        <v>0</v>
      </c>
      <c r="N1231" s="95" t="s">
        <v>61</v>
      </c>
      <c r="O1231" s="45" t="s">
        <v>1886</v>
      </c>
      <c r="P1231" s="76" t="s">
        <v>28</v>
      </c>
      <c r="Q1231" s="95" t="s">
        <v>1905</v>
      </c>
      <c r="R1231" s="76" t="s">
        <v>62</v>
      </c>
    </row>
    <row r="1232" spans="1:18" x14ac:dyDescent="0.2">
      <c r="A1232" s="76" t="s">
        <v>649</v>
      </c>
      <c r="B1232" s="95" t="s">
        <v>153</v>
      </c>
      <c r="C1232" s="76" t="s">
        <v>21</v>
      </c>
      <c r="D1232" s="76" t="s">
        <v>59</v>
      </c>
      <c r="E1232" s="95" t="s">
        <v>38</v>
      </c>
      <c r="F1232" s="95" t="s">
        <v>3233</v>
      </c>
      <c r="G1232" s="95" t="s">
        <v>46</v>
      </c>
      <c r="H1232" s="95" t="s">
        <v>352</v>
      </c>
      <c r="I1232" s="135" t="s">
        <v>1887</v>
      </c>
      <c r="J1232" s="136" t="str">
        <f>LEFT(DLILibrary[[#This Row],[DLI]], 3)</f>
        <v>DLI</v>
      </c>
      <c r="K1232" s="137">
        <f>SUM(K1233:K1234)</f>
        <v>22.5</v>
      </c>
      <c r="L1232" s="137">
        <f>IF(DLILibrary[[#This Row],[DLI/DLR]]="DLI",IF(J1233="DLR",0,DLILibrary[[#This Row],[Value of DLI (in mln)]]),DLILibrary[[#This Row],[Value of DLI (in mln)]])</f>
        <v>0</v>
      </c>
      <c r="M1232" s="239">
        <f>IF(DLILibrary[[#This Row],[DLI/DLR]]="DLI",DLILibrary[[#This Row],[Value of DLI (in mln)]]/(VLOOKUP(DLILibrary[[#This Row],[Project ID]],'RBF Projects'!A:U,12,FALSE)),0)</f>
        <v>0.1875</v>
      </c>
      <c r="N1232" s="95" t="s">
        <v>61</v>
      </c>
      <c r="O1232" s="138" t="s">
        <v>597</v>
      </c>
      <c r="P1232" s="76" t="s">
        <v>28</v>
      </c>
      <c r="Q1232" s="95" t="s">
        <v>995</v>
      </c>
      <c r="R1232" s="76" t="s">
        <v>62</v>
      </c>
    </row>
    <row r="1233" spans="1:18" outlineLevel="1" x14ac:dyDescent="0.2">
      <c r="A1233" s="76" t="s">
        <v>649</v>
      </c>
      <c r="B1233" s="95" t="s">
        <v>153</v>
      </c>
      <c r="C1233" s="76" t="s">
        <v>21</v>
      </c>
      <c r="D1233" s="76" t="s">
        <v>59</v>
      </c>
      <c r="E1233" s="95" t="s">
        <v>38</v>
      </c>
      <c r="F1233" s="95" t="s">
        <v>3233</v>
      </c>
      <c r="G1233" s="95" t="s">
        <v>46</v>
      </c>
      <c r="H1233" s="95" t="s">
        <v>352</v>
      </c>
      <c r="I1233" s="45" t="s">
        <v>1888</v>
      </c>
      <c r="J1233" s="95" t="str">
        <f>LEFT(DLILibrary[[#This Row],[DLI]], 3)</f>
        <v>DLR</v>
      </c>
      <c r="K1233" s="121">
        <v>1.5</v>
      </c>
      <c r="L1233" s="121">
        <f>IF(DLILibrary[[#This Row],[DLI/DLR]]="DLI",IF(J1234="DLR",0,DLILibrary[[#This Row],[Value of DLI (in mln)]]),DLILibrary[[#This Row],[Value of DLI (in mln)]])</f>
        <v>1.5</v>
      </c>
      <c r="M1233" s="239">
        <f>IF(DLILibrary[[#This Row],[DLI/DLR]]="DLI",DLILibrary[[#This Row],[Value of DLI (in mln)]]/(VLOOKUP(DLILibrary[[#This Row],[Project ID]],'RBF Projects'!A:U,12,FALSE)),0)</f>
        <v>0</v>
      </c>
      <c r="N1233" s="95" t="s">
        <v>61</v>
      </c>
      <c r="O1233" s="45" t="s">
        <v>1889</v>
      </c>
      <c r="P1233" s="76" t="s">
        <v>28</v>
      </c>
      <c r="Q1233" s="95" t="s">
        <v>1907</v>
      </c>
      <c r="R1233" s="76" t="s">
        <v>62</v>
      </c>
    </row>
    <row r="1234" spans="1:18" outlineLevel="1" x14ac:dyDescent="0.2">
      <c r="A1234" s="76" t="s">
        <v>649</v>
      </c>
      <c r="B1234" s="95" t="s">
        <v>153</v>
      </c>
      <c r="C1234" s="76" t="s">
        <v>21</v>
      </c>
      <c r="D1234" s="76" t="s">
        <v>59</v>
      </c>
      <c r="E1234" s="95" t="s">
        <v>38</v>
      </c>
      <c r="F1234" s="95" t="s">
        <v>3233</v>
      </c>
      <c r="G1234" s="95" t="s">
        <v>46</v>
      </c>
      <c r="H1234" s="95" t="s">
        <v>352</v>
      </c>
      <c r="I1234" s="45" t="s">
        <v>1890</v>
      </c>
      <c r="J1234" s="95" t="str">
        <f>LEFT(DLILibrary[[#This Row],[DLI]], 3)</f>
        <v>DLR</v>
      </c>
      <c r="K1234" s="121">
        <v>21</v>
      </c>
      <c r="L1234" s="121">
        <f>IF(DLILibrary[[#This Row],[DLI/DLR]]="DLI",IF(J1235="DLR",0,DLILibrary[[#This Row],[Value of DLI (in mln)]]),DLILibrary[[#This Row],[Value of DLI (in mln)]])</f>
        <v>21</v>
      </c>
      <c r="M1234" s="239">
        <f>IF(DLILibrary[[#This Row],[DLI/DLR]]="DLI",DLILibrary[[#This Row],[Value of DLI (in mln)]]/(VLOOKUP(DLILibrary[[#This Row],[Project ID]],'RBF Projects'!A:U,12,FALSE)),0)</f>
        <v>0</v>
      </c>
      <c r="N1234" s="95" t="s">
        <v>61</v>
      </c>
      <c r="O1234" s="45" t="s">
        <v>1891</v>
      </c>
      <c r="P1234" s="76" t="s">
        <v>28</v>
      </c>
      <c r="Q1234" s="95" t="s">
        <v>1906</v>
      </c>
      <c r="R1234" s="76" t="s">
        <v>62</v>
      </c>
    </row>
    <row r="1235" spans="1:18" x14ac:dyDescent="0.2">
      <c r="A1235" s="76" t="s">
        <v>649</v>
      </c>
      <c r="B1235" s="95" t="s">
        <v>153</v>
      </c>
      <c r="C1235" s="76" t="s">
        <v>21</v>
      </c>
      <c r="D1235" s="76" t="s">
        <v>59</v>
      </c>
      <c r="E1235" s="95" t="s">
        <v>38</v>
      </c>
      <c r="F1235" s="95" t="s">
        <v>3231</v>
      </c>
      <c r="G1235" s="95" t="s">
        <v>3472</v>
      </c>
      <c r="H1235" s="95" t="s">
        <v>352</v>
      </c>
      <c r="I1235" s="135" t="s">
        <v>1892</v>
      </c>
      <c r="J1235" s="136" t="str">
        <f>LEFT(DLILibrary[[#This Row],[DLI]], 3)</f>
        <v>DLI</v>
      </c>
      <c r="K1235" s="137">
        <f>SUM(K1236:K1240)</f>
        <v>19</v>
      </c>
      <c r="L1235" s="137">
        <f>IF(DLILibrary[[#This Row],[DLI/DLR]]="DLI",IF(J1236="DLR",0,DLILibrary[[#This Row],[Value of DLI (in mln)]]),DLILibrary[[#This Row],[Value of DLI (in mln)]])</f>
        <v>0</v>
      </c>
      <c r="M1235" s="239">
        <f>IF(DLILibrary[[#This Row],[DLI/DLR]]="DLI",DLILibrary[[#This Row],[Value of DLI (in mln)]]/(VLOOKUP(DLILibrary[[#This Row],[Project ID]],'RBF Projects'!A:U,12,FALSE)),0)</f>
        <v>0.15833333333333333</v>
      </c>
      <c r="N1235" s="95" t="s">
        <v>995</v>
      </c>
      <c r="O1235" s="138" t="s">
        <v>597</v>
      </c>
      <c r="P1235" s="76" t="s">
        <v>28</v>
      </c>
      <c r="Q1235" s="95" t="s">
        <v>995</v>
      </c>
      <c r="R1235" s="76" t="s">
        <v>62</v>
      </c>
    </row>
    <row r="1236" spans="1:18" outlineLevel="1" x14ac:dyDescent="0.2">
      <c r="A1236" s="76" t="s">
        <v>649</v>
      </c>
      <c r="B1236" s="95" t="s">
        <v>153</v>
      </c>
      <c r="C1236" s="76" t="s">
        <v>21</v>
      </c>
      <c r="D1236" s="76" t="s">
        <v>59</v>
      </c>
      <c r="E1236" s="95" t="s">
        <v>38</v>
      </c>
      <c r="F1236" s="95" t="s">
        <v>3231</v>
      </c>
      <c r="G1236" s="95" t="s">
        <v>3472</v>
      </c>
      <c r="H1236" s="95" t="s">
        <v>352</v>
      </c>
      <c r="I1236" s="45" t="s">
        <v>1896</v>
      </c>
      <c r="J1236" s="95" t="str">
        <f>LEFT(DLILibrary[[#This Row],[DLI]], 3)</f>
        <v>DLR</v>
      </c>
      <c r="K1236" s="121">
        <v>2.5</v>
      </c>
      <c r="L1236" s="121">
        <f>IF(DLILibrary[[#This Row],[DLI/DLR]]="DLI",IF(J1237="DLR",0,DLILibrary[[#This Row],[Value of DLI (in mln)]]),DLILibrary[[#This Row],[Value of DLI (in mln)]])</f>
        <v>2.5</v>
      </c>
      <c r="M1236" s="239">
        <f>IF(DLILibrary[[#This Row],[DLI/DLR]]="DLI",DLILibrary[[#This Row],[Value of DLI (in mln)]]/(VLOOKUP(DLILibrary[[#This Row],[Project ID]],'RBF Projects'!A:U,12,FALSE)),0)</f>
        <v>0</v>
      </c>
      <c r="N1236" s="95" t="s">
        <v>62</v>
      </c>
      <c r="O1236" s="45" t="s">
        <v>1893</v>
      </c>
      <c r="P1236" s="76" t="s">
        <v>28</v>
      </c>
      <c r="Q1236" s="95" t="s">
        <v>1908</v>
      </c>
      <c r="R1236" s="76" t="s">
        <v>62</v>
      </c>
    </row>
    <row r="1237" spans="1:18" outlineLevel="1" x14ac:dyDescent="0.2">
      <c r="A1237" s="76" t="s">
        <v>649</v>
      </c>
      <c r="B1237" s="95" t="s">
        <v>153</v>
      </c>
      <c r="C1237" s="76" t="s">
        <v>21</v>
      </c>
      <c r="D1237" s="76" t="s">
        <v>59</v>
      </c>
      <c r="E1237" s="95" t="s">
        <v>38</v>
      </c>
      <c r="F1237" s="95" t="s">
        <v>3231</v>
      </c>
      <c r="G1237" s="95" t="s">
        <v>3472</v>
      </c>
      <c r="H1237" s="95" t="s">
        <v>352</v>
      </c>
      <c r="I1237" s="45" t="s">
        <v>1897</v>
      </c>
      <c r="J1237" s="95" t="str">
        <f>LEFT(DLILibrary[[#This Row],[DLI]], 3)</f>
        <v>DLR</v>
      </c>
      <c r="K1237" s="121">
        <v>9</v>
      </c>
      <c r="L1237" s="121">
        <f>IF(DLILibrary[[#This Row],[DLI/DLR]]="DLI",IF(J1238="DLR",0,DLILibrary[[#This Row],[Value of DLI (in mln)]]),DLILibrary[[#This Row],[Value of DLI (in mln)]])</f>
        <v>9</v>
      </c>
      <c r="M1237" s="239">
        <f>IF(DLILibrary[[#This Row],[DLI/DLR]]="DLI",DLILibrary[[#This Row],[Value of DLI (in mln)]]/(VLOOKUP(DLILibrary[[#This Row],[Project ID]],'RBF Projects'!A:U,12,FALSE)),0)</f>
        <v>0</v>
      </c>
      <c r="N1237" s="95" t="s">
        <v>61</v>
      </c>
      <c r="O1237" s="45" t="s">
        <v>1894</v>
      </c>
      <c r="P1237" s="76" t="s">
        <v>28</v>
      </c>
      <c r="Q1237" s="95" t="s">
        <v>1906</v>
      </c>
      <c r="R1237" s="76" t="s">
        <v>62</v>
      </c>
    </row>
    <row r="1238" spans="1:18" outlineLevel="1" x14ac:dyDescent="0.2">
      <c r="A1238" s="76" t="s">
        <v>649</v>
      </c>
      <c r="B1238" s="95" t="s">
        <v>153</v>
      </c>
      <c r="C1238" s="76" t="s">
        <v>21</v>
      </c>
      <c r="D1238" s="76" t="s">
        <v>59</v>
      </c>
      <c r="E1238" s="95" t="s">
        <v>38</v>
      </c>
      <c r="F1238" s="95" t="s">
        <v>3231</v>
      </c>
      <c r="G1238" s="95" t="s">
        <v>3472</v>
      </c>
      <c r="H1238" s="95" t="s">
        <v>352</v>
      </c>
      <c r="I1238" s="45" t="s">
        <v>1898</v>
      </c>
      <c r="J1238" s="95" t="str">
        <f>LEFT(DLILibrary[[#This Row],[DLI]], 3)</f>
        <v>DLR</v>
      </c>
      <c r="K1238" s="121">
        <v>2.5</v>
      </c>
      <c r="L1238" s="121">
        <f>IF(DLILibrary[[#This Row],[DLI/DLR]]="DLI",IF(J1239="DLR",0,DLILibrary[[#This Row],[Value of DLI (in mln)]]),DLILibrary[[#This Row],[Value of DLI (in mln)]])</f>
        <v>2.5</v>
      </c>
      <c r="M1238" s="239">
        <f>IF(DLILibrary[[#This Row],[DLI/DLR]]="DLI",DLILibrary[[#This Row],[Value of DLI (in mln)]]/(VLOOKUP(DLILibrary[[#This Row],[Project ID]],'RBF Projects'!A:U,12,FALSE)),0)</f>
        <v>0</v>
      </c>
      <c r="N1238" s="95" t="s">
        <v>62</v>
      </c>
      <c r="O1238" s="45" t="s">
        <v>1895</v>
      </c>
      <c r="P1238" s="76" t="s">
        <v>28</v>
      </c>
      <c r="Q1238" s="95" t="s">
        <v>1906</v>
      </c>
      <c r="R1238" s="76" t="s">
        <v>62</v>
      </c>
    </row>
    <row r="1239" spans="1:18" outlineLevel="1" x14ac:dyDescent="0.2">
      <c r="A1239" s="76" t="s">
        <v>649</v>
      </c>
      <c r="B1239" s="95" t="s">
        <v>153</v>
      </c>
      <c r="C1239" s="76" t="s">
        <v>21</v>
      </c>
      <c r="D1239" s="76" t="s">
        <v>59</v>
      </c>
      <c r="E1239" s="95" t="s">
        <v>38</v>
      </c>
      <c r="F1239" s="95" t="s">
        <v>3231</v>
      </c>
      <c r="G1239" s="95" t="s">
        <v>3472</v>
      </c>
      <c r="H1239" s="95" t="s">
        <v>352</v>
      </c>
      <c r="I1239" s="45" t="s">
        <v>1899</v>
      </c>
      <c r="J1239" s="95" t="str">
        <f>LEFT(DLILibrary[[#This Row],[DLI]], 3)</f>
        <v>DLR</v>
      </c>
      <c r="K1239" s="121">
        <v>2.5</v>
      </c>
      <c r="L1239" s="121">
        <f>IF(DLILibrary[[#This Row],[DLI/DLR]]="DLI",IF(J1240="DLR",0,DLILibrary[[#This Row],[Value of DLI (in mln)]]),DLILibrary[[#This Row],[Value of DLI (in mln)]])</f>
        <v>2.5</v>
      </c>
      <c r="M1239" s="239">
        <f>IF(DLILibrary[[#This Row],[DLI/DLR]]="DLI",DLILibrary[[#This Row],[Value of DLI (in mln)]]/(VLOOKUP(DLILibrary[[#This Row],[Project ID]],'RBF Projects'!A:U,12,FALSE)),0)</f>
        <v>0</v>
      </c>
      <c r="N1239" s="95" t="s">
        <v>62</v>
      </c>
      <c r="O1239" s="45" t="s">
        <v>1895</v>
      </c>
      <c r="P1239" s="76" t="s">
        <v>28</v>
      </c>
      <c r="Q1239" s="95" t="s">
        <v>1906</v>
      </c>
      <c r="R1239" s="76" t="s">
        <v>62</v>
      </c>
    </row>
    <row r="1240" spans="1:18" outlineLevel="1" x14ac:dyDescent="0.2">
      <c r="A1240" s="76" t="s">
        <v>649</v>
      </c>
      <c r="B1240" s="95" t="s">
        <v>153</v>
      </c>
      <c r="C1240" s="76" t="s">
        <v>21</v>
      </c>
      <c r="D1240" s="76" t="s">
        <v>59</v>
      </c>
      <c r="E1240" s="95" t="s">
        <v>38</v>
      </c>
      <c r="F1240" s="95" t="s">
        <v>3231</v>
      </c>
      <c r="G1240" s="95" t="s">
        <v>3472</v>
      </c>
      <c r="H1240" s="95" t="s">
        <v>352</v>
      </c>
      <c r="I1240" s="45" t="s">
        <v>1900</v>
      </c>
      <c r="J1240" s="95" t="str">
        <f>LEFT(DLILibrary[[#This Row],[DLI]], 3)</f>
        <v>DLR</v>
      </c>
      <c r="K1240" s="121">
        <v>2.5</v>
      </c>
      <c r="L1240" s="121">
        <f>IF(DLILibrary[[#This Row],[DLI/DLR]]="DLI",IF(J1241="DLR",0,DLILibrary[[#This Row],[Value of DLI (in mln)]]),DLILibrary[[#This Row],[Value of DLI (in mln)]])</f>
        <v>2.5</v>
      </c>
      <c r="M1240" s="239">
        <f>IF(DLILibrary[[#This Row],[DLI/DLR]]="DLI",DLILibrary[[#This Row],[Value of DLI (in mln)]]/(VLOOKUP(DLILibrary[[#This Row],[Project ID]],'RBF Projects'!A:U,12,FALSE)),0)</f>
        <v>0</v>
      </c>
      <c r="N1240" s="95" t="s">
        <v>62</v>
      </c>
      <c r="O1240" s="45" t="s">
        <v>1895</v>
      </c>
      <c r="P1240" s="76" t="s">
        <v>28</v>
      </c>
      <c r="Q1240" s="95" t="s">
        <v>1906</v>
      </c>
      <c r="R1240" s="76" t="s">
        <v>62</v>
      </c>
    </row>
    <row r="1241" spans="1:18" s="78" customFormat="1" x14ac:dyDescent="0.2">
      <c r="A1241" s="77" t="s">
        <v>1939</v>
      </c>
      <c r="B1241" s="78" t="s">
        <v>140</v>
      </c>
      <c r="C1241" s="77" t="s">
        <v>21</v>
      </c>
      <c r="D1241" s="77" t="s">
        <v>59</v>
      </c>
      <c r="E1241" s="78" t="s">
        <v>37</v>
      </c>
      <c r="F1241" s="78" t="s">
        <v>3238</v>
      </c>
      <c r="G1241" s="78" t="s">
        <v>2868</v>
      </c>
      <c r="H1241" s="78" t="s">
        <v>74</v>
      </c>
      <c r="I1241" s="129" t="s">
        <v>1980</v>
      </c>
      <c r="J1241" s="130" t="str">
        <f>LEFT(DLILibrary[[#This Row],[DLI]], 3)</f>
        <v>DLI</v>
      </c>
      <c r="K1241" s="131">
        <f>SUM(K1242:K1247)</f>
        <v>18</v>
      </c>
      <c r="L1241" s="131">
        <f>IF(DLILibrary[[#This Row],[DLI/DLR]]="DLI",IF(J1242="DLR",0,DLILibrary[[#This Row],[Value of DLI (in mln)]]),DLILibrary[[#This Row],[Value of DLI (in mln)]])</f>
        <v>0</v>
      </c>
      <c r="M1241" s="239">
        <f>IF(DLILibrary[[#This Row],[DLI/DLR]]="DLI",DLILibrary[[#This Row],[Value of DLI (in mln)]]/(VLOOKUP(DLILibrary[[#This Row],[Project ID]],'RBF Projects'!A:U,12,FALSE)),0)</f>
        <v>0.2</v>
      </c>
      <c r="N1241" s="78" t="s">
        <v>62</v>
      </c>
      <c r="O1241" s="133" t="s">
        <v>597</v>
      </c>
      <c r="P1241" s="77" t="s">
        <v>29</v>
      </c>
      <c r="Q1241" s="78" t="s">
        <v>1527</v>
      </c>
      <c r="R1241" s="77" t="s">
        <v>2278</v>
      </c>
    </row>
    <row r="1242" spans="1:18" outlineLevel="1" x14ac:dyDescent="0.2">
      <c r="A1242" s="76" t="s">
        <v>1939</v>
      </c>
      <c r="B1242" s="95" t="s">
        <v>140</v>
      </c>
      <c r="C1242" s="76" t="s">
        <v>21</v>
      </c>
      <c r="D1242" s="76" t="s">
        <v>59</v>
      </c>
      <c r="E1242" s="95" t="s">
        <v>37</v>
      </c>
      <c r="F1242" s="95" t="s">
        <v>3238</v>
      </c>
      <c r="G1242" s="95" t="s">
        <v>2868</v>
      </c>
      <c r="H1242" s="95" t="s">
        <v>74</v>
      </c>
      <c r="I1242" s="45" t="s">
        <v>1981</v>
      </c>
      <c r="J1242" s="95" t="str">
        <f>LEFT(DLILibrary[[#This Row],[DLI]], 3)</f>
        <v>DLR</v>
      </c>
      <c r="K1242" s="121">
        <v>2</v>
      </c>
      <c r="L1242" s="121">
        <f>IF(DLILibrary[[#This Row],[DLI/DLR]]="DLI",IF(J1243="DLR",0,DLILibrary[[#This Row],[Value of DLI (in mln)]]),DLILibrary[[#This Row],[Value of DLI (in mln)]])</f>
        <v>2</v>
      </c>
      <c r="M1242" s="239">
        <f>IF(DLILibrary[[#This Row],[DLI/DLR]]="DLI",DLILibrary[[#This Row],[Value of DLI (in mln)]]/(VLOOKUP(DLILibrary[[#This Row],[Project ID]],'RBF Projects'!A:U,12,FALSE)),0)</f>
        <v>0</v>
      </c>
      <c r="N1242" s="95" t="s">
        <v>62</v>
      </c>
      <c r="O1242" s="138" t="s">
        <v>472</v>
      </c>
      <c r="P1242" s="76" t="s">
        <v>29</v>
      </c>
      <c r="Q1242" s="95" t="s">
        <v>1527</v>
      </c>
      <c r="R1242" s="76" t="s">
        <v>2571</v>
      </c>
    </row>
    <row r="1243" spans="1:18" outlineLevel="1" x14ac:dyDescent="0.2">
      <c r="A1243" s="76" t="s">
        <v>1939</v>
      </c>
      <c r="B1243" s="95" t="s">
        <v>140</v>
      </c>
      <c r="C1243" s="76" t="s">
        <v>21</v>
      </c>
      <c r="D1243" s="76" t="s">
        <v>59</v>
      </c>
      <c r="E1243" s="95" t="s">
        <v>37</v>
      </c>
      <c r="F1243" s="95" t="s">
        <v>3238</v>
      </c>
      <c r="G1243" s="95" t="s">
        <v>2868</v>
      </c>
      <c r="H1243" s="95" t="s">
        <v>74</v>
      </c>
      <c r="I1243" s="45" t="s">
        <v>1982</v>
      </c>
      <c r="J1243" s="95" t="str">
        <f>LEFT(DLILibrary[[#This Row],[DLI]], 3)</f>
        <v>DLR</v>
      </c>
      <c r="K1243" s="121">
        <v>2</v>
      </c>
      <c r="L1243" s="121">
        <f>IF(DLILibrary[[#This Row],[DLI/DLR]]="DLI",IF(J1244="DLR",0,DLILibrary[[#This Row],[Value of DLI (in mln)]]),DLILibrary[[#This Row],[Value of DLI (in mln)]])</f>
        <v>2</v>
      </c>
      <c r="M1243" s="239">
        <f>IF(DLILibrary[[#This Row],[DLI/DLR]]="DLI",DLILibrary[[#This Row],[Value of DLI (in mln)]]/(VLOOKUP(DLILibrary[[#This Row],[Project ID]],'RBF Projects'!A:U,12,FALSE)),0)</f>
        <v>0</v>
      </c>
      <c r="N1243" s="95" t="s">
        <v>62</v>
      </c>
      <c r="O1243" s="138" t="s">
        <v>472</v>
      </c>
      <c r="P1243" s="76" t="s">
        <v>29</v>
      </c>
      <c r="Q1243" s="95" t="s">
        <v>1527</v>
      </c>
      <c r="R1243" s="76" t="s">
        <v>2571</v>
      </c>
    </row>
    <row r="1244" spans="1:18" outlineLevel="1" x14ac:dyDescent="0.2">
      <c r="A1244" s="76" t="s">
        <v>1939</v>
      </c>
      <c r="B1244" s="95" t="s">
        <v>140</v>
      </c>
      <c r="C1244" s="76" t="s">
        <v>21</v>
      </c>
      <c r="D1244" s="76" t="s">
        <v>59</v>
      </c>
      <c r="E1244" s="95" t="s">
        <v>37</v>
      </c>
      <c r="F1244" s="95" t="s">
        <v>3238</v>
      </c>
      <c r="G1244" s="95" t="s">
        <v>2868</v>
      </c>
      <c r="H1244" s="95" t="s">
        <v>74</v>
      </c>
      <c r="I1244" s="45" t="s">
        <v>1983</v>
      </c>
      <c r="J1244" s="95" t="str">
        <f>LEFT(DLILibrary[[#This Row],[DLI]], 3)</f>
        <v>DLR</v>
      </c>
      <c r="K1244" s="121">
        <v>4</v>
      </c>
      <c r="L1244" s="121">
        <f>IF(DLILibrary[[#This Row],[DLI/DLR]]="DLI",IF(J1245="DLR",0,DLILibrary[[#This Row],[Value of DLI (in mln)]]),DLILibrary[[#This Row],[Value of DLI (in mln)]])</f>
        <v>4</v>
      </c>
      <c r="M1244" s="239">
        <f>IF(DLILibrary[[#This Row],[DLI/DLR]]="DLI",DLILibrary[[#This Row],[Value of DLI (in mln)]]/(VLOOKUP(DLILibrary[[#This Row],[Project ID]],'RBF Projects'!A:U,12,FALSE)),0)</f>
        <v>0</v>
      </c>
      <c r="N1244" s="95" t="s">
        <v>62</v>
      </c>
      <c r="O1244" s="138" t="s">
        <v>472</v>
      </c>
      <c r="P1244" s="76" t="s">
        <v>29</v>
      </c>
      <c r="Q1244" s="95" t="s">
        <v>1527</v>
      </c>
      <c r="R1244" s="76" t="s">
        <v>2571</v>
      </c>
    </row>
    <row r="1245" spans="1:18" outlineLevel="1" x14ac:dyDescent="0.2">
      <c r="A1245" s="76" t="s">
        <v>1939</v>
      </c>
      <c r="B1245" s="95" t="s">
        <v>140</v>
      </c>
      <c r="C1245" s="76" t="s">
        <v>21</v>
      </c>
      <c r="D1245" s="76" t="s">
        <v>59</v>
      </c>
      <c r="E1245" s="95" t="s">
        <v>37</v>
      </c>
      <c r="F1245" s="95" t="s">
        <v>3238</v>
      </c>
      <c r="G1245" s="95" t="s">
        <v>2868</v>
      </c>
      <c r="H1245" s="95" t="s">
        <v>74</v>
      </c>
      <c r="I1245" s="45" t="s">
        <v>1984</v>
      </c>
      <c r="J1245" s="95" t="str">
        <f>LEFT(DLILibrary[[#This Row],[DLI]], 3)</f>
        <v>DLR</v>
      </c>
      <c r="K1245" s="121">
        <v>4</v>
      </c>
      <c r="L1245" s="121">
        <f>IF(DLILibrary[[#This Row],[DLI/DLR]]="DLI",IF(J1246="DLR",0,DLILibrary[[#This Row],[Value of DLI (in mln)]]),DLILibrary[[#This Row],[Value of DLI (in mln)]])</f>
        <v>4</v>
      </c>
      <c r="M1245" s="239">
        <f>IF(DLILibrary[[#This Row],[DLI/DLR]]="DLI",DLILibrary[[#This Row],[Value of DLI (in mln)]]/(VLOOKUP(DLILibrary[[#This Row],[Project ID]],'RBF Projects'!A:U,12,FALSE)),0)</f>
        <v>0</v>
      </c>
      <c r="N1245" s="95" t="s">
        <v>62</v>
      </c>
      <c r="O1245" s="45" t="s">
        <v>1985</v>
      </c>
      <c r="P1245" s="76" t="s">
        <v>29</v>
      </c>
      <c r="Q1245" s="95" t="s">
        <v>1527</v>
      </c>
      <c r="R1245" s="76" t="s">
        <v>2571</v>
      </c>
    </row>
    <row r="1246" spans="1:18" outlineLevel="1" x14ac:dyDescent="0.2">
      <c r="A1246" s="76" t="s">
        <v>1939</v>
      </c>
      <c r="B1246" s="95" t="s">
        <v>140</v>
      </c>
      <c r="C1246" s="76" t="s">
        <v>21</v>
      </c>
      <c r="D1246" s="76" t="s">
        <v>59</v>
      </c>
      <c r="E1246" s="95" t="s">
        <v>37</v>
      </c>
      <c r="F1246" s="95" t="s">
        <v>3238</v>
      </c>
      <c r="G1246" s="95" t="s">
        <v>2868</v>
      </c>
      <c r="H1246" s="95" t="s">
        <v>74</v>
      </c>
      <c r="I1246" s="45" t="s">
        <v>1986</v>
      </c>
      <c r="J1246" s="95" t="str">
        <f>LEFT(DLILibrary[[#This Row],[DLI]], 3)</f>
        <v>DLR</v>
      </c>
      <c r="K1246" s="121">
        <v>4</v>
      </c>
      <c r="L1246" s="121">
        <f>IF(DLILibrary[[#This Row],[DLI/DLR]]="DLI",IF(J1247="DLR",0,DLILibrary[[#This Row],[Value of DLI (in mln)]]),DLILibrary[[#This Row],[Value of DLI (in mln)]])</f>
        <v>4</v>
      </c>
      <c r="M1246" s="239">
        <f>IF(DLILibrary[[#This Row],[DLI/DLR]]="DLI",DLILibrary[[#This Row],[Value of DLI (in mln)]]/(VLOOKUP(DLILibrary[[#This Row],[Project ID]],'RBF Projects'!A:U,12,FALSE)),0)</f>
        <v>0</v>
      </c>
      <c r="N1246" s="95" t="s">
        <v>62</v>
      </c>
      <c r="O1246" s="138" t="s">
        <v>472</v>
      </c>
      <c r="P1246" s="76" t="s">
        <v>29</v>
      </c>
      <c r="Q1246" s="95" t="s">
        <v>1527</v>
      </c>
      <c r="R1246" s="76" t="s">
        <v>2571</v>
      </c>
    </row>
    <row r="1247" spans="1:18" outlineLevel="1" x14ac:dyDescent="0.2">
      <c r="A1247" s="76" t="s">
        <v>1939</v>
      </c>
      <c r="B1247" s="95" t="s">
        <v>140</v>
      </c>
      <c r="C1247" s="76" t="s">
        <v>21</v>
      </c>
      <c r="D1247" s="76" t="s">
        <v>59</v>
      </c>
      <c r="E1247" s="95" t="s">
        <v>37</v>
      </c>
      <c r="F1247" s="95" t="s">
        <v>3238</v>
      </c>
      <c r="G1247" s="95" t="s">
        <v>2868</v>
      </c>
      <c r="H1247" s="95" t="s">
        <v>74</v>
      </c>
      <c r="I1247" s="45" t="s">
        <v>1987</v>
      </c>
      <c r="J1247" s="95" t="str">
        <f>LEFT(DLILibrary[[#This Row],[DLI]], 3)</f>
        <v>DLR</v>
      </c>
      <c r="K1247" s="121">
        <v>2</v>
      </c>
      <c r="L1247" s="121">
        <f>IF(DLILibrary[[#This Row],[DLI/DLR]]="DLI",IF(J1248="DLR",0,DLILibrary[[#This Row],[Value of DLI (in mln)]]),DLILibrary[[#This Row],[Value of DLI (in mln)]])</f>
        <v>2</v>
      </c>
      <c r="M1247" s="239">
        <f>IF(DLILibrary[[#This Row],[DLI/DLR]]="DLI",DLILibrary[[#This Row],[Value of DLI (in mln)]]/(VLOOKUP(DLILibrary[[#This Row],[Project ID]],'RBF Projects'!A:U,12,FALSE)),0)</f>
        <v>0</v>
      </c>
      <c r="N1247" s="95" t="s">
        <v>62</v>
      </c>
      <c r="O1247" s="138" t="s">
        <v>472</v>
      </c>
      <c r="P1247" s="76" t="s">
        <v>29</v>
      </c>
      <c r="Q1247" s="95" t="s">
        <v>1527</v>
      </c>
      <c r="R1247" s="76" t="s">
        <v>2571</v>
      </c>
    </row>
    <row r="1248" spans="1:18" x14ac:dyDescent="0.2">
      <c r="A1248" s="76" t="s">
        <v>1939</v>
      </c>
      <c r="B1248" s="95" t="s">
        <v>140</v>
      </c>
      <c r="C1248" s="76" t="s">
        <v>21</v>
      </c>
      <c r="D1248" s="76" t="s">
        <v>59</v>
      </c>
      <c r="E1248" s="95" t="s">
        <v>37</v>
      </c>
      <c r="F1248" s="95" t="s">
        <v>2810</v>
      </c>
      <c r="G1248" s="95" t="s">
        <v>2815</v>
      </c>
      <c r="H1248" s="95" t="s">
        <v>74</v>
      </c>
      <c r="I1248" s="135" t="s">
        <v>2961</v>
      </c>
      <c r="J1248" s="136" t="str">
        <f>LEFT(DLILibrary[[#This Row],[DLI]], 3)</f>
        <v>DLI</v>
      </c>
      <c r="K1248" s="137">
        <f>SUM(K1249:K1252)</f>
        <v>18</v>
      </c>
      <c r="L1248" s="137">
        <f>IF(DLILibrary[[#This Row],[DLI/DLR]]="DLI",IF(J1249="DLR",0,DLILibrary[[#This Row],[Value of DLI (in mln)]]),DLILibrary[[#This Row],[Value of DLI (in mln)]])</f>
        <v>0</v>
      </c>
      <c r="M1248" s="239">
        <f>IF(DLILibrary[[#This Row],[DLI/DLR]]="DLI",DLILibrary[[#This Row],[Value of DLI (in mln)]]/(VLOOKUP(DLILibrary[[#This Row],[Project ID]],'RBF Projects'!A:U,12,FALSE)),0)</f>
        <v>0.2</v>
      </c>
      <c r="N1248" s="95" t="s">
        <v>995</v>
      </c>
      <c r="O1248" s="138" t="s">
        <v>597</v>
      </c>
      <c r="P1248" s="76" t="s">
        <v>29</v>
      </c>
      <c r="Q1248" s="95" t="s">
        <v>1999</v>
      </c>
      <c r="R1248" s="76" t="s">
        <v>2279</v>
      </c>
    </row>
    <row r="1249" spans="1:18" outlineLevel="1" x14ac:dyDescent="0.2">
      <c r="A1249" s="76" t="s">
        <v>1939</v>
      </c>
      <c r="B1249" s="95" t="s">
        <v>140</v>
      </c>
      <c r="C1249" s="76" t="s">
        <v>21</v>
      </c>
      <c r="D1249" s="76" t="s">
        <v>59</v>
      </c>
      <c r="E1249" s="95" t="s">
        <v>37</v>
      </c>
      <c r="F1249" s="95" t="s">
        <v>2810</v>
      </c>
      <c r="G1249" s="95" t="s">
        <v>2815</v>
      </c>
      <c r="H1249" s="95" t="s">
        <v>74</v>
      </c>
      <c r="I1249" s="45" t="s">
        <v>2962</v>
      </c>
      <c r="J1249" s="95" t="str">
        <f>LEFT(DLILibrary[[#This Row],[DLI]], 3)</f>
        <v>DLR</v>
      </c>
      <c r="K1249" s="121">
        <v>8</v>
      </c>
      <c r="L1249" s="121">
        <f>IF(DLILibrary[[#This Row],[DLI/DLR]]="DLI",IF(J1250="DLR",0,DLILibrary[[#This Row],[Value of DLI (in mln)]]),DLILibrary[[#This Row],[Value of DLI (in mln)]])</f>
        <v>8</v>
      </c>
      <c r="M1249" s="239">
        <f>IF(DLILibrary[[#This Row],[DLI/DLR]]="DLI",DLILibrary[[#This Row],[Value of DLI (in mln)]]/(VLOOKUP(DLILibrary[[#This Row],[Project ID]],'RBF Projects'!A:U,12,FALSE)),0)</f>
        <v>0</v>
      </c>
      <c r="N1249" s="95" t="s">
        <v>62</v>
      </c>
      <c r="O1249" s="45" t="s">
        <v>1988</v>
      </c>
      <c r="P1249" s="76" t="s">
        <v>29</v>
      </c>
      <c r="Q1249" s="95" t="s">
        <v>1999</v>
      </c>
      <c r="R1249" s="76" t="s">
        <v>2572</v>
      </c>
    </row>
    <row r="1250" spans="1:18" outlineLevel="1" x14ac:dyDescent="0.2">
      <c r="A1250" s="76" t="s">
        <v>1939</v>
      </c>
      <c r="B1250" s="95" t="s">
        <v>140</v>
      </c>
      <c r="C1250" s="76" t="s">
        <v>21</v>
      </c>
      <c r="D1250" s="76" t="s">
        <v>59</v>
      </c>
      <c r="E1250" s="95" t="s">
        <v>37</v>
      </c>
      <c r="F1250" s="95" t="s">
        <v>2810</v>
      </c>
      <c r="G1250" s="95" t="s">
        <v>2815</v>
      </c>
      <c r="H1250" s="95" t="s">
        <v>74</v>
      </c>
      <c r="I1250" s="45" t="s">
        <v>2963</v>
      </c>
      <c r="J1250" s="95" t="str">
        <f>LEFT(DLILibrary[[#This Row],[DLI]], 3)</f>
        <v>DLR</v>
      </c>
      <c r="K1250" s="121">
        <v>4</v>
      </c>
      <c r="L1250" s="121">
        <f>IF(DLILibrary[[#This Row],[DLI/DLR]]="DLI",IF(J1251="DLR",0,DLILibrary[[#This Row],[Value of DLI (in mln)]]),DLILibrary[[#This Row],[Value of DLI (in mln)]])</f>
        <v>4</v>
      </c>
      <c r="M1250" s="239">
        <f>IF(DLILibrary[[#This Row],[DLI/DLR]]="DLI",DLILibrary[[#This Row],[Value of DLI (in mln)]]/(VLOOKUP(DLILibrary[[#This Row],[Project ID]],'RBF Projects'!A:U,12,FALSE)),0)</f>
        <v>0</v>
      </c>
      <c r="N1250" s="95" t="s">
        <v>62</v>
      </c>
      <c r="O1250" s="138" t="s">
        <v>472</v>
      </c>
      <c r="P1250" s="76" t="s">
        <v>29</v>
      </c>
      <c r="Q1250" s="95" t="s">
        <v>1999</v>
      </c>
      <c r="R1250" s="76" t="s">
        <v>2572</v>
      </c>
    </row>
    <row r="1251" spans="1:18" outlineLevel="1" x14ac:dyDescent="0.2">
      <c r="A1251" s="76" t="s">
        <v>1939</v>
      </c>
      <c r="B1251" s="95" t="s">
        <v>140</v>
      </c>
      <c r="C1251" s="76" t="s">
        <v>21</v>
      </c>
      <c r="D1251" s="76" t="s">
        <v>59</v>
      </c>
      <c r="E1251" s="95" t="s">
        <v>37</v>
      </c>
      <c r="F1251" s="95" t="s">
        <v>2810</v>
      </c>
      <c r="G1251" s="95" t="s">
        <v>2815</v>
      </c>
      <c r="H1251" s="95" t="s">
        <v>74</v>
      </c>
      <c r="I1251" s="45" t="s">
        <v>2964</v>
      </c>
      <c r="J1251" s="95" t="str">
        <f>LEFT(DLILibrary[[#This Row],[DLI]], 3)</f>
        <v>DLR</v>
      </c>
      <c r="K1251" s="121">
        <v>4</v>
      </c>
      <c r="L1251" s="121">
        <f>IF(DLILibrary[[#This Row],[DLI/DLR]]="DLI",IF(J1252="DLR",0,DLILibrary[[#This Row],[Value of DLI (in mln)]]),DLILibrary[[#This Row],[Value of DLI (in mln)]])</f>
        <v>4</v>
      </c>
      <c r="M1251" s="239">
        <f>IF(DLILibrary[[#This Row],[DLI/DLR]]="DLI",DLILibrary[[#This Row],[Value of DLI (in mln)]]/(VLOOKUP(DLILibrary[[#This Row],[Project ID]],'RBF Projects'!A:U,12,FALSE)),0)</f>
        <v>0</v>
      </c>
      <c r="N1251" s="95" t="s">
        <v>61</v>
      </c>
      <c r="O1251" s="45" t="s">
        <v>1989</v>
      </c>
      <c r="P1251" s="76" t="s">
        <v>29</v>
      </c>
      <c r="Q1251" s="95" t="s">
        <v>1999</v>
      </c>
      <c r="R1251" s="76" t="s">
        <v>2572</v>
      </c>
    </row>
    <row r="1252" spans="1:18" outlineLevel="1" x14ac:dyDescent="0.2">
      <c r="A1252" s="76" t="s">
        <v>1939</v>
      </c>
      <c r="B1252" s="95" t="s">
        <v>140</v>
      </c>
      <c r="C1252" s="76" t="s">
        <v>21</v>
      </c>
      <c r="D1252" s="76" t="s">
        <v>59</v>
      </c>
      <c r="E1252" s="95" t="s">
        <v>37</v>
      </c>
      <c r="F1252" s="95" t="s">
        <v>2810</v>
      </c>
      <c r="G1252" s="95" t="s">
        <v>2815</v>
      </c>
      <c r="H1252" s="95" t="s">
        <v>74</v>
      </c>
      <c r="I1252" s="45" t="s">
        <v>2965</v>
      </c>
      <c r="J1252" s="95" t="str">
        <f>LEFT(DLILibrary[[#This Row],[DLI]], 3)</f>
        <v>DLR</v>
      </c>
      <c r="K1252" s="121">
        <v>2</v>
      </c>
      <c r="L1252" s="121">
        <f>IF(DLILibrary[[#This Row],[DLI/DLR]]="DLI",IF(J1253="DLR",0,DLILibrary[[#This Row],[Value of DLI (in mln)]]),DLILibrary[[#This Row],[Value of DLI (in mln)]])</f>
        <v>2</v>
      </c>
      <c r="M1252" s="239">
        <f>IF(DLILibrary[[#This Row],[DLI/DLR]]="DLI",DLILibrary[[#This Row],[Value of DLI (in mln)]]/(VLOOKUP(DLILibrary[[#This Row],[Project ID]],'RBF Projects'!A:U,12,FALSE)),0)</f>
        <v>0</v>
      </c>
      <c r="N1252" s="95" t="s">
        <v>62</v>
      </c>
      <c r="O1252" s="138" t="s">
        <v>472</v>
      </c>
      <c r="P1252" s="76" t="s">
        <v>29</v>
      </c>
      <c r="Q1252" s="95" t="s">
        <v>1999</v>
      </c>
      <c r="R1252" s="76" t="s">
        <v>2572</v>
      </c>
    </row>
    <row r="1253" spans="1:18" x14ac:dyDescent="0.2">
      <c r="A1253" s="76" t="s">
        <v>1939</v>
      </c>
      <c r="B1253" s="95" t="s">
        <v>140</v>
      </c>
      <c r="C1253" s="76" t="s">
        <v>21</v>
      </c>
      <c r="D1253" s="76" t="s">
        <v>59</v>
      </c>
      <c r="E1253" s="95" t="s">
        <v>37</v>
      </c>
      <c r="F1253" s="95" t="s">
        <v>3237</v>
      </c>
      <c r="G1253" s="95" t="s">
        <v>3255</v>
      </c>
      <c r="H1253" s="95" t="s">
        <v>74</v>
      </c>
      <c r="I1253" s="135" t="s">
        <v>2966</v>
      </c>
      <c r="J1253" s="136" t="str">
        <f>LEFT(DLILibrary[[#This Row],[DLI]], 3)</f>
        <v>DLI</v>
      </c>
      <c r="K1253" s="137">
        <f>SUM(K1254:K1257)</f>
        <v>12</v>
      </c>
      <c r="L1253" s="137">
        <f>IF(DLILibrary[[#This Row],[DLI/DLR]]="DLI",IF(J1254="DLR",0,DLILibrary[[#This Row],[Value of DLI (in mln)]]),DLILibrary[[#This Row],[Value of DLI (in mln)]])</f>
        <v>0</v>
      </c>
      <c r="M1253" s="239">
        <f>IF(DLILibrary[[#This Row],[DLI/DLR]]="DLI",DLILibrary[[#This Row],[Value of DLI (in mln)]]/(VLOOKUP(DLILibrary[[#This Row],[Project ID]],'RBF Projects'!A:U,12,FALSE)),0)</f>
        <v>0.13333333333333333</v>
      </c>
      <c r="N1253" s="95" t="s">
        <v>62</v>
      </c>
      <c r="O1253" s="138" t="s">
        <v>597</v>
      </c>
      <c r="P1253" s="76" t="s">
        <v>29</v>
      </c>
      <c r="Q1253" s="95" t="s">
        <v>2000</v>
      </c>
      <c r="R1253" s="76" t="s">
        <v>2572</v>
      </c>
    </row>
    <row r="1254" spans="1:18" outlineLevel="1" x14ac:dyDescent="0.2">
      <c r="A1254" s="76" t="s">
        <v>1939</v>
      </c>
      <c r="B1254" s="95" t="s">
        <v>140</v>
      </c>
      <c r="C1254" s="76" t="s">
        <v>21</v>
      </c>
      <c r="D1254" s="76" t="s">
        <v>59</v>
      </c>
      <c r="E1254" s="95" t="s">
        <v>37</v>
      </c>
      <c r="F1254" s="95" t="s">
        <v>3237</v>
      </c>
      <c r="G1254" s="95" t="s">
        <v>3255</v>
      </c>
      <c r="H1254" s="95" t="s">
        <v>74</v>
      </c>
      <c r="I1254" s="45" t="s">
        <v>1990</v>
      </c>
      <c r="J1254" s="95" t="str">
        <f>LEFT(DLILibrary[[#This Row],[DLI]], 3)</f>
        <v>DLR</v>
      </c>
      <c r="K1254" s="121">
        <v>4</v>
      </c>
      <c r="L1254" s="121">
        <f>IF(DLILibrary[[#This Row],[DLI/DLR]]="DLI",IF(J1255="DLR",0,DLILibrary[[#This Row],[Value of DLI (in mln)]]),DLILibrary[[#This Row],[Value of DLI (in mln)]])</f>
        <v>4</v>
      </c>
      <c r="M1254" s="239">
        <f>IF(DLILibrary[[#This Row],[DLI/DLR]]="DLI",DLILibrary[[#This Row],[Value of DLI (in mln)]]/(VLOOKUP(DLILibrary[[#This Row],[Project ID]],'RBF Projects'!A:U,12,FALSE)),0)</f>
        <v>0</v>
      </c>
      <c r="N1254" s="95" t="s">
        <v>62</v>
      </c>
      <c r="O1254" s="138" t="s">
        <v>472</v>
      </c>
      <c r="P1254" s="76" t="s">
        <v>29</v>
      </c>
      <c r="Q1254" s="95" t="s">
        <v>2000</v>
      </c>
      <c r="R1254" s="76" t="s">
        <v>2572</v>
      </c>
    </row>
    <row r="1255" spans="1:18" outlineLevel="1" x14ac:dyDescent="0.2">
      <c r="A1255" s="76" t="s">
        <v>1939</v>
      </c>
      <c r="B1255" s="95" t="s">
        <v>140</v>
      </c>
      <c r="C1255" s="76" t="s">
        <v>21</v>
      </c>
      <c r="D1255" s="76" t="s">
        <v>59</v>
      </c>
      <c r="E1255" s="95" t="s">
        <v>37</v>
      </c>
      <c r="F1255" s="95" t="s">
        <v>3237</v>
      </c>
      <c r="G1255" s="95" t="s">
        <v>3255</v>
      </c>
      <c r="H1255" s="95" t="s">
        <v>74</v>
      </c>
      <c r="I1255" s="45" t="s">
        <v>2967</v>
      </c>
      <c r="J1255" s="95" t="str">
        <f>LEFT(DLILibrary[[#This Row],[DLI]], 3)</f>
        <v>DLR</v>
      </c>
      <c r="K1255" s="121">
        <v>2</v>
      </c>
      <c r="L1255" s="121">
        <f>IF(DLILibrary[[#This Row],[DLI/DLR]]="DLI",IF(J1256="DLR",0,DLILibrary[[#This Row],[Value of DLI (in mln)]]),DLILibrary[[#This Row],[Value of DLI (in mln)]])</f>
        <v>2</v>
      </c>
      <c r="M1255" s="239">
        <f>IF(DLILibrary[[#This Row],[DLI/DLR]]="DLI",DLILibrary[[#This Row],[Value of DLI (in mln)]]/(VLOOKUP(DLILibrary[[#This Row],[Project ID]],'RBF Projects'!A:U,12,FALSE)),0)</f>
        <v>0</v>
      </c>
      <c r="N1255" s="95" t="s">
        <v>62</v>
      </c>
      <c r="O1255" s="138" t="s">
        <v>472</v>
      </c>
      <c r="P1255" s="76" t="s">
        <v>29</v>
      </c>
      <c r="Q1255" s="95" t="s">
        <v>2000</v>
      </c>
      <c r="R1255" s="76" t="s">
        <v>2572</v>
      </c>
    </row>
    <row r="1256" spans="1:18" outlineLevel="1" x14ac:dyDescent="0.2">
      <c r="A1256" s="76" t="s">
        <v>1939</v>
      </c>
      <c r="B1256" s="95" t="s">
        <v>140</v>
      </c>
      <c r="C1256" s="76" t="s">
        <v>21</v>
      </c>
      <c r="D1256" s="76" t="s">
        <v>59</v>
      </c>
      <c r="E1256" s="95" t="s">
        <v>37</v>
      </c>
      <c r="F1256" s="95" t="s">
        <v>3237</v>
      </c>
      <c r="G1256" s="95" t="s">
        <v>3255</v>
      </c>
      <c r="H1256" s="95" t="s">
        <v>74</v>
      </c>
      <c r="I1256" s="45" t="s">
        <v>1991</v>
      </c>
      <c r="J1256" s="95" t="str">
        <f>LEFT(DLILibrary[[#This Row],[DLI]], 3)</f>
        <v>DLR</v>
      </c>
      <c r="K1256" s="121">
        <v>3</v>
      </c>
      <c r="L1256" s="121">
        <f>IF(DLILibrary[[#This Row],[DLI/DLR]]="DLI",IF(J1257="DLR",0,DLILibrary[[#This Row],[Value of DLI (in mln)]]),DLILibrary[[#This Row],[Value of DLI (in mln)]])</f>
        <v>3</v>
      </c>
      <c r="M1256" s="239">
        <f>IF(DLILibrary[[#This Row],[DLI/DLR]]="DLI",DLILibrary[[#This Row],[Value of DLI (in mln)]]/(VLOOKUP(DLILibrary[[#This Row],[Project ID]],'RBF Projects'!A:U,12,FALSE)),0)</f>
        <v>0</v>
      </c>
      <c r="N1256" s="95" t="s">
        <v>62</v>
      </c>
      <c r="O1256" s="138" t="s">
        <v>472</v>
      </c>
      <c r="P1256" s="76" t="s">
        <v>29</v>
      </c>
      <c r="Q1256" s="95" t="s">
        <v>2000</v>
      </c>
      <c r="R1256" s="76" t="s">
        <v>2572</v>
      </c>
    </row>
    <row r="1257" spans="1:18" outlineLevel="1" x14ac:dyDescent="0.2">
      <c r="A1257" s="76" t="s">
        <v>1939</v>
      </c>
      <c r="B1257" s="95" t="s">
        <v>140</v>
      </c>
      <c r="C1257" s="76" t="s">
        <v>21</v>
      </c>
      <c r="D1257" s="76" t="s">
        <v>59</v>
      </c>
      <c r="E1257" s="95" t="s">
        <v>37</v>
      </c>
      <c r="F1257" s="95" t="s">
        <v>3237</v>
      </c>
      <c r="G1257" s="95" t="s">
        <v>3255</v>
      </c>
      <c r="H1257" s="95" t="s">
        <v>74</v>
      </c>
      <c r="I1257" s="45" t="s">
        <v>2968</v>
      </c>
      <c r="J1257" s="95" t="str">
        <f>LEFT(DLILibrary[[#This Row],[DLI]], 3)</f>
        <v>DLR</v>
      </c>
      <c r="K1257" s="121">
        <v>3</v>
      </c>
      <c r="L1257" s="121">
        <f>IF(DLILibrary[[#This Row],[DLI/DLR]]="DLI",IF(J1258="DLR",0,DLILibrary[[#This Row],[Value of DLI (in mln)]]),DLILibrary[[#This Row],[Value of DLI (in mln)]])</f>
        <v>3</v>
      </c>
      <c r="M1257" s="239">
        <f>IF(DLILibrary[[#This Row],[DLI/DLR]]="DLI",DLILibrary[[#This Row],[Value of DLI (in mln)]]/(VLOOKUP(DLILibrary[[#This Row],[Project ID]],'RBF Projects'!A:U,12,FALSE)),0)</f>
        <v>0</v>
      </c>
      <c r="N1257" s="95" t="s">
        <v>62</v>
      </c>
      <c r="O1257" s="138" t="s">
        <v>472</v>
      </c>
      <c r="P1257" s="76" t="s">
        <v>29</v>
      </c>
      <c r="Q1257" s="95" t="s">
        <v>2000</v>
      </c>
      <c r="R1257" s="76" t="s">
        <v>2572</v>
      </c>
    </row>
    <row r="1258" spans="1:18" x14ac:dyDescent="0.2">
      <c r="A1258" s="76" t="s">
        <v>1939</v>
      </c>
      <c r="B1258" s="95" t="s">
        <v>140</v>
      </c>
      <c r="C1258" s="76" t="s">
        <v>21</v>
      </c>
      <c r="D1258" s="76" t="s">
        <v>59</v>
      </c>
      <c r="E1258" s="95" t="s">
        <v>37</v>
      </c>
      <c r="F1258" s="95" t="s">
        <v>3231</v>
      </c>
      <c r="G1258" s="95" t="s">
        <v>3472</v>
      </c>
      <c r="H1258" s="95" t="s">
        <v>74</v>
      </c>
      <c r="I1258" s="135" t="s">
        <v>1992</v>
      </c>
      <c r="J1258" s="136" t="str">
        <f>LEFT(DLILibrary[[#This Row],[DLI]], 3)</f>
        <v>DLI</v>
      </c>
      <c r="K1258" s="137">
        <f>SUM(K1259:K1264)</f>
        <v>22</v>
      </c>
      <c r="L1258" s="137">
        <f>IF(DLILibrary[[#This Row],[DLI/DLR]]="DLI",IF(J1259="DLR",0,DLILibrary[[#This Row],[Value of DLI (in mln)]]),DLILibrary[[#This Row],[Value of DLI (in mln)]])</f>
        <v>0</v>
      </c>
      <c r="M1258" s="239">
        <f>IF(DLILibrary[[#This Row],[DLI/DLR]]="DLI",DLILibrary[[#This Row],[Value of DLI (in mln)]]/(VLOOKUP(DLILibrary[[#This Row],[Project ID]],'RBF Projects'!A:U,12,FALSE)),0)</f>
        <v>0.24444444444444444</v>
      </c>
      <c r="N1258" s="95" t="s">
        <v>995</v>
      </c>
      <c r="O1258" s="138" t="s">
        <v>597</v>
      </c>
      <c r="P1258" s="76" t="s">
        <v>27</v>
      </c>
      <c r="Q1258" s="95" t="s">
        <v>1999</v>
      </c>
      <c r="R1258" s="76" t="s">
        <v>2278</v>
      </c>
    </row>
    <row r="1259" spans="1:18" outlineLevel="1" x14ac:dyDescent="0.2">
      <c r="A1259" s="76" t="s">
        <v>1939</v>
      </c>
      <c r="B1259" s="95" t="s">
        <v>140</v>
      </c>
      <c r="C1259" s="76" t="s">
        <v>21</v>
      </c>
      <c r="D1259" s="76" t="s">
        <v>59</v>
      </c>
      <c r="E1259" s="95" t="s">
        <v>37</v>
      </c>
      <c r="F1259" s="95" t="s">
        <v>3231</v>
      </c>
      <c r="G1259" s="95" t="s">
        <v>3472</v>
      </c>
      <c r="H1259" s="95" t="s">
        <v>74</v>
      </c>
      <c r="I1259" s="45" t="s">
        <v>1993</v>
      </c>
      <c r="J1259" s="95" t="str">
        <f>LEFT(DLILibrary[[#This Row],[DLI]], 3)</f>
        <v>DLR</v>
      </c>
      <c r="K1259" s="121">
        <v>2</v>
      </c>
      <c r="L1259" s="121">
        <f>IF(DLILibrary[[#This Row],[DLI/DLR]]="DLI",IF(J1260="DLR",0,DLILibrary[[#This Row],[Value of DLI (in mln)]]),DLILibrary[[#This Row],[Value of DLI (in mln)]])</f>
        <v>2</v>
      </c>
      <c r="M1259" s="239">
        <f>IF(DLILibrary[[#This Row],[DLI/DLR]]="DLI",DLILibrary[[#This Row],[Value of DLI (in mln)]]/(VLOOKUP(DLILibrary[[#This Row],[Project ID]],'RBF Projects'!A:U,12,FALSE)),0)</f>
        <v>0</v>
      </c>
      <c r="N1259" s="95" t="s">
        <v>62</v>
      </c>
      <c r="O1259" s="138" t="s">
        <v>472</v>
      </c>
      <c r="P1259" s="76" t="s">
        <v>29</v>
      </c>
      <c r="Q1259" s="95" t="s">
        <v>1999</v>
      </c>
      <c r="R1259" s="76" t="s">
        <v>2571</v>
      </c>
    </row>
    <row r="1260" spans="1:18" outlineLevel="1" x14ac:dyDescent="0.2">
      <c r="A1260" s="76" t="s">
        <v>1939</v>
      </c>
      <c r="B1260" s="95" t="s">
        <v>140</v>
      </c>
      <c r="C1260" s="76" t="s">
        <v>21</v>
      </c>
      <c r="D1260" s="76" t="s">
        <v>59</v>
      </c>
      <c r="E1260" s="95" t="s">
        <v>37</v>
      </c>
      <c r="F1260" s="95" t="s">
        <v>3231</v>
      </c>
      <c r="G1260" s="95" t="s">
        <v>3472</v>
      </c>
      <c r="H1260" s="95" t="s">
        <v>74</v>
      </c>
      <c r="I1260" s="45" t="s">
        <v>1994</v>
      </c>
      <c r="J1260" s="95" t="str">
        <f>LEFT(DLILibrary[[#This Row],[DLI]], 3)</f>
        <v>DLR</v>
      </c>
      <c r="K1260" s="121">
        <v>4</v>
      </c>
      <c r="L1260" s="121">
        <f>IF(DLILibrary[[#This Row],[DLI/DLR]]="DLI",IF(J1261="DLR",0,DLILibrary[[#This Row],[Value of DLI (in mln)]]),DLILibrary[[#This Row],[Value of DLI (in mln)]])</f>
        <v>4</v>
      </c>
      <c r="M1260" s="239">
        <f>IF(DLILibrary[[#This Row],[DLI/DLR]]="DLI",DLILibrary[[#This Row],[Value of DLI (in mln)]]/(VLOOKUP(DLILibrary[[#This Row],[Project ID]],'RBF Projects'!A:U,12,FALSE)),0)</f>
        <v>0</v>
      </c>
      <c r="N1260" s="95" t="s">
        <v>62</v>
      </c>
      <c r="O1260" s="138" t="s">
        <v>472</v>
      </c>
      <c r="P1260" s="76" t="s">
        <v>29</v>
      </c>
      <c r="Q1260" s="95" t="s">
        <v>1999</v>
      </c>
      <c r="R1260" s="76" t="s">
        <v>2571</v>
      </c>
    </row>
    <row r="1261" spans="1:18" outlineLevel="1" x14ac:dyDescent="0.2">
      <c r="A1261" s="76" t="s">
        <v>1939</v>
      </c>
      <c r="B1261" s="95" t="s">
        <v>140</v>
      </c>
      <c r="C1261" s="76" t="s">
        <v>21</v>
      </c>
      <c r="D1261" s="76" t="s">
        <v>59</v>
      </c>
      <c r="E1261" s="95" t="s">
        <v>37</v>
      </c>
      <c r="F1261" s="95" t="s">
        <v>3231</v>
      </c>
      <c r="G1261" s="95" t="s">
        <v>3472</v>
      </c>
      <c r="H1261" s="95" t="s">
        <v>74</v>
      </c>
      <c r="I1261" s="45" t="s">
        <v>1995</v>
      </c>
      <c r="J1261" s="95" t="str">
        <f>LEFT(DLILibrary[[#This Row],[DLI]], 3)</f>
        <v>DLR</v>
      </c>
      <c r="K1261" s="121">
        <v>4</v>
      </c>
      <c r="L1261" s="121">
        <f>IF(DLILibrary[[#This Row],[DLI/DLR]]="DLI",IF(J1262="DLR",0,DLILibrary[[#This Row],[Value of DLI (in mln)]]),DLILibrary[[#This Row],[Value of DLI (in mln)]])</f>
        <v>4</v>
      </c>
      <c r="M1261" s="239">
        <f>IF(DLILibrary[[#This Row],[DLI/DLR]]="DLI",DLILibrary[[#This Row],[Value of DLI (in mln)]]/(VLOOKUP(DLILibrary[[#This Row],[Project ID]],'RBF Projects'!A:U,12,FALSE)),0)</f>
        <v>0</v>
      </c>
      <c r="N1261" s="95" t="s">
        <v>62</v>
      </c>
      <c r="O1261" s="138" t="s">
        <v>472</v>
      </c>
      <c r="P1261" s="76" t="s">
        <v>28</v>
      </c>
      <c r="Q1261" s="95" t="s">
        <v>1999</v>
      </c>
      <c r="R1261" s="76" t="s">
        <v>2571</v>
      </c>
    </row>
    <row r="1262" spans="1:18" outlineLevel="1" x14ac:dyDescent="0.2">
      <c r="A1262" s="76" t="s">
        <v>1939</v>
      </c>
      <c r="B1262" s="95" t="s">
        <v>140</v>
      </c>
      <c r="C1262" s="76" t="s">
        <v>21</v>
      </c>
      <c r="D1262" s="76" t="s">
        <v>59</v>
      </c>
      <c r="E1262" s="95" t="s">
        <v>37</v>
      </c>
      <c r="F1262" s="95" t="s">
        <v>3231</v>
      </c>
      <c r="G1262" s="95" t="s">
        <v>3472</v>
      </c>
      <c r="H1262" s="95" t="s">
        <v>74</v>
      </c>
      <c r="I1262" s="45" t="s">
        <v>2001</v>
      </c>
      <c r="J1262" s="95" t="str">
        <f>LEFT(DLILibrary[[#This Row],[DLI]], 3)</f>
        <v>DLR</v>
      </c>
      <c r="K1262" s="121">
        <v>4</v>
      </c>
      <c r="L1262" s="121">
        <f>IF(DLILibrary[[#This Row],[DLI/DLR]]="DLI",IF(J1263="DLR",0,DLILibrary[[#This Row],[Value of DLI (in mln)]]),DLILibrary[[#This Row],[Value of DLI (in mln)]])</f>
        <v>4</v>
      </c>
      <c r="M1262" s="239">
        <f>IF(DLILibrary[[#This Row],[DLI/DLR]]="DLI",DLILibrary[[#This Row],[Value of DLI (in mln)]]/(VLOOKUP(DLILibrary[[#This Row],[Project ID]],'RBF Projects'!A:U,12,FALSE)),0)</f>
        <v>0</v>
      </c>
      <c r="N1262" s="95" t="s">
        <v>61</v>
      </c>
      <c r="O1262" s="45" t="s">
        <v>1996</v>
      </c>
      <c r="P1262" s="76" t="s">
        <v>28</v>
      </c>
      <c r="Q1262" s="95" t="s">
        <v>1999</v>
      </c>
      <c r="R1262" s="76" t="s">
        <v>2571</v>
      </c>
    </row>
    <row r="1263" spans="1:18" outlineLevel="1" x14ac:dyDescent="0.2">
      <c r="A1263" s="76" t="s">
        <v>1939</v>
      </c>
      <c r="B1263" s="95" t="s">
        <v>140</v>
      </c>
      <c r="C1263" s="76" t="s">
        <v>21</v>
      </c>
      <c r="D1263" s="76" t="s">
        <v>59</v>
      </c>
      <c r="E1263" s="95" t="s">
        <v>37</v>
      </c>
      <c r="F1263" s="95" t="s">
        <v>3231</v>
      </c>
      <c r="G1263" s="95" t="s">
        <v>3472</v>
      </c>
      <c r="H1263" s="95" t="s">
        <v>74</v>
      </c>
      <c r="I1263" s="45" t="s">
        <v>2002</v>
      </c>
      <c r="J1263" s="95" t="str">
        <f>LEFT(DLILibrary[[#This Row],[DLI]], 3)</f>
        <v>DLR</v>
      </c>
      <c r="K1263" s="121">
        <v>4</v>
      </c>
      <c r="L1263" s="121">
        <f>IF(DLILibrary[[#This Row],[DLI/DLR]]="DLI",IF(J1264="DLR",0,DLILibrary[[#This Row],[Value of DLI (in mln)]]),DLILibrary[[#This Row],[Value of DLI (in mln)]])</f>
        <v>4</v>
      </c>
      <c r="M1263" s="239">
        <f>IF(DLILibrary[[#This Row],[DLI/DLR]]="DLI",DLILibrary[[#This Row],[Value of DLI (in mln)]]/(VLOOKUP(DLILibrary[[#This Row],[Project ID]],'RBF Projects'!A:U,12,FALSE)),0)</f>
        <v>0</v>
      </c>
      <c r="N1263" s="95" t="s">
        <v>61</v>
      </c>
      <c r="O1263" s="45" t="s">
        <v>1997</v>
      </c>
      <c r="P1263" s="76" t="s">
        <v>28</v>
      </c>
      <c r="Q1263" s="95" t="s">
        <v>1999</v>
      </c>
      <c r="R1263" s="76" t="s">
        <v>2571</v>
      </c>
    </row>
    <row r="1264" spans="1:18" outlineLevel="1" x14ac:dyDescent="0.2">
      <c r="A1264" s="76" t="s">
        <v>1939</v>
      </c>
      <c r="B1264" s="95" t="s">
        <v>140</v>
      </c>
      <c r="C1264" s="76" t="s">
        <v>21</v>
      </c>
      <c r="D1264" s="76" t="s">
        <v>59</v>
      </c>
      <c r="E1264" s="95" t="s">
        <v>37</v>
      </c>
      <c r="F1264" s="95" t="s">
        <v>3231</v>
      </c>
      <c r="G1264" s="95" t="s">
        <v>3472</v>
      </c>
      <c r="H1264" s="95" t="s">
        <v>74</v>
      </c>
      <c r="I1264" s="45" t="s">
        <v>2003</v>
      </c>
      <c r="J1264" s="95" t="str">
        <f>LEFT(DLILibrary[[#This Row],[DLI]], 3)</f>
        <v>DLR</v>
      </c>
      <c r="K1264" s="121">
        <v>4</v>
      </c>
      <c r="L1264" s="121">
        <f>IF(DLILibrary[[#This Row],[DLI/DLR]]="DLI",IF(J1265="DLR",0,DLILibrary[[#This Row],[Value of DLI (in mln)]]),DLILibrary[[#This Row],[Value of DLI (in mln)]])</f>
        <v>4</v>
      </c>
      <c r="M1264" s="239">
        <f>IF(DLILibrary[[#This Row],[DLI/DLR]]="DLI",DLILibrary[[#This Row],[Value of DLI (in mln)]]/(VLOOKUP(DLILibrary[[#This Row],[Project ID]],'RBF Projects'!A:U,12,FALSE)),0)</f>
        <v>0</v>
      </c>
      <c r="N1264" s="95" t="s">
        <v>61</v>
      </c>
      <c r="O1264" s="45" t="s">
        <v>1998</v>
      </c>
      <c r="P1264" s="76" t="s">
        <v>28</v>
      </c>
      <c r="Q1264" s="95" t="s">
        <v>1999</v>
      </c>
      <c r="R1264" s="76" t="s">
        <v>2571</v>
      </c>
    </row>
    <row r="1265" spans="1:18" x14ac:dyDescent="0.2">
      <c r="A1265" s="76" t="s">
        <v>1939</v>
      </c>
      <c r="B1265" s="95" t="s">
        <v>140</v>
      </c>
      <c r="C1265" s="76" t="s">
        <v>21</v>
      </c>
      <c r="D1265" s="76" t="s">
        <v>59</v>
      </c>
      <c r="E1265" s="95" t="s">
        <v>37</v>
      </c>
      <c r="F1265" s="95" t="s">
        <v>2810</v>
      </c>
      <c r="G1265" s="95" t="s">
        <v>2818</v>
      </c>
      <c r="H1265" s="95" t="s">
        <v>74</v>
      </c>
      <c r="I1265" s="135" t="s">
        <v>3559</v>
      </c>
      <c r="J1265" s="136" t="str">
        <f>LEFT(DLILibrary[[#This Row],[DLI]], 3)</f>
        <v>DLI</v>
      </c>
      <c r="K1265" s="137">
        <f>SUM(K1266:K1270)</f>
        <v>20</v>
      </c>
      <c r="L1265" s="137">
        <f>IF(DLILibrary[[#This Row],[DLI/DLR]]="DLI",IF(J1266="DLR",0,DLILibrary[[#This Row],[Value of DLI (in mln)]]),DLILibrary[[#This Row],[Value of DLI (in mln)]])</f>
        <v>0</v>
      </c>
      <c r="M1265" s="239">
        <f>IF(DLILibrary[[#This Row],[DLI/DLR]]="DLI",DLILibrary[[#This Row],[Value of DLI (in mln)]]/(VLOOKUP(DLILibrary[[#This Row],[Project ID]],'RBF Projects'!A:U,12,FALSE)),0)</f>
        <v>0.22222222222222221</v>
      </c>
      <c r="N1265" s="95" t="s">
        <v>995</v>
      </c>
      <c r="O1265" s="138" t="s">
        <v>597</v>
      </c>
      <c r="P1265" s="76" t="s">
        <v>27</v>
      </c>
      <c r="Q1265" s="95" t="s">
        <v>1999</v>
      </c>
      <c r="R1265" s="76" t="s">
        <v>2278</v>
      </c>
    </row>
    <row r="1266" spans="1:18" outlineLevel="1" x14ac:dyDescent="0.2">
      <c r="A1266" s="76" t="s">
        <v>1939</v>
      </c>
      <c r="B1266" s="95" t="s">
        <v>140</v>
      </c>
      <c r="C1266" s="76" t="s">
        <v>21</v>
      </c>
      <c r="D1266" s="76" t="s">
        <v>59</v>
      </c>
      <c r="E1266" s="95" t="s">
        <v>37</v>
      </c>
      <c r="F1266" s="95" t="s">
        <v>2810</v>
      </c>
      <c r="G1266" s="95" t="s">
        <v>2818</v>
      </c>
      <c r="H1266" s="95" t="s">
        <v>74</v>
      </c>
      <c r="I1266" s="45" t="s">
        <v>3136</v>
      </c>
      <c r="J1266" s="95" t="str">
        <f>LEFT(DLILibrary[[#This Row],[DLI]], 3)</f>
        <v>DLR</v>
      </c>
      <c r="K1266" s="121">
        <v>4</v>
      </c>
      <c r="L1266" s="121">
        <f>IF(DLILibrary[[#This Row],[DLI/DLR]]="DLI",IF(J1267="DLR",0,DLILibrary[[#This Row],[Value of DLI (in mln)]]),DLILibrary[[#This Row],[Value of DLI (in mln)]])</f>
        <v>4</v>
      </c>
      <c r="M1266" s="239">
        <f>IF(DLILibrary[[#This Row],[DLI/DLR]]="DLI",DLILibrary[[#This Row],[Value of DLI (in mln)]]/(VLOOKUP(DLILibrary[[#This Row],[Project ID]],'RBF Projects'!A:U,12,FALSE)),0)</f>
        <v>0</v>
      </c>
      <c r="N1266" s="95" t="s">
        <v>62</v>
      </c>
      <c r="O1266" s="45" t="s">
        <v>1985</v>
      </c>
      <c r="P1266" s="76" t="s">
        <v>29</v>
      </c>
      <c r="Q1266" s="95" t="s">
        <v>1999</v>
      </c>
      <c r="R1266" s="76" t="s">
        <v>2571</v>
      </c>
    </row>
    <row r="1267" spans="1:18" outlineLevel="1" x14ac:dyDescent="0.2">
      <c r="A1267" s="76" t="s">
        <v>1939</v>
      </c>
      <c r="B1267" s="95" t="s">
        <v>140</v>
      </c>
      <c r="C1267" s="76" t="s">
        <v>21</v>
      </c>
      <c r="D1267" s="76" t="s">
        <v>59</v>
      </c>
      <c r="E1267" s="95" t="s">
        <v>37</v>
      </c>
      <c r="F1267" s="95" t="s">
        <v>2810</v>
      </c>
      <c r="G1267" s="95" t="s">
        <v>2818</v>
      </c>
      <c r="H1267" s="95" t="s">
        <v>74</v>
      </c>
      <c r="I1267" s="45" t="s">
        <v>3137</v>
      </c>
      <c r="J1267" s="95" t="str">
        <f>LEFT(DLILibrary[[#This Row],[DLI]], 3)</f>
        <v>DLR</v>
      </c>
      <c r="K1267" s="121">
        <v>4</v>
      </c>
      <c r="L1267" s="121">
        <f>IF(DLILibrary[[#This Row],[DLI/DLR]]="DLI",IF(J1268="DLR",0,DLILibrary[[#This Row],[Value of DLI (in mln)]]),DLILibrary[[#This Row],[Value of DLI (in mln)]])</f>
        <v>4</v>
      </c>
      <c r="M1267" s="239">
        <f>IF(DLILibrary[[#This Row],[DLI/DLR]]="DLI",DLILibrary[[#This Row],[Value of DLI (in mln)]]/(VLOOKUP(DLILibrary[[#This Row],[Project ID]],'RBF Projects'!A:U,12,FALSE)),0)</f>
        <v>0</v>
      </c>
      <c r="N1267" s="95" t="s">
        <v>61</v>
      </c>
      <c r="O1267" s="45" t="s">
        <v>3138</v>
      </c>
      <c r="P1267" s="76" t="s">
        <v>29</v>
      </c>
      <c r="Q1267" s="95" t="s">
        <v>1999</v>
      </c>
      <c r="R1267" s="76" t="s">
        <v>2571</v>
      </c>
    </row>
    <row r="1268" spans="1:18" outlineLevel="1" x14ac:dyDescent="0.2">
      <c r="A1268" s="76" t="s">
        <v>1939</v>
      </c>
      <c r="B1268" s="95" t="s">
        <v>140</v>
      </c>
      <c r="C1268" s="76" t="s">
        <v>21</v>
      </c>
      <c r="D1268" s="76" t="s">
        <v>59</v>
      </c>
      <c r="E1268" s="95" t="s">
        <v>37</v>
      </c>
      <c r="F1268" s="95" t="s">
        <v>2810</v>
      </c>
      <c r="G1268" s="95" t="s">
        <v>2818</v>
      </c>
      <c r="H1268" s="95" t="s">
        <v>74</v>
      </c>
      <c r="I1268" s="45" t="s">
        <v>3139</v>
      </c>
      <c r="J1268" s="95" t="str">
        <f>LEFT(DLILibrary[[#This Row],[DLI]], 3)</f>
        <v>DLR</v>
      </c>
      <c r="K1268" s="121">
        <v>4</v>
      </c>
      <c r="L1268" s="121">
        <f>IF(DLILibrary[[#This Row],[DLI/DLR]]="DLI",IF(J1269="DLR",0,DLILibrary[[#This Row],[Value of DLI (in mln)]]),DLILibrary[[#This Row],[Value of DLI (in mln)]])</f>
        <v>4</v>
      </c>
      <c r="M1268" s="239">
        <f>IF(DLILibrary[[#This Row],[DLI/DLR]]="DLI",DLILibrary[[#This Row],[Value of DLI (in mln)]]/(VLOOKUP(DLILibrary[[#This Row],[Project ID]],'RBF Projects'!A:U,12,FALSE)),0)</f>
        <v>0</v>
      </c>
      <c r="N1268" s="95" t="s">
        <v>61</v>
      </c>
      <c r="O1268" s="45" t="s">
        <v>3140</v>
      </c>
      <c r="P1268" s="76" t="s">
        <v>29</v>
      </c>
      <c r="Q1268" s="95" t="s">
        <v>1999</v>
      </c>
      <c r="R1268" s="76" t="s">
        <v>2571</v>
      </c>
    </row>
    <row r="1269" spans="1:18" outlineLevel="1" x14ac:dyDescent="0.2">
      <c r="A1269" s="76" t="s">
        <v>1939</v>
      </c>
      <c r="B1269" s="95" t="s">
        <v>140</v>
      </c>
      <c r="C1269" s="76" t="s">
        <v>21</v>
      </c>
      <c r="D1269" s="76" t="s">
        <v>59</v>
      </c>
      <c r="E1269" s="95" t="s">
        <v>37</v>
      </c>
      <c r="F1269" s="95" t="s">
        <v>2810</v>
      </c>
      <c r="G1269" s="95" t="s">
        <v>2818</v>
      </c>
      <c r="H1269" s="95" t="s">
        <v>74</v>
      </c>
      <c r="I1269" s="45" t="s">
        <v>3141</v>
      </c>
      <c r="J1269" s="95" t="str">
        <f>LEFT(DLILibrary[[#This Row],[DLI]], 3)</f>
        <v>DLR</v>
      </c>
      <c r="K1269" s="121">
        <v>4</v>
      </c>
      <c r="L1269" s="121">
        <f>IF(DLILibrary[[#This Row],[DLI/DLR]]="DLI",IF(J1270="DLR",0,DLILibrary[[#This Row],[Value of DLI (in mln)]]),DLILibrary[[#This Row],[Value of DLI (in mln)]])</f>
        <v>4</v>
      </c>
      <c r="M1269" s="239">
        <f>IF(DLILibrary[[#This Row],[DLI/DLR]]="DLI",DLILibrary[[#This Row],[Value of DLI (in mln)]]/(VLOOKUP(DLILibrary[[#This Row],[Project ID]],'RBF Projects'!A:U,12,FALSE)),0)</f>
        <v>0</v>
      </c>
      <c r="N1269" s="95" t="s">
        <v>61</v>
      </c>
      <c r="O1269" s="45" t="s">
        <v>3142</v>
      </c>
      <c r="P1269" s="76" t="s">
        <v>28</v>
      </c>
      <c r="Q1269" s="95" t="s">
        <v>1999</v>
      </c>
      <c r="R1269" s="76" t="s">
        <v>2571</v>
      </c>
    </row>
    <row r="1270" spans="1:18" outlineLevel="1" x14ac:dyDescent="0.2">
      <c r="A1270" s="76" t="s">
        <v>1939</v>
      </c>
      <c r="B1270" s="95" t="s">
        <v>140</v>
      </c>
      <c r="C1270" s="76" t="s">
        <v>21</v>
      </c>
      <c r="D1270" s="76" t="s">
        <v>59</v>
      </c>
      <c r="E1270" s="95" t="s">
        <v>37</v>
      </c>
      <c r="F1270" s="95" t="s">
        <v>2810</v>
      </c>
      <c r="G1270" s="95" t="s">
        <v>2818</v>
      </c>
      <c r="H1270" s="95" t="s">
        <v>74</v>
      </c>
      <c r="I1270" s="45" t="s">
        <v>3143</v>
      </c>
      <c r="J1270" s="95" t="str">
        <f>LEFT(DLILibrary[[#This Row],[DLI]], 3)</f>
        <v>DLR</v>
      </c>
      <c r="K1270" s="121">
        <v>4</v>
      </c>
      <c r="L1270" s="121">
        <f>IF(DLILibrary[[#This Row],[DLI/DLR]]="DLI",IF(J1271="DLR",0,DLILibrary[[#This Row],[Value of DLI (in mln)]]),DLILibrary[[#This Row],[Value of DLI (in mln)]])</f>
        <v>4</v>
      </c>
      <c r="M1270" s="239">
        <f>IF(DLILibrary[[#This Row],[DLI/DLR]]="DLI",DLILibrary[[#This Row],[Value of DLI (in mln)]]/(VLOOKUP(DLILibrary[[#This Row],[Project ID]],'RBF Projects'!A:U,12,FALSE)),0)</f>
        <v>0</v>
      </c>
      <c r="N1270" s="95" t="s">
        <v>61</v>
      </c>
      <c r="O1270" s="45" t="s">
        <v>3144</v>
      </c>
      <c r="P1270" s="76" t="s">
        <v>29</v>
      </c>
      <c r="Q1270" s="95" t="s">
        <v>1999</v>
      </c>
      <c r="R1270" s="76" t="s">
        <v>2571</v>
      </c>
    </row>
    <row r="1271" spans="1:18" s="78" customFormat="1" x14ac:dyDescent="0.2">
      <c r="A1271" s="77" t="s">
        <v>1940</v>
      </c>
      <c r="B1271" s="78" t="s">
        <v>148</v>
      </c>
      <c r="C1271" s="77" t="s">
        <v>19</v>
      </c>
      <c r="D1271" s="77" t="s">
        <v>59</v>
      </c>
      <c r="E1271" s="78" t="s">
        <v>37</v>
      </c>
      <c r="F1271" s="78" t="s">
        <v>2190</v>
      </c>
      <c r="G1271" s="78" t="s">
        <v>3271</v>
      </c>
      <c r="H1271" s="78" t="s">
        <v>472</v>
      </c>
      <c r="I1271" s="129" t="s">
        <v>621</v>
      </c>
      <c r="J1271" s="130" t="str">
        <f>LEFT(DLILibrary[[#This Row],[DLI]], 3)</f>
        <v>DLI</v>
      </c>
      <c r="K1271" s="131">
        <f>SUM(K1272:K1273)</f>
        <v>26.4</v>
      </c>
      <c r="L1271" s="131">
        <f>IF(DLILibrary[[#This Row],[DLI/DLR]]="DLI",IF(J1272="DLR",0,DLILibrary[[#This Row],[Value of DLI (in mln)]]),DLILibrary[[#This Row],[Value of DLI (in mln)]])</f>
        <v>0</v>
      </c>
      <c r="M1271" s="239">
        <f>IF(DLILibrary[[#This Row],[DLI/DLR]]="DLI",DLILibrary[[#This Row],[Value of DLI (in mln)]]/(VLOOKUP(DLILibrary[[#This Row],[Project ID]],'RBF Projects'!A:U,12,FALSE)),0)</f>
        <v>0.18857142857142856</v>
      </c>
      <c r="N1271" s="78" t="s">
        <v>62</v>
      </c>
      <c r="O1271" s="133" t="s">
        <v>2070</v>
      </c>
      <c r="P1271" s="77"/>
      <c r="R1271" s="77" t="s">
        <v>62</v>
      </c>
    </row>
    <row r="1272" spans="1:18" outlineLevel="1" x14ac:dyDescent="0.2">
      <c r="A1272" s="76" t="s">
        <v>1940</v>
      </c>
      <c r="B1272" s="95" t="s">
        <v>148</v>
      </c>
      <c r="C1272" s="76" t="s">
        <v>19</v>
      </c>
      <c r="D1272" s="76" t="s">
        <v>59</v>
      </c>
      <c r="E1272" s="95" t="s">
        <v>37</v>
      </c>
      <c r="F1272" s="95" t="s">
        <v>2190</v>
      </c>
      <c r="G1272" s="95" t="s">
        <v>3270</v>
      </c>
      <c r="H1272" s="95" t="s">
        <v>472</v>
      </c>
      <c r="I1272" s="45" t="s">
        <v>2038</v>
      </c>
      <c r="J1272" s="95" t="str">
        <f>LEFT(DLILibrary[[#This Row],[DLI]], 3)</f>
        <v>DLR</v>
      </c>
      <c r="K1272" s="121">
        <v>14.4</v>
      </c>
      <c r="L1272" s="121">
        <f>IF(DLILibrary[[#This Row],[DLI/DLR]]="DLI",IF(J1273="DLR",0,DLILibrary[[#This Row],[Value of DLI (in mln)]]),DLILibrary[[#This Row],[Value of DLI (in mln)]])</f>
        <v>14.4</v>
      </c>
      <c r="M1272" s="239">
        <f>IF(DLILibrary[[#This Row],[DLI/DLR]]="DLI",DLILibrary[[#This Row],[Value of DLI (in mln)]]/(VLOOKUP(DLILibrary[[#This Row],[Project ID]],'RBF Projects'!A:U,12,FALSE)),0)</f>
        <v>0</v>
      </c>
      <c r="N1272" s="95" t="s">
        <v>62</v>
      </c>
      <c r="O1272" s="138" t="s">
        <v>472</v>
      </c>
      <c r="P1272" s="76" t="s">
        <v>30</v>
      </c>
      <c r="Q1272" s="95" t="s">
        <v>2073</v>
      </c>
      <c r="R1272" s="76" t="s">
        <v>62</v>
      </c>
    </row>
    <row r="1273" spans="1:18" outlineLevel="1" x14ac:dyDescent="0.2">
      <c r="A1273" s="76" t="s">
        <v>1940</v>
      </c>
      <c r="B1273" s="95" t="s">
        <v>148</v>
      </c>
      <c r="C1273" s="76" t="s">
        <v>19</v>
      </c>
      <c r="D1273" s="76" t="s">
        <v>59</v>
      </c>
      <c r="E1273" s="95" t="s">
        <v>37</v>
      </c>
      <c r="F1273" s="95" t="s">
        <v>2190</v>
      </c>
      <c r="G1273" s="95" t="s">
        <v>3270</v>
      </c>
      <c r="H1273" s="95" t="s">
        <v>472</v>
      </c>
      <c r="I1273" s="45" t="s">
        <v>2039</v>
      </c>
      <c r="J1273" s="95" t="str">
        <f>LEFT(DLILibrary[[#This Row],[DLI]], 3)</f>
        <v>DLR</v>
      </c>
      <c r="K1273" s="121">
        <v>12</v>
      </c>
      <c r="L1273" s="121">
        <f>IF(DLILibrary[[#This Row],[DLI/DLR]]="DLI",IF(J1274="DLR",0,DLILibrary[[#This Row],[Value of DLI (in mln)]]),DLILibrary[[#This Row],[Value of DLI (in mln)]])</f>
        <v>12</v>
      </c>
      <c r="M1273" s="239">
        <f>IF(DLILibrary[[#This Row],[DLI/DLR]]="DLI",DLILibrary[[#This Row],[Value of DLI (in mln)]]/(VLOOKUP(DLILibrary[[#This Row],[Project ID]],'RBF Projects'!A:U,12,FALSE)),0)</f>
        <v>0</v>
      </c>
      <c r="N1273" s="95" t="s">
        <v>62</v>
      </c>
      <c r="O1273" s="138" t="s">
        <v>472</v>
      </c>
      <c r="P1273" s="76" t="s">
        <v>30</v>
      </c>
      <c r="Q1273" s="95" t="s">
        <v>2073</v>
      </c>
      <c r="R1273" s="76" t="s">
        <v>62</v>
      </c>
    </row>
    <row r="1274" spans="1:18" x14ac:dyDescent="0.2">
      <c r="A1274" s="76" t="s">
        <v>1940</v>
      </c>
      <c r="B1274" s="95" t="s">
        <v>148</v>
      </c>
      <c r="C1274" s="76" t="s">
        <v>19</v>
      </c>
      <c r="D1274" s="76" t="s">
        <v>59</v>
      </c>
      <c r="E1274" s="95" t="s">
        <v>37</v>
      </c>
      <c r="F1274" s="95" t="s">
        <v>3236</v>
      </c>
      <c r="G1274" s="95" t="s">
        <v>3273</v>
      </c>
      <c r="H1274" s="95" t="s">
        <v>352</v>
      </c>
      <c r="I1274" s="135" t="s">
        <v>2040</v>
      </c>
      <c r="J1274" s="136" t="str">
        <f>LEFT(DLILibrary[[#This Row],[DLI]], 3)</f>
        <v>DLI</v>
      </c>
      <c r="K1274" s="137">
        <f>SUM(K1275:K1282)</f>
        <v>100.4</v>
      </c>
      <c r="L1274" s="137">
        <f>IF(DLILibrary[[#This Row],[DLI/DLR]]="DLI",IF(J1275="DLR",0,DLILibrary[[#This Row],[Value of DLI (in mln)]]),DLILibrary[[#This Row],[Value of DLI (in mln)]])</f>
        <v>0</v>
      </c>
      <c r="M1274" s="239">
        <f>IF(DLILibrary[[#This Row],[DLI/DLR]]="DLI",DLILibrary[[#This Row],[Value of DLI (in mln)]]/(VLOOKUP(DLILibrary[[#This Row],[Project ID]],'RBF Projects'!A:U,12,FALSE)),0)</f>
        <v>0.71714285714285719</v>
      </c>
      <c r="N1274" s="95" t="s">
        <v>995</v>
      </c>
      <c r="O1274" s="138" t="s">
        <v>2070</v>
      </c>
      <c r="P1274" s="76" t="s">
        <v>27</v>
      </c>
      <c r="Q1274" s="95" t="s">
        <v>2075</v>
      </c>
      <c r="R1274" s="76" t="s">
        <v>62</v>
      </c>
    </row>
    <row r="1275" spans="1:18" outlineLevel="1" x14ac:dyDescent="0.2">
      <c r="A1275" s="76" t="s">
        <v>1940</v>
      </c>
      <c r="B1275" s="95" t="s">
        <v>148</v>
      </c>
      <c r="C1275" s="76" t="s">
        <v>19</v>
      </c>
      <c r="D1275" s="76" t="s">
        <v>59</v>
      </c>
      <c r="E1275" s="95" t="s">
        <v>37</v>
      </c>
      <c r="F1275" s="95" t="s">
        <v>3236</v>
      </c>
      <c r="G1275" s="95" t="s">
        <v>3273</v>
      </c>
      <c r="H1275" s="95" t="s">
        <v>352</v>
      </c>
      <c r="I1275" s="45" t="s">
        <v>2041</v>
      </c>
      <c r="J1275" s="95" t="str">
        <f>LEFT(DLILibrary[[#This Row],[DLI]], 3)</f>
        <v>DLR</v>
      </c>
      <c r="K1275" s="121">
        <v>11.67</v>
      </c>
      <c r="L1275" s="121">
        <f>IF(DLILibrary[[#This Row],[DLI/DLR]]="DLI",IF(J1276="DLR",0,DLILibrary[[#This Row],[Value of DLI (in mln)]]),DLILibrary[[#This Row],[Value of DLI (in mln)]])</f>
        <v>11.67</v>
      </c>
      <c r="M1275" s="239">
        <f>IF(DLILibrary[[#This Row],[DLI/DLR]]="DLI",DLILibrary[[#This Row],[Value of DLI (in mln)]]/(VLOOKUP(DLILibrary[[#This Row],[Project ID]],'RBF Projects'!A:U,12,FALSE)),0)</f>
        <v>0</v>
      </c>
      <c r="N1275" s="95" t="s">
        <v>61</v>
      </c>
      <c r="O1275" s="45" t="s">
        <v>2043</v>
      </c>
      <c r="P1275" s="76" t="s">
        <v>27</v>
      </c>
      <c r="Q1275" s="95" t="s">
        <v>2074</v>
      </c>
      <c r="R1275" s="76" t="s">
        <v>62</v>
      </c>
    </row>
    <row r="1276" spans="1:18" outlineLevel="1" x14ac:dyDescent="0.2">
      <c r="A1276" s="76" t="s">
        <v>1940</v>
      </c>
      <c r="B1276" s="95" t="s">
        <v>148</v>
      </c>
      <c r="C1276" s="76" t="s">
        <v>19</v>
      </c>
      <c r="D1276" s="76" t="s">
        <v>59</v>
      </c>
      <c r="E1276" s="95" t="s">
        <v>37</v>
      </c>
      <c r="F1276" s="95" t="s">
        <v>3236</v>
      </c>
      <c r="G1276" s="95" t="s">
        <v>3273</v>
      </c>
      <c r="H1276" s="95" t="s">
        <v>352</v>
      </c>
      <c r="I1276" s="45" t="s">
        <v>2042</v>
      </c>
      <c r="J1276" s="95" t="str">
        <f>LEFT(DLILibrary[[#This Row],[DLI]], 3)</f>
        <v>DLR</v>
      </c>
      <c r="K1276" s="121">
        <v>28.01</v>
      </c>
      <c r="L1276" s="121">
        <f>IF(DLILibrary[[#This Row],[DLI/DLR]]="DLI",IF(J1277="DLR",0,DLILibrary[[#This Row],[Value of DLI (in mln)]]),DLILibrary[[#This Row],[Value of DLI (in mln)]])</f>
        <v>28.01</v>
      </c>
      <c r="M1276" s="239">
        <f>IF(DLILibrary[[#This Row],[DLI/DLR]]="DLI",DLILibrary[[#This Row],[Value of DLI (in mln)]]/(VLOOKUP(DLILibrary[[#This Row],[Project ID]],'RBF Projects'!A:U,12,FALSE)),0)</f>
        <v>0</v>
      </c>
      <c r="N1276" s="95" t="s">
        <v>61</v>
      </c>
      <c r="O1276" s="45" t="s">
        <v>2044</v>
      </c>
      <c r="P1276" s="76" t="s">
        <v>27</v>
      </c>
      <c r="Q1276" s="95" t="s">
        <v>2074</v>
      </c>
      <c r="R1276" s="76" t="s">
        <v>62</v>
      </c>
    </row>
    <row r="1277" spans="1:18" outlineLevel="1" x14ac:dyDescent="0.2">
      <c r="A1277" s="76" t="s">
        <v>1940</v>
      </c>
      <c r="B1277" s="95" t="s">
        <v>148</v>
      </c>
      <c r="C1277" s="76" t="s">
        <v>19</v>
      </c>
      <c r="D1277" s="76" t="s">
        <v>59</v>
      </c>
      <c r="E1277" s="95" t="s">
        <v>37</v>
      </c>
      <c r="F1277" s="95" t="s">
        <v>3236</v>
      </c>
      <c r="G1277" s="95" t="s">
        <v>3273</v>
      </c>
      <c r="H1277" s="95" t="s">
        <v>352</v>
      </c>
      <c r="I1277" s="45" t="s">
        <v>2072</v>
      </c>
      <c r="J1277" s="95" t="str">
        <f>LEFT(DLILibrary[[#This Row],[DLI]], 3)</f>
        <v>DLR</v>
      </c>
      <c r="K1277" s="121">
        <v>14</v>
      </c>
      <c r="L1277" s="121">
        <f>IF(DLILibrary[[#This Row],[DLI/DLR]]="DLI",IF(J1278="DLR",0,DLILibrary[[#This Row],[Value of DLI (in mln)]]),DLILibrary[[#This Row],[Value of DLI (in mln)]])</f>
        <v>14</v>
      </c>
      <c r="M1277" s="239">
        <f>IF(DLILibrary[[#This Row],[DLI/DLR]]="DLI",DLILibrary[[#This Row],[Value of DLI (in mln)]]/(VLOOKUP(DLILibrary[[#This Row],[Project ID]],'RBF Projects'!A:U,12,FALSE)),0)</f>
        <v>0</v>
      </c>
      <c r="N1277" s="95" t="s">
        <v>61</v>
      </c>
      <c r="O1277" s="45" t="s">
        <v>2045</v>
      </c>
      <c r="P1277" s="76" t="s">
        <v>27</v>
      </c>
      <c r="Q1277" s="95" t="s">
        <v>2074</v>
      </c>
      <c r="R1277" s="76" t="s">
        <v>62</v>
      </c>
    </row>
    <row r="1278" spans="1:18" outlineLevel="1" x14ac:dyDescent="0.2">
      <c r="A1278" s="76" t="s">
        <v>1940</v>
      </c>
      <c r="B1278" s="95" t="s">
        <v>148</v>
      </c>
      <c r="C1278" s="76" t="s">
        <v>19</v>
      </c>
      <c r="D1278" s="76" t="s">
        <v>59</v>
      </c>
      <c r="E1278" s="95" t="s">
        <v>37</v>
      </c>
      <c r="F1278" s="95" t="s">
        <v>3236</v>
      </c>
      <c r="G1278" s="95" t="s">
        <v>3273</v>
      </c>
      <c r="H1278" s="95" t="s">
        <v>352</v>
      </c>
      <c r="I1278" s="45" t="s">
        <v>2046</v>
      </c>
      <c r="J1278" s="95" t="str">
        <f>LEFT(DLILibrary[[#This Row],[DLI]], 3)</f>
        <v>DLR</v>
      </c>
      <c r="K1278" s="121">
        <v>4.68</v>
      </c>
      <c r="L1278" s="121">
        <f>IF(DLILibrary[[#This Row],[DLI/DLR]]="DLI",IF(J1279="DLR",0,DLILibrary[[#This Row],[Value of DLI (in mln)]]),DLILibrary[[#This Row],[Value of DLI (in mln)]])</f>
        <v>4.68</v>
      </c>
      <c r="M1278" s="239">
        <f>IF(DLILibrary[[#This Row],[DLI/DLR]]="DLI",DLILibrary[[#This Row],[Value of DLI (in mln)]]/(VLOOKUP(DLILibrary[[#This Row],[Project ID]],'RBF Projects'!A:U,12,FALSE)),0)</f>
        <v>0</v>
      </c>
      <c r="N1278" s="95" t="s">
        <v>61</v>
      </c>
      <c r="O1278" s="45" t="s">
        <v>2047</v>
      </c>
      <c r="P1278" s="76" t="s">
        <v>27</v>
      </c>
      <c r="Q1278" s="95" t="s">
        <v>2074</v>
      </c>
      <c r="R1278" s="76" t="s">
        <v>62</v>
      </c>
    </row>
    <row r="1279" spans="1:18" outlineLevel="1" x14ac:dyDescent="0.2">
      <c r="A1279" s="76" t="s">
        <v>1940</v>
      </c>
      <c r="B1279" s="95" t="s">
        <v>148</v>
      </c>
      <c r="C1279" s="76" t="s">
        <v>19</v>
      </c>
      <c r="D1279" s="76" t="s">
        <v>59</v>
      </c>
      <c r="E1279" s="95" t="s">
        <v>37</v>
      </c>
      <c r="F1279" s="95" t="s">
        <v>3236</v>
      </c>
      <c r="G1279" s="95" t="s">
        <v>3273</v>
      </c>
      <c r="H1279" s="95" t="s">
        <v>78</v>
      </c>
      <c r="I1279" s="45" t="s">
        <v>2050</v>
      </c>
      <c r="J1279" s="95" t="str">
        <f>LEFT(DLILibrary[[#This Row],[DLI]], 3)</f>
        <v>DLR</v>
      </c>
      <c r="K1279" s="121">
        <v>7.01</v>
      </c>
      <c r="L1279" s="121">
        <f>IF(DLILibrary[[#This Row],[DLI/DLR]]="DLI",IF(J1280="DLR",0,DLILibrary[[#This Row],[Value of DLI (in mln)]]),DLILibrary[[#This Row],[Value of DLI (in mln)]])</f>
        <v>7.01</v>
      </c>
      <c r="M1279" s="239">
        <f>IF(DLILibrary[[#This Row],[DLI/DLR]]="DLI",DLILibrary[[#This Row],[Value of DLI (in mln)]]/(VLOOKUP(DLILibrary[[#This Row],[Project ID]],'RBF Projects'!A:U,12,FALSE)),0)</f>
        <v>0</v>
      </c>
      <c r="N1279" s="95" t="s">
        <v>61</v>
      </c>
      <c r="O1279" s="45" t="s">
        <v>2048</v>
      </c>
      <c r="P1279" s="76" t="s">
        <v>27</v>
      </c>
      <c r="Q1279" s="95" t="s">
        <v>2074</v>
      </c>
      <c r="R1279" s="76" t="s">
        <v>62</v>
      </c>
    </row>
    <row r="1280" spans="1:18" outlineLevel="1" x14ac:dyDescent="0.2">
      <c r="A1280" s="76" t="s">
        <v>1940</v>
      </c>
      <c r="B1280" s="95" t="s">
        <v>148</v>
      </c>
      <c r="C1280" s="76" t="s">
        <v>19</v>
      </c>
      <c r="D1280" s="76" t="s">
        <v>59</v>
      </c>
      <c r="E1280" s="95" t="s">
        <v>37</v>
      </c>
      <c r="F1280" s="95" t="s">
        <v>3236</v>
      </c>
      <c r="G1280" s="95" t="s">
        <v>3273</v>
      </c>
      <c r="H1280" s="95" t="s">
        <v>78</v>
      </c>
      <c r="I1280" s="45" t="s">
        <v>2051</v>
      </c>
      <c r="J1280" s="95" t="str">
        <f>LEFT(DLILibrary[[#This Row],[DLI]], 3)</f>
        <v>DLR</v>
      </c>
      <c r="K1280" s="121">
        <v>11.67</v>
      </c>
      <c r="L1280" s="121">
        <f>IF(DLILibrary[[#This Row],[DLI/DLR]]="DLI",IF(J1281="DLR",0,DLILibrary[[#This Row],[Value of DLI (in mln)]]),DLILibrary[[#This Row],[Value of DLI (in mln)]])</f>
        <v>11.67</v>
      </c>
      <c r="M1280" s="239">
        <f>IF(DLILibrary[[#This Row],[DLI/DLR]]="DLI",DLILibrary[[#This Row],[Value of DLI (in mln)]]/(VLOOKUP(DLILibrary[[#This Row],[Project ID]],'RBF Projects'!A:U,12,FALSE)),0)</f>
        <v>0</v>
      </c>
      <c r="N1280" s="95" t="s">
        <v>61</v>
      </c>
      <c r="O1280" s="45" t="s">
        <v>2049</v>
      </c>
      <c r="P1280" s="76" t="s">
        <v>27</v>
      </c>
      <c r="Q1280" s="95" t="s">
        <v>2074</v>
      </c>
      <c r="R1280" s="76" t="s">
        <v>62</v>
      </c>
    </row>
    <row r="1281" spans="1:18" outlineLevel="1" x14ac:dyDescent="0.2">
      <c r="A1281" s="76" t="s">
        <v>1940</v>
      </c>
      <c r="B1281" s="95" t="s">
        <v>148</v>
      </c>
      <c r="C1281" s="76" t="s">
        <v>19</v>
      </c>
      <c r="D1281" s="76" t="s">
        <v>59</v>
      </c>
      <c r="E1281" s="95" t="s">
        <v>37</v>
      </c>
      <c r="F1281" s="95" t="s">
        <v>3236</v>
      </c>
      <c r="G1281" s="95" t="s">
        <v>3273</v>
      </c>
      <c r="H1281" s="95" t="s">
        <v>78</v>
      </c>
      <c r="I1281" s="45" t="s">
        <v>2055</v>
      </c>
      <c r="J1281" s="95" t="str">
        <f>LEFT(DLILibrary[[#This Row],[DLI]], 3)</f>
        <v>DLR</v>
      </c>
      <c r="K1281" s="121">
        <v>21.01</v>
      </c>
      <c r="L1281" s="121">
        <f>IF(DLILibrary[[#This Row],[DLI/DLR]]="DLI",IF(J1282="DLR",0,DLILibrary[[#This Row],[Value of DLI (in mln)]]),DLILibrary[[#This Row],[Value of DLI (in mln)]])</f>
        <v>21.01</v>
      </c>
      <c r="M1281" s="239">
        <f>IF(DLILibrary[[#This Row],[DLI/DLR]]="DLI",DLILibrary[[#This Row],[Value of DLI (in mln)]]/(VLOOKUP(DLILibrary[[#This Row],[Project ID]],'RBF Projects'!A:U,12,FALSE)),0)</f>
        <v>0</v>
      </c>
      <c r="N1281" s="95" t="s">
        <v>61</v>
      </c>
      <c r="O1281" s="45" t="s">
        <v>2052</v>
      </c>
      <c r="P1281" s="76" t="s">
        <v>27</v>
      </c>
      <c r="Q1281" s="95" t="s">
        <v>2074</v>
      </c>
      <c r="R1281" s="76" t="s">
        <v>62</v>
      </c>
    </row>
    <row r="1282" spans="1:18" outlineLevel="1" x14ac:dyDescent="0.2">
      <c r="A1282" s="76" t="s">
        <v>1940</v>
      </c>
      <c r="B1282" s="95" t="s">
        <v>148</v>
      </c>
      <c r="C1282" s="76" t="s">
        <v>19</v>
      </c>
      <c r="D1282" s="76" t="s">
        <v>59</v>
      </c>
      <c r="E1282" s="95" t="s">
        <v>37</v>
      </c>
      <c r="F1282" s="95" t="s">
        <v>3236</v>
      </c>
      <c r="G1282" s="95" t="s">
        <v>3273</v>
      </c>
      <c r="H1282" s="95" t="s">
        <v>78</v>
      </c>
      <c r="I1282" s="45" t="s">
        <v>2056</v>
      </c>
      <c r="J1282" s="95" t="str">
        <f>LEFT(DLILibrary[[#This Row],[DLI]], 3)</f>
        <v>DLR</v>
      </c>
      <c r="K1282" s="121">
        <v>2.35</v>
      </c>
      <c r="L1282" s="121">
        <f>IF(DLILibrary[[#This Row],[DLI/DLR]]="DLI",IF(J1283="DLR",0,DLILibrary[[#This Row],[Value of DLI (in mln)]]),DLILibrary[[#This Row],[Value of DLI (in mln)]])</f>
        <v>2.35</v>
      </c>
      <c r="M1282" s="239">
        <f>IF(DLILibrary[[#This Row],[DLI/DLR]]="DLI",DLILibrary[[#This Row],[Value of DLI (in mln)]]/(VLOOKUP(DLILibrary[[#This Row],[Project ID]],'RBF Projects'!A:U,12,FALSE)),0)</f>
        <v>0</v>
      </c>
      <c r="N1282" s="95" t="s">
        <v>62</v>
      </c>
      <c r="O1282" s="45" t="s">
        <v>2053</v>
      </c>
      <c r="P1282" s="76" t="s">
        <v>27</v>
      </c>
      <c r="Q1282" s="95" t="s">
        <v>2074</v>
      </c>
      <c r="R1282" s="76" t="s">
        <v>62</v>
      </c>
    </row>
    <row r="1283" spans="1:18" x14ac:dyDescent="0.2">
      <c r="A1283" s="76" t="s">
        <v>1940</v>
      </c>
      <c r="B1283" s="95" t="s">
        <v>148</v>
      </c>
      <c r="C1283" s="76" t="s">
        <v>19</v>
      </c>
      <c r="D1283" s="76" t="s">
        <v>59</v>
      </c>
      <c r="E1283" s="95" t="s">
        <v>37</v>
      </c>
      <c r="F1283" s="95" t="s">
        <v>3231</v>
      </c>
      <c r="G1283" s="95" t="s">
        <v>3266</v>
      </c>
      <c r="H1283" s="95" t="s">
        <v>472</v>
      </c>
      <c r="I1283" s="135" t="s">
        <v>2057</v>
      </c>
      <c r="J1283" s="136" t="str">
        <f>LEFT(DLILibrary[[#This Row],[DLI]], 3)</f>
        <v>DLI</v>
      </c>
      <c r="K1283" s="137">
        <f>SUM(K1284:K1287)</f>
        <v>6.6</v>
      </c>
      <c r="L1283" s="137">
        <f>IF(DLILibrary[[#This Row],[DLI/DLR]]="DLI",IF(J1284="DLR",0,DLILibrary[[#This Row],[Value of DLI (in mln)]]),DLILibrary[[#This Row],[Value of DLI (in mln)]])</f>
        <v>0</v>
      </c>
      <c r="M1283" s="239">
        <f>IF(DLILibrary[[#This Row],[DLI/DLR]]="DLI",DLILibrary[[#This Row],[Value of DLI (in mln)]]/(VLOOKUP(DLILibrary[[#This Row],[Project ID]],'RBF Projects'!A:U,12,FALSE)),0)</f>
        <v>4.7142857142857139E-2</v>
      </c>
      <c r="N1283" s="95" t="s">
        <v>61</v>
      </c>
      <c r="O1283" s="138" t="s">
        <v>2070</v>
      </c>
      <c r="P1283" s="76" t="s">
        <v>27</v>
      </c>
      <c r="Q1283" s="95" t="s">
        <v>2075</v>
      </c>
      <c r="R1283" s="76" t="s">
        <v>62</v>
      </c>
    </row>
    <row r="1284" spans="1:18" outlineLevel="1" x14ac:dyDescent="0.2">
      <c r="A1284" s="76" t="s">
        <v>1940</v>
      </c>
      <c r="B1284" s="95" t="s">
        <v>148</v>
      </c>
      <c r="C1284" s="76" t="s">
        <v>19</v>
      </c>
      <c r="D1284" s="76" t="s">
        <v>59</v>
      </c>
      <c r="E1284" s="95" t="s">
        <v>37</v>
      </c>
      <c r="F1284" s="95" t="s">
        <v>3231</v>
      </c>
      <c r="G1284" s="95" t="s">
        <v>3266</v>
      </c>
      <c r="H1284" s="95" t="s">
        <v>472</v>
      </c>
      <c r="I1284" s="45" t="s">
        <v>2058</v>
      </c>
      <c r="J1284" s="95" t="str">
        <f>LEFT(DLILibrary[[#This Row],[DLI]], 3)</f>
        <v>DLR</v>
      </c>
      <c r="K1284" s="121">
        <v>1.65</v>
      </c>
      <c r="L1284" s="121">
        <f>IF(DLILibrary[[#This Row],[DLI/DLR]]="DLI",IF(J1285="DLR",0,DLILibrary[[#This Row],[Value of DLI (in mln)]]),DLILibrary[[#This Row],[Value of DLI (in mln)]])</f>
        <v>1.65</v>
      </c>
      <c r="M1284" s="239">
        <f>IF(DLILibrary[[#This Row],[DLI/DLR]]="DLI",DLILibrary[[#This Row],[Value of DLI (in mln)]]/(VLOOKUP(DLILibrary[[#This Row],[Project ID]],'RBF Projects'!A:U,12,FALSE)),0)</f>
        <v>0</v>
      </c>
      <c r="N1284" s="95" t="s">
        <v>61</v>
      </c>
      <c r="O1284" s="138" t="s">
        <v>2054</v>
      </c>
      <c r="P1284" s="76" t="s">
        <v>27</v>
      </c>
      <c r="Q1284" s="95" t="s">
        <v>2074</v>
      </c>
      <c r="R1284" s="76" t="s">
        <v>62</v>
      </c>
    </row>
    <row r="1285" spans="1:18" outlineLevel="1" x14ac:dyDescent="0.2">
      <c r="A1285" s="76" t="s">
        <v>1940</v>
      </c>
      <c r="B1285" s="95" t="s">
        <v>148</v>
      </c>
      <c r="C1285" s="76" t="s">
        <v>19</v>
      </c>
      <c r="D1285" s="76" t="s">
        <v>59</v>
      </c>
      <c r="E1285" s="95" t="s">
        <v>37</v>
      </c>
      <c r="F1285" s="95" t="s">
        <v>3231</v>
      </c>
      <c r="G1285" s="95" t="s">
        <v>3266</v>
      </c>
      <c r="H1285" s="95" t="s">
        <v>472</v>
      </c>
      <c r="I1285" s="45" t="s">
        <v>2059</v>
      </c>
      <c r="J1285" s="95" t="str">
        <f>LEFT(DLILibrary[[#This Row],[DLI]], 3)</f>
        <v>DLR</v>
      </c>
      <c r="K1285" s="121">
        <v>1.65</v>
      </c>
      <c r="L1285" s="121">
        <f>IF(DLILibrary[[#This Row],[DLI/DLR]]="DLI",IF(J1286="DLR",0,DLILibrary[[#This Row],[Value of DLI (in mln)]]),DLILibrary[[#This Row],[Value of DLI (in mln)]])</f>
        <v>1.65</v>
      </c>
      <c r="M1285" s="239">
        <f>IF(DLILibrary[[#This Row],[DLI/DLR]]="DLI",DLILibrary[[#This Row],[Value of DLI (in mln)]]/(VLOOKUP(DLILibrary[[#This Row],[Project ID]],'RBF Projects'!A:U,12,FALSE)),0)</f>
        <v>0</v>
      </c>
      <c r="N1285" s="95" t="s">
        <v>61</v>
      </c>
      <c r="O1285" s="138" t="s">
        <v>2060</v>
      </c>
      <c r="P1285" s="76" t="s">
        <v>27</v>
      </c>
      <c r="Q1285" s="95" t="s">
        <v>2074</v>
      </c>
      <c r="R1285" s="76" t="s">
        <v>62</v>
      </c>
    </row>
    <row r="1286" spans="1:18" outlineLevel="1" x14ac:dyDescent="0.2">
      <c r="A1286" s="76" t="s">
        <v>1940</v>
      </c>
      <c r="B1286" s="95" t="s">
        <v>148</v>
      </c>
      <c r="C1286" s="76" t="s">
        <v>19</v>
      </c>
      <c r="D1286" s="76" t="s">
        <v>59</v>
      </c>
      <c r="E1286" s="95" t="s">
        <v>37</v>
      </c>
      <c r="F1286" s="95" t="s">
        <v>3231</v>
      </c>
      <c r="G1286" s="95" t="s">
        <v>3266</v>
      </c>
      <c r="H1286" s="95" t="s">
        <v>472</v>
      </c>
      <c r="I1286" s="45" t="s">
        <v>2062</v>
      </c>
      <c r="J1286" s="95" t="str">
        <f>LEFT(DLILibrary[[#This Row],[DLI]], 3)</f>
        <v>DLR</v>
      </c>
      <c r="K1286" s="121">
        <v>1.65</v>
      </c>
      <c r="L1286" s="121">
        <f>IF(DLILibrary[[#This Row],[DLI/DLR]]="DLI",IF(J1287="DLR",0,DLILibrary[[#This Row],[Value of DLI (in mln)]]),DLILibrary[[#This Row],[Value of DLI (in mln)]])</f>
        <v>1.65</v>
      </c>
      <c r="M1286" s="239">
        <f>IF(DLILibrary[[#This Row],[DLI/DLR]]="DLI",DLILibrary[[#This Row],[Value of DLI (in mln)]]/(VLOOKUP(DLILibrary[[#This Row],[Project ID]],'RBF Projects'!A:U,12,FALSE)),0)</f>
        <v>0</v>
      </c>
      <c r="N1286" s="95" t="s">
        <v>61</v>
      </c>
      <c r="O1286" s="138" t="s">
        <v>2061</v>
      </c>
      <c r="P1286" s="76" t="s">
        <v>27</v>
      </c>
      <c r="Q1286" s="95" t="s">
        <v>2074</v>
      </c>
      <c r="R1286" s="76" t="s">
        <v>62</v>
      </c>
    </row>
    <row r="1287" spans="1:18" outlineLevel="1" x14ac:dyDescent="0.2">
      <c r="A1287" s="76" t="s">
        <v>1940</v>
      </c>
      <c r="B1287" s="95" t="s">
        <v>148</v>
      </c>
      <c r="C1287" s="76" t="s">
        <v>19</v>
      </c>
      <c r="D1287" s="76" t="s">
        <v>59</v>
      </c>
      <c r="E1287" s="95" t="s">
        <v>37</v>
      </c>
      <c r="F1287" s="95" t="s">
        <v>3231</v>
      </c>
      <c r="G1287" s="95" t="s">
        <v>3266</v>
      </c>
      <c r="H1287" s="95" t="s">
        <v>472</v>
      </c>
      <c r="I1287" s="45" t="s">
        <v>2063</v>
      </c>
      <c r="J1287" s="95" t="str">
        <f>LEFT(DLILibrary[[#This Row],[DLI]], 3)</f>
        <v>DLR</v>
      </c>
      <c r="K1287" s="121">
        <v>1.65</v>
      </c>
      <c r="L1287" s="121">
        <f>IF(DLILibrary[[#This Row],[DLI/DLR]]="DLI",IF(J1288="DLR",0,DLILibrary[[#This Row],[Value of DLI (in mln)]]),DLILibrary[[#This Row],[Value of DLI (in mln)]])</f>
        <v>1.65</v>
      </c>
      <c r="M1287" s="239">
        <f>IF(DLILibrary[[#This Row],[DLI/DLR]]="DLI",DLILibrary[[#This Row],[Value of DLI (in mln)]]/(VLOOKUP(DLILibrary[[#This Row],[Project ID]],'RBF Projects'!A:U,12,FALSE)),0)</f>
        <v>0</v>
      </c>
      <c r="N1287" s="95" t="s">
        <v>61</v>
      </c>
      <c r="O1287" s="45" t="s">
        <v>2064</v>
      </c>
      <c r="P1287" s="76" t="s">
        <v>27</v>
      </c>
      <c r="Q1287" s="95" t="s">
        <v>2074</v>
      </c>
      <c r="R1287" s="76" t="s">
        <v>62</v>
      </c>
    </row>
    <row r="1288" spans="1:18" x14ac:dyDescent="0.2">
      <c r="A1288" s="76" t="s">
        <v>1940</v>
      </c>
      <c r="B1288" s="95" t="s">
        <v>148</v>
      </c>
      <c r="C1288" s="76" t="s">
        <v>19</v>
      </c>
      <c r="D1288" s="76" t="s">
        <v>59</v>
      </c>
      <c r="E1288" s="95" t="s">
        <v>37</v>
      </c>
      <c r="F1288" s="95" t="s">
        <v>3231</v>
      </c>
      <c r="G1288" s="95" t="s">
        <v>3266</v>
      </c>
      <c r="H1288" s="95" t="s">
        <v>472</v>
      </c>
      <c r="I1288" s="135" t="s">
        <v>2065</v>
      </c>
      <c r="J1288" s="136" t="str">
        <f>LEFT(DLILibrary[[#This Row],[DLI]], 3)</f>
        <v>DLI</v>
      </c>
      <c r="K1288" s="137">
        <f>SUM(K1289:K1290)</f>
        <v>6.6</v>
      </c>
      <c r="L1288" s="137">
        <f>IF(DLILibrary[[#This Row],[DLI/DLR]]="DLI",IF(J1289="DLR",0,DLILibrary[[#This Row],[Value of DLI (in mln)]]),DLILibrary[[#This Row],[Value of DLI (in mln)]])</f>
        <v>0</v>
      </c>
      <c r="M1288" s="239">
        <f>IF(DLILibrary[[#This Row],[DLI/DLR]]="DLI",DLILibrary[[#This Row],[Value of DLI (in mln)]]/(VLOOKUP(DLILibrary[[#This Row],[Project ID]],'RBF Projects'!A:U,12,FALSE)),0)</f>
        <v>4.7142857142857139E-2</v>
      </c>
      <c r="N1288" s="95" t="s">
        <v>61</v>
      </c>
      <c r="O1288" s="138" t="s">
        <v>2070</v>
      </c>
      <c r="P1288" s="76" t="s">
        <v>27</v>
      </c>
      <c r="Q1288" s="95" t="s">
        <v>2075</v>
      </c>
      <c r="R1288" s="76" t="s">
        <v>62</v>
      </c>
    </row>
    <row r="1289" spans="1:18" outlineLevel="1" x14ac:dyDescent="0.2">
      <c r="A1289" s="76" t="s">
        <v>1940</v>
      </c>
      <c r="B1289" s="95" t="s">
        <v>148</v>
      </c>
      <c r="C1289" s="76" t="s">
        <v>19</v>
      </c>
      <c r="D1289" s="76" t="s">
        <v>59</v>
      </c>
      <c r="E1289" s="95" t="s">
        <v>37</v>
      </c>
      <c r="F1289" s="95" t="s">
        <v>3231</v>
      </c>
      <c r="G1289" s="95" t="s">
        <v>3266</v>
      </c>
      <c r="H1289" s="95" t="s">
        <v>472</v>
      </c>
      <c r="I1289" s="45" t="s">
        <v>2066</v>
      </c>
      <c r="J1289" s="95" t="str">
        <f>LEFT(DLILibrary[[#This Row],[DLI]], 3)</f>
        <v>DLR</v>
      </c>
      <c r="K1289" s="121">
        <v>3.3</v>
      </c>
      <c r="L1289" s="121">
        <f>IF(DLILibrary[[#This Row],[DLI/DLR]]="DLI",IF(J1290="DLR",0,DLILibrary[[#This Row],[Value of DLI (in mln)]]),DLILibrary[[#This Row],[Value of DLI (in mln)]])</f>
        <v>3.3</v>
      </c>
      <c r="M1289" s="239">
        <f>IF(DLILibrary[[#This Row],[DLI/DLR]]="DLI",DLILibrary[[#This Row],[Value of DLI (in mln)]]/(VLOOKUP(DLILibrary[[#This Row],[Project ID]],'RBF Projects'!A:U,12,FALSE)),0)</f>
        <v>0</v>
      </c>
      <c r="N1289" s="95" t="s">
        <v>61</v>
      </c>
      <c r="O1289" s="138" t="s">
        <v>2068</v>
      </c>
      <c r="P1289" s="76" t="s">
        <v>27</v>
      </c>
      <c r="Q1289" s="95" t="s">
        <v>2074</v>
      </c>
      <c r="R1289" s="76" t="s">
        <v>62</v>
      </c>
    </row>
    <row r="1290" spans="1:18" outlineLevel="1" x14ac:dyDescent="0.2">
      <c r="A1290" s="76" t="s">
        <v>1940</v>
      </c>
      <c r="B1290" s="95" t="s">
        <v>148</v>
      </c>
      <c r="C1290" s="76" t="s">
        <v>19</v>
      </c>
      <c r="D1290" s="76" t="s">
        <v>59</v>
      </c>
      <c r="E1290" s="95" t="s">
        <v>37</v>
      </c>
      <c r="F1290" s="95" t="s">
        <v>3231</v>
      </c>
      <c r="G1290" s="95" t="s">
        <v>3266</v>
      </c>
      <c r="H1290" s="95" t="s">
        <v>472</v>
      </c>
      <c r="I1290" s="45" t="s">
        <v>2067</v>
      </c>
      <c r="J1290" s="95" t="str">
        <f>LEFT(DLILibrary[[#This Row],[DLI]], 3)</f>
        <v>DLR</v>
      </c>
      <c r="K1290" s="121">
        <v>3.3</v>
      </c>
      <c r="L1290" s="121">
        <f>IF(DLILibrary[[#This Row],[DLI/DLR]]="DLI",IF(J1291="DLR",0,DLILibrary[[#This Row],[Value of DLI (in mln)]]),DLILibrary[[#This Row],[Value of DLI (in mln)]])</f>
        <v>3.3</v>
      </c>
      <c r="M1290" s="239">
        <f>IF(DLILibrary[[#This Row],[DLI/DLR]]="DLI",DLILibrary[[#This Row],[Value of DLI (in mln)]]/(VLOOKUP(DLILibrary[[#This Row],[Project ID]],'RBF Projects'!A:U,12,FALSE)),0)</f>
        <v>0</v>
      </c>
      <c r="N1290" s="95" t="s">
        <v>61</v>
      </c>
      <c r="O1290" s="45" t="s">
        <v>2069</v>
      </c>
      <c r="P1290" s="76" t="s">
        <v>27</v>
      </c>
      <c r="Q1290" s="95" t="s">
        <v>2074</v>
      </c>
      <c r="R1290" s="76" t="s">
        <v>62</v>
      </c>
    </row>
    <row r="1291" spans="1:18" s="78" customFormat="1" x14ac:dyDescent="0.2">
      <c r="A1291" s="77" t="s">
        <v>1941</v>
      </c>
      <c r="B1291" s="78" t="s">
        <v>153</v>
      </c>
      <c r="C1291" s="77" t="s">
        <v>21</v>
      </c>
      <c r="D1291" s="77" t="s">
        <v>59</v>
      </c>
      <c r="E1291" s="78" t="s">
        <v>38</v>
      </c>
      <c r="F1291" s="78" t="s">
        <v>3238</v>
      </c>
      <c r="G1291" s="78" t="s">
        <v>3243</v>
      </c>
      <c r="H1291" s="78" t="s">
        <v>352</v>
      </c>
      <c r="I1291" s="129" t="s">
        <v>3524</v>
      </c>
      <c r="J1291" s="130" t="str">
        <f>LEFT(DLILibrary[[#This Row],[DLI]], 3)</f>
        <v>DLI</v>
      </c>
      <c r="K1291" s="131">
        <f>SUM(K1292:K1294)</f>
        <v>25</v>
      </c>
      <c r="L1291" s="131">
        <f>IF(DLILibrary[[#This Row],[DLI/DLR]]="DLI",IF(J1292="DLR",0,DLILibrary[[#This Row],[Value of DLI (in mln)]]),DLILibrary[[#This Row],[Value of DLI (in mln)]])</f>
        <v>0</v>
      </c>
      <c r="M1291" s="239">
        <f>IF(DLILibrary[[#This Row],[DLI/DLR]]="DLI",DLILibrary[[#This Row],[Value of DLI (in mln)]]/(VLOOKUP(DLILibrary[[#This Row],[Project ID]],'RBF Projects'!A:U,12,FALSE)),0)</f>
        <v>0.15723270440251572</v>
      </c>
      <c r="N1291" s="78" t="s">
        <v>61</v>
      </c>
      <c r="O1291" s="133" t="s">
        <v>472</v>
      </c>
      <c r="P1291" s="77" t="s">
        <v>30</v>
      </c>
      <c r="Q1291" s="78" t="s">
        <v>2090</v>
      </c>
      <c r="R1291" s="77" t="s">
        <v>2279</v>
      </c>
    </row>
    <row r="1292" spans="1:18" outlineLevel="1" x14ac:dyDescent="0.2">
      <c r="A1292" s="76" t="s">
        <v>1941</v>
      </c>
      <c r="B1292" s="95" t="s">
        <v>153</v>
      </c>
      <c r="C1292" s="76" t="s">
        <v>21</v>
      </c>
      <c r="D1292" s="76" t="s">
        <v>59</v>
      </c>
      <c r="E1292" s="95" t="s">
        <v>38</v>
      </c>
      <c r="F1292" s="95" t="s">
        <v>3238</v>
      </c>
      <c r="G1292" s="95" t="s">
        <v>3243</v>
      </c>
      <c r="H1292" s="95" t="s">
        <v>352</v>
      </c>
      <c r="I1292" s="45" t="s">
        <v>2076</v>
      </c>
      <c r="J1292" s="95" t="str">
        <f>LEFT(DLILibrary[[#This Row],[DLI]], 3)</f>
        <v>DLR</v>
      </c>
      <c r="K1292" s="121">
        <v>8</v>
      </c>
      <c r="L1292" s="121">
        <f>IF(DLILibrary[[#This Row],[DLI/DLR]]="DLI",IF(J1293="DLR",0,DLILibrary[[#This Row],[Value of DLI (in mln)]]),DLILibrary[[#This Row],[Value of DLI (in mln)]])</f>
        <v>8</v>
      </c>
      <c r="M1292" s="239">
        <f>IF(DLILibrary[[#This Row],[DLI/DLR]]="DLI",DLILibrary[[#This Row],[Value of DLI (in mln)]]/(VLOOKUP(DLILibrary[[#This Row],[Project ID]],'RBF Projects'!A:U,12,FALSE)),0)</f>
        <v>0</v>
      </c>
      <c r="N1292" s="95" t="s">
        <v>61</v>
      </c>
      <c r="O1292" s="138" t="s">
        <v>472</v>
      </c>
      <c r="P1292" s="76" t="s">
        <v>30</v>
      </c>
      <c r="Q1292" s="95" t="s">
        <v>2090</v>
      </c>
      <c r="R1292" s="76" t="s">
        <v>2572</v>
      </c>
    </row>
    <row r="1293" spans="1:18" outlineLevel="1" x14ac:dyDescent="0.2">
      <c r="A1293" s="76" t="s">
        <v>1941</v>
      </c>
      <c r="B1293" s="95" t="s">
        <v>153</v>
      </c>
      <c r="C1293" s="76" t="s">
        <v>21</v>
      </c>
      <c r="D1293" s="76" t="s">
        <v>59</v>
      </c>
      <c r="E1293" s="95" t="s">
        <v>38</v>
      </c>
      <c r="F1293" s="95" t="s">
        <v>3238</v>
      </c>
      <c r="G1293" s="95" t="s">
        <v>3243</v>
      </c>
      <c r="H1293" s="95" t="s">
        <v>352</v>
      </c>
      <c r="I1293" s="45" t="s">
        <v>2077</v>
      </c>
      <c r="J1293" s="95" t="str">
        <f>LEFT(DLILibrary[[#This Row],[DLI]], 3)</f>
        <v>DLR</v>
      </c>
      <c r="K1293" s="121">
        <v>10</v>
      </c>
      <c r="L1293" s="121">
        <f>IF(DLILibrary[[#This Row],[DLI/DLR]]="DLI",IF(J1294="DLR",0,DLILibrary[[#This Row],[Value of DLI (in mln)]]),DLILibrary[[#This Row],[Value of DLI (in mln)]])</f>
        <v>10</v>
      </c>
      <c r="M1293" s="239">
        <f>IF(DLILibrary[[#This Row],[DLI/DLR]]="DLI",DLILibrary[[#This Row],[Value of DLI (in mln)]]/(VLOOKUP(DLILibrary[[#This Row],[Project ID]],'RBF Projects'!A:U,12,FALSE)),0)</f>
        <v>0</v>
      </c>
      <c r="N1293" s="95" t="s">
        <v>61</v>
      </c>
      <c r="O1293" s="138" t="s">
        <v>472</v>
      </c>
      <c r="P1293" s="76" t="s">
        <v>30</v>
      </c>
      <c r="Q1293" s="95" t="s">
        <v>2090</v>
      </c>
      <c r="R1293" s="76" t="s">
        <v>2572</v>
      </c>
    </row>
    <row r="1294" spans="1:18" outlineLevel="1" x14ac:dyDescent="0.2">
      <c r="A1294" s="76" t="s">
        <v>1941</v>
      </c>
      <c r="B1294" s="95" t="s">
        <v>153</v>
      </c>
      <c r="C1294" s="76" t="s">
        <v>21</v>
      </c>
      <c r="D1294" s="76" t="s">
        <v>59</v>
      </c>
      <c r="E1294" s="95" t="s">
        <v>38</v>
      </c>
      <c r="F1294" s="95" t="s">
        <v>3238</v>
      </c>
      <c r="G1294" s="95" t="s">
        <v>3243</v>
      </c>
      <c r="H1294" s="95" t="s">
        <v>352</v>
      </c>
      <c r="I1294" s="45" t="s">
        <v>2078</v>
      </c>
      <c r="J1294" s="95" t="str">
        <f>LEFT(DLILibrary[[#This Row],[DLI]], 3)</f>
        <v>DLR</v>
      </c>
      <c r="K1294" s="121">
        <v>7</v>
      </c>
      <c r="L1294" s="121">
        <f>IF(DLILibrary[[#This Row],[DLI/DLR]]="DLI",IF(J1295="DLR",0,DLILibrary[[#This Row],[Value of DLI (in mln)]]),DLILibrary[[#This Row],[Value of DLI (in mln)]])</f>
        <v>7</v>
      </c>
      <c r="M1294" s="239">
        <f>IF(DLILibrary[[#This Row],[DLI/DLR]]="DLI",DLILibrary[[#This Row],[Value of DLI (in mln)]]/(VLOOKUP(DLILibrary[[#This Row],[Project ID]],'RBF Projects'!A:U,12,FALSE)),0)</f>
        <v>0</v>
      </c>
      <c r="N1294" s="95" t="s">
        <v>61</v>
      </c>
      <c r="O1294" s="138" t="s">
        <v>472</v>
      </c>
      <c r="P1294" s="76" t="s">
        <v>30</v>
      </c>
      <c r="Q1294" s="95" t="s">
        <v>2090</v>
      </c>
      <c r="R1294" s="76" t="s">
        <v>2572</v>
      </c>
    </row>
    <row r="1295" spans="1:18" x14ac:dyDescent="0.2">
      <c r="A1295" s="76" t="s">
        <v>1941</v>
      </c>
      <c r="B1295" s="95" t="s">
        <v>153</v>
      </c>
      <c r="C1295" s="76" t="s">
        <v>21</v>
      </c>
      <c r="D1295" s="76" t="s">
        <v>59</v>
      </c>
      <c r="E1295" s="95" t="s">
        <v>38</v>
      </c>
      <c r="F1295" s="95" t="s">
        <v>3238</v>
      </c>
      <c r="G1295" s="95" t="s">
        <v>3275</v>
      </c>
      <c r="H1295" s="95" t="s">
        <v>352</v>
      </c>
      <c r="I1295" s="135" t="s">
        <v>3525</v>
      </c>
      <c r="J1295" s="136" t="str">
        <f>LEFT(DLILibrary[[#This Row],[DLI]], 3)</f>
        <v>DLI</v>
      </c>
      <c r="K1295" s="137">
        <f>SUM(K1296:K1298)</f>
        <v>24</v>
      </c>
      <c r="L1295" s="137">
        <f>IF(DLILibrary[[#This Row],[DLI/DLR]]="DLI",IF(J1296="DLR",0,DLILibrary[[#This Row],[Value of DLI (in mln)]]),DLILibrary[[#This Row],[Value of DLI (in mln)]])</f>
        <v>0</v>
      </c>
      <c r="M1295" s="239">
        <f>IF(DLILibrary[[#This Row],[DLI/DLR]]="DLI",DLILibrary[[#This Row],[Value of DLI (in mln)]]/(VLOOKUP(DLILibrary[[#This Row],[Project ID]],'RBF Projects'!A:U,12,FALSE)),0)</f>
        <v>0.15094339622641509</v>
      </c>
      <c r="N1295" s="95" t="s">
        <v>61</v>
      </c>
      <c r="O1295" s="138" t="s">
        <v>472</v>
      </c>
      <c r="P1295" s="76" t="s">
        <v>28</v>
      </c>
      <c r="Q1295" s="95" t="s">
        <v>2092</v>
      </c>
      <c r="R1295" s="76" t="s">
        <v>2279</v>
      </c>
    </row>
    <row r="1296" spans="1:18" outlineLevel="1" x14ac:dyDescent="0.2">
      <c r="A1296" s="76" t="s">
        <v>1941</v>
      </c>
      <c r="B1296" s="95" t="s">
        <v>153</v>
      </c>
      <c r="C1296" s="76" t="s">
        <v>21</v>
      </c>
      <c r="D1296" s="76" t="s">
        <v>59</v>
      </c>
      <c r="E1296" s="95" t="s">
        <v>38</v>
      </c>
      <c r="F1296" s="95" t="s">
        <v>3238</v>
      </c>
      <c r="G1296" s="95" t="s">
        <v>3275</v>
      </c>
      <c r="H1296" s="95" t="s">
        <v>352</v>
      </c>
      <c r="I1296" s="45" t="s">
        <v>3520</v>
      </c>
      <c r="J1296" s="95" t="str">
        <f>LEFT(DLILibrary[[#This Row],[DLI]], 3)</f>
        <v>DLR</v>
      </c>
      <c r="K1296" s="121">
        <v>4</v>
      </c>
      <c r="L1296" s="121">
        <f>IF(DLILibrary[[#This Row],[DLI/DLR]]="DLI",IF(J1297="DLR",0,DLILibrary[[#This Row],[Value of DLI (in mln)]]),DLILibrary[[#This Row],[Value of DLI (in mln)]])</f>
        <v>4</v>
      </c>
      <c r="M1296" s="239">
        <f>IF(DLILibrary[[#This Row],[DLI/DLR]]="DLI",DLILibrary[[#This Row],[Value of DLI (in mln)]]/(VLOOKUP(DLILibrary[[#This Row],[Project ID]],'RBF Projects'!A:U,12,FALSE)),0)</f>
        <v>0</v>
      </c>
      <c r="N1296" s="95" t="s">
        <v>61</v>
      </c>
      <c r="O1296" s="138" t="s">
        <v>472</v>
      </c>
      <c r="P1296" s="76" t="s">
        <v>28</v>
      </c>
      <c r="Q1296" s="95" t="s">
        <v>2091</v>
      </c>
      <c r="R1296" s="76" t="s">
        <v>2572</v>
      </c>
    </row>
    <row r="1297" spans="1:18" outlineLevel="1" x14ac:dyDescent="0.2">
      <c r="A1297" s="76" t="s">
        <v>1941</v>
      </c>
      <c r="B1297" s="95" t="s">
        <v>153</v>
      </c>
      <c r="C1297" s="76" t="s">
        <v>21</v>
      </c>
      <c r="D1297" s="76" t="s">
        <v>59</v>
      </c>
      <c r="E1297" s="95" t="s">
        <v>38</v>
      </c>
      <c r="F1297" s="95" t="s">
        <v>3238</v>
      </c>
      <c r="G1297" s="95" t="s">
        <v>3275</v>
      </c>
      <c r="H1297" s="95" t="s">
        <v>352</v>
      </c>
      <c r="I1297" s="45" t="s">
        <v>3521</v>
      </c>
      <c r="J1297" s="95" t="str">
        <f>LEFT(DLILibrary[[#This Row],[DLI]], 3)</f>
        <v>DLR</v>
      </c>
      <c r="K1297" s="121">
        <v>10</v>
      </c>
      <c r="L1297" s="121">
        <f>IF(DLILibrary[[#This Row],[DLI/DLR]]="DLI",IF(J1298="DLR",0,DLILibrary[[#This Row],[Value of DLI (in mln)]]),DLILibrary[[#This Row],[Value of DLI (in mln)]])</f>
        <v>10</v>
      </c>
      <c r="M1297" s="239">
        <f>IF(DLILibrary[[#This Row],[DLI/DLR]]="DLI",DLILibrary[[#This Row],[Value of DLI (in mln)]]/(VLOOKUP(DLILibrary[[#This Row],[Project ID]],'RBF Projects'!A:U,12,FALSE)),0)</f>
        <v>0</v>
      </c>
      <c r="N1297" s="95" t="s">
        <v>61</v>
      </c>
      <c r="O1297" s="138" t="s">
        <v>472</v>
      </c>
      <c r="P1297" s="76" t="s">
        <v>28</v>
      </c>
      <c r="Q1297" s="95" t="s">
        <v>2091</v>
      </c>
      <c r="R1297" s="76" t="s">
        <v>2572</v>
      </c>
    </row>
    <row r="1298" spans="1:18" outlineLevel="1" x14ac:dyDescent="0.2">
      <c r="A1298" s="76" t="s">
        <v>1941</v>
      </c>
      <c r="B1298" s="95" t="s">
        <v>153</v>
      </c>
      <c r="C1298" s="76" t="s">
        <v>21</v>
      </c>
      <c r="D1298" s="76" t="s">
        <v>59</v>
      </c>
      <c r="E1298" s="95" t="s">
        <v>38</v>
      </c>
      <c r="F1298" s="95" t="s">
        <v>3238</v>
      </c>
      <c r="G1298" s="95" t="s">
        <v>3275</v>
      </c>
      <c r="H1298" s="95" t="s">
        <v>352</v>
      </c>
      <c r="I1298" s="45" t="s">
        <v>3522</v>
      </c>
      <c r="J1298" s="95" t="str">
        <f>LEFT(DLILibrary[[#This Row],[DLI]], 3)</f>
        <v>DLR</v>
      </c>
      <c r="K1298" s="121">
        <v>10</v>
      </c>
      <c r="L1298" s="121">
        <f>IF(DLILibrary[[#This Row],[DLI/DLR]]="DLI",IF(J1299="DLR",0,DLILibrary[[#This Row],[Value of DLI (in mln)]]),DLILibrary[[#This Row],[Value of DLI (in mln)]])</f>
        <v>10</v>
      </c>
      <c r="M1298" s="239">
        <f>IF(DLILibrary[[#This Row],[DLI/DLR]]="DLI",DLILibrary[[#This Row],[Value of DLI (in mln)]]/(VLOOKUP(DLILibrary[[#This Row],[Project ID]],'RBF Projects'!A:U,12,FALSE)),0)</f>
        <v>0</v>
      </c>
      <c r="N1298" s="95" t="s">
        <v>61</v>
      </c>
      <c r="O1298" s="138" t="s">
        <v>472</v>
      </c>
      <c r="P1298" s="76" t="s">
        <v>28</v>
      </c>
      <c r="Q1298" s="95" t="s">
        <v>2091</v>
      </c>
      <c r="R1298" s="76" t="s">
        <v>2572</v>
      </c>
    </row>
    <row r="1299" spans="1:18" x14ac:dyDescent="0.2">
      <c r="A1299" s="76" t="s">
        <v>1941</v>
      </c>
      <c r="B1299" s="95" t="s">
        <v>153</v>
      </c>
      <c r="C1299" s="76" t="s">
        <v>21</v>
      </c>
      <c r="D1299" s="76" t="s">
        <v>59</v>
      </c>
      <c r="E1299" s="95" t="s">
        <v>38</v>
      </c>
      <c r="F1299" s="95" t="s">
        <v>3238</v>
      </c>
      <c r="G1299" s="95" t="s">
        <v>3277</v>
      </c>
      <c r="H1299" s="95" t="s">
        <v>78</v>
      </c>
      <c r="I1299" s="135" t="s">
        <v>2079</v>
      </c>
      <c r="J1299" s="136" t="str">
        <f>LEFT(DLILibrary[[#This Row],[DLI]], 3)</f>
        <v>DLI</v>
      </c>
      <c r="K1299" s="137">
        <f>SUM(K1300:K1301)</f>
        <v>20</v>
      </c>
      <c r="L1299" s="137">
        <f>IF(DLILibrary[[#This Row],[DLI/DLR]]="DLI",IF(J1300="DLR",0,DLILibrary[[#This Row],[Value of DLI (in mln)]]),DLILibrary[[#This Row],[Value of DLI (in mln)]])</f>
        <v>0</v>
      </c>
      <c r="M1299" s="239">
        <f>IF(DLILibrary[[#This Row],[DLI/DLR]]="DLI",DLILibrary[[#This Row],[Value of DLI (in mln)]]/(VLOOKUP(DLILibrary[[#This Row],[Project ID]],'RBF Projects'!A:U,12,FALSE)),0)</f>
        <v>0.12578616352201258</v>
      </c>
      <c r="N1299" s="95" t="s">
        <v>61</v>
      </c>
      <c r="O1299" s="138" t="s">
        <v>472</v>
      </c>
      <c r="P1299" s="76" t="s">
        <v>28</v>
      </c>
      <c r="Q1299" s="95" t="s">
        <v>2093</v>
      </c>
      <c r="R1299" s="76" t="s">
        <v>2279</v>
      </c>
    </row>
    <row r="1300" spans="1:18" outlineLevel="1" x14ac:dyDescent="0.2">
      <c r="A1300" s="76" t="s">
        <v>1941</v>
      </c>
      <c r="B1300" s="95" t="s">
        <v>153</v>
      </c>
      <c r="C1300" s="76" t="s">
        <v>21</v>
      </c>
      <c r="D1300" s="76" t="s">
        <v>59</v>
      </c>
      <c r="E1300" s="95" t="s">
        <v>38</v>
      </c>
      <c r="F1300" s="95" t="s">
        <v>3238</v>
      </c>
      <c r="G1300" s="95" t="s">
        <v>3277</v>
      </c>
      <c r="H1300" s="95" t="s">
        <v>78</v>
      </c>
      <c r="I1300" s="45" t="s">
        <v>3523</v>
      </c>
      <c r="J1300" s="95" t="str">
        <f>LEFT(DLILibrary[[#This Row],[DLI]], 3)</f>
        <v>DLR</v>
      </c>
      <c r="K1300" s="121">
        <v>10</v>
      </c>
      <c r="L1300" s="121">
        <f>IF(DLILibrary[[#This Row],[DLI/DLR]]="DLI",IF(J1301="DLR",0,DLILibrary[[#This Row],[Value of DLI (in mln)]]),DLILibrary[[#This Row],[Value of DLI (in mln)]])</f>
        <v>10</v>
      </c>
      <c r="M1300" s="239">
        <f>IF(DLILibrary[[#This Row],[DLI/DLR]]="DLI",DLILibrary[[#This Row],[Value of DLI (in mln)]]/(VLOOKUP(DLILibrary[[#This Row],[Project ID]],'RBF Projects'!A:U,12,FALSE)),0)</f>
        <v>0</v>
      </c>
      <c r="N1300" s="95" t="s">
        <v>61</v>
      </c>
      <c r="O1300" s="138" t="s">
        <v>472</v>
      </c>
      <c r="P1300" s="76" t="s">
        <v>28</v>
      </c>
      <c r="Q1300" s="95" t="s">
        <v>2093</v>
      </c>
      <c r="R1300" s="76" t="s">
        <v>2572</v>
      </c>
    </row>
    <row r="1301" spans="1:18" ht="14" customHeight="1" outlineLevel="1" x14ac:dyDescent="0.2">
      <c r="A1301" s="76" t="s">
        <v>1941</v>
      </c>
      <c r="B1301" s="95" t="s">
        <v>153</v>
      </c>
      <c r="C1301" s="76" t="s">
        <v>21</v>
      </c>
      <c r="D1301" s="76" t="s">
        <v>59</v>
      </c>
      <c r="E1301" s="95" t="s">
        <v>38</v>
      </c>
      <c r="F1301" s="95" t="s">
        <v>3238</v>
      </c>
      <c r="G1301" s="95" t="s">
        <v>3277</v>
      </c>
      <c r="H1301" s="95" t="s">
        <v>78</v>
      </c>
      <c r="I1301" s="45" t="s">
        <v>3519</v>
      </c>
      <c r="J1301" s="95" t="str">
        <f>LEFT(DLILibrary[[#This Row],[DLI]], 3)</f>
        <v>DLR</v>
      </c>
      <c r="K1301" s="121">
        <v>10</v>
      </c>
      <c r="L1301" s="121">
        <f>IF(DLILibrary[[#This Row],[DLI/DLR]]="DLI",IF(J1302="DLR",0,DLILibrary[[#This Row],[Value of DLI (in mln)]]),DLILibrary[[#This Row],[Value of DLI (in mln)]])</f>
        <v>10</v>
      </c>
      <c r="M1301" s="239">
        <f>IF(DLILibrary[[#This Row],[DLI/DLR]]="DLI",DLILibrary[[#This Row],[Value of DLI (in mln)]]/(VLOOKUP(DLILibrary[[#This Row],[Project ID]],'RBF Projects'!A:U,12,FALSE)),0)</f>
        <v>0</v>
      </c>
      <c r="N1301" s="95" t="s">
        <v>61</v>
      </c>
      <c r="O1301" s="138" t="s">
        <v>472</v>
      </c>
      <c r="P1301" s="76" t="s">
        <v>28</v>
      </c>
      <c r="Q1301" s="95" t="s">
        <v>2093</v>
      </c>
      <c r="R1301" s="76" t="s">
        <v>2572</v>
      </c>
    </row>
    <row r="1302" spans="1:18" x14ac:dyDescent="0.2">
      <c r="A1302" s="76" t="s">
        <v>1941</v>
      </c>
      <c r="B1302" s="95" t="s">
        <v>153</v>
      </c>
      <c r="C1302" s="76" t="s">
        <v>21</v>
      </c>
      <c r="D1302" s="76" t="s">
        <v>59</v>
      </c>
      <c r="E1302" s="95" t="s">
        <v>38</v>
      </c>
      <c r="F1302" s="95" t="s">
        <v>2810</v>
      </c>
      <c r="G1302" s="95" t="s">
        <v>2815</v>
      </c>
      <c r="H1302" s="95" t="s">
        <v>78</v>
      </c>
      <c r="I1302" s="135" t="s">
        <v>2084</v>
      </c>
      <c r="J1302" s="136" t="str">
        <f>LEFT(DLILibrary[[#This Row],[DLI]], 3)</f>
        <v>DLI</v>
      </c>
      <c r="K1302" s="137">
        <f>SUM(K1303:K1304)</f>
        <v>30</v>
      </c>
      <c r="L1302" s="137">
        <f>IF(DLILibrary[[#This Row],[DLI/DLR]]="DLI",IF(J1303="DLR",0,DLILibrary[[#This Row],[Value of DLI (in mln)]]),DLILibrary[[#This Row],[Value of DLI (in mln)]])</f>
        <v>0</v>
      </c>
      <c r="M1302" s="239">
        <f>IF(DLILibrary[[#This Row],[DLI/DLR]]="DLI",DLILibrary[[#This Row],[Value of DLI (in mln)]]/(VLOOKUP(DLILibrary[[#This Row],[Project ID]],'RBF Projects'!A:U,12,FALSE)),0)</f>
        <v>0.18867924528301888</v>
      </c>
      <c r="N1302" s="95" t="s">
        <v>61</v>
      </c>
      <c r="O1302" s="152" t="s">
        <v>597</v>
      </c>
      <c r="P1302" s="76" t="s">
        <v>28</v>
      </c>
      <c r="Q1302" s="95" t="s">
        <v>2094</v>
      </c>
      <c r="R1302" s="76" t="s">
        <v>2279</v>
      </c>
    </row>
    <row r="1303" spans="1:18" outlineLevel="1" x14ac:dyDescent="0.2">
      <c r="A1303" s="76" t="s">
        <v>1941</v>
      </c>
      <c r="B1303" s="95" t="s">
        <v>153</v>
      </c>
      <c r="C1303" s="76" t="s">
        <v>21</v>
      </c>
      <c r="D1303" s="76" t="s">
        <v>59</v>
      </c>
      <c r="E1303" s="95" t="s">
        <v>38</v>
      </c>
      <c r="F1303" s="95" t="s">
        <v>2810</v>
      </c>
      <c r="G1303" s="95" t="s">
        <v>2815</v>
      </c>
      <c r="H1303" s="95" t="s">
        <v>78</v>
      </c>
      <c r="I1303" s="45" t="s">
        <v>2080</v>
      </c>
      <c r="J1303" s="95" t="str">
        <f>LEFT(DLILibrary[[#This Row],[DLI]], 3)</f>
        <v>DLR</v>
      </c>
      <c r="K1303" s="121">
        <v>12</v>
      </c>
      <c r="L1303" s="121">
        <f>IF(DLILibrary[[#This Row],[DLI/DLR]]="DLI",IF(J1304="DLR",0,DLILibrary[[#This Row],[Value of DLI (in mln)]]),DLILibrary[[#This Row],[Value of DLI (in mln)]])</f>
        <v>12</v>
      </c>
      <c r="M1303" s="239">
        <f>IF(DLILibrary[[#This Row],[DLI/DLR]]="DLI",DLILibrary[[#This Row],[Value of DLI (in mln)]]/(VLOOKUP(DLILibrary[[#This Row],[Project ID]],'RBF Projects'!A:U,12,FALSE)),0)</f>
        <v>0</v>
      </c>
      <c r="N1303" s="95" t="s">
        <v>61</v>
      </c>
      <c r="O1303" s="45" t="s">
        <v>2082</v>
      </c>
      <c r="P1303" s="76" t="s">
        <v>28</v>
      </c>
      <c r="Q1303" s="95" t="s">
        <v>2095</v>
      </c>
      <c r="R1303" s="76" t="s">
        <v>2572</v>
      </c>
    </row>
    <row r="1304" spans="1:18" outlineLevel="1" x14ac:dyDescent="0.2">
      <c r="A1304" s="76" t="s">
        <v>1941</v>
      </c>
      <c r="B1304" s="95" t="s">
        <v>153</v>
      </c>
      <c r="C1304" s="76" t="s">
        <v>21</v>
      </c>
      <c r="D1304" s="76" t="s">
        <v>59</v>
      </c>
      <c r="E1304" s="95" t="s">
        <v>38</v>
      </c>
      <c r="F1304" s="95" t="s">
        <v>2810</v>
      </c>
      <c r="G1304" s="95" t="s">
        <v>2815</v>
      </c>
      <c r="H1304" s="95" t="s">
        <v>78</v>
      </c>
      <c r="I1304" s="45" t="s">
        <v>2081</v>
      </c>
      <c r="J1304" s="95" t="str">
        <f>LEFT(DLILibrary[[#This Row],[DLI]], 3)</f>
        <v>DLR</v>
      </c>
      <c r="K1304" s="121">
        <v>18</v>
      </c>
      <c r="L1304" s="121">
        <f>IF(DLILibrary[[#This Row],[DLI/DLR]]="DLI",IF(J1305="DLR",0,DLILibrary[[#This Row],[Value of DLI (in mln)]]),DLILibrary[[#This Row],[Value of DLI (in mln)]])</f>
        <v>18</v>
      </c>
      <c r="M1304" s="239">
        <f>IF(DLILibrary[[#This Row],[DLI/DLR]]="DLI",DLILibrary[[#This Row],[Value of DLI (in mln)]]/(VLOOKUP(DLILibrary[[#This Row],[Project ID]],'RBF Projects'!A:U,12,FALSE)),0)</f>
        <v>0</v>
      </c>
      <c r="N1304" s="95" t="s">
        <v>61</v>
      </c>
      <c r="O1304" s="45" t="s">
        <v>2083</v>
      </c>
      <c r="P1304" s="76" t="s">
        <v>28</v>
      </c>
      <c r="Q1304" s="95" t="s">
        <v>2095</v>
      </c>
      <c r="R1304" s="76" t="s">
        <v>2572</v>
      </c>
    </row>
    <row r="1305" spans="1:18" x14ac:dyDescent="0.2">
      <c r="A1305" s="76" t="s">
        <v>1941</v>
      </c>
      <c r="B1305" s="95" t="s">
        <v>153</v>
      </c>
      <c r="C1305" s="76" t="s">
        <v>21</v>
      </c>
      <c r="D1305" s="76" t="s">
        <v>59</v>
      </c>
      <c r="E1305" s="95" t="s">
        <v>38</v>
      </c>
      <c r="F1305" s="95" t="s">
        <v>3238</v>
      </c>
      <c r="G1305" s="95" t="s">
        <v>3278</v>
      </c>
      <c r="H1305" s="95" t="s">
        <v>78</v>
      </c>
      <c r="I1305" s="135" t="s">
        <v>2085</v>
      </c>
      <c r="J1305" s="136" t="str">
        <f>LEFT(DLILibrary[[#This Row],[DLI]], 3)</f>
        <v>DLI</v>
      </c>
      <c r="K1305" s="137">
        <f>SUM(K1306:K1307)</f>
        <v>18</v>
      </c>
      <c r="L1305" s="137">
        <f>IF(DLILibrary[[#This Row],[DLI/DLR]]="DLI",IF(J1306="DLR",0,DLILibrary[[#This Row],[Value of DLI (in mln)]]),DLILibrary[[#This Row],[Value of DLI (in mln)]])</f>
        <v>0</v>
      </c>
      <c r="M1305" s="239">
        <f>IF(DLILibrary[[#This Row],[DLI/DLR]]="DLI",DLILibrary[[#This Row],[Value of DLI (in mln)]]/(VLOOKUP(DLILibrary[[#This Row],[Project ID]],'RBF Projects'!A:U,12,FALSE)),0)</f>
        <v>0.11320754716981132</v>
      </c>
      <c r="N1305" s="95" t="s">
        <v>61</v>
      </c>
      <c r="O1305" s="138" t="s">
        <v>597</v>
      </c>
      <c r="P1305" s="76" t="s">
        <v>30</v>
      </c>
      <c r="Q1305" s="95" t="s">
        <v>2096</v>
      </c>
      <c r="R1305" s="76" t="s">
        <v>2279</v>
      </c>
    </row>
    <row r="1306" spans="1:18" outlineLevel="1" x14ac:dyDescent="0.2">
      <c r="A1306" s="76" t="s">
        <v>1941</v>
      </c>
      <c r="B1306" s="95" t="s">
        <v>153</v>
      </c>
      <c r="C1306" s="76" t="s">
        <v>21</v>
      </c>
      <c r="D1306" s="76" t="s">
        <v>59</v>
      </c>
      <c r="E1306" s="95" t="s">
        <v>38</v>
      </c>
      <c r="F1306" s="95" t="s">
        <v>3238</v>
      </c>
      <c r="G1306" s="95" t="s">
        <v>3278</v>
      </c>
      <c r="H1306" s="95" t="s">
        <v>78</v>
      </c>
      <c r="I1306" s="45" t="s">
        <v>3327</v>
      </c>
      <c r="J1306" s="95" t="str">
        <f>LEFT(DLILibrary[[#This Row],[DLI]], 3)</f>
        <v>DLR</v>
      </c>
      <c r="K1306" s="121">
        <v>8</v>
      </c>
      <c r="L1306" s="121">
        <f>IF(DLILibrary[[#This Row],[DLI/DLR]]="DLI",IF(J1307="DLR",0,DLILibrary[[#This Row],[Value of DLI (in mln)]]),DLILibrary[[#This Row],[Value of DLI (in mln)]])</f>
        <v>8</v>
      </c>
      <c r="M1306" s="239">
        <f>IF(DLILibrary[[#This Row],[DLI/DLR]]="DLI",DLILibrary[[#This Row],[Value of DLI (in mln)]]/(VLOOKUP(DLILibrary[[#This Row],[Project ID]],'RBF Projects'!A:U,12,FALSE)),0)</f>
        <v>0</v>
      </c>
      <c r="N1306" s="95" t="s">
        <v>61</v>
      </c>
      <c r="O1306" s="45" t="s">
        <v>2086</v>
      </c>
      <c r="P1306" s="76" t="s">
        <v>30</v>
      </c>
      <c r="Q1306" s="95" t="s">
        <v>2096</v>
      </c>
      <c r="R1306" s="76" t="s">
        <v>2572</v>
      </c>
    </row>
    <row r="1307" spans="1:18" outlineLevel="1" x14ac:dyDescent="0.2">
      <c r="A1307" s="76" t="s">
        <v>1941</v>
      </c>
      <c r="B1307" s="95" t="s">
        <v>153</v>
      </c>
      <c r="C1307" s="76" t="s">
        <v>21</v>
      </c>
      <c r="D1307" s="76" t="s">
        <v>59</v>
      </c>
      <c r="E1307" s="95" t="s">
        <v>38</v>
      </c>
      <c r="F1307" s="95" t="s">
        <v>3238</v>
      </c>
      <c r="G1307" s="95" t="s">
        <v>3278</v>
      </c>
      <c r="H1307" s="95" t="s">
        <v>78</v>
      </c>
      <c r="I1307" s="45" t="s">
        <v>3328</v>
      </c>
      <c r="J1307" s="95" t="str">
        <f>LEFT(DLILibrary[[#This Row],[DLI]], 3)</f>
        <v>DLR</v>
      </c>
      <c r="K1307" s="121">
        <v>10</v>
      </c>
      <c r="L1307" s="121">
        <f>IF(DLILibrary[[#This Row],[DLI/DLR]]="DLI",IF(J1308="DLR",0,DLILibrary[[#This Row],[Value of DLI (in mln)]]),DLILibrary[[#This Row],[Value of DLI (in mln)]])</f>
        <v>10</v>
      </c>
      <c r="M1307" s="239">
        <f>IF(DLILibrary[[#This Row],[DLI/DLR]]="DLI",DLILibrary[[#This Row],[Value of DLI (in mln)]]/(VLOOKUP(DLILibrary[[#This Row],[Project ID]],'RBF Projects'!A:U,12,FALSE)),0)</f>
        <v>0</v>
      </c>
      <c r="N1307" s="95" t="s">
        <v>61</v>
      </c>
      <c r="O1307" s="45" t="s">
        <v>2087</v>
      </c>
      <c r="P1307" s="76" t="s">
        <v>30</v>
      </c>
      <c r="Q1307" s="95" t="s">
        <v>2096</v>
      </c>
      <c r="R1307" s="76" t="s">
        <v>2572</v>
      </c>
    </row>
    <row r="1308" spans="1:18" x14ac:dyDescent="0.2">
      <c r="A1308" s="76" t="s">
        <v>1941</v>
      </c>
      <c r="B1308" s="95" t="s">
        <v>153</v>
      </c>
      <c r="C1308" s="76" t="s">
        <v>21</v>
      </c>
      <c r="D1308" s="76" t="s">
        <v>59</v>
      </c>
      <c r="E1308" s="95" t="s">
        <v>38</v>
      </c>
      <c r="F1308" s="95" t="s">
        <v>3238</v>
      </c>
      <c r="G1308" s="95" t="s">
        <v>1524</v>
      </c>
      <c r="H1308" s="95" t="s">
        <v>78</v>
      </c>
      <c r="I1308" s="135" t="s">
        <v>2088</v>
      </c>
      <c r="J1308" s="136" t="str">
        <f>LEFT(DLILibrary[[#This Row],[DLI]], 3)</f>
        <v>DLI</v>
      </c>
      <c r="K1308" s="137">
        <f>SUM(K1309:K1311)</f>
        <v>24</v>
      </c>
      <c r="L1308" s="137">
        <f>IF(DLILibrary[[#This Row],[DLI/DLR]]="DLI",IF(J1309="DLR",0,DLILibrary[[#This Row],[Value of DLI (in mln)]]),DLILibrary[[#This Row],[Value of DLI (in mln)]])</f>
        <v>0</v>
      </c>
      <c r="M1308" s="239">
        <f>IF(DLILibrary[[#This Row],[DLI/DLR]]="DLI",DLILibrary[[#This Row],[Value of DLI (in mln)]]/(VLOOKUP(DLILibrary[[#This Row],[Project ID]],'RBF Projects'!A:U,12,FALSE)),0)</f>
        <v>0.15094339622641509</v>
      </c>
      <c r="N1308" s="95" t="s">
        <v>61</v>
      </c>
      <c r="O1308" s="138" t="s">
        <v>472</v>
      </c>
      <c r="P1308" s="76" t="s">
        <v>27</v>
      </c>
      <c r="Q1308" s="95" t="s">
        <v>2097</v>
      </c>
      <c r="R1308" s="76" t="s">
        <v>2279</v>
      </c>
    </row>
    <row r="1309" spans="1:18" outlineLevel="1" x14ac:dyDescent="0.2">
      <c r="A1309" s="76" t="s">
        <v>1941</v>
      </c>
      <c r="B1309" s="95" t="s">
        <v>153</v>
      </c>
      <c r="C1309" s="76" t="s">
        <v>21</v>
      </c>
      <c r="D1309" s="76" t="s">
        <v>59</v>
      </c>
      <c r="E1309" s="95" t="s">
        <v>38</v>
      </c>
      <c r="F1309" s="95" t="s">
        <v>3238</v>
      </c>
      <c r="G1309" s="95" t="s">
        <v>1524</v>
      </c>
      <c r="H1309" s="95" t="s">
        <v>78</v>
      </c>
      <c r="I1309" s="45" t="s">
        <v>3329</v>
      </c>
      <c r="J1309" s="95" t="str">
        <f>LEFT(DLILibrary[[#This Row],[DLI]], 3)</f>
        <v>DLR</v>
      </c>
      <c r="K1309" s="121">
        <v>10</v>
      </c>
      <c r="L1309" s="121">
        <f>IF(DLILibrary[[#This Row],[DLI/DLR]]="DLI",IF(J1310="DLR",0,DLILibrary[[#This Row],[Value of DLI (in mln)]]),DLILibrary[[#This Row],[Value of DLI (in mln)]])</f>
        <v>10</v>
      </c>
      <c r="M1309" s="239">
        <f>IF(DLILibrary[[#This Row],[DLI/DLR]]="DLI",DLILibrary[[#This Row],[Value of DLI (in mln)]]/(VLOOKUP(DLILibrary[[#This Row],[Project ID]],'RBF Projects'!A:U,12,FALSE)),0)</f>
        <v>0</v>
      </c>
      <c r="N1309" s="95" t="s">
        <v>61</v>
      </c>
      <c r="O1309" s="45" t="s">
        <v>472</v>
      </c>
      <c r="P1309" s="76" t="s">
        <v>27</v>
      </c>
      <c r="Q1309" s="95" t="s">
        <v>2097</v>
      </c>
      <c r="R1309" s="76" t="s">
        <v>2572</v>
      </c>
    </row>
    <row r="1310" spans="1:18" outlineLevel="1" x14ac:dyDescent="0.2">
      <c r="A1310" s="76" t="s">
        <v>1941</v>
      </c>
      <c r="B1310" s="95" t="s">
        <v>153</v>
      </c>
      <c r="C1310" s="76" t="s">
        <v>21</v>
      </c>
      <c r="D1310" s="76" t="s">
        <v>59</v>
      </c>
      <c r="E1310" s="95" t="s">
        <v>38</v>
      </c>
      <c r="F1310" s="95" t="s">
        <v>3238</v>
      </c>
      <c r="G1310" s="95" t="s">
        <v>1524</v>
      </c>
      <c r="H1310" s="95" t="s">
        <v>78</v>
      </c>
      <c r="I1310" s="45" t="s">
        <v>3330</v>
      </c>
      <c r="J1310" s="95" t="str">
        <f>LEFT(DLILibrary[[#This Row],[DLI]], 3)</f>
        <v>DLR</v>
      </c>
      <c r="K1310" s="121">
        <v>8</v>
      </c>
      <c r="L1310" s="121">
        <f>IF(DLILibrary[[#This Row],[DLI/DLR]]="DLI",IF(J1311="DLR",0,DLILibrary[[#This Row],[Value of DLI (in mln)]]),DLILibrary[[#This Row],[Value of DLI (in mln)]])</f>
        <v>8</v>
      </c>
      <c r="M1310" s="239">
        <f>IF(DLILibrary[[#This Row],[DLI/DLR]]="DLI",DLILibrary[[#This Row],[Value of DLI (in mln)]]/(VLOOKUP(DLILibrary[[#This Row],[Project ID]],'RBF Projects'!A:U,12,FALSE)),0)</f>
        <v>0</v>
      </c>
      <c r="N1310" s="95" t="s">
        <v>61</v>
      </c>
      <c r="O1310" s="45" t="s">
        <v>472</v>
      </c>
      <c r="P1310" s="76" t="s">
        <v>27</v>
      </c>
      <c r="Q1310" s="95" t="s">
        <v>2097</v>
      </c>
      <c r="R1310" s="76" t="s">
        <v>2572</v>
      </c>
    </row>
    <row r="1311" spans="1:18" outlineLevel="1" x14ac:dyDescent="0.2">
      <c r="A1311" s="76" t="s">
        <v>1941</v>
      </c>
      <c r="B1311" s="95" t="s">
        <v>153</v>
      </c>
      <c r="C1311" s="76" t="s">
        <v>21</v>
      </c>
      <c r="D1311" s="76" t="s">
        <v>59</v>
      </c>
      <c r="E1311" s="95" t="s">
        <v>38</v>
      </c>
      <c r="F1311" s="95" t="s">
        <v>3238</v>
      </c>
      <c r="G1311" s="95" t="s">
        <v>1524</v>
      </c>
      <c r="H1311" s="95" t="s">
        <v>78</v>
      </c>
      <c r="I1311" s="45" t="s">
        <v>3331</v>
      </c>
      <c r="J1311" s="95" t="str">
        <f>LEFT(DLILibrary[[#This Row],[DLI]], 3)</f>
        <v>DLR</v>
      </c>
      <c r="K1311" s="121">
        <v>6</v>
      </c>
      <c r="L1311" s="121">
        <f>IF(DLILibrary[[#This Row],[DLI/DLR]]="DLI",IF(J1312="DLR",0,DLILibrary[[#This Row],[Value of DLI (in mln)]]),DLILibrary[[#This Row],[Value of DLI (in mln)]])</f>
        <v>6</v>
      </c>
      <c r="M1311" s="239">
        <f>IF(DLILibrary[[#This Row],[DLI/DLR]]="DLI",DLILibrary[[#This Row],[Value of DLI (in mln)]]/(VLOOKUP(DLILibrary[[#This Row],[Project ID]],'RBF Projects'!A:U,12,FALSE)),0)</f>
        <v>0</v>
      </c>
      <c r="N1311" s="95" t="s">
        <v>61</v>
      </c>
      <c r="O1311" s="45" t="s">
        <v>472</v>
      </c>
      <c r="P1311" s="76" t="s">
        <v>27</v>
      </c>
      <c r="Q1311" s="95" t="s">
        <v>2097</v>
      </c>
      <c r="R1311" s="76" t="s">
        <v>2572</v>
      </c>
    </row>
    <row r="1312" spans="1:18" x14ac:dyDescent="0.2">
      <c r="A1312" s="76" t="s">
        <v>1941</v>
      </c>
      <c r="B1312" s="95" t="s">
        <v>153</v>
      </c>
      <c r="C1312" s="76" t="s">
        <v>21</v>
      </c>
      <c r="D1312" s="76" t="s">
        <v>59</v>
      </c>
      <c r="E1312" s="95" t="s">
        <v>38</v>
      </c>
      <c r="F1312" s="95" t="s">
        <v>3231</v>
      </c>
      <c r="G1312" s="95" t="s">
        <v>3266</v>
      </c>
      <c r="H1312" s="95" t="s">
        <v>78</v>
      </c>
      <c r="I1312" s="135" t="s">
        <v>2089</v>
      </c>
      <c r="J1312" s="136" t="str">
        <f>LEFT(DLILibrary[[#This Row],[DLI]], 3)</f>
        <v>DLI</v>
      </c>
      <c r="K1312" s="137">
        <f>SUM(K1313:K1315)</f>
        <v>18</v>
      </c>
      <c r="L1312" s="137">
        <f>IF(DLILibrary[[#This Row],[DLI/DLR]]="DLI",IF(J1313="DLR",0,DLILibrary[[#This Row],[Value of DLI (in mln)]]),DLILibrary[[#This Row],[Value of DLI (in mln)]])</f>
        <v>0</v>
      </c>
      <c r="M1312" s="239">
        <f>IF(DLILibrary[[#This Row],[DLI/DLR]]="DLI",DLILibrary[[#This Row],[Value of DLI (in mln)]]/(VLOOKUP(DLILibrary[[#This Row],[Project ID]],'RBF Projects'!A:U,12,FALSE)),0)</f>
        <v>0.11320754716981132</v>
      </c>
      <c r="N1312" s="95" t="s">
        <v>62</v>
      </c>
      <c r="O1312" s="45" t="s">
        <v>472</v>
      </c>
      <c r="P1312" s="76" t="s">
        <v>29</v>
      </c>
      <c r="Q1312" s="95" t="s">
        <v>2098</v>
      </c>
      <c r="R1312" s="76" t="s">
        <v>2279</v>
      </c>
    </row>
    <row r="1313" spans="1:18" outlineLevel="1" x14ac:dyDescent="0.2">
      <c r="A1313" s="76" t="s">
        <v>1941</v>
      </c>
      <c r="B1313" s="95" t="s">
        <v>153</v>
      </c>
      <c r="C1313" s="76" t="s">
        <v>21</v>
      </c>
      <c r="D1313" s="76" t="s">
        <v>59</v>
      </c>
      <c r="E1313" s="95" t="s">
        <v>38</v>
      </c>
      <c r="F1313" s="95" t="s">
        <v>3231</v>
      </c>
      <c r="G1313" s="95" t="s">
        <v>3266</v>
      </c>
      <c r="H1313" s="95" t="s">
        <v>78</v>
      </c>
      <c r="I1313" s="45" t="s">
        <v>3332</v>
      </c>
      <c r="J1313" s="95" t="str">
        <f>LEFT(DLILibrary[[#This Row],[DLI]], 3)</f>
        <v>DLR</v>
      </c>
      <c r="K1313" s="121">
        <v>4</v>
      </c>
      <c r="L1313" s="121">
        <f>IF(DLILibrary[[#This Row],[DLI/DLR]]="DLI",IF(J1314="DLR",0,DLILibrary[[#This Row],[Value of DLI (in mln)]]),DLILibrary[[#This Row],[Value of DLI (in mln)]])</f>
        <v>4</v>
      </c>
      <c r="M1313" s="239">
        <f>IF(DLILibrary[[#This Row],[DLI/DLR]]="DLI",DLILibrary[[#This Row],[Value of DLI (in mln)]]/(VLOOKUP(DLILibrary[[#This Row],[Project ID]],'RBF Projects'!A:U,12,FALSE)),0)</f>
        <v>0</v>
      </c>
      <c r="N1313" s="95" t="s">
        <v>62</v>
      </c>
      <c r="O1313" s="45" t="s">
        <v>472</v>
      </c>
      <c r="P1313" s="76" t="s">
        <v>29</v>
      </c>
      <c r="Q1313" s="95" t="s">
        <v>2098</v>
      </c>
      <c r="R1313" s="76" t="s">
        <v>2572</v>
      </c>
    </row>
    <row r="1314" spans="1:18" outlineLevel="1" x14ac:dyDescent="0.2">
      <c r="A1314" s="76" t="s">
        <v>1941</v>
      </c>
      <c r="B1314" s="95" t="s">
        <v>153</v>
      </c>
      <c r="C1314" s="76" t="s">
        <v>21</v>
      </c>
      <c r="D1314" s="76" t="s">
        <v>59</v>
      </c>
      <c r="E1314" s="95" t="s">
        <v>38</v>
      </c>
      <c r="F1314" s="95" t="s">
        <v>3231</v>
      </c>
      <c r="G1314" s="95" t="s">
        <v>3266</v>
      </c>
      <c r="H1314" s="95" t="s">
        <v>78</v>
      </c>
      <c r="I1314" s="45" t="s">
        <v>3333</v>
      </c>
      <c r="J1314" s="95" t="str">
        <f>LEFT(DLILibrary[[#This Row],[DLI]], 3)</f>
        <v>DLR</v>
      </c>
      <c r="K1314" s="121">
        <v>7</v>
      </c>
      <c r="L1314" s="121">
        <f>IF(DLILibrary[[#This Row],[DLI/DLR]]="DLI",IF(J1315="DLR",0,DLILibrary[[#This Row],[Value of DLI (in mln)]]),DLILibrary[[#This Row],[Value of DLI (in mln)]])</f>
        <v>7</v>
      </c>
      <c r="M1314" s="239">
        <f>IF(DLILibrary[[#This Row],[DLI/DLR]]="DLI",DLILibrary[[#This Row],[Value of DLI (in mln)]]/(VLOOKUP(DLILibrary[[#This Row],[Project ID]],'RBF Projects'!A:U,12,FALSE)),0)</f>
        <v>0</v>
      </c>
      <c r="N1314" s="95" t="s">
        <v>62</v>
      </c>
      <c r="O1314" s="45" t="s">
        <v>472</v>
      </c>
      <c r="P1314" s="76" t="s">
        <v>29</v>
      </c>
      <c r="Q1314" s="95" t="s">
        <v>2098</v>
      </c>
      <c r="R1314" s="76" t="s">
        <v>2572</v>
      </c>
    </row>
    <row r="1315" spans="1:18" outlineLevel="1" x14ac:dyDescent="0.2">
      <c r="A1315" s="76" t="s">
        <v>1941</v>
      </c>
      <c r="B1315" s="95" t="s">
        <v>153</v>
      </c>
      <c r="C1315" s="76" t="s">
        <v>21</v>
      </c>
      <c r="D1315" s="76" t="s">
        <v>59</v>
      </c>
      <c r="E1315" s="95" t="s">
        <v>38</v>
      </c>
      <c r="F1315" s="95" t="s">
        <v>3231</v>
      </c>
      <c r="G1315" s="95" t="s">
        <v>3266</v>
      </c>
      <c r="H1315" s="95" t="s">
        <v>78</v>
      </c>
      <c r="I1315" s="45" t="s">
        <v>3334</v>
      </c>
      <c r="J1315" s="95" t="str">
        <f>LEFT(DLILibrary[[#This Row],[DLI]], 3)</f>
        <v>DLR</v>
      </c>
      <c r="K1315" s="121">
        <v>7</v>
      </c>
      <c r="L1315" s="121">
        <f>IF(DLILibrary[[#This Row],[DLI/DLR]]="DLI",IF(J1316="DLR",0,DLILibrary[[#This Row],[Value of DLI (in mln)]]),DLILibrary[[#This Row],[Value of DLI (in mln)]])</f>
        <v>7</v>
      </c>
      <c r="M1315" s="239">
        <f>IF(DLILibrary[[#This Row],[DLI/DLR]]="DLI",DLILibrary[[#This Row],[Value of DLI (in mln)]]/(VLOOKUP(DLILibrary[[#This Row],[Project ID]],'RBF Projects'!A:U,12,FALSE)),0)</f>
        <v>0</v>
      </c>
      <c r="N1315" s="95" t="s">
        <v>62</v>
      </c>
      <c r="O1315" s="45" t="s">
        <v>472</v>
      </c>
      <c r="P1315" s="76" t="s">
        <v>29</v>
      </c>
      <c r="Q1315" s="95" t="s">
        <v>2098</v>
      </c>
      <c r="R1315" s="76" t="s">
        <v>2572</v>
      </c>
    </row>
    <row r="1316" spans="1:18" s="78" customFormat="1" x14ac:dyDescent="0.2">
      <c r="A1316" s="77" t="s">
        <v>1942</v>
      </c>
      <c r="B1316" s="78" t="s">
        <v>1964</v>
      </c>
      <c r="C1316" s="77" t="s">
        <v>24</v>
      </c>
      <c r="D1316" s="77" t="s">
        <v>59</v>
      </c>
      <c r="E1316" s="78" t="s">
        <v>102</v>
      </c>
      <c r="F1316" s="78" t="s">
        <v>3230</v>
      </c>
      <c r="G1316" s="78" t="s">
        <v>53</v>
      </c>
      <c r="H1316" s="78" t="s">
        <v>78</v>
      </c>
      <c r="I1316" s="129" t="s">
        <v>3335</v>
      </c>
      <c r="J1316" s="130" t="str">
        <f>LEFT(DLILibrary[[#This Row],[DLI]], 3)</f>
        <v>DLI</v>
      </c>
      <c r="K1316" s="131">
        <f>K1317</f>
        <v>25</v>
      </c>
      <c r="L1316" s="131">
        <f>IF(DLILibrary[[#This Row],[DLI/DLR]]="DLI",IF(J1317="DLR",0,DLILibrary[[#This Row],[Value of DLI (in mln)]]),DLILibrary[[#This Row],[Value of DLI (in mln)]])</f>
        <v>0</v>
      </c>
      <c r="M1316" s="239">
        <f>IF(DLILibrary[[#This Row],[DLI/DLR]]="DLI",DLILibrary[[#This Row],[Value of DLI (in mln)]]/(VLOOKUP(DLILibrary[[#This Row],[Project ID]],'RBF Projects'!A:U,12,FALSE)),0)</f>
        <v>0.12254901960784313</v>
      </c>
      <c r="N1316" s="78" t="s">
        <v>61</v>
      </c>
      <c r="O1316" s="144" t="s">
        <v>817</v>
      </c>
      <c r="P1316" s="77" t="s">
        <v>28</v>
      </c>
      <c r="Q1316" s="78" t="s">
        <v>2101</v>
      </c>
      <c r="R1316" s="77" t="s">
        <v>2279</v>
      </c>
    </row>
    <row r="1317" spans="1:18" outlineLevel="1" x14ac:dyDescent="0.2">
      <c r="A1317" s="76" t="s">
        <v>1942</v>
      </c>
      <c r="B1317" s="95" t="s">
        <v>1964</v>
      </c>
      <c r="C1317" s="76" t="s">
        <v>24</v>
      </c>
      <c r="D1317" s="76" t="s">
        <v>59</v>
      </c>
      <c r="E1317" s="95" t="s">
        <v>102</v>
      </c>
      <c r="F1317" s="95" t="s">
        <v>3230</v>
      </c>
      <c r="G1317" s="95" t="s">
        <v>53</v>
      </c>
      <c r="H1317" s="95" t="s">
        <v>78</v>
      </c>
      <c r="I1317" s="45" t="s">
        <v>2102</v>
      </c>
      <c r="J1317" s="95" t="str">
        <f>LEFT(DLILibrary[[#This Row],[DLI]], 3)</f>
        <v>DLR</v>
      </c>
      <c r="K1317" s="121">
        <v>25</v>
      </c>
      <c r="L1317" s="121">
        <f>IF(DLILibrary[[#This Row],[DLI/DLR]]="DLI",IF(J1318="DLR",0,DLILibrary[[#This Row],[Value of DLI (in mln)]]),DLILibrary[[#This Row],[Value of DLI (in mln)]])</f>
        <v>25</v>
      </c>
      <c r="M1317" s="239">
        <f>IF(DLILibrary[[#This Row],[DLI/DLR]]="DLI",DLILibrary[[#This Row],[Value of DLI (in mln)]]/(VLOOKUP(DLILibrary[[#This Row],[Project ID]],'RBF Projects'!A:U,12,FALSE)),0)</f>
        <v>0</v>
      </c>
      <c r="N1317" s="95" t="s">
        <v>61</v>
      </c>
      <c r="O1317" s="45" t="s">
        <v>2103</v>
      </c>
      <c r="P1317" s="76" t="s">
        <v>28</v>
      </c>
      <c r="Q1317" s="95" t="s">
        <v>2101</v>
      </c>
      <c r="R1317" s="76" t="s">
        <v>2572</v>
      </c>
    </row>
    <row r="1318" spans="1:18" x14ac:dyDescent="0.2">
      <c r="A1318" s="76" t="s">
        <v>1942</v>
      </c>
      <c r="B1318" s="95" t="s">
        <v>1964</v>
      </c>
      <c r="C1318" s="76" t="s">
        <v>24</v>
      </c>
      <c r="D1318" s="76" t="s">
        <v>59</v>
      </c>
      <c r="E1318" s="95" t="s">
        <v>102</v>
      </c>
      <c r="F1318" s="95" t="s">
        <v>3230</v>
      </c>
      <c r="G1318" s="95" t="s">
        <v>3293</v>
      </c>
      <c r="H1318" s="95" t="s">
        <v>78</v>
      </c>
      <c r="I1318" s="135" t="s">
        <v>2104</v>
      </c>
      <c r="J1318" s="136" t="str">
        <f>LEFT(DLILibrary[[#This Row],[DLI]], 3)</f>
        <v>DLI</v>
      </c>
      <c r="K1318" s="137">
        <f>SUM(K1319:K1321)</f>
        <v>22.5</v>
      </c>
      <c r="L1318" s="137">
        <f>IF(DLILibrary[[#This Row],[DLI/DLR]]="DLI",IF(J1319="DLR",0,DLILibrary[[#This Row],[Value of DLI (in mln)]]),DLILibrary[[#This Row],[Value of DLI (in mln)]])</f>
        <v>0</v>
      </c>
      <c r="M1318" s="239">
        <f>IF(DLILibrary[[#This Row],[DLI/DLR]]="DLI",DLILibrary[[#This Row],[Value of DLI (in mln)]]/(VLOOKUP(DLILibrary[[#This Row],[Project ID]],'RBF Projects'!A:U,12,FALSE)),0)</f>
        <v>0.11029411764705882</v>
      </c>
      <c r="N1318" s="95" t="s">
        <v>61</v>
      </c>
      <c r="O1318" s="138" t="s">
        <v>597</v>
      </c>
      <c r="P1318" s="76" t="s">
        <v>28</v>
      </c>
      <c r="Q1318" s="95" t="s">
        <v>2101</v>
      </c>
      <c r="R1318" s="76" t="s">
        <v>2279</v>
      </c>
    </row>
    <row r="1319" spans="1:18" outlineLevel="1" x14ac:dyDescent="0.2">
      <c r="A1319" s="76" t="s">
        <v>1942</v>
      </c>
      <c r="B1319" s="95" t="s">
        <v>1964</v>
      </c>
      <c r="C1319" s="76" t="s">
        <v>24</v>
      </c>
      <c r="D1319" s="76" t="s">
        <v>59</v>
      </c>
      <c r="E1319" s="95" t="s">
        <v>102</v>
      </c>
      <c r="F1319" s="95" t="s">
        <v>3230</v>
      </c>
      <c r="G1319" s="95" t="s">
        <v>3293</v>
      </c>
      <c r="H1319" s="95" t="s">
        <v>78</v>
      </c>
      <c r="I1319" s="45" t="s">
        <v>2107</v>
      </c>
      <c r="J1319" s="95" t="str">
        <f>LEFT(DLILibrary[[#This Row],[DLI]], 3)</f>
        <v>DLR</v>
      </c>
      <c r="K1319" s="121">
        <v>7.5</v>
      </c>
      <c r="L1319" s="121">
        <f>IF(DLILibrary[[#This Row],[DLI/DLR]]="DLI",IF(J1320="DLR",0,DLILibrary[[#This Row],[Value of DLI (in mln)]]),DLILibrary[[#This Row],[Value of DLI (in mln)]])</f>
        <v>7.5</v>
      </c>
      <c r="M1319" s="239">
        <f>IF(DLILibrary[[#This Row],[DLI/DLR]]="DLI",DLILibrary[[#This Row],[Value of DLI (in mln)]]/(VLOOKUP(DLILibrary[[#This Row],[Project ID]],'RBF Projects'!A:U,12,FALSE)),0)</f>
        <v>0</v>
      </c>
      <c r="N1319" s="95" t="s">
        <v>61</v>
      </c>
      <c r="O1319" s="45" t="s">
        <v>2105</v>
      </c>
      <c r="P1319" s="76" t="s">
        <v>28</v>
      </c>
      <c r="Q1319" s="95" t="s">
        <v>2101</v>
      </c>
      <c r="R1319" s="76" t="s">
        <v>2572</v>
      </c>
    </row>
    <row r="1320" spans="1:18" outlineLevel="1" x14ac:dyDescent="0.2">
      <c r="A1320" s="76" t="s">
        <v>1942</v>
      </c>
      <c r="B1320" s="95" t="s">
        <v>1964</v>
      </c>
      <c r="C1320" s="76" t="s">
        <v>24</v>
      </c>
      <c r="D1320" s="76" t="s">
        <v>59</v>
      </c>
      <c r="E1320" s="95" t="s">
        <v>102</v>
      </c>
      <c r="F1320" s="95" t="s">
        <v>3230</v>
      </c>
      <c r="G1320" s="95" t="s">
        <v>3293</v>
      </c>
      <c r="H1320" s="95" t="s">
        <v>78</v>
      </c>
      <c r="I1320" s="45" t="s">
        <v>2106</v>
      </c>
      <c r="J1320" s="95" t="str">
        <f>LEFT(DLILibrary[[#This Row],[DLI]], 3)</f>
        <v>DLR</v>
      </c>
      <c r="K1320" s="121">
        <v>7.5</v>
      </c>
      <c r="L1320" s="121">
        <f>IF(DLILibrary[[#This Row],[DLI/DLR]]="DLI",IF(J1321="DLR",0,DLILibrary[[#This Row],[Value of DLI (in mln)]]),DLILibrary[[#This Row],[Value of DLI (in mln)]])</f>
        <v>7.5</v>
      </c>
      <c r="M1320" s="239">
        <f>IF(DLILibrary[[#This Row],[DLI/DLR]]="DLI",DLILibrary[[#This Row],[Value of DLI (in mln)]]/(VLOOKUP(DLILibrary[[#This Row],[Project ID]],'RBF Projects'!A:U,12,FALSE)),0)</f>
        <v>0</v>
      </c>
      <c r="N1320" s="95" t="s">
        <v>61</v>
      </c>
      <c r="O1320" s="45" t="s">
        <v>2105</v>
      </c>
      <c r="P1320" s="76" t="s">
        <v>28</v>
      </c>
      <c r="Q1320" s="95" t="s">
        <v>2101</v>
      </c>
      <c r="R1320" s="76" t="s">
        <v>2572</v>
      </c>
    </row>
    <row r="1321" spans="1:18" outlineLevel="1" x14ac:dyDescent="0.2">
      <c r="A1321" s="76" t="s">
        <v>1942</v>
      </c>
      <c r="B1321" s="95" t="s">
        <v>1964</v>
      </c>
      <c r="C1321" s="76" t="s">
        <v>24</v>
      </c>
      <c r="D1321" s="76" t="s">
        <v>59</v>
      </c>
      <c r="E1321" s="95" t="s">
        <v>102</v>
      </c>
      <c r="F1321" s="95" t="s">
        <v>3230</v>
      </c>
      <c r="G1321" s="95" t="s">
        <v>3293</v>
      </c>
      <c r="H1321" s="95" t="s">
        <v>78</v>
      </c>
      <c r="I1321" s="45" t="s">
        <v>2108</v>
      </c>
      <c r="J1321" s="95" t="str">
        <f>LEFT(DLILibrary[[#This Row],[DLI]], 3)</f>
        <v>DLR</v>
      </c>
      <c r="K1321" s="121">
        <v>7.5</v>
      </c>
      <c r="L1321" s="121">
        <f>IF(DLILibrary[[#This Row],[DLI/DLR]]="DLI",IF(J1322="DLR",0,DLILibrary[[#This Row],[Value of DLI (in mln)]]),DLILibrary[[#This Row],[Value of DLI (in mln)]])</f>
        <v>7.5</v>
      </c>
      <c r="M1321" s="239">
        <f>IF(DLILibrary[[#This Row],[DLI/DLR]]="DLI",DLILibrary[[#This Row],[Value of DLI (in mln)]]/(VLOOKUP(DLILibrary[[#This Row],[Project ID]],'RBF Projects'!A:U,12,FALSE)),0)</f>
        <v>0</v>
      </c>
      <c r="N1321" s="95" t="s">
        <v>61</v>
      </c>
      <c r="O1321" s="45" t="s">
        <v>2105</v>
      </c>
      <c r="P1321" s="76" t="s">
        <v>28</v>
      </c>
      <c r="Q1321" s="95" t="s">
        <v>2101</v>
      </c>
      <c r="R1321" s="76" t="s">
        <v>2572</v>
      </c>
    </row>
    <row r="1322" spans="1:18" x14ac:dyDescent="0.2">
      <c r="A1322" s="76" t="s">
        <v>1942</v>
      </c>
      <c r="B1322" s="95" t="s">
        <v>1964</v>
      </c>
      <c r="C1322" s="76" t="s">
        <v>24</v>
      </c>
      <c r="D1322" s="76" t="s">
        <v>59</v>
      </c>
      <c r="E1322" s="95" t="s">
        <v>102</v>
      </c>
      <c r="F1322" s="95" t="s">
        <v>2810</v>
      </c>
      <c r="G1322" s="95" t="s">
        <v>2817</v>
      </c>
      <c r="H1322" s="95" t="s">
        <v>74</v>
      </c>
      <c r="I1322" s="135" t="s">
        <v>2969</v>
      </c>
      <c r="J1322" s="136" t="str">
        <f>LEFT(DLILibrary[[#This Row],[DLI]], 3)</f>
        <v>DLI</v>
      </c>
      <c r="K1322" s="137">
        <f>SUM(K1323:K1324)</f>
        <v>0</v>
      </c>
      <c r="L1322" s="137">
        <f>IF(DLILibrary[[#This Row],[DLI/DLR]]="DLI",IF(J1323="DLR",0,DLILibrary[[#This Row],[Value of DLI (in mln)]]),DLILibrary[[#This Row],[Value of DLI (in mln)]])</f>
        <v>0</v>
      </c>
      <c r="M1322" s="239">
        <f>IF(DLILibrary[[#This Row],[DLI/DLR]]="DLI",DLILibrary[[#This Row],[Value of DLI (in mln)]]/(VLOOKUP(DLILibrary[[#This Row],[Project ID]],'RBF Projects'!A:U,12,FALSE)),0)</f>
        <v>0</v>
      </c>
      <c r="N1322" s="95" t="s">
        <v>62</v>
      </c>
      <c r="O1322" s="138" t="s">
        <v>472</v>
      </c>
      <c r="P1322" s="76" t="s">
        <v>28</v>
      </c>
      <c r="Q1322" s="95" t="s">
        <v>2970</v>
      </c>
      <c r="R1322" s="76" t="s">
        <v>2279</v>
      </c>
    </row>
    <row r="1323" spans="1:18" outlineLevel="1" x14ac:dyDescent="0.2">
      <c r="A1323" s="76" t="s">
        <v>1942</v>
      </c>
      <c r="B1323" s="95" t="s">
        <v>1964</v>
      </c>
      <c r="C1323" s="76" t="s">
        <v>24</v>
      </c>
      <c r="D1323" s="76" t="s">
        <v>59</v>
      </c>
      <c r="E1323" s="95" t="s">
        <v>102</v>
      </c>
      <c r="F1323" s="95" t="s">
        <v>2810</v>
      </c>
      <c r="G1323" s="95" t="s">
        <v>2817</v>
      </c>
      <c r="H1323" s="95" t="s">
        <v>74</v>
      </c>
      <c r="I1323" s="45" t="s">
        <v>2109</v>
      </c>
      <c r="J1323" s="95" t="str">
        <f>LEFT(DLILibrary[[#This Row],[DLI]], 3)</f>
        <v>DLR</v>
      </c>
      <c r="K1323" s="121">
        <v>0</v>
      </c>
      <c r="L1323" s="121">
        <f>IF(DLILibrary[[#This Row],[DLI/DLR]]="DLI",IF(J1324="DLR",0,DLILibrary[[#This Row],[Value of DLI (in mln)]]),DLILibrary[[#This Row],[Value of DLI (in mln)]])</f>
        <v>0</v>
      </c>
      <c r="M1323" s="239">
        <f>IF(DLILibrary[[#This Row],[DLI/DLR]]="DLI",DLILibrary[[#This Row],[Value of DLI (in mln)]]/(VLOOKUP(DLILibrary[[#This Row],[Project ID]],'RBF Projects'!A:U,12,FALSE)),0)</f>
        <v>0</v>
      </c>
      <c r="N1323" s="95" t="s">
        <v>62</v>
      </c>
      <c r="O1323" s="138" t="s">
        <v>472</v>
      </c>
      <c r="P1323" s="76" t="s">
        <v>28</v>
      </c>
      <c r="Q1323" s="95" t="s">
        <v>2970</v>
      </c>
      <c r="R1323" s="76" t="s">
        <v>2572</v>
      </c>
    </row>
    <row r="1324" spans="1:18" outlineLevel="1" x14ac:dyDescent="0.2">
      <c r="A1324" s="76" t="s">
        <v>1942</v>
      </c>
      <c r="B1324" s="95" t="s">
        <v>1964</v>
      </c>
      <c r="C1324" s="76" t="s">
        <v>24</v>
      </c>
      <c r="D1324" s="76" t="s">
        <v>59</v>
      </c>
      <c r="E1324" s="95" t="s">
        <v>102</v>
      </c>
      <c r="F1324" s="95" t="s">
        <v>2810</v>
      </c>
      <c r="G1324" s="95" t="s">
        <v>2817</v>
      </c>
      <c r="H1324" s="95" t="s">
        <v>74</v>
      </c>
      <c r="I1324" s="45" t="s">
        <v>2110</v>
      </c>
      <c r="J1324" s="95" t="str">
        <f>LEFT(DLILibrary[[#This Row],[DLI]], 3)</f>
        <v>DLR</v>
      </c>
      <c r="K1324" s="121">
        <v>0</v>
      </c>
      <c r="L1324" s="121">
        <f>IF(DLILibrary[[#This Row],[DLI/DLR]]="DLI",IF(J1325="DLR",0,DLILibrary[[#This Row],[Value of DLI (in mln)]]),DLILibrary[[#This Row],[Value of DLI (in mln)]])</f>
        <v>0</v>
      </c>
      <c r="M1324" s="239">
        <f>IF(DLILibrary[[#This Row],[DLI/DLR]]="DLI",DLILibrary[[#This Row],[Value of DLI (in mln)]]/(VLOOKUP(DLILibrary[[#This Row],[Project ID]],'RBF Projects'!A:U,12,FALSE)),0)</f>
        <v>0</v>
      </c>
      <c r="N1324" s="95" t="s">
        <v>62</v>
      </c>
      <c r="O1324" s="138" t="s">
        <v>472</v>
      </c>
      <c r="P1324" s="76" t="s">
        <v>28</v>
      </c>
      <c r="Q1324" s="95" t="s">
        <v>2970</v>
      </c>
      <c r="R1324" s="76" t="s">
        <v>2572</v>
      </c>
    </row>
    <row r="1325" spans="1:18" x14ac:dyDescent="0.2">
      <c r="A1325" s="76" t="s">
        <v>1942</v>
      </c>
      <c r="B1325" s="95" t="s">
        <v>1964</v>
      </c>
      <c r="C1325" s="76" t="s">
        <v>24</v>
      </c>
      <c r="D1325" s="76" t="s">
        <v>59</v>
      </c>
      <c r="E1325" s="95" t="s">
        <v>102</v>
      </c>
      <c r="F1325" s="95" t="s">
        <v>3232</v>
      </c>
      <c r="G1325" s="95" t="s">
        <v>2831</v>
      </c>
      <c r="H1325" s="95" t="s">
        <v>78</v>
      </c>
      <c r="I1325" s="135" t="s">
        <v>2111</v>
      </c>
      <c r="J1325" s="136" t="str">
        <f>LEFT(DLILibrary[[#This Row],[DLI]], 3)</f>
        <v>DLI</v>
      </c>
      <c r="K1325" s="137">
        <f>SUM(K1326:K1327)</f>
        <v>14.95</v>
      </c>
      <c r="L1325" s="137">
        <f>IF(DLILibrary[[#This Row],[DLI/DLR]]="DLI",IF(J1326="DLR",0,DLILibrary[[#This Row],[Value of DLI (in mln)]]),DLILibrary[[#This Row],[Value of DLI (in mln)]])</f>
        <v>0</v>
      </c>
      <c r="M1325" s="239">
        <f>IF(DLILibrary[[#This Row],[DLI/DLR]]="DLI",DLILibrary[[#This Row],[Value of DLI (in mln)]]/(VLOOKUP(DLILibrary[[#This Row],[Project ID]],'RBF Projects'!A:U,12,FALSE)),0)</f>
        <v>7.3284313725490199E-2</v>
      </c>
      <c r="N1325" s="95" t="s">
        <v>61</v>
      </c>
      <c r="O1325" s="45" t="s">
        <v>817</v>
      </c>
      <c r="P1325" s="76" t="s">
        <v>28</v>
      </c>
      <c r="Q1325" s="95" t="s">
        <v>2130</v>
      </c>
      <c r="R1325" s="76" t="s">
        <v>2279</v>
      </c>
    </row>
    <row r="1326" spans="1:18" outlineLevel="1" x14ac:dyDescent="0.2">
      <c r="A1326" s="76" t="s">
        <v>1942</v>
      </c>
      <c r="B1326" s="95" t="s">
        <v>1964</v>
      </c>
      <c r="C1326" s="76" t="s">
        <v>24</v>
      </c>
      <c r="D1326" s="76" t="s">
        <v>59</v>
      </c>
      <c r="E1326" s="95" t="s">
        <v>102</v>
      </c>
      <c r="F1326" s="95" t="s">
        <v>3232</v>
      </c>
      <c r="G1326" s="95" t="s">
        <v>2831</v>
      </c>
      <c r="H1326" s="95" t="s">
        <v>74</v>
      </c>
      <c r="I1326" s="45" t="s">
        <v>3336</v>
      </c>
      <c r="J1326" s="95" t="str">
        <f>LEFT(DLILibrary[[#This Row],[DLI]], 3)</f>
        <v>DLR</v>
      </c>
      <c r="K1326" s="121">
        <v>3.25</v>
      </c>
      <c r="L1326" s="121">
        <f>IF(DLILibrary[[#This Row],[DLI/DLR]]="DLI",IF(J1327="DLR",0,DLILibrary[[#This Row],[Value of DLI (in mln)]]),DLILibrary[[#This Row],[Value of DLI (in mln)]])</f>
        <v>3.25</v>
      </c>
      <c r="M1326" s="239">
        <f>IF(DLILibrary[[#This Row],[DLI/DLR]]="DLI",DLILibrary[[#This Row],[Value of DLI (in mln)]]/(VLOOKUP(DLILibrary[[#This Row],[Project ID]],'RBF Projects'!A:U,12,FALSE)),0)</f>
        <v>0</v>
      </c>
      <c r="N1326" s="95" t="s">
        <v>61</v>
      </c>
      <c r="O1326" s="165" t="s">
        <v>2112</v>
      </c>
      <c r="P1326" s="76" t="s">
        <v>28</v>
      </c>
      <c r="Q1326" s="95" t="s">
        <v>2130</v>
      </c>
      <c r="R1326" s="76" t="s">
        <v>2572</v>
      </c>
    </row>
    <row r="1327" spans="1:18" outlineLevel="1" x14ac:dyDescent="0.2">
      <c r="A1327" s="76" t="s">
        <v>1942</v>
      </c>
      <c r="B1327" s="95" t="s">
        <v>1964</v>
      </c>
      <c r="C1327" s="76" t="s">
        <v>24</v>
      </c>
      <c r="D1327" s="76" t="s">
        <v>59</v>
      </c>
      <c r="E1327" s="95" t="s">
        <v>102</v>
      </c>
      <c r="F1327" s="95" t="s">
        <v>3232</v>
      </c>
      <c r="G1327" s="95" t="s">
        <v>2831</v>
      </c>
      <c r="H1327" s="95" t="s">
        <v>74</v>
      </c>
      <c r="I1327" s="45" t="s">
        <v>3337</v>
      </c>
      <c r="J1327" s="95" t="str">
        <f>LEFT(DLILibrary[[#This Row],[DLI]], 3)</f>
        <v>DLR</v>
      </c>
      <c r="K1327" s="121">
        <v>11.7</v>
      </c>
      <c r="L1327" s="121">
        <f>IF(DLILibrary[[#This Row],[DLI/DLR]]="DLI",IF(J1328="DLR",0,DLILibrary[[#This Row],[Value of DLI (in mln)]]),DLILibrary[[#This Row],[Value of DLI (in mln)]])</f>
        <v>11.7</v>
      </c>
      <c r="M1327" s="239">
        <f>IF(DLILibrary[[#This Row],[DLI/DLR]]="DLI",DLILibrary[[#This Row],[Value of DLI (in mln)]]/(VLOOKUP(DLILibrary[[#This Row],[Project ID]],'RBF Projects'!A:U,12,FALSE)),0)</f>
        <v>0</v>
      </c>
      <c r="N1327" s="95" t="s">
        <v>61</v>
      </c>
      <c r="O1327" s="165" t="s">
        <v>2113</v>
      </c>
      <c r="P1327" s="76" t="s">
        <v>28</v>
      </c>
      <c r="Q1327" s="95" t="s">
        <v>2130</v>
      </c>
      <c r="R1327" s="76" t="s">
        <v>2572</v>
      </c>
    </row>
    <row r="1328" spans="1:18" x14ac:dyDescent="0.2">
      <c r="A1328" s="76" t="s">
        <v>1942</v>
      </c>
      <c r="B1328" s="95" t="s">
        <v>1964</v>
      </c>
      <c r="C1328" s="76" t="s">
        <v>24</v>
      </c>
      <c r="D1328" s="76" t="s">
        <v>59</v>
      </c>
      <c r="E1328" s="95" t="s">
        <v>102</v>
      </c>
      <c r="F1328" s="95" t="s">
        <v>3238</v>
      </c>
      <c r="G1328" s="95" t="s">
        <v>2872</v>
      </c>
      <c r="H1328" s="95" t="s">
        <v>78</v>
      </c>
      <c r="I1328" s="135" t="s">
        <v>2114</v>
      </c>
      <c r="J1328" s="136" t="str">
        <f>LEFT(DLILibrary[[#This Row],[DLI]], 3)</f>
        <v>DLI</v>
      </c>
      <c r="K1328" s="137">
        <f>SUM(K1329)</f>
        <v>13</v>
      </c>
      <c r="L1328" s="137">
        <f>IF(DLILibrary[[#This Row],[DLI/DLR]]="DLI",IF(J1329="DLR",0,DLILibrary[[#This Row],[Value of DLI (in mln)]]),DLILibrary[[#This Row],[Value of DLI (in mln)]])</f>
        <v>0</v>
      </c>
      <c r="M1328" s="239">
        <f>IF(DLILibrary[[#This Row],[DLI/DLR]]="DLI",DLILibrary[[#This Row],[Value of DLI (in mln)]]/(VLOOKUP(DLILibrary[[#This Row],[Project ID]],'RBF Projects'!A:U,12,FALSE)),0)</f>
        <v>6.3725490196078427E-2</v>
      </c>
      <c r="N1328" s="95" t="s">
        <v>61</v>
      </c>
      <c r="O1328" s="138" t="s">
        <v>597</v>
      </c>
      <c r="P1328" s="76" t="s">
        <v>28</v>
      </c>
      <c r="Q1328" s="95" t="s">
        <v>2131</v>
      </c>
      <c r="R1328" s="76" t="s">
        <v>2279</v>
      </c>
    </row>
    <row r="1329" spans="1:18" outlineLevel="1" x14ac:dyDescent="0.2">
      <c r="A1329" s="76" t="s">
        <v>1942</v>
      </c>
      <c r="B1329" s="95" t="s">
        <v>1964</v>
      </c>
      <c r="C1329" s="76" t="s">
        <v>24</v>
      </c>
      <c r="D1329" s="76" t="s">
        <v>59</v>
      </c>
      <c r="E1329" s="95" t="s">
        <v>102</v>
      </c>
      <c r="F1329" s="95" t="s">
        <v>3238</v>
      </c>
      <c r="G1329" s="95" t="s">
        <v>2872</v>
      </c>
      <c r="H1329" s="95" t="s">
        <v>74</v>
      </c>
      <c r="I1329" s="45" t="s">
        <v>2115</v>
      </c>
      <c r="J1329" s="95" t="str">
        <f>LEFT(DLILibrary[[#This Row],[DLI]], 3)</f>
        <v>DLR</v>
      </c>
      <c r="K1329" s="121">
        <v>13</v>
      </c>
      <c r="L1329" s="121">
        <f>IF(DLILibrary[[#This Row],[DLI/DLR]]="DLI",IF(J1330="DLR",0,DLILibrary[[#This Row],[Value of DLI (in mln)]]),DLILibrary[[#This Row],[Value of DLI (in mln)]])</f>
        <v>13</v>
      </c>
      <c r="M1329" s="239">
        <f>IF(DLILibrary[[#This Row],[DLI/DLR]]="DLI",DLILibrary[[#This Row],[Value of DLI (in mln)]]/(VLOOKUP(DLILibrary[[#This Row],[Project ID]],'RBF Projects'!A:U,12,FALSE)),0)</f>
        <v>0</v>
      </c>
      <c r="N1329" s="95" t="s">
        <v>61</v>
      </c>
      <c r="O1329" s="45" t="s">
        <v>2116</v>
      </c>
      <c r="P1329" s="76" t="s">
        <v>28</v>
      </c>
      <c r="Q1329" s="95" t="s">
        <v>2131</v>
      </c>
      <c r="R1329" s="76" t="s">
        <v>2572</v>
      </c>
    </row>
    <row r="1330" spans="1:18" x14ac:dyDescent="0.2">
      <c r="A1330" s="76" t="s">
        <v>1942</v>
      </c>
      <c r="B1330" s="95" t="s">
        <v>1964</v>
      </c>
      <c r="C1330" s="76" t="s">
        <v>24</v>
      </c>
      <c r="D1330" s="76" t="s">
        <v>59</v>
      </c>
      <c r="E1330" s="95" t="s">
        <v>102</v>
      </c>
      <c r="F1330" s="95" t="s">
        <v>3238</v>
      </c>
      <c r="G1330" s="95" t="s">
        <v>1524</v>
      </c>
      <c r="H1330" s="95" t="s">
        <v>78</v>
      </c>
      <c r="I1330" s="135" t="s">
        <v>2117</v>
      </c>
      <c r="J1330" s="136" t="str">
        <f>LEFT(DLILibrary[[#This Row],[DLI]], 3)</f>
        <v>DLI</v>
      </c>
      <c r="K1330" s="137">
        <f>SUM(K1331:K1332)</f>
        <v>12.5</v>
      </c>
      <c r="L1330" s="137">
        <f>IF(DLILibrary[[#This Row],[DLI/DLR]]="DLI",IF(J1331="DLR",0,DLILibrary[[#This Row],[Value of DLI (in mln)]]),DLILibrary[[#This Row],[Value of DLI (in mln)]])</f>
        <v>0</v>
      </c>
      <c r="M1330" s="239">
        <f>IF(DLILibrary[[#This Row],[DLI/DLR]]="DLI",DLILibrary[[#This Row],[Value of DLI (in mln)]]/(VLOOKUP(DLILibrary[[#This Row],[Project ID]],'RBF Projects'!A:U,12,FALSE)),0)</f>
        <v>6.1274509803921566E-2</v>
      </c>
      <c r="N1330" s="95" t="s">
        <v>995</v>
      </c>
      <c r="O1330" s="138" t="s">
        <v>597</v>
      </c>
      <c r="P1330" s="76" t="s">
        <v>28</v>
      </c>
      <c r="Q1330" s="95" t="s">
        <v>995</v>
      </c>
      <c r="R1330" s="76" t="s">
        <v>2279</v>
      </c>
    </row>
    <row r="1331" spans="1:18" outlineLevel="1" x14ac:dyDescent="0.2">
      <c r="A1331" s="76" t="s">
        <v>1942</v>
      </c>
      <c r="B1331" s="95" t="s">
        <v>1964</v>
      </c>
      <c r="C1331" s="76" t="s">
        <v>24</v>
      </c>
      <c r="D1331" s="76" t="s">
        <v>59</v>
      </c>
      <c r="E1331" s="95" t="s">
        <v>102</v>
      </c>
      <c r="F1331" s="95" t="s">
        <v>3238</v>
      </c>
      <c r="G1331" s="95" t="s">
        <v>1524</v>
      </c>
      <c r="H1331" s="95" t="s">
        <v>74</v>
      </c>
      <c r="I1331" s="45" t="s">
        <v>2119</v>
      </c>
      <c r="J1331" s="95" t="str">
        <f>LEFT(DLILibrary[[#This Row],[DLI]], 3)</f>
        <v>DLR</v>
      </c>
      <c r="K1331" s="121">
        <v>2.5</v>
      </c>
      <c r="L1331" s="121">
        <f>IF(DLILibrary[[#This Row],[DLI/DLR]]="DLI",IF(J1332="DLR",0,DLILibrary[[#This Row],[Value of DLI (in mln)]]),DLILibrary[[#This Row],[Value of DLI (in mln)]])</f>
        <v>2.5</v>
      </c>
      <c r="M1331" s="239">
        <f>IF(DLILibrary[[#This Row],[DLI/DLR]]="DLI",DLILibrary[[#This Row],[Value of DLI (in mln)]]/(VLOOKUP(DLILibrary[[#This Row],[Project ID]],'RBF Projects'!A:U,12,FALSE)),0)</f>
        <v>0</v>
      </c>
      <c r="N1331" s="95" t="s">
        <v>62</v>
      </c>
      <c r="O1331" s="45" t="s">
        <v>472</v>
      </c>
      <c r="P1331" s="76" t="s">
        <v>28</v>
      </c>
      <c r="Q1331" s="95" t="s">
        <v>2132</v>
      </c>
      <c r="R1331" s="76" t="s">
        <v>2572</v>
      </c>
    </row>
    <row r="1332" spans="1:18" outlineLevel="1" x14ac:dyDescent="0.2">
      <c r="A1332" s="76" t="s">
        <v>1942</v>
      </c>
      <c r="B1332" s="95" t="s">
        <v>1964</v>
      </c>
      <c r="C1332" s="76" t="s">
        <v>24</v>
      </c>
      <c r="D1332" s="76" t="s">
        <v>59</v>
      </c>
      <c r="E1332" s="95" t="s">
        <v>102</v>
      </c>
      <c r="F1332" s="95" t="s">
        <v>3238</v>
      </c>
      <c r="G1332" s="95" t="s">
        <v>1524</v>
      </c>
      <c r="H1332" s="95" t="s">
        <v>78</v>
      </c>
      <c r="I1332" s="45" t="s">
        <v>2120</v>
      </c>
      <c r="J1332" s="95" t="str">
        <f>LEFT(DLILibrary[[#This Row],[DLI]], 3)</f>
        <v>DLR</v>
      </c>
      <c r="K1332" s="121">
        <v>10</v>
      </c>
      <c r="L1332" s="121">
        <f>IF(DLILibrary[[#This Row],[DLI/DLR]]="DLI",IF(J1333="DLR",0,DLILibrary[[#This Row],[Value of DLI (in mln)]]),DLILibrary[[#This Row],[Value of DLI (in mln)]])</f>
        <v>10</v>
      </c>
      <c r="M1332" s="239">
        <f>IF(DLILibrary[[#This Row],[DLI/DLR]]="DLI",DLILibrary[[#This Row],[Value of DLI (in mln)]]/(VLOOKUP(DLILibrary[[#This Row],[Project ID]],'RBF Projects'!A:U,12,FALSE)),0)</f>
        <v>0</v>
      </c>
      <c r="N1332" s="95" t="s">
        <v>61</v>
      </c>
      <c r="O1332" s="45" t="s">
        <v>2118</v>
      </c>
      <c r="P1332" s="76" t="s">
        <v>28</v>
      </c>
      <c r="Q1332" s="95" t="s">
        <v>2138</v>
      </c>
      <c r="R1332" s="76" t="s">
        <v>2572</v>
      </c>
    </row>
    <row r="1333" spans="1:18" x14ac:dyDescent="0.2">
      <c r="A1333" s="76" t="s">
        <v>1942</v>
      </c>
      <c r="B1333" s="95" t="s">
        <v>1964</v>
      </c>
      <c r="C1333" s="76" t="s">
        <v>24</v>
      </c>
      <c r="D1333" s="76" t="s">
        <v>59</v>
      </c>
      <c r="E1333" s="95" t="s">
        <v>102</v>
      </c>
      <c r="F1333" s="95" t="s">
        <v>3234</v>
      </c>
      <c r="G1333" s="95" t="s">
        <v>3267</v>
      </c>
      <c r="H1333" s="95" t="s">
        <v>78</v>
      </c>
      <c r="I1333" s="135" t="s">
        <v>2121</v>
      </c>
      <c r="J1333" s="136" t="str">
        <f>LEFT(DLILibrary[[#This Row],[DLI]], 3)</f>
        <v>DLI</v>
      </c>
      <c r="K1333" s="137">
        <f>SUM(K1334:K1336)</f>
        <v>7.6</v>
      </c>
      <c r="L1333" s="137">
        <f>IF(DLILibrary[[#This Row],[DLI/DLR]]="DLI",IF(J1334="DLR",0,DLILibrary[[#This Row],[Value of DLI (in mln)]]),DLILibrary[[#This Row],[Value of DLI (in mln)]])</f>
        <v>0</v>
      </c>
      <c r="M1333" s="239">
        <f>IF(DLILibrary[[#This Row],[DLI/DLR]]="DLI",DLILibrary[[#This Row],[Value of DLI (in mln)]]/(VLOOKUP(DLILibrary[[#This Row],[Project ID]],'RBF Projects'!A:U,12,FALSE)),0)</f>
        <v>3.7254901960784313E-2</v>
      </c>
      <c r="N1333" s="95" t="s">
        <v>62</v>
      </c>
      <c r="O1333" s="138" t="s">
        <v>472</v>
      </c>
      <c r="P1333" s="76" t="s">
        <v>28</v>
      </c>
      <c r="Q1333" s="95" t="s">
        <v>995</v>
      </c>
      <c r="R1333" s="76" t="s">
        <v>2279</v>
      </c>
    </row>
    <row r="1334" spans="1:18" outlineLevel="1" x14ac:dyDescent="0.2">
      <c r="A1334" s="76" t="s">
        <v>1942</v>
      </c>
      <c r="B1334" s="95" t="s">
        <v>1964</v>
      </c>
      <c r="C1334" s="76" t="s">
        <v>24</v>
      </c>
      <c r="D1334" s="76" t="s">
        <v>59</v>
      </c>
      <c r="E1334" s="95" t="s">
        <v>102</v>
      </c>
      <c r="F1334" s="95" t="s">
        <v>3234</v>
      </c>
      <c r="G1334" s="95" t="s">
        <v>3267</v>
      </c>
      <c r="H1334" s="95" t="s">
        <v>75</v>
      </c>
      <c r="I1334" s="45" t="s">
        <v>2122</v>
      </c>
      <c r="J1334" s="95" t="str">
        <f>LEFT(DLILibrary[[#This Row],[DLI]], 3)</f>
        <v>DLR</v>
      </c>
      <c r="K1334" s="121">
        <v>7.6</v>
      </c>
      <c r="L1334" s="121">
        <f>IF(DLILibrary[[#This Row],[DLI/DLR]]="DLI",IF(J1335="DLR",0,DLILibrary[[#This Row],[Value of DLI (in mln)]]),DLILibrary[[#This Row],[Value of DLI (in mln)]])</f>
        <v>7.6</v>
      </c>
      <c r="M1334" s="239">
        <f>IF(DLILibrary[[#This Row],[DLI/DLR]]="DLI",DLILibrary[[#This Row],[Value of DLI (in mln)]]/(VLOOKUP(DLILibrary[[#This Row],[Project ID]],'RBF Projects'!A:U,12,FALSE)),0)</f>
        <v>0</v>
      </c>
      <c r="N1334" s="95" t="s">
        <v>62</v>
      </c>
      <c r="O1334" s="138" t="s">
        <v>472</v>
      </c>
      <c r="P1334" s="76" t="s">
        <v>28</v>
      </c>
      <c r="Q1334" s="95" t="s">
        <v>2137</v>
      </c>
      <c r="R1334" s="76" t="s">
        <v>2572</v>
      </c>
    </row>
    <row r="1335" spans="1:18" outlineLevel="1" x14ac:dyDescent="0.2">
      <c r="A1335" s="76" t="s">
        <v>1942</v>
      </c>
      <c r="B1335" s="95" t="s">
        <v>1964</v>
      </c>
      <c r="C1335" s="76" t="s">
        <v>24</v>
      </c>
      <c r="D1335" s="76" t="s">
        <v>59</v>
      </c>
      <c r="E1335" s="95" t="s">
        <v>102</v>
      </c>
      <c r="F1335" s="95" t="s">
        <v>3234</v>
      </c>
      <c r="G1335" s="95" t="s">
        <v>3267</v>
      </c>
      <c r="H1335" s="95" t="s">
        <v>74</v>
      </c>
      <c r="I1335" s="45" t="s">
        <v>2123</v>
      </c>
      <c r="J1335" s="95" t="str">
        <f>LEFT(DLILibrary[[#This Row],[DLI]], 3)</f>
        <v>DLR</v>
      </c>
      <c r="K1335" s="121">
        <v>0</v>
      </c>
      <c r="L1335" s="121">
        <f>IF(DLILibrary[[#This Row],[DLI/DLR]]="DLI",IF(J1336="DLR",0,DLILibrary[[#This Row],[Value of DLI (in mln)]]),DLILibrary[[#This Row],[Value of DLI (in mln)]])</f>
        <v>0</v>
      </c>
      <c r="M1335" s="239">
        <f>IF(DLILibrary[[#This Row],[DLI/DLR]]="DLI",DLILibrary[[#This Row],[Value of DLI (in mln)]]/(VLOOKUP(DLILibrary[[#This Row],[Project ID]],'RBF Projects'!A:U,12,FALSE)),0)</f>
        <v>0</v>
      </c>
      <c r="N1335" s="95" t="s">
        <v>62</v>
      </c>
      <c r="O1335" s="138" t="s">
        <v>2128</v>
      </c>
      <c r="P1335" s="76" t="s">
        <v>28</v>
      </c>
      <c r="Q1335" s="95" t="s">
        <v>472</v>
      </c>
      <c r="R1335" s="76" t="s">
        <v>2572</v>
      </c>
    </row>
    <row r="1336" spans="1:18" outlineLevel="1" x14ac:dyDescent="0.2">
      <c r="A1336" s="76" t="s">
        <v>1942</v>
      </c>
      <c r="B1336" s="95" t="s">
        <v>1964</v>
      </c>
      <c r="C1336" s="76" t="s">
        <v>24</v>
      </c>
      <c r="D1336" s="76" t="s">
        <v>59</v>
      </c>
      <c r="E1336" s="95" t="s">
        <v>102</v>
      </c>
      <c r="F1336" s="95" t="s">
        <v>3234</v>
      </c>
      <c r="G1336" s="95" t="s">
        <v>3267</v>
      </c>
      <c r="H1336" s="95" t="s">
        <v>74</v>
      </c>
      <c r="I1336" s="45" t="s">
        <v>2124</v>
      </c>
      <c r="J1336" s="95" t="str">
        <f>LEFT(DLILibrary[[#This Row],[DLI]], 3)</f>
        <v>DLR</v>
      </c>
      <c r="K1336" s="121">
        <v>0</v>
      </c>
      <c r="L1336" s="121">
        <f>IF(DLILibrary[[#This Row],[DLI/DLR]]="DLI",IF(J1337="DLR",0,DLILibrary[[#This Row],[Value of DLI (in mln)]]),DLILibrary[[#This Row],[Value of DLI (in mln)]])</f>
        <v>0</v>
      </c>
      <c r="M1336" s="239">
        <f>IF(DLILibrary[[#This Row],[DLI/DLR]]="DLI",DLILibrary[[#This Row],[Value of DLI (in mln)]]/(VLOOKUP(DLILibrary[[#This Row],[Project ID]],'RBF Projects'!A:U,12,FALSE)),0)</f>
        <v>0</v>
      </c>
      <c r="N1336" s="95" t="s">
        <v>62</v>
      </c>
      <c r="O1336" s="138" t="s">
        <v>2128</v>
      </c>
      <c r="P1336" s="76" t="s">
        <v>28</v>
      </c>
      <c r="Q1336" s="95" t="s">
        <v>472</v>
      </c>
      <c r="R1336" s="76" t="s">
        <v>2572</v>
      </c>
    </row>
    <row r="1337" spans="1:18" x14ac:dyDescent="0.2">
      <c r="A1337" s="76" t="s">
        <v>1942</v>
      </c>
      <c r="B1337" s="95" t="s">
        <v>1964</v>
      </c>
      <c r="C1337" s="76" t="s">
        <v>24</v>
      </c>
      <c r="D1337" s="76" t="s">
        <v>59</v>
      </c>
      <c r="E1337" s="95" t="s">
        <v>102</v>
      </c>
      <c r="F1337" s="95" t="s">
        <v>3238</v>
      </c>
      <c r="G1337" s="95" t="s">
        <v>2867</v>
      </c>
      <c r="H1337" s="95" t="s">
        <v>78</v>
      </c>
      <c r="I1337" s="135" t="s">
        <v>2125</v>
      </c>
      <c r="J1337" s="136" t="str">
        <f>LEFT(DLILibrary[[#This Row],[DLI]], 3)</f>
        <v>DLI</v>
      </c>
      <c r="K1337" s="137">
        <f>SUM(K1338:K1341)</f>
        <v>1.95</v>
      </c>
      <c r="L1337" s="137">
        <f>IF(DLILibrary[[#This Row],[DLI/DLR]]="DLI",IF(J1338="DLR",0,DLILibrary[[#This Row],[Value of DLI (in mln)]]),DLILibrary[[#This Row],[Value of DLI (in mln)]])</f>
        <v>0</v>
      </c>
      <c r="M1337" s="239">
        <f>IF(DLILibrary[[#This Row],[DLI/DLR]]="DLI",DLILibrary[[#This Row],[Value of DLI (in mln)]]/(VLOOKUP(DLILibrary[[#This Row],[Project ID]],'RBF Projects'!A:U,12,FALSE)),0)</f>
        <v>9.5588235294117637E-3</v>
      </c>
      <c r="N1337" s="95" t="s">
        <v>62</v>
      </c>
      <c r="O1337" s="138" t="s">
        <v>472</v>
      </c>
      <c r="P1337" s="76" t="s">
        <v>28</v>
      </c>
      <c r="Q1337" s="95" t="s">
        <v>995</v>
      </c>
      <c r="R1337" s="76" t="s">
        <v>2279</v>
      </c>
    </row>
    <row r="1338" spans="1:18" outlineLevel="1" x14ac:dyDescent="0.2">
      <c r="A1338" s="76" t="s">
        <v>1942</v>
      </c>
      <c r="B1338" s="95" t="s">
        <v>1964</v>
      </c>
      <c r="C1338" s="76" t="s">
        <v>24</v>
      </c>
      <c r="D1338" s="76" t="s">
        <v>59</v>
      </c>
      <c r="E1338" s="95" t="s">
        <v>102</v>
      </c>
      <c r="F1338" s="95" t="s">
        <v>3238</v>
      </c>
      <c r="G1338" s="95" t="s">
        <v>2867</v>
      </c>
      <c r="H1338" s="95" t="s">
        <v>74</v>
      </c>
      <c r="I1338" s="45" t="s">
        <v>2971</v>
      </c>
      <c r="J1338" s="95" t="str">
        <f>LEFT(DLILibrary[[#This Row],[DLI]], 3)</f>
        <v>DLR</v>
      </c>
      <c r="K1338" s="121">
        <v>1.95</v>
      </c>
      <c r="L1338" s="121">
        <f>IF(DLILibrary[[#This Row],[DLI/DLR]]="DLI",IF(J1339="DLR",0,DLILibrary[[#This Row],[Value of DLI (in mln)]]),DLILibrary[[#This Row],[Value of DLI (in mln)]])</f>
        <v>1.95</v>
      </c>
      <c r="M1338" s="239">
        <f>IF(DLILibrary[[#This Row],[DLI/DLR]]="DLI",DLILibrary[[#This Row],[Value of DLI (in mln)]]/(VLOOKUP(DLILibrary[[#This Row],[Project ID]],'RBF Projects'!A:U,12,FALSE)),0)</f>
        <v>0</v>
      </c>
      <c r="N1338" s="95" t="s">
        <v>62</v>
      </c>
      <c r="O1338" s="138" t="s">
        <v>472</v>
      </c>
      <c r="P1338" s="76" t="s">
        <v>28</v>
      </c>
      <c r="Q1338" s="95" t="s">
        <v>2972</v>
      </c>
      <c r="R1338" s="76" t="s">
        <v>2572</v>
      </c>
    </row>
    <row r="1339" spans="1:18" outlineLevel="1" x14ac:dyDescent="0.2">
      <c r="A1339" s="76" t="s">
        <v>1942</v>
      </c>
      <c r="B1339" s="95" t="s">
        <v>1964</v>
      </c>
      <c r="C1339" s="76" t="s">
        <v>24</v>
      </c>
      <c r="D1339" s="76" t="s">
        <v>59</v>
      </c>
      <c r="E1339" s="95" t="s">
        <v>102</v>
      </c>
      <c r="F1339" s="95" t="s">
        <v>3238</v>
      </c>
      <c r="G1339" s="95" t="s">
        <v>2867</v>
      </c>
      <c r="H1339" s="95" t="s">
        <v>74</v>
      </c>
      <c r="I1339" s="45" t="s">
        <v>2973</v>
      </c>
      <c r="J1339" s="95" t="str">
        <f>LEFT(DLILibrary[[#This Row],[DLI]], 3)</f>
        <v>DLR</v>
      </c>
      <c r="K1339" s="121">
        <v>0</v>
      </c>
      <c r="L1339" s="121">
        <f>IF(DLILibrary[[#This Row],[DLI/DLR]]="DLI",IF(J1340="DLR",0,DLILibrary[[#This Row],[Value of DLI (in mln)]]),DLILibrary[[#This Row],[Value of DLI (in mln)]])</f>
        <v>0</v>
      </c>
      <c r="M1339" s="239">
        <f>IF(DLILibrary[[#This Row],[DLI/DLR]]="DLI",DLILibrary[[#This Row],[Value of DLI (in mln)]]/(VLOOKUP(DLILibrary[[#This Row],[Project ID]],'RBF Projects'!A:U,12,FALSE)),0)</f>
        <v>0</v>
      </c>
      <c r="N1339" s="95" t="s">
        <v>62</v>
      </c>
      <c r="O1339" s="138" t="s">
        <v>2128</v>
      </c>
      <c r="P1339" s="76" t="s">
        <v>28</v>
      </c>
      <c r="Q1339" s="95" t="s">
        <v>2132</v>
      </c>
      <c r="R1339" s="76" t="s">
        <v>2572</v>
      </c>
    </row>
    <row r="1340" spans="1:18" outlineLevel="1" x14ac:dyDescent="0.2">
      <c r="A1340" s="76" t="s">
        <v>1942</v>
      </c>
      <c r="B1340" s="95" t="s">
        <v>1964</v>
      </c>
      <c r="C1340" s="76" t="s">
        <v>24</v>
      </c>
      <c r="D1340" s="76" t="s">
        <v>59</v>
      </c>
      <c r="E1340" s="95" t="s">
        <v>102</v>
      </c>
      <c r="F1340" s="95" t="s">
        <v>3238</v>
      </c>
      <c r="G1340" s="95" t="s">
        <v>2867</v>
      </c>
      <c r="H1340" s="95" t="s">
        <v>74</v>
      </c>
      <c r="I1340" s="45" t="s">
        <v>2126</v>
      </c>
      <c r="J1340" s="95" t="str">
        <f>LEFT(DLILibrary[[#This Row],[DLI]], 3)</f>
        <v>DLR</v>
      </c>
      <c r="K1340" s="121">
        <v>0</v>
      </c>
      <c r="L1340" s="121">
        <f>IF(DLILibrary[[#This Row],[DLI/DLR]]="DLI",IF(J1341="DLR",0,DLILibrary[[#This Row],[Value of DLI (in mln)]]),DLILibrary[[#This Row],[Value of DLI (in mln)]])</f>
        <v>0</v>
      </c>
      <c r="M1340" s="239">
        <f>IF(DLILibrary[[#This Row],[DLI/DLR]]="DLI",DLILibrary[[#This Row],[Value of DLI (in mln)]]/(VLOOKUP(DLILibrary[[#This Row],[Project ID]],'RBF Projects'!A:U,12,FALSE)),0)</f>
        <v>0</v>
      </c>
      <c r="N1340" s="95" t="s">
        <v>62</v>
      </c>
      <c r="O1340" s="138" t="s">
        <v>2128</v>
      </c>
      <c r="P1340" s="76" t="s">
        <v>28</v>
      </c>
      <c r="Q1340" s="95" t="s">
        <v>2133</v>
      </c>
      <c r="R1340" s="76" t="s">
        <v>2572</v>
      </c>
    </row>
    <row r="1341" spans="1:18" outlineLevel="1" x14ac:dyDescent="0.2">
      <c r="A1341" s="76" t="s">
        <v>1942</v>
      </c>
      <c r="B1341" s="95" t="s">
        <v>1964</v>
      </c>
      <c r="C1341" s="76" t="s">
        <v>24</v>
      </c>
      <c r="D1341" s="76" t="s">
        <v>59</v>
      </c>
      <c r="E1341" s="95" t="s">
        <v>102</v>
      </c>
      <c r="F1341" s="95" t="s">
        <v>3238</v>
      </c>
      <c r="G1341" s="95" t="s">
        <v>2867</v>
      </c>
      <c r="H1341" s="95" t="s">
        <v>78</v>
      </c>
      <c r="I1341" s="45" t="s">
        <v>2127</v>
      </c>
      <c r="J1341" s="95" t="str">
        <f>LEFT(DLILibrary[[#This Row],[DLI]], 3)</f>
        <v>DLR</v>
      </c>
      <c r="K1341" s="121">
        <v>0</v>
      </c>
      <c r="L1341" s="121">
        <f>IF(DLILibrary[[#This Row],[DLI/DLR]]="DLI",IF(J1342="DLR",0,DLILibrary[[#This Row],[Value of DLI (in mln)]]),DLILibrary[[#This Row],[Value of DLI (in mln)]])</f>
        <v>0</v>
      </c>
      <c r="M1341" s="239">
        <f>IF(DLILibrary[[#This Row],[DLI/DLR]]="DLI",DLILibrary[[#This Row],[Value of DLI (in mln)]]/(VLOOKUP(DLILibrary[[#This Row],[Project ID]],'RBF Projects'!A:U,12,FALSE)),0)</f>
        <v>0</v>
      </c>
      <c r="N1341" s="95" t="s">
        <v>62</v>
      </c>
      <c r="O1341" s="138" t="s">
        <v>2128</v>
      </c>
      <c r="P1341" s="76" t="s">
        <v>28</v>
      </c>
      <c r="Q1341" s="95" t="s">
        <v>2134</v>
      </c>
      <c r="R1341" s="76" t="s">
        <v>2572</v>
      </c>
    </row>
    <row r="1342" spans="1:18" x14ac:dyDescent="0.2">
      <c r="A1342" s="76" t="s">
        <v>1942</v>
      </c>
      <c r="B1342" s="95" t="s">
        <v>1964</v>
      </c>
      <c r="C1342" s="76" t="s">
        <v>24</v>
      </c>
      <c r="D1342" s="76" t="s">
        <v>59</v>
      </c>
      <c r="E1342" s="95" t="s">
        <v>102</v>
      </c>
      <c r="F1342" s="95" t="s">
        <v>3238</v>
      </c>
      <c r="G1342" s="95" t="s">
        <v>3277</v>
      </c>
      <c r="H1342" s="95" t="s">
        <v>74</v>
      </c>
      <c r="I1342" s="135" t="s">
        <v>2136</v>
      </c>
      <c r="J1342" s="136" t="str">
        <f>LEFT(DLILibrary[[#This Row],[DLI]], 3)</f>
        <v>DLI</v>
      </c>
      <c r="K1342" s="137">
        <v>2.5</v>
      </c>
      <c r="L1342" s="137">
        <f>IF(DLILibrary[[#This Row],[DLI/DLR]]="DLI",IF(J1343="DLR",0,DLILibrary[[#This Row],[Value of DLI (in mln)]]),DLILibrary[[#This Row],[Value of DLI (in mln)]])</f>
        <v>2.5</v>
      </c>
      <c r="M1342" s="239">
        <f>IF(DLILibrary[[#This Row],[DLI/DLR]]="DLI",DLILibrary[[#This Row],[Value of DLI (in mln)]]/(VLOOKUP(DLILibrary[[#This Row],[Project ID]],'RBF Projects'!A:U,12,FALSE)),0)</f>
        <v>1.2254901960784314E-2</v>
      </c>
      <c r="N1342" s="95" t="s">
        <v>62</v>
      </c>
      <c r="O1342" s="45" t="s">
        <v>2129</v>
      </c>
      <c r="P1342" s="76" t="s">
        <v>28</v>
      </c>
      <c r="Q1342" s="95" t="s">
        <v>2135</v>
      </c>
      <c r="R1342" s="76" t="s">
        <v>2279</v>
      </c>
    </row>
    <row r="1343" spans="1:18" s="78" customFormat="1" x14ac:dyDescent="0.2">
      <c r="A1343" s="42" t="s">
        <v>1944</v>
      </c>
      <c r="B1343" s="55" t="s">
        <v>1967</v>
      </c>
      <c r="C1343" s="77" t="s">
        <v>21</v>
      </c>
      <c r="D1343" s="77" t="s">
        <v>59</v>
      </c>
      <c r="E1343" s="78" t="s">
        <v>102</v>
      </c>
      <c r="F1343" s="78" t="s">
        <v>3237</v>
      </c>
      <c r="G1343" s="78" t="s">
        <v>3254</v>
      </c>
      <c r="H1343" s="78" t="s">
        <v>352</v>
      </c>
      <c r="I1343" s="129" t="s">
        <v>2192</v>
      </c>
      <c r="J1343" s="130" t="str">
        <f>LEFT(DLILibrary[[#This Row],[DLI]], 3)</f>
        <v>DLI</v>
      </c>
      <c r="K1343" s="131">
        <f>SUM(K1344:K1348)</f>
        <v>32.21</v>
      </c>
      <c r="L1343" s="131">
        <f>IF(DLILibrary[[#This Row],[DLI/DLR]]="DLI",IF(J1344="DLR",0,DLILibrary[[#This Row],[Value of DLI (in mln)]]),DLILibrary[[#This Row],[Value of DLI (in mln)]])</f>
        <v>0</v>
      </c>
      <c r="M1343" s="239">
        <f>IF(DLILibrary[[#This Row],[DLI/DLR]]="DLI",DLILibrary[[#This Row],[Value of DLI (in mln)]]/(VLOOKUP(DLILibrary[[#This Row],[Project ID]],'RBF Projects'!A:U,12,FALSE)),0)</f>
        <v>0.11111111111111112</v>
      </c>
      <c r="N1343" s="78" t="s">
        <v>61</v>
      </c>
      <c r="O1343" s="133" t="s">
        <v>817</v>
      </c>
      <c r="P1343" s="77" t="s">
        <v>30</v>
      </c>
      <c r="Q1343" s="55" t="s">
        <v>2187</v>
      </c>
      <c r="R1343" s="77" t="s">
        <v>2279</v>
      </c>
    </row>
    <row r="1344" spans="1:18" outlineLevel="1" x14ac:dyDescent="0.2">
      <c r="A1344" s="43" t="s">
        <v>1944</v>
      </c>
      <c r="B1344" s="56" t="s">
        <v>1967</v>
      </c>
      <c r="C1344" s="76" t="s">
        <v>21</v>
      </c>
      <c r="D1344" s="76" t="s">
        <v>59</v>
      </c>
      <c r="E1344" s="95" t="s">
        <v>102</v>
      </c>
      <c r="F1344" s="95" t="s">
        <v>3237</v>
      </c>
      <c r="G1344" s="95" t="s">
        <v>3254</v>
      </c>
      <c r="H1344" s="95" t="s">
        <v>352</v>
      </c>
      <c r="I1344" s="45" t="s">
        <v>2139</v>
      </c>
      <c r="J1344" s="95" t="str">
        <f>LEFT(DLILibrary[[#This Row],[DLI]], 3)</f>
        <v>DLR</v>
      </c>
      <c r="K1344" s="121">
        <v>8.59</v>
      </c>
      <c r="L1344" s="121">
        <f>IF(DLILibrary[[#This Row],[DLI/DLR]]="DLI",IF(J1345="DLR",0,DLILibrary[[#This Row],[Value of DLI (in mln)]]),DLILibrary[[#This Row],[Value of DLI (in mln)]])</f>
        <v>8.59</v>
      </c>
      <c r="M1344" s="239">
        <f>IF(DLILibrary[[#This Row],[DLI/DLR]]="DLI",DLILibrary[[#This Row],[Value of DLI (in mln)]]/(VLOOKUP(DLILibrary[[#This Row],[Project ID]],'RBF Projects'!A:U,12,FALSE)),0)</f>
        <v>0</v>
      </c>
      <c r="N1344" s="95" t="s">
        <v>61</v>
      </c>
      <c r="O1344" s="45" t="s">
        <v>2173</v>
      </c>
      <c r="P1344" s="76" t="s">
        <v>30</v>
      </c>
      <c r="Q1344" s="95" t="s">
        <v>2178</v>
      </c>
      <c r="R1344" s="76" t="s">
        <v>2572</v>
      </c>
    </row>
    <row r="1345" spans="1:18" outlineLevel="1" x14ac:dyDescent="0.2">
      <c r="A1345" s="43" t="s">
        <v>1944</v>
      </c>
      <c r="B1345" s="56" t="s">
        <v>1967</v>
      </c>
      <c r="C1345" s="76" t="s">
        <v>21</v>
      </c>
      <c r="D1345" s="76" t="s">
        <v>59</v>
      </c>
      <c r="E1345" s="95" t="s">
        <v>102</v>
      </c>
      <c r="F1345" s="95" t="s">
        <v>3237</v>
      </c>
      <c r="G1345" s="95" t="s">
        <v>3254</v>
      </c>
      <c r="H1345" s="95" t="s">
        <v>352</v>
      </c>
      <c r="I1345" s="45" t="s">
        <v>2189</v>
      </c>
      <c r="J1345" s="95" t="str">
        <f>LEFT(DLILibrary[[#This Row],[DLI]], 3)</f>
        <v>DLR</v>
      </c>
      <c r="K1345" s="121">
        <v>8.59</v>
      </c>
      <c r="L1345" s="121">
        <f>IF(DLILibrary[[#This Row],[DLI/DLR]]="DLI",IF(J1346="DLR",0,DLILibrary[[#This Row],[Value of DLI (in mln)]]),DLILibrary[[#This Row],[Value of DLI (in mln)]])</f>
        <v>8.59</v>
      </c>
      <c r="M1345" s="239">
        <f>IF(DLILibrary[[#This Row],[DLI/DLR]]="DLI",DLILibrary[[#This Row],[Value of DLI (in mln)]]/(VLOOKUP(DLILibrary[[#This Row],[Project ID]],'RBF Projects'!A:U,12,FALSE)),0)</f>
        <v>0</v>
      </c>
      <c r="N1345" s="95" t="s">
        <v>61</v>
      </c>
      <c r="O1345" s="45" t="s">
        <v>2173</v>
      </c>
      <c r="P1345" s="76" t="s">
        <v>30</v>
      </c>
      <c r="Q1345" s="95" t="s">
        <v>2178</v>
      </c>
      <c r="R1345" s="76" t="s">
        <v>2572</v>
      </c>
    </row>
    <row r="1346" spans="1:18" outlineLevel="1" x14ac:dyDescent="0.2">
      <c r="A1346" s="43" t="s">
        <v>1944</v>
      </c>
      <c r="B1346" s="56" t="s">
        <v>1967</v>
      </c>
      <c r="C1346" s="76" t="s">
        <v>21</v>
      </c>
      <c r="D1346" s="76" t="s">
        <v>59</v>
      </c>
      <c r="E1346" s="95" t="s">
        <v>102</v>
      </c>
      <c r="F1346" s="95" t="s">
        <v>3237</v>
      </c>
      <c r="G1346" s="95" t="s">
        <v>3254</v>
      </c>
      <c r="H1346" s="95" t="s">
        <v>352</v>
      </c>
      <c r="I1346" s="45" t="s">
        <v>2140</v>
      </c>
      <c r="J1346" s="95" t="str">
        <f>LEFT(DLILibrary[[#This Row],[DLI]], 3)</f>
        <v>DLR</v>
      </c>
      <c r="K1346" s="121">
        <v>8.59</v>
      </c>
      <c r="L1346" s="121">
        <f>IF(DLILibrary[[#This Row],[DLI/DLR]]="DLI",IF(J1347="DLR",0,DLILibrary[[#This Row],[Value of DLI (in mln)]]),DLILibrary[[#This Row],[Value of DLI (in mln)]])</f>
        <v>8.59</v>
      </c>
      <c r="M1346" s="239">
        <f>IF(DLILibrary[[#This Row],[DLI/DLR]]="DLI",DLILibrary[[#This Row],[Value of DLI (in mln)]]/(VLOOKUP(DLILibrary[[#This Row],[Project ID]],'RBF Projects'!A:U,12,FALSE)),0)</f>
        <v>0</v>
      </c>
      <c r="N1346" s="95" t="s">
        <v>61</v>
      </c>
      <c r="O1346" s="45" t="s">
        <v>2173</v>
      </c>
      <c r="P1346" s="76" t="s">
        <v>30</v>
      </c>
      <c r="Q1346" s="95" t="s">
        <v>2178</v>
      </c>
      <c r="R1346" s="76" t="s">
        <v>2572</v>
      </c>
    </row>
    <row r="1347" spans="1:18" outlineLevel="1" x14ac:dyDescent="0.2">
      <c r="A1347" s="43" t="s">
        <v>1944</v>
      </c>
      <c r="B1347" s="56" t="s">
        <v>1967</v>
      </c>
      <c r="C1347" s="76" t="s">
        <v>21</v>
      </c>
      <c r="D1347" s="76" t="s">
        <v>59</v>
      </c>
      <c r="E1347" s="95" t="s">
        <v>102</v>
      </c>
      <c r="F1347" s="95" t="s">
        <v>3237</v>
      </c>
      <c r="G1347" s="95" t="s">
        <v>3254</v>
      </c>
      <c r="H1347" s="95" t="s">
        <v>352</v>
      </c>
      <c r="I1347" s="45" t="s">
        <v>2141</v>
      </c>
      <c r="J1347" s="95" t="str">
        <f>LEFT(DLILibrary[[#This Row],[DLI]], 3)</f>
        <v>DLR</v>
      </c>
      <c r="K1347" s="121">
        <v>3.22</v>
      </c>
      <c r="L1347" s="121">
        <f>IF(DLILibrary[[#This Row],[DLI/DLR]]="DLI",IF(J1348="DLR",0,DLILibrary[[#This Row],[Value of DLI (in mln)]]),DLILibrary[[#This Row],[Value of DLI (in mln)]])</f>
        <v>3.22</v>
      </c>
      <c r="M1347" s="239">
        <f>IF(DLILibrary[[#This Row],[DLI/DLR]]="DLI",DLILibrary[[#This Row],[Value of DLI (in mln)]]/(VLOOKUP(DLILibrary[[#This Row],[Project ID]],'RBF Projects'!A:U,12,FALSE)),0)</f>
        <v>0</v>
      </c>
      <c r="N1347" s="95" t="s">
        <v>61</v>
      </c>
      <c r="O1347" s="45" t="s">
        <v>2174</v>
      </c>
      <c r="P1347" s="76" t="s">
        <v>30</v>
      </c>
      <c r="Q1347" s="95" t="s">
        <v>2178</v>
      </c>
      <c r="R1347" s="76" t="s">
        <v>2572</v>
      </c>
    </row>
    <row r="1348" spans="1:18" outlineLevel="1" x14ac:dyDescent="0.2">
      <c r="A1348" s="43" t="s">
        <v>1944</v>
      </c>
      <c r="B1348" s="56" t="s">
        <v>1967</v>
      </c>
      <c r="C1348" s="76" t="s">
        <v>21</v>
      </c>
      <c r="D1348" s="76" t="s">
        <v>59</v>
      </c>
      <c r="E1348" s="95" t="s">
        <v>102</v>
      </c>
      <c r="F1348" s="95" t="s">
        <v>3237</v>
      </c>
      <c r="G1348" s="95" t="s">
        <v>3254</v>
      </c>
      <c r="H1348" s="95" t="s">
        <v>352</v>
      </c>
      <c r="I1348" s="45" t="s">
        <v>2142</v>
      </c>
      <c r="J1348" s="95" t="str">
        <f>LEFT(DLILibrary[[#This Row],[DLI]], 3)</f>
        <v>DLR</v>
      </c>
      <c r="K1348" s="121">
        <v>3.22</v>
      </c>
      <c r="L1348" s="121">
        <f>IF(DLILibrary[[#This Row],[DLI/DLR]]="DLI",IF(J1349="DLR",0,DLILibrary[[#This Row],[Value of DLI (in mln)]]),DLILibrary[[#This Row],[Value of DLI (in mln)]])</f>
        <v>3.22</v>
      </c>
      <c r="M1348" s="239">
        <f>IF(DLILibrary[[#This Row],[DLI/DLR]]="DLI",DLILibrary[[#This Row],[Value of DLI (in mln)]]/(VLOOKUP(DLILibrary[[#This Row],[Project ID]],'RBF Projects'!A:U,12,FALSE)),0)</f>
        <v>0</v>
      </c>
      <c r="N1348" s="95" t="s">
        <v>61</v>
      </c>
      <c r="O1348" s="45" t="s">
        <v>2174</v>
      </c>
      <c r="P1348" s="76" t="s">
        <v>30</v>
      </c>
      <c r="Q1348" s="95" t="s">
        <v>2178</v>
      </c>
      <c r="R1348" s="76" t="s">
        <v>2572</v>
      </c>
    </row>
    <row r="1349" spans="1:18" x14ac:dyDescent="0.2">
      <c r="A1349" s="43" t="s">
        <v>1944</v>
      </c>
      <c r="B1349" s="56" t="s">
        <v>1967</v>
      </c>
      <c r="C1349" s="76" t="s">
        <v>21</v>
      </c>
      <c r="D1349" s="76" t="s">
        <v>59</v>
      </c>
      <c r="E1349" s="95" t="s">
        <v>102</v>
      </c>
      <c r="F1349" s="95" t="s">
        <v>3231</v>
      </c>
      <c r="G1349" s="95" t="s">
        <v>40</v>
      </c>
      <c r="H1349" s="95" t="s">
        <v>74</v>
      </c>
      <c r="I1349" s="135" t="s">
        <v>2191</v>
      </c>
      <c r="J1349" s="136" t="str">
        <f>LEFT(DLILibrary[[#This Row],[DLI]], 3)</f>
        <v>DLI</v>
      </c>
      <c r="K1349" s="137">
        <f>SUM(K1350:K1354)</f>
        <v>32.21</v>
      </c>
      <c r="L1349" s="137">
        <f>IF(DLILibrary[[#This Row],[DLI/DLR]]="DLI",IF(J1350="DLR",0,DLILibrary[[#This Row],[Value of DLI (in mln)]]),DLILibrary[[#This Row],[Value of DLI (in mln)]])</f>
        <v>0</v>
      </c>
      <c r="M1349" s="239">
        <f>IF(DLILibrary[[#This Row],[DLI/DLR]]="DLI",DLILibrary[[#This Row],[Value of DLI (in mln)]]/(VLOOKUP(DLILibrary[[#This Row],[Project ID]],'RBF Projects'!A:U,12,FALSE)),0)</f>
        <v>0.11111111111111112</v>
      </c>
      <c r="N1349" s="95" t="s">
        <v>61</v>
      </c>
      <c r="O1349" s="138" t="s">
        <v>817</v>
      </c>
      <c r="P1349" s="76" t="s">
        <v>27</v>
      </c>
      <c r="Q1349" s="56" t="s">
        <v>2188</v>
      </c>
      <c r="R1349" s="76" t="s">
        <v>2279</v>
      </c>
    </row>
    <row r="1350" spans="1:18" outlineLevel="1" x14ac:dyDescent="0.2">
      <c r="A1350" s="43" t="s">
        <v>1944</v>
      </c>
      <c r="B1350" s="56" t="s">
        <v>1967</v>
      </c>
      <c r="C1350" s="76" t="s">
        <v>21</v>
      </c>
      <c r="D1350" s="76" t="s">
        <v>59</v>
      </c>
      <c r="E1350" s="95" t="s">
        <v>102</v>
      </c>
      <c r="F1350" s="95" t="s">
        <v>3231</v>
      </c>
      <c r="G1350" s="95" t="s">
        <v>40</v>
      </c>
      <c r="H1350" s="95" t="s">
        <v>74</v>
      </c>
      <c r="I1350" s="45" t="s">
        <v>2143</v>
      </c>
      <c r="J1350" s="95" t="str">
        <f>LEFT(DLILibrary[[#This Row],[DLI]], 3)</f>
        <v>DLR</v>
      </c>
      <c r="K1350" s="121">
        <v>8.59</v>
      </c>
      <c r="L1350" s="121">
        <f>IF(DLILibrary[[#This Row],[DLI/DLR]]="DLI",IF(J1351="DLR",0,DLILibrary[[#This Row],[Value of DLI (in mln)]]),DLILibrary[[#This Row],[Value of DLI (in mln)]])</f>
        <v>8.59</v>
      </c>
      <c r="M1350" s="239">
        <f>IF(DLILibrary[[#This Row],[DLI/DLR]]="DLI",DLILibrary[[#This Row],[Value of DLI (in mln)]]/(VLOOKUP(DLILibrary[[#This Row],[Project ID]],'RBF Projects'!A:U,12,FALSE)),0)</f>
        <v>0</v>
      </c>
      <c r="N1350" s="95" t="s">
        <v>61</v>
      </c>
      <c r="O1350" s="45" t="s">
        <v>2173</v>
      </c>
      <c r="P1350" s="76" t="s">
        <v>27</v>
      </c>
      <c r="Q1350" s="95" t="s">
        <v>2179</v>
      </c>
      <c r="R1350" s="76" t="s">
        <v>2572</v>
      </c>
    </row>
    <row r="1351" spans="1:18" outlineLevel="1" x14ac:dyDescent="0.2">
      <c r="A1351" s="43" t="s">
        <v>1944</v>
      </c>
      <c r="B1351" s="56" t="s">
        <v>1967</v>
      </c>
      <c r="C1351" s="76" t="s">
        <v>21</v>
      </c>
      <c r="D1351" s="76" t="s">
        <v>59</v>
      </c>
      <c r="E1351" s="95" t="s">
        <v>102</v>
      </c>
      <c r="F1351" s="95" t="s">
        <v>3231</v>
      </c>
      <c r="G1351" s="95" t="s">
        <v>40</v>
      </c>
      <c r="H1351" s="95" t="s">
        <v>74</v>
      </c>
      <c r="I1351" s="45" t="s">
        <v>2144</v>
      </c>
      <c r="J1351" s="95" t="str">
        <f>LEFT(DLILibrary[[#This Row],[DLI]], 3)</f>
        <v>DLR</v>
      </c>
      <c r="K1351" s="121">
        <v>8.59</v>
      </c>
      <c r="L1351" s="121">
        <f>IF(DLILibrary[[#This Row],[DLI/DLR]]="DLI",IF(J1352="DLR",0,DLILibrary[[#This Row],[Value of DLI (in mln)]]),DLILibrary[[#This Row],[Value of DLI (in mln)]])</f>
        <v>8.59</v>
      </c>
      <c r="M1351" s="239">
        <f>IF(DLILibrary[[#This Row],[DLI/DLR]]="DLI",DLILibrary[[#This Row],[Value of DLI (in mln)]]/(VLOOKUP(DLILibrary[[#This Row],[Project ID]],'RBF Projects'!A:U,12,FALSE)),0)</f>
        <v>0</v>
      </c>
      <c r="N1351" s="95" t="s">
        <v>61</v>
      </c>
      <c r="O1351" s="45" t="s">
        <v>2173</v>
      </c>
      <c r="P1351" s="76" t="s">
        <v>27</v>
      </c>
      <c r="Q1351" s="95" t="s">
        <v>2179</v>
      </c>
      <c r="R1351" s="76" t="s">
        <v>2572</v>
      </c>
    </row>
    <row r="1352" spans="1:18" outlineLevel="1" x14ac:dyDescent="0.2">
      <c r="A1352" s="43" t="s">
        <v>1944</v>
      </c>
      <c r="B1352" s="56" t="s">
        <v>1967</v>
      </c>
      <c r="C1352" s="76" t="s">
        <v>21</v>
      </c>
      <c r="D1352" s="76" t="s">
        <v>59</v>
      </c>
      <c r="E1352" s="95" t="s">
        <v>102</v>
      </c>
      <c r="F1352" s="95" t="s">
        <v>3231</v>
      </c>
      <c r="G1352" s="95" t="s">
        <v>40</v>
      </c>
      <c r="H1352" s="95" t="s">
        <v>74</v>
      </c>
      <c r="I1352" s="45" t="s">
        <v>2145</v>
      </c>
      <c r="J1352" s="95" t="str">
        <f>LEFT(DLILibrary[[#This Row],[DLI]], 3)</f>
        <v>DLR</v>
      </c>
      <c r="K1352" s="121">
        <v>8.59</v>
      </c>
      <c r="L1352" s="121">
        <f>IF(DLILibrary[[#This Row],[DLI/DLR]]="DLI",IF(J1353="DLR",0,DLILibrary[[#This Row],[Value of DLI (in mln)]]),DLILibrary[[#This Row],[Value of DLI (in mln)]])</f>
        <v>8.59</v>
      </c>
      <c r="M1352" s="239">
        <f>IF(DLILibrary[[#This Row],[DLI/DLR]]="DLI",DLILibrary[[#This Row],[Value of DLI (in mln)]]/(VLOOKUP(DLILibrary[[#This Row],[Project ID]],'RBF Projects'!A:U,12,FALSE)),0)</f>
        <v>0</v>
      </c>
      <c r="N1352" s="95" t="s">
        <v>61</v>
      </c>
      <c r="O1352" s="45" t="s">
        <v>2173</v>
      </c>
      <c r="P1352" s="76" t="s">
        <v>27</v>
      </c>
      <c r="Q1352" s="95" t="s">
        <v>2179</v>
      </c>
      <c r="R1352" s="76" t="s">
        <v>2572</v>
      </c>
    </row>
    <row r="1353" spans="1:18" outlineLevel="1" x14ac:dyDescent="0.2">
      <c r="A1353" s="43" t="s">
        <v>1944</v>
      </c>
      <c r="B1353" s="56" t="s">
        <v>1967</v>
      </c>
      <c r="C1353" s="76" t="s">
        <v>21</v>
      </c>
      <c r="D1353" s="76" t="s">
        <v>59</v>
      </c>
      <c r="E1353" s="95" t="s">
        <v>102</v>
      </c>
      <c r="F1353" s="95" t="s">
        <v>3231</v>
      </c>
      <c r="G1353" s="95" t="s">
        <v>40</v>
      </c>
      <c r="H1353" s="95" t="s">
        <v>74</v>
      </c>
      <c r="I1353" s="45" t="s">
        <v>2146</v>
      </c>
      <c r="J1353" s="95" t="str">
        <f>LEFT(DLILibrary[[#This Row],[DLI]], 3)</f>
        <v>DLR</v>
      </c>
      <c r="K1353" s="121">
        <v>3.22</v>
      </c>
      <c r="L1353" s="121">
        <f>IF(DLILibrary[[#This Row],[DLI/DLR]]="DLI",IF(J1354="DLR",0,DLILibrary[[#This Row],[Value of DLI (in mln)]]),DLILibrary[[#This Row],[Value of DLI (in mln)]])</f>
        <v>3.22</v>
      </c>
      <c r="M1353" s="239">
        <f>IF(DLILibrary[[#This Row],[DLI/DLR]]="DLI",DLILibrary[[#This Row],[Value of DLI (in mln)]]/(VLOOKUP(DLILibrary[[#This Row],[Project ID]],'RBF Projects'!A:U,12,FALSE)),0)</f>
        <v>0</v>
      </c>
      <c r="N1353" s="95" t="s">
        <v>61</v>
      </c>
      <c r="O1353" s="45" t="s">
        <v>2174</v>
      </c>
      <c r="P1353" s="76" t="s">
        <v>27</v>
      </c>
      <c r="Q1353" s="95" t="s">
        <v>2179</v>
      </c>
      <c r="R1353" s="76" t="s">
        <v>2572</v>
      </c>
    </row>
    <row r="1354" spans="1:18" outlineLevel="1" x14ac:dyDescent="0.2">
      <c r="A1354" s="43" t="s">
        <v>1944</v>
      </c>
      <c r="B1354" s="56" t="s">
        <v>1967</v>
      </c>
      <c r="C1354" s="76" t="s">
        <v>21</v>
      </c>
      <c r="D1354" s="76" t="s">
        <v>59</v>
      </c>
      <c r="E1354" s="95" t="s">
        <v>102</v>
      </c>
      <c r="F1354" s="95" t="s">
        <v>3231</v>
      </c>
      <c r="G1354" s="95" t="s">
        <v>40</v>
      </c>
      <c r="H1354" s="95" t="s">
        <v>74</v>
      </c>
      <c r="I1354" s="45" t="s">
        <v>2147</v>
      </c>
      <c r="J1354" s="95" t="str">
        <f>LEFT(DLILibrary[[#This Row],[DLI]], 3)</f>
        <v>DLR</v>
      </c>
      <c r="K1354" s="121">
        <v>3.22</v>
      </c>
      <c r="L1354" s="121">
        <f>IF(DLILibrary[[#This Row],[DLI/DLR]]="DLI",IF(J1355="DLR",0,DLILibrary[[#This Row],[Value of DLI (in mln)]]),DLILibrary[[#This Row],[Value of DLI (in mln)]])</f>
        <v>3.22</v>
      </c>
      <c r="M1354" s="239">
        <f>IF(DLILibrary[[#This Row],[DLI/DLR]]="DLI",DLILibrary[[#This Row],[Value of DLI (in mln)]]/(VLOOKUP(DLILibrary[[#This Row],[Project ID]],'RBF Projects'!A:U,12,FALSE)),0)</f>
        <v>0</v>
      </c>
      <c r="N1354" s="95" t="s">
        <v>61</v>
      </c>
      <c r="O1354" s="45" t="s">
        <v>2174</v>
      </c>
      <c r="P1354" s="76" t="s">
        <v>27</v>
      </c>
      <c r="Q1354" s="95" t="s">
        <v>2179</v>
      </c>
      <c r="R1354" s="76" t="s">
        <v>2572</v>
      </c>
    </row>
    <row r="1355" spans="1:18" x14ac:dyDescent="0.2">
      <c r="A1355" s="43" t="s">
        <v>1944</v>
      </c>
      <c r="B1355" s="56" t="s">
        <v>1967</v>
      </c>
      <c r="C1355" s="76" t="s">
        <v>21</v>
      </c>
      <c r="D1355" s="76" t="s">
        <v>59</v>
      </c>
      <c r="E1355" s="95" t="s">
        <v>102</v>
      </c>
      <c r="F1355" s="95" t="s">
        <v>3230</v>
      </c>
      <c r="G1355" s="95" t="s">
        <v>2829</v>
      </c>
      <c r="H1355" s="95" t="s">
        <v>74</v>
      </c>
      <c r="I1355" s="135" t="s">
        <v>2193</v>
      </c>
      <c r="J1355" s="136" t="str">
        <f>LEFT(DLILibrary[[#This Row],[DLI]], 3)</f>
        <v>DLI</v>
      </c>
      <c r="K1355" s="137">
        <f>SUM(K1356:K1360)</f>
        <v>32.21</v>
      </c>
      <c r="L1355" s="137">
        <f>IF(DLILibrary[[#This Row],[DLI/DLR]]="DLI",IF(J1356="DLR",0,DLILibrary[[#This Row],[Value of DLI (in mln)]]),DLILibrary[[#This Row],[Value of DLI (in mln)]])</f>
        <v>0</v>
      </c>
      <c r="M1355" s="239">
        <f>IF(DLILibrary[[#This Row],[DLI/DLR]]="DLI",DLILibrary[[#This Row],[Value of DLI (in mln)]]/(VLOOKUP(DLILibrary[[#This Row],[Project ID]],'RBF Projects'!A:U,12,FALSE)),0)</f>
        <v>0.11111111111111112</v>
      </c>
      <c r="N1355" s="95" t="s">
        <v>61</v>
      </c>
      <c r="O1355" s="138" t="s">
        <v>817</v>
      </c>
      <c r="P1355" s="76" t="s">
        <v>30</v>
      </c>
      <c r="Q1355" s="56" t="s">
        <v>2186</v>
      </c>
      <c r="R1355" s="76" t="s">
        <v>2279</v>
      </c>
    </row>
    <row r="1356" spans="1:18" outlineLevel="1" x14ac:dyDescent="0.2">
      <c r="A1356" s="43" t="s">
        <v>1944</v>
      </c>
      <c r="B1356" s="56" t="s">
        <v>1967</v>
      </c>
      <c r="C1356" s="76" t="s">
        <v>21</v>
      </c>
      <c r="D1356" s="76" t="s">
        <v>59</v>
      </c>
      <c r="E1356" s="95" t="s">
        <v>102</v>
      </c>
      <c r="F1356" s="95" t="s">
        <v>3230</v>
      </c>
      <c r="G1356" s="95" t="s">
        <v>2829</v>
      </c>
      <c r="H1356" s="95" t="s">
        <v>74</v>
      </c>
      <c r="I1356" s="45" t="s">
        <v>2148</v>
      </c>
      <c r="J1356" s="95" t="str">
        <f>LEFT(DLILibrary[[#This Row],[DLI]], 3)</f>
        <v>DLR</v>
      </c>
      <c r="K1356" s="121">
        <v>8.59</v>
      </c>
      <c r="L1356" s="121">
        <f>IF(DLILibrary[[#This Row],[DLI/DLR]]="DLI",IF(J1357="DLR",0,DLILibrary[[#This Row],[Value of DLI (in mln)]]),DLILibrary[[#This Row],[Value of DLI (in mln)]])</f>
        <v>8.59</v>
      </c>
      <c r="M1356" s="239">
        <f>IF(DLILibrary[[#This Row],[DLI/DLR]]="DLI",DLILibrary[[#This Row],[Value of DLI (in mln)]]/(VLOOKUP(DLILibrary[[#This Row],[Project ID]],'RBF Projects'!A:U,12,FALSE)),0)</f>
        <v>0</v>
      </c>
      <c r="N1356" s="95" t="s">
        <v>61</v>
      </c>
      <c r="O1356" s="45" t="s">
        <v>2173</v>
      </c>
      <c r="P1356" s="76" t="s">
        <v>30</v>
      </c>
      <c r="Q1356" s="95" t="s">
        <v>2180</v>
      </c>
      <c r="R1356" s="76" t="s">
        <v>2572</v>
      </c>
    </row>
    <row r="1357" spans="1:18" outlineLevel="1" x14ac:dyDescent="0.2">
      <c r="A1357" s="43" t="s">
        <v>1944</v>
      </c>
      <c r="B1357" s="56" t="s">
        <v>1967</v>
      </c>
      <c r="C1357" s="76" t="s">
        <v>21</v>
      </c>
      <c r="D1357" s="76" t="s">
        <v>59</v>
      </c>
      <c r="E1357" s="95" t="s">
        <v>102</v>
      </c>
      <c r="F1357" s="95" t="s">
        <v>3230</v>
      </c>
      <c r="G1357" s="95" t="s">
        <v>2829</v>
      </c>
      <c r="H1357" s="95" t="s">
        <v>74</v>
      </c>
      <c r="I1357" s="45" t="s">
        <v>2149</v>
      </c>
      <c r="J1357" s="95" t="str">
        <f>LEFT(DLILibrary[[#This Row],[DLI]], 3)</f>
        <v>DLR</v>
      </c>
      <c r="K1357" s="121">
        <v>8.59</v>
      </c>
      <c r="L1357" s="121">
        <f>IF(DLILibrary[[#This Row],[DLI/DLR]]="DLI",IF(J1358="DLR",0,DLILibrary[[#This Row],[Value of DLI (in mln)]]),DLILibrary[[#This Row],[Value of DLI (in mln)]])</f>
        <v>8.59</v>
      </c>
      <c r="M1357" s="239">
        <f>IF(DLILibrary[[#This Row],[DLI/DLR]]="DLI",DLILibrary[[#This Row],[Value of DLI (in mln)]]/(VLOOKUP(DLILibrary[[#This Row],[Project ID]],'RBF Projects'!A:U,12,FALSE)),0)</f>
        <v>0</v>
      </c>
      <c r="N1357" s="95" t="s">
        <v>61</v>
      </c>
      <c r="O1357" s="45" t="s">
        <v>2173</v>
      </c>
      <c r="P1357" s="76" t="s">
        <v>30</v>
      </c>
      <c r="Q1357" s="95" t="s">
        <v>2180</v>
      </c>
      <c r="R1357" s="76" t="s">
        <v>2572</v>
      </c>
    </row>
    <row r="1358" spans="1:18" outlineLevel="1" x14ac:dyDescent="0.2">
      <c r="A1358" s="43" t="s">
        <v>1944</v>
      </c>
      <c r="B1358" s="56" t="s">
        <v>1967</v>
      </c>
      <c r="C1358" s="76" t="s">
        <v>21</v>
      </c>
      <c r="D1358" s="76" t="s">
        <v>59</v>
      </c>
      <c r="E1358" s="95" t="s">
        <v>102</v>
      </c>
      <c r="F1358" s="95" t="s">
        <v>3230</v>
      </c>
      <c r="G1358" s="95" t="s">
        <v>2829</v>
      </c>
      <c r="H1358" s="95" t="s">
        <v>74</v>
      </c>
      <c r="I1358" s="45" t="s">
        <v>2150</v>
      </c>
      <c r="J1358" s="95" t="str">
        <f>LEFT(DLILibrary[[#This Row],[DLI]], 3)</f>
        <v>DLR</v>
      </c>
      <c r="K1358" s="121">
        <v>8.59</v>
      </c>
      <c r="L1358" s="121">
        <f>IF(DLILibrary[[#This Row],[DLI/DLR]]="DLI",IF(J1359="DLR",0,DLILibrary[[#This Row],[Value of DLI (in mln)]]),DLILibrary[[#This Row],[Value of DLI (in mln)]])</f>
        <v>8.59</v>
      </c>
      <c r="M1358" s="239">
        <f>IF(DLILibrary[[#This Row],[DLI/DLR]]="DLI",DLILibrary[[#This Row],[Value of DLI (in mln)]]/(VLOOKUP(DLILibrary[[#This Row],[Project ID]],'RBF Projects'!A:U,12,FALSE)),0)</f>
        <v>0</v>
      </c>
      <c r="N1358" s="95" t="s">
        <v>61</v>
      </c>
      <c r="O1358" s="45" t="s">
        <v>2173</v>
      </c>
      <c r="P1358" s="76" t="s">
        <v>30</v>
      </c>
      <c r="Q1358" s="95" t="s">
        <v>2180</v>
      </c>
      <c r="R1358" s="76" t="s">
        <v>2572</v>
      </c>
    </row>
    <row r="1359" spans="1:18" outlineLevel="1" x14ac:dyDescent="0.2">
      <c r="A1359" s="43" t="s">
        <v>1944</v>
      </c>
      <c r="B1359" s="56" t="s">
        <v>1967</v>
      </c>
      <c r="C1359" s="76" t="s">
        <v>21</v>
      </c>
      <c r="D1359" s="76" t="s">
        <v>59</v>
      </c>
      <c r="E1359" s="95" t="s">
        <v>102</v>
      </c>
      <c r="F1359" s="95" t="s">
        <v>3230</v>
      </c>
      <c r="G1359" s="95" t="s">
        <v>2829</v>
      </c>
      <c r="H1359" s="95" t="s">
        <v>74</v>
      </c>
      <c r="I1359" s="45" t="s">
        <v>2151</v>
      </c>
      <c r="J1359" s="95" t="str">
        <f>LEFT(DLILibrary[[#This Row],[DLI]], 3)</f>
        <v>DLR</v>
      </c>
      <c r="K1359" s="121">
        <v>3.22</v>
      </c>
      <c r="L1359" s="121">
        <f>IF(DLILibrary[[#This Row],[DLI/DLR]]="DLI",IF(J1360="DLR",0,DLILibrary[[#This Row],[Value of DLI (in mln)]]),DLILibrary[[#This Row],[Value of DLI (in mln)]])</f>
        <v>3.22</v>
      </c>
      <c r="M1359" s="239">
        <f>IF(DLILibrary[[#This Row],[DLI/DLR]]="DLI",DLILibrary[[#This Row],[Value of DLI (in mln)]]/(VLOOKUP(DLILibrary[[#This Row],[Project ID]],'RBF Projects'!A:U,12,FALSE)),0)</f>
        <v>0</v>
      </c>
      <c r="N1359" s="95" t="s">
        <v>61</v>
      </c>
      <c r="O1359" s="45" t="s">
        <v>2174</v>
      </c>
      <c r="P1359" s="76" t="s">
        <v>30</v>
      </c>
      <c r="Q1359" s="95" t="s">
        <v>2180</v>
      </c>
      <c r="R1359" s="76" t="s">
        <v>2572</v>
      </c>
    </row>
    <row r="1360" spans="1:18" outlineLevel="1" x14ac:dyDescent="0.2">
      <c r="A1360" s="43" t="s">
        <v>1944</v>
      </c>
      <c r="B1360" s="56" t="s">
        <v>1967</v>
      </c>
      <c r="C1360" s="76" t="s">
        <v>21</v>
      </c>
      <c r="D1360" s="76" t="s">
        <v>59</v>
      </c>
      <c r="E1360" s="95" t="s">
        <v>102</v>
      </c>
      <c r="F1360" s="95" t="s">
        <v>3230</v>
      </c>
      <c r="G1360" s="95" t="s">
        <v>2829</v>
      </c>
      <c r="H1360" s="95" t="s">
        <v>74</v>
      </c>
      <c r="I1360" s="45" t="s">
        <v>2152</v>
      </c>
      <c r="J1360" s="95" t="str">
        <f>LEFT(DLILibrary[[#This Row],[DLI]], 3)</f>
        <v>DLR</v>
      </c>
      <c r="K1360" s="121">
        <v>3.22</v>
      </c>
      <c r="L1360" s="121">
        <f>IF(DLILibrary[[#This Row],[DLI/DLR]]="DLI",IF(J1361="DLR",0,DLILibrary[[#This Row],[Value of DLI (in mln)]]),DLILibrary[[#This Row],[Value of DLI (in mln)]])</f>
        <v>3.22</v>
      </c>
      <c r="M1360" s="239">
        <f>IF(DLILibrary[[#This Row],[DLI/DLR]]="DLI",DLILibrary[[#This Row],[Value of DLI (in mln)]]/(VLOOKUP(DLILibrary[[#This Row],[Project ID]],'RBF Projects'!A:U,12,FALSE)),0)</f>
        <v>0</v>
      </c>
      <c r="N1360" s="95" t="s">
        <v>61</v>
      </c>
      <c r="O1360" s="45" t="s">
        <v>2174</v>
      </c>
      <c r="P1360" s="76" t="s">
        <v>30</v>
      </c>
      <c r="Q1360" s="95" t="s">
        <v>2180</v>
      </c>
      <c r="R1360" s="76" t="s">
        <v>2572</v>
      </c>
    </row>
    <row r="1361" spans="1:18" x14ac:dyDescent="0.2">
      <c r="A1361" s="43" t="s">
        <v>1944</v>
      </c>
      <c r="B1361" s="56" t="s">
        <v>1967</v>
      </c>
      <c r="C1361" s="76" t="s">
        <v>21</v>
      </c>
      <c r="D1361" s="76" t="s">
        <v>59</v>
      </c>
      <c r="E1361" s="95" t="s">
        <v>102</v>
      </c>
      <c r="F1361" s="95" t="s">
        <v>3238</v>
      </c>
      <c r="G1361" s="95" t="s">
        <v>2867</v>
      </c>
      <c r="H1361" s="95" t="s">
        <v>352</v>
      </c>
      <c r="I1361" s="135" t="s">
        <v>2194</v>
      </c>
      <c r="J1361" s="136" t="str">
        <f>LEFT(DLILibrary[[#This Row],[DLI]], 3)</f>
        <v>DLI</v>
      </c>
      <c r="K1361" s="137">
        <f>SUM(K1362:K1366)</f>
        <v>32.21</v>
      </c>
      <c r="L1361" s="137">
        <f>IF(DLILibrary[[#This Row],[DLI/DLR]]="DLI",IF(J1362="DLR",0,DLILibrary[[#This Row],[Value of DLI (in mln)]]),DLILibrary[[#This Row],[Value of DLI (in mln)]])</f>
        <v>0</v>
      </c>
      <c r="M1361" s="239">
        <f>IF(DLILibrary[[#This Row],[DLI/DLR]]="DLI",DLILibrary[[#This Row],[Value of DLI (in mln)]]/(VLOOKUP(DLILibrary[[#This Row],[Project ID]],'RBF Projects'!A:U,12,FALSE)),0)</f>
        <v>0.11111111111111112</v>
      </c>
      <c r="N1361" s="95" t="s">
        <v>61</v>
      </c>
      <c r="O1361" s="138" t="s">
        <v>817</v>
      </c>
      <c r="P1361" s="76" t="s">
        <v>27</v>
      </c>
      <c r="Q1361" s="56" t="s">
        <v>2185</v>
      </c>
      <c r="R1361" s="76" t="s">
        <v>2279</v>
      </c>
    </row>
    <row r="1362" spans="1:18" outlineLevel="1" x14ac:dyDescent="0.2">
      <c r="A1362" s="43" t="s">
        <v>1944</v>
      </c>
      <c r="B1362" s="56" t="s">
        <v>1967</v>
      </c>
      <c r="C1362" s="76" t="s">
        <v>21</v>
      </c>
      <c r="D1362" s="76" t="s">
        <v>59</v>
      </c>
      <c r="E1362" s="95" t="s">
        <v>102</v>
      </c>
      <c r="F1362" s="95" t="s">
        <v>3238</v>
      </c>
      <c r="G1362" s="95" t="s">
        <v>3243</v>
      </c>
      <c r="H1362" s="95" t="s">
        <v>352</v>
      </c>
      <c r="I1362" s="45" t="s">
        <v>2153</v>
      </c>
      <c r="J1362" s="95" t="str">
        <f>LEFT(DLILibrary[[#This Row],[DLI]], 3)</f>
        <v>DLR</v>
      </c>
      <c r="K1362" s="121">
        <v>8.59</v>
      </c>
      <c r="L1362" s="121">
        <f>IF(DLILibrary[[#This Row],[DLI/DLR]]="DLI",IF(J1363="DLR",0,DLILibrary[[#This Row],[Value of DLI (in mln)]]),DLILibrary[[#This Row],[Value of DLI (in mln)]])</f>
        <v>8.59</v>
      </c>
      <c r="M1362" s="239">
        <f>IF(DLILibrary[[#This Row],[DLI/DLR]]="DLI",DLILibrary[[#This Row],[Value of DLI (in mln)]]/(VLOOKUP(DLILibrary[[#This Row],[Project ID]],'RBF Projects'!A:U,12,FALSE)),0)</f>
        <v>0</v>
      </c>
      <c r="N1362" s="95" t="s">
        <v>61</v>
      </c>
      <c r="O1362" s="45" t="s">
        <v>2173</v>
      </c>
      <c r="P1362" s="76" t="s">
        <v>27</v>
      </c>
      <c r="Q1362" s="95" t="s">
        <v>2181</v>
      </c>
      <c r="R1362" s="76" t="s">
        <v>2572</v>
      </c>
    </row>
    <row r="1363" spans="1:18" outlineLevel="1" x14ac:dyDescent="0.2">
      <c r="A1363" s="43" t="s">
        <v>1944</v>
      </c>
      <c r="B1363" s="56" t="s">
        <v>1967</v>
      </c>
      <c r="C1363" s="76" t="s">
        <v>21</v>
      </c>
      <c r="D1363" s="76" t="s">
        <v>59</v>
      </c>
      <c r="E1363" s="95" t="s">
        <v>102</v>
      </c>
      <c r="F1363" s="95" t="s">
        <v>3238</v>
      </c>
      <c r="G1363" s="95" t="s">
        <v>3243</v>
      </c>
      <c r="H1363" s="95" t="s">
        <v>352</v>
      </c>
      <c r="I1363" s="45" t="s">
        <v>2154</v>
      </c>
      <c r="J1363" s="95" t="str">
        <f>LEFT(DLILibrary[[#This Row],[DLI]], 3)</f>
        <v>DLR</v>
      </c>
      <c r="K1363" s="121">
        <v>8.59</v>
      </c>
      <c r="L1363" s="121">
        <f>IF(DLILibrary[[#This Row],[DLI/DLR]]="DLI",IF(J1364="DLR",0,DLILibrary[[#This Row],[Value of DLI (in mln)]]),DLILibrary[[#This Row],[Value of DLI (in mln)]])</f>
        <v>8.59</v>
      </c>
      <c r="M1363" s="239">
        <f>IF(DLILibrary[[#This Row],[DLI/DLR]]="DLI",DLILibrary[[#This Row],[Value of DLI (in mln)]]/(VLOOKUP(DLILibrary[[#This Row],[Project ID]],'RBF Projects'!A:U,12,FALSE)),0)</f>
        <v>0</v>
      </c>
      <c r="N1363" s="95" t="s">
        <v>61</v>
      </c>
      <c r="O1363" s="45" t="s">
        <v>2173</v>
      </c>
      <c r="P1363" s="76" t="s">
        <v>27</v>
      </c>
      <c r="Q1363" s="95" t="s">
        <v>2181</v>
      </c>
      <c r="R1363" s="76" t="s">
        <v>2572</v>
      </c>
    </row>
    <row r="1364" spans="1:18" outlineLevel="1" x14ac:dyDescent="0.2">
      <c r="A1364" s="43" t="s">
        <v>1944</v>
      </c>
      <c r="B1364" s="56" t="s">
        <v>1967</v>
      </c>
      <c r="C1364" s="76" t="s">
        <v>21</v>
      </c>
      <c r="D1364" s="76" t="s">
        <v>59</v>
      </c>
      <c r="E1364" s="95" t="s">
        <v>102</v>
      </c>
      <c r="F1364" s="95" t="s">
        <v>3238</v>
      </c>
      <c r="G1364" s="95" t="s">
        <v>3243</v>
      </c>
      <c r="H1364" s="95" t="s">
        <v>352</v>
      </c>
      <c r="I1364" s="45" t="s">
        <v>2155</v>
      </c>
      <c r="J1364" s="95" t="str">
        <f>LEFT(DLILibrary[[#This Row],[DLI]], 3)</f>
        <v>DLR</v>
      </c>
      <c r="K1364" s="121">
        <v>8.59</v>
      </c>
      <c r="L1364" s="121">
        <f>IF(DLILibrary[[#This Row],[DLI/DLR]]="DLI",IF(J1365="DLR",0,DLILibrary[[#This Row],[Value of DLI (in mln)]]),DLILibrary[[#This Row],[Value of DLI (in mln)]])</f>
        <v>8.59</v>
      </c>
      <c r="M1364" s="239">
        <f>IF(DLILibrary[[#This Row],[DLI/DLR]]="DLI",DLILibrary[[#This Row],[Value of DLI (in mln)]]/(VLOOKUP(DLILibrary[[#This Row],[Project ID]],'RBF Projects'!A:U,12,FALSE)),0)</f>
        <v>0</v>
      </c>
      <c r="N1364" s="95" t="s">
        <v>61</v>
      </c>
      <c r="O1364" s="45" t="s">
        <v>2173</v>
      </c>
      <c r="P1364" s="76" t="s">
        <v>27</v>
      </c>
      <c r="Q1364" s="95" t="s">
        <v>2181</v>
      </c>
      <c r="R1364" s="76" t="s">
        <v>2572</v>
      </c>
    </row>
    <row r="1365" spans="1:18" outlineLevel="1" x14ac:dyDescent="0.2">
      <c r="A1365" s="43" t="s">
        <v>1944</v>
      </c>
      <c r="B1365" s="56" t="s">
        <v>1967</v>
      </c>
      <c r="C1365" s="76" t="s">
        <v>21</v>
      </c>
      <c r="D1365" s="76" t="s">
        <v>59</v>
      </c>
      <c r="E1365" s="95" t="s">
        <v>102</v>
      </c>
      <c r="F1365" s="95" t="s">
        <v>3238</v>
      </c>
      <c r="G1365" s="95" t="s">
        <v>3243</v>
      </c>
      <c r="H1365" s="95" t="s">
        <v>352</v>
      </c>
      <c r="I1365" s="45" t="s">
        <v>2156</v>
      </c>
      <c r="J1365" s="95" t="str">
        <f>LEFT(DLILibrary[[#This Row],[DLI]], 3)</f>
        <v>DLR</v>
      </c>
      <c r="K1365" s="121">
        <v>3.22</v>
      </c>
      <c r="L1365" s="121">
        <f>IF(DLILibrary[[#This Row],[DLI/DLR]]="DLI",IF(J1366="DLR",0,DLILibrary[[#This Row],[Value of DLI (in mln)]]),DLILibrary[[#This Row],[Value of DLI (in mln)]])</f>
        <v>3.22</v>
      </c>
      <c r="M1365" s="239">
        <f>IF(DLILibrary[[#This Row],[DLI/DLR]]="DLI",DLILibrary[[#This Row],[Value of DLI (in mln)]]/(VLOOKUP(DLILibrary[[#This Row],[Project ID]],'RBF Projects'!A:U,12,FALSE)),0)</f>
        <v>0</v>
      </c>
      <c r="N1365" s="95" t="s">
        <v>61</v>
      </c>
      <c r="O1365" s="45" t="s">
        <v>2174</v>
      </c>
      <c r="P1365" s="76" t="s">
        <v>27</v>
      </c>
      <c r="Q1365" s="95" t="s">
        <v>2181</v>
      </c>
      <c r="R1365" s="76" t="s">
        <v>2572</v>
      </c>
    </row>
    <row r="1366" spans="1:18" outlineLevel="1" x14ac:dyDescent="0.2">
      <c r="A1366" s="43" t="s">
        <v>1944</v>
      </c>
      <c r="B1366" s="56" t="s">
        <v>1967</v>
      </c>
      <c r="C1366" s="76" t="s">
        <v>21</v>
      </c>
      <c r="D1366" s="76" t="s">
        <v>59</v>
      </c>
      <c r="E1366" s="95" t="s">
        <v>102</v>
      </c>
      <c r="F1366" s="95" t="s">
        <v>3238</v>
      </c>
      <c r="G1366" s="95" t="s">
        <v>3243</v>
      </c>
      <c r="H1366" s="95" t="s">
        <v>352</v>
      </c>
      <c r="I1366" s="45" t="s">
        <v>2157</v>
      </c>
      <c r="J1366" s="95" t="str">
        <f>LEFT(DLILibrary[[#This Row],[DLI]], 3)</f>
        <v>DLR</v>
      </c>
      <c r="K1366" s="121">
        <v>3.22</v>
      </c>
      <c r="L1366" s="121">
        <f>IF(DLILibrary[[#This Row],[DLI/DLR]]="DLI",IF(J1367="DLR",0,DLILibrary[[#This Row],[Value of DLI (in mln)]]),DLILibrary[[#This Row],[Value of DLI (in mln)]])</f>
        <v>3.22</v>
      </c>
      <c r="M1366" s="239">
        <f>IF(DLILibrary[[#This Row],[DLI/DLR]]="DLI",DLILibrary[[#This Row],[Value of DLI (in mln)]]/(VLOOKUP(DLILibrary[[#This Row],[Project ID]],'RBF Projects'!A:U,12,FALSE)),0)</f>
        <v>0</v>
      </c>
      <c r="N1366" s="95" t="s">
        <v>61</v>
      </c>
      <c r="O1366" s="45" t="s">
        <v>2174</v>
      </c>
      <c r="P1366" s="76" t="s">
        <v>27</v>
      </c>
      <c r="Q1366" s="95" t="s">
        <v>2181</v>
      </c>
      <c r="R1366" s="76" t="s">
        <v>2572</v>
      </c>
    </row>
    <row r="1367" spans="1:18" x14ac:dyDescent="0.2">
      <c r="A1367" s="43" t="s">
        <v>1944</v>
      </c>
      <c r="B1367" s="56" t="s">
        <v>1967</v>
      </c>
      <c r="C1367" s="76" t="s">
        <v>21</v>
      </c>
      <c r="D1367" s="76" t="s">
        <v>59</v>
      </c>
      <c r="E1367" s="95" t="s">
        <v>102</v>
      </c>
      <c r="F1367" s="95" t="s">
        <v>2810</v>
      </c>
      <c r="G1367" s="95" t="s">
        <v>2815</v>
      </c>
      <c r="H1367" s="95" t="s">
        <v>75</v>
      </c>
      <c r="I1367" s="135" t="s">
        <v>2195</v>
      </c>
      <c r="J1367" s="136" t="str">
        <f>LEFT(DLILibrary[[#This Row],[DLI]], 3)</f>
        <v>DLI</v>
      </c>
      <c r="K1367" s="137">
        <f>SUM(K1368:K1372)</f>
        <v>32.21</v>
      </c>
      <c r="L1367" s="137">
        <f>IF(DLILibrary[[#This Row],[DLI/DLR]]="DLI",IF(J1368="DLR",0,DLILibrary[[#This Row],[Value of DLI (in mln)]]),DLILibrary[[#This Row],[Value of DLI (in mln)]])</f>
        <v>0</v>
      </c>
      <c r="M1367" s="239">
        <f>IF(DLILibrary[[#This Row],[DLI/DLR]]="DLI",DLILibrary[[#This Row],[Value of DLI (in mln)]]/(VLOOKUP(DLILibrary[[#This Row],[Project ID]],'RBF Projects'!A:U,12,FALSE)),0)</f>
        <v>0.11111111111111112</v>
      </c>
      <c r="N1367" s="95" t="s">
        <v>61</v>
      </c>
      <c r="O1367" s="138" t="s">
        <v>817</v>
      </c>
      <c r="P1367" s="76" t="s">
        <v>29</v>
      </c>
      <c r="Q1367" s="56" t="s">
        <v>2974</v>
      </c>
      <c r="R1367" s="76" t="s">
        <v>2279</v>
      </c>
    </row>
    <row r="1368" spans="1:18" outlineLevel="1" x14ac:dyDescent="0.2">
      <c r="A1368" s="43" t="s">
        <v>1944</v>
      </c>
      <c r="B1368" s="56" t="s">
        <v>1967</v>
      </c>
      <c r="C1368" s="76" t="s">
        <v>21</v>
      </c>
      <c r="D1368" s="76" t="s">
        <v>59</v>
      </c>
      <c r="E1368" s="95" t="s">
        <v>102</v>
      </c>
      <c r="F1368" s="95" t="s">
        <v>2810</v>
      </c>
      <c r="G1368" s="95" t="s">
        <v>2815</v>
      </c>
      <c r="H1368" s="95" t="s">
        <v>75</v>
      </c>
      <c r="I1368" s="45" t="s">
        <v>3145</v>
      </c>
      <c r="J1368" s="95" t="str">
        <f>LEFT(DLILibrary[[#This Row],[DLI]], 3)</f>
        <v>DLR</v>
      </c>
      <c r="K1368" s="121">
        <v>8.59</v>
      </c>
      <c r="L1368" s="121">
        <f>IF(DLILibrary[[#This Row],[DLI/DLR]]="DLI",IF(J1369="DLR",0,DLILibrary[[#This Row],[Value of DLI (in mln)]]),DLILibrary[[#This Row],[Value of DLI (in mln)]])</f>
        <v>8.59</v>
      </c>
      <c r="M1368" s="239">
        <f>IF(DLILibrary[[#This Row],[DLI/DLR]]="DLI",DLILibrary[[#This Row],[Value of DLI (in mln)]]/(VLOOKUP(DLILibrary[[#This Row],[Project ID]],'RBF Projects'!A:U,12,FALSE)),0)</f>
        <v>0</v>
      </c>
      <c r="N1368" s="95" t="s">
        <v>61</v>
      </c>
      <c r="O1368" s="45" t="s">
        <v>2173</v>
      </c>
      <c r="P1368" s="76" t="s">
        <v>29</v>
      </c>
      <c r="Q1368" s="95" t="s">
        <v>2975</v>
      </c>
      <c r="R1368" s="76" t="s">
        <v>2572</v>
      </c>
    </row>
    <row r="1369" spans="1:18" outlineLevel="1" x14ac:dyDescent="0.2">
      <c r="A1369" s="43" t="s">
        <v>1944</v>
      </c>
      <c r="B1369" s="56" t="s">
        <v>1967</v>
      </c>
      <c r="C1369" s="76" t="s">
        <v>21</v>
      </c>
      <c r="D1369" s="76" t="s">
        <v>59</v>
      </c>
      <c r="E1369" s="95" t="s">
        <v>102</v>
      </c>
      <c r="F1369" s="95" t="s">
        <v>2810</v>
      </c>
      <c r="G1369" s="95" t="s">
        <v>2815</v>
      </c>
      <c r="H1369" s="95" t="s">
        <v>75</v>
      </c>
      <c r="I1369" s="45" t="s">
        <v>3146</v>
      </c>
      <c r="J1369" s="95" t="str">
        <f>LEFT(DLILibrary[[#This Row],[DLI]], 3)</f>
        <v>DLR</v>
      </c>
      <c r="K1369" s="121">
        <v>8.59</v>
      </c>
      <c r="L1369" s="121">
        <f>IF(DLILibrary[[#This Row],[DLI/DLR]]="DLI",IF(J1370="DLR",0,DLILibrary[[#This Row],[Value of DLI (in mln)]]),DLILibrary[[#This Row],[Value of DLI (in mln)]])</f>
        <v>8.59</v>
      </c>
      <c r="M1369" s="239">
        <f>IF(DLILibrary[[#This Row],[DLI/DLR]]="DLI",DLILibrary[[#This Row],[Value of DLI (in mln)]]/(VLOOKUP(DLILibrary[[#This Row],[Project ID]],'RBF Projects'!A:U,12,FALSE)),0)</f>
        <v>0</v>
      </c>
      <c r="N1369" s="95" t="s">
        <v>61</v>
      </c>
      <c r="O1369" s="45" t="s">
        <v>2173</v>
      </c>
      <c r="Q1369" s="95" t="s">
        <v>2975</v>
      </c>
      <c r="R1369" s="76" t="s">
        <v>2572</v>
      </c>
    </row>
    <row r="1370" spans="1:18" outlineLevel="1" x14ac:dyDescent="0.2">
      <c r="A1370" s="43" t="s">
        <v>1944</v>
      </c>
      <c r="B1370" s="56" t="s">
        <v>1967</v>
      </c>
      <c r="C1370" s="76" t="s">
        <v>21</v>
      </c>
      <c r="D1370" s="76" t="s">
        <v>59</v>
      </c>
      <c r="E1370" s="95" t="s">
        <v>102</v>
      </c>
      <c r="F1370" s="95" t="s">
        <v>2810</v>
      </c>
      <c r="G1370" s="95" t="s">
        <v>2815</v>
      </c>
      <c r="H1370" s="95" t="s">
        <v>75</v>
      </c>
      <c r="I1370" s="45" t="s">
        <v>3147</v>
      </c>
      <c r="J1370" s="95" t="str">
        <f>LEFT(DLILibrary[[#This Row],[DLI]], 3)</f>
        <v>DLR</v>
      </c>
      <c r="K1370" s="121">
        <v>8.59</v>
      </c>
      <c r="L1370" s="121">
        <f>IF(DLILibrary[[#This Row],[DLI/DLR]]="DLI",IF(J1371="DLR",0,DLILibrary[[#This Row],[Value of DLI (in mln)]]),DLILibrary[[#This Row],[Value of DLI (in mln)]])</f>
        <v>8.59</v>
      </c>
      <c r="M1370" s="239">
        <f>IF(DLILibrary[[#This Row],[DLI/DLR]]="DLI",DLILibrary[[#This Row],[Value of DLI (in mln)]]/(VLOOKUP(DLILibrary[[#This Row],[Project ID]],'RBF Projects'!A:U,12,FALSE)),0)</f>
        <v>0</v>
      </c>
      <c r="N1370" s="95" t="s">
        <v>61</v>
      </c>
      <c r="O1370" s="45" t="s">
        <v>2173</v>
      </c>
      <c r="Q1370" s="95" t="s">
        <v>2975</v>
      </c>
      <c r="R1370" s="76" t="s">
        <v>2572</v>
      </c>
    </row>
    <row r="1371" spans="1:18" outlineLevel="1" x14ac:dyDescent="0.2">
      <c r="A1371" s="43" t="s">
        <v>1944</v>
      </c>
      <c r="B1371" s="56" t="s">
        <v>1967</v>
      </c>
      <c r="C1371" s="76" t="s">
        <v>21</v>
      </c>
      <c r="D1371" s="76" t="s">
        <v>59</v>
      </c>
      <c r="E1371" s="95" t="s">
        <v>102</v>
      </c>
      <c r="F1371" s="95" t="s">
        <v>2810</v>
      </c>
      <c r="G1371" s="95" t="s">
        <v>2815</v>
      </c>
      <c r="H1371" s="95" t="s">
        <v>75</v>
      </c>
      <c r="I1371" s="45" t="s">
        <v>3148</v>
      </c>
      <c r="J1371" s="95" t="str">
        <f>LEFT(DLILibrary[[#This Row],[DLI]], 3)</f>
        <v>DLR</v>
      </c>
      <c r="K1371" s="121">
        <v>3.22</v>
      </c>
      <c r="L1371" s="121">
        <f>IF(DLILibrary[[#This Row],[DLI/DLR]]="DLI",IF(J1372="DLR",0,DLILibrary[[#This Row],[Value of DLI (in mln)]]),DLILibrary[[#This Row],[Value of DLI (in mln)]])</f>
        <v>3.22</v>
      </c>
      <c r="M1371" s="239">
        <f>IF(DLILibrary[[#This Row],[DLI/DLR]]="DLI",DLILibrary[[#This Row],[Value of DLI (in mln)]]/(VLOOKUP(DLILibrary[[#This Row],[Project ID]],'RBF Projects'!A:U,12,FALSE)),0)</f>
        <v>0</v>
      </c>
      <c r="N1371" s="95" t="s">
        <v>61</v>
      </c>
      <c r="O1371" s="45" t="s">
        <v>2174</v>
      </c>
      <c r="Q1371" s="95" t="s">
        <v>2975</v>
      </c>
      <c r="R1371" s="76" t="s">
        <v>2572</v>
      </c>
    </row>
    <row r="1372" spans="1:18" outlineLevel="1" x14ac:dyDescent="0.2">
      <c r="A1372" s="43" t="s">
        <v>1944</v>
      </c>
      <c r="B1372" s="56" t="s">
        <v>1967</v>
      </c>
      <c r="C1372" s="76" t="s">
        <v>21</v>
      </c>
      <c r="D1372" s="76" t="s">
        <v>59</v>
      </c>
      <c r="E1372" s="95" t="s">
        <v>102</v>
      </c>
      <c r="F1372" s="95" t="s">
        <v>2810</v>
      </c>
      <c r="G1372" s="95" t="s">
        <v>2815</v>
      </c>
      <c r="H1372" s="95" t="s">
        <v>75</v>
      </c>
      <c r="I1372" s="45" t="s">
        <v>3149</v>
      </c>
      <c r="J1372" s="95" t="str">
        <f>LEFT(DLILibrary[[#This Row],[DLI]], 3)</f>
        <v>DLR</v>
      </c>
      <c r="K1372" s="121">
        <v>3.22</v>
      </c>
      <c r="L1372" s="121">
        <f>IF(DLILibrary[[#This Row],[DLI/DLR]]="DLI",IF(J1373="DLR",0,DLILibrary[[#This Row],[Value of DLI (in mln)]]),DLILibrary[[#This Row],[Value of DLI (in mln)]])</f>
        <v>3.22</v>
      </c>
      <c r="M1372" s="239">
        <f>IF(DLILibrary[[#This Row],[DLI/DLR]]="DLI",DLILibrary[[#This Row],[Value of DLI (in mln)]]/(VLOOKUP(DLILibrary[[#This Row],[Project ID]],'RBF Projects'!A:U,12,FALSE)),0)</f>
        <v>0</v>
      </c>
      <c r="N1372" s="95" t="s">
        <v>61</v>
      </c>
      <c r="O1372" s="45" t="s">
        <v>2174</v>
      </c>
      <c r="Q1372" s="95" t="s">
        <v>2975</v>
      </c>
      <c r="R1372" s="76" t="s">
        <v>2572</v>
      </c>
    </row>
    <row r="1373" spans="1:18" x14ac:dyDescent="0.2">
      <c r="A1373" s="43" t="s">
        <v>1944</v>
      </c>
      <c r="B1373" s="56" t="s">
        <v>1967</v>
      </c>
      <c r="C1373" s="76" t="s">
        <v>21</v>
      </c>
      <c r="D1373" s="76" t="s">
        <v>59</v>
      </c>
      <c r="E1373" s="95" t="s">
        <v>102</v>
      </c>
      <c r="F1373" s="95" t="s">
        <v>2810</v>
      </c>
      <c r="G1373" s="95" t="s">
        <v>3506</v>
      </c>
      <c r="H1373" s="95" t="s">
        <v>352</v>
      </c>
      <c r="I1373" s="135" t="s">
        <v>3537</v>
      </c>
      <c r="J1373" s="136" t="str">
        <f>LEFT(DLILibrary[[#This Row],[DLI]], 3)</f>
        <v>DLI</v>
      </c>
      <c r="K1373" s="137">
        <f>SUM(K1374:K1378)</f>
        <v>32.21</v>
      </c>
      <c r="L1373" s="137">
        <f>IF(DLILibrary[[#This Row],[DLI/DLR]]="DLI",IF(J1374="DLR",0,DLILibrary[[#This Row],[Value of DLI (in mln)]]),DLILibrary[[#This Row],[Value of DLI (in mln)]])</f>
        <v>0</v>
      </c>
      <c r="M1373" s="239">
        <f>IF(DLILibrary[[#This Row],[DLI/DLR]]="DLI",DLILibrary[[#This Row],[Value of DLI (in mln)]]/(VLOOKUP(DLILibrary[[#This Row],[Project ID]],'RBF Projects'!A:U,12,FALSE)),0)</f>
        <v>0.11111111111111112</v>
      </c>
      <c r="N1373" s="95" t="s">
        <v>61</v>
      </c>
      <c r="O1373" s="138" t="s">
        <v>817</v>
      </c>
      <c r="P1373" s="76" t="s">
        <v>30</v>
      </c>
      <c r="Q1373" s="56" t="s">
        <v>2183</v>
      </c>
      <c r="R1373" s="76" t="s">
        <v>2278</v>
      </c>
    </row>
    <row r="1374" spans="1:18" outlineLevel="1" x14ac:dyDescent="0.2">
      <c r="A1374" s="43" t="s">
        <v>1944</v>
      </c>
      <c r="B1374" s="56" t="s">
        <v>1967</v>
      </c>
      <c r="C1374" s="76" t="s">
        <v>21</v>
      </c>
      <c r="D1374" s="76" t="s">
        <v>59</v>
      </c>
      <c r="E1374" s="95" t="s">
        <v>102</v>
      </c>
      <c r="F1374" s="95" t="s">
        <v>2810</v>
      </c>
      <c r="G1374" s="95" t="s">
        <v>3506</v>
      </c>
      <c r="H1374" s="95" t="s">
        <v>352</v>
      </c>
      <c r="I1374" s="45" t="s">
        <v>3538</v>
      </c>
      <c r="J1374" s="95" t="str">
        <f>LEFT(DLILibrary[[#This Row],[DLI]], 3)</f>
        <v>DLR</v>
      </c>
      <c r="K1374" s="121">
        <v>8.59</v>
      </c>
      <c r="L1374" s="121">
        <f>IF(DLILibrary[[#This Row],[DLI/DLR]]="DLI",IF(J1375="DLR",0,DLILibrary[[#This Row],[Value of DLI (in mln)]]),DLILibrary[[#This Row],[Value of DLI (in mln)]])</f>
        <v>8.59</v>
      </c>
      <c r="M1374" s="239">
        <f>IF(DLILibrary[[#This Row],[DLI/DLR]]="DLI",DLILibrary[[#This Row],[Value of DLI (in mln)]]/(VLOOKUP(DLILibrary[[#This Row],[Project ID]],'RBF Projects'!A:U,12,FALSE)),0)</f>
        <v>0</v>
      </c>
      <c r="N1374" s="95" t="s">
        <v>61</v>
      </c>
      <c r="O1374" s="45" t="s">
        <v>2173</v>
      </c>
      <c r="P1374" s="76" t="s">
        <v>30</v>
      </c>
      <c r="Q1374" s="76" t="s">
        <v>2175</v>
      </c>
      <c r="R1374" s="76" t="s">
        <v>2571</v>
      </c>
    </row>
    <row r="1375" spans="1:18" outlineLevel="1" x14ac:dyDescent="0.2">
      <c r="A1375" s="43" t="s">
        <v>1944</v>
      </c>
      <c r="B1375" s="56" t="s">
        <v>1967</v>
      </c>
      <c r="C1375" s="76" t="s">
        <v>21</v>
      </c>
      <c r="D1375" s="76" t="s">
        <v>59</v>
      </c>
      <c r="E1375" s="95" t="s">
        <v>102</v>
      </c>
      <c r="F1375" s="95" t="s">
        <v>2810</v>
      </c>
      <c r="G1375" s="95" t="s">
        <v>3506</v>
      </c>
      <c r="H1375" s="95" t="s">
        <v>352</v>
      </c>
      <c r="I1375" s="45" t="s">
        <v>3539</v>
      </c>
      <c r="J1375" s="95" t="str">
        <f>LEFT(DLILibrary[[#This Row],[DLI]], 3)</f>
        <v>DLR</v>
      </c>
      <c r="K1375" s="121">
        <v>8.59</v>
      </c>
      <c r="L1375" s="121">
        <f>IF(DLILibrary[[#This Row],[DLI/DLR]]="DLI",IF(J1376="DLR",0,DLILibrary[[#This Row],[Value of DLI (in mln)]]),DLILibrary[[#This Row],[Value of DLI (in mln)]])</f>
        <v>8.59</v>
      </c>
      <c r="M1375" s="239">
        <f>IF(DLILibrary[[#This Row],[DLI/DLR]]="DLI",DLILibrary[[#This Row],[Value of DLI (in mln)]]/(VLOOKUP(DLILibrary[[#This Row],[Project ID]],'RBF Projects'!A:U,12,FALSE)),0)</f>
        <v>0</v>
      </c>
      <c r="N1375" s="95" t="s">
        <v>61</v>
      </c>
      <c r="O1375" s="45" t="s">
        <v>2173</v>
      </c>
      <c r="P1375" s="76" t="s">
        <v>30</v>
      </c>
      <c r="Q1375" s="76" t="s">
        <v>2175</v>
      </c>
      <c r="R1375" s="76" t="s">
        <v>2571</v>
      </c>
    </row>
    <row r="1376" spans="1:18" outlineLevel="1" x14ac:dyDescent="0.2">
      <c r="A1376" s="43" t="s">
        <v>1944</v>
      </c>
      <c r="B1376" s="56" t="s">
        <v>1967</v>
      </c>
      <c r="C1376" s="76" t="s">
        <v>21</v>
      </c>
      <c r="D1376" s="76" t="s">
        <v>59</v>
      </c>
      <c r="E1376" s="95" t="s">
        <v>102</v>
      </c>
      <c r="F1376" s="95" t="s">
        <v>2810</v>
      </c>
      <c r="G1376" s="95" t="s">
        <v>3506</v>
      </c>
      <c r="H1376" s="95" t="s">
        <v>352</v>
      </c>
      <c r="I1376" s="45" t="s">
        <v>3540</v>
      </c>
      <c r="J1376" s="95" t="str">
        <f>LEFT(DLILibrary[[#This Row],[DLI]], 3)</f>
        <v>DLR</v>
      </c>
      <c r="K1376" s="121">
        <v>8.59</v>
      </c>
      <c r="L1376" s="121">
        <f>IF(DLILibrary[[#This Row],[DLI/DLR]]="DLI",IF(J1377="DLR",0,DLILibrary[[#This Row],[Value of DLI (in mln)]]),DLILibrary[[#This Row],[Value of DLI (in mln)]])</f>
        <v>8.59</v>
      </c>
      <c r="M1376" s="239">
        <f>IF(DLILibrary[[#This Row],[DLI/DLR]]="DLI",DLILibrary[[#This Row],[Value of DLI (in mln)]]/(VLOOKUP(DLILibrary[[#This Row],[Project ID]],'RBF Projects'!A:U,12,FALSE)),0)</f>
        <v>0</v>
      </c>
      <c r="N1376" s="95" t="s">
        <v>61</v>
      </c>
      <c r="O1376" s="45" t="s">
        <v>2173</v>
      </c>
      <c r="P1376" s="76" t="s">
        <v>30</v>
      </c>
      <c r="Q1376" s="76" t="s">
        <v>2175</v>
      </c>
      <c r="R1376" s="76" t="s">
        <v>2571</v>
      </c>
    </row>
    <row r="1377" spans="1:18" outlineLevel="1" x14ac:dyDescent="0.2">
      <c r="A1377" s="43" t="s">
        <v>1944</v>
      </c>
      <c r="B1377" s="56" t="s">
        <v>1967</v>
      </c>
      <c r="C1377" s="76" t="s">
        <v>21</v>
      </c>
      <c r="D1377" s="76" t="s">
        <v>59</v>
      </c>
      <c r="E1377" s="95" t="s">
        <v>102</v>
      </c>
      <c r="F1377" s="95" t="s">
        <v>2810</v>
      </c>
      <c r="G1377" s="95" t="s">
        <v>3506</v>
      </c>
      <c r="H1377" s="95" t="s">
        <v>352</v>
      </c>
      <c r="I1377" s="45" t="s">
        <v>3541</v>
      </c>
      <c r="J1377" s="95" t="str">
        <f>LEFT(DLILibrary[[#This Row],[DLI]], 3)</f>
        <v>DLR</v>
      </c>
      <c r="K1377" s="121">
        <v>3.22</v>
      </c>
      <c r="L1377" s="121">
        <f>IF(DLILibrary[[#This Row],[DLI/DLR]]="DLI",IF(J1378="DLR",0,DLILibrary[[#This Row],[Value of DLI (in mln)]]),DLILibrary[[#This Row],[Value of DLI (in mln)]])</f>
        <v>3.22</v>
      </c>
      <c r="M1377" s="239">
        <f>IF(DLILibrary[[#This Row],[DLI/DLR]]="DLI",DLILibrary[[#This Row],[Value of DLI (in mln)]]/(VLOOKUP(DLILibrary[[#This Row],[Project ID]],'RBF Projects'!A:U,12,FALSE)),0)</f>
        <v>0</v>
      </c>
      <c r="N1377" s="95" t="s">
        <v>61</v>
      </c>
      <c r="O1377" s="45" t="s">
        <v>2174</v>
      </c>
      <c r="P1377" s="76" t="s">
        <v>30</v>
      </c>
      <c r="Q1377" s="76" t="s">
        <v>2175</v>
      </c>
      <c r="R1377" s="76" t="s">
        <v>2571</v>
      </c>
    </row>
    <row r="1378" spans="1:18" outlineLevel="1" x14ac:dyDescent="0.2">
      <c r="A1378" s="43" t="s">
        <v>1944</v>
      </c>
      <c r="B1378" s="56" t="s">
        <v>1967</v>
      </c>
      <c r="C1378" s="76" t="s">
        <v>21</v>
      </c>
      <c r="D1378" s="76" t="s">
        <v>59</v>
      </c>
      <c r="E1378" s="95" t="s">
        <v>102</v>
      </c>
      <c r="F1378" s="95" t="s">
        <v>2810</v>
      </c>
      <c r="G1378" s="95" t="s">
        <v>3506</v>
      </c>
      <c r="H1378" s="95" t="s">
        <v>352</v>
      </c>
      <c r="I1378" s="45" t="s">
        <v>3542</v>
      </c>
      <c r="J1378" s="95" t="str">
        <f>LEFT(DLILibrary[[#This Row],[DLI]], 3)</f>
        <v>DLR</v>
      </c>
      <c r="K1378" s="121">
        <v>3.22</v>
      </c>
      <c r="L1378" s="121">
        <f>IF(DLILibrary[[#This Row],[DLI/DLR]]="DLI",IF(J1379="DLR",0,DLILibrary[[#This Row],[Value of DLI (in mln)]]),DLILibrary[[#This Row],[Value of DLI (in mln)]])</f>
        <v>3.22</v>
      </c>
      <c r="M1378" s="239">
        <f>IF(DLILibrary[[#This Row],[DLI/DLR]]="DLI",DLILibrary[[#This Row],[Value of DLI (in mln)]]/(VLOOKUP(DLILibrary[[#This Row],[Project ID]],'RBF Projects'!A:U,12,FALSE)),0)</f>
        <v>0</v>
      </c>
      <c r="N1378" s="95" t="s">
        <v>61</v>
      </c>
      <c r="O1378" s="45" t="s">
        <v>2174</v>
      </c>
      <c r="P1378" s="76" t="s">
        <v>30</v>
      </c>
      <c r="Q1378" s="76" t="s">
        <v>2175</v>
      </c>
      <c r="R1378" s="76" t="s">
        <v>2571</v>
      </c>
    </row>
    <row r="1379" spans="1:18" x14ac:dyDescent="0.2">
      <c r="A1379" s="43" t="s">
        <v>1944</v>
      </c>
      <c r="B1379" s="56" t="s">
        <v>1967</v>
      </c>
      <c r="C1379" s="76" t="s">
        <v>21</v>
      </c>
      <c r="D1379" s="76" t="s">
        <v>59</v>
      </c>
      <c r="E1379" s="95" t="s">
        <v>102</v>
      </c>
      <c r="F1379" s="95" t="s">
        <v>3232</v>
      </c>
      <c r="G1379" s="95" t="s">
        <v>2831</v>
      </c>
      <c r="H1379" s="95" t="s">
        <v>78</v>
      </c>
      <c r="I1379" s="135" t="s">
        <v>2196</v>
      </c>
      <c r="J1379" s="136" t="str">
        <f>LEFT(DLILibrary[[#This Row],[DLI]], 3)</f>
        <v>DLI</v>
      </c>
      <c r="K1379" s="137">
        <f>SUM(K1380:K1384)</f>
        <v>32.21</v>
      </c>
      <c r="L1379" s="137">
        <f>IF(DLILibrary[[#This Row],[DLI/DLR]]="DLI",IF(J1380="DLR",0,DLILibrary[[#This Row],[Value of DLI (in mln)]]),DLILibrary[[#This Row],[Value of DLI (in mln)]])</f>
        <v>0</v>
      </c>
      <c r="M1379" s="239">
        <f>IF(DLILibrary[[#This Row],[DLI/DLR]]="DLI",DLILibrary[[#This Row],[Value of DLI (in mln)]]/(VLOOKUP(DLILibrary[[#This Row],[Project ID]],'RBF Projects'!A:U,12,FALSE)),0)</f>
        <v>0.11111111111111112</v>
      </c>
      <c r="N1379" s="95" t="s">
        <v>61</v>
      </c>
      <c r="O1379" s="138" t="s">
        <v>817</v>
      </c>
      <c r="P1379" s="76" t="s">
        <v>30</v>
      </c>
      <c r="Q1379" s="56" t="s">
        <v>2183</v>
      </c>
      <c r="R1379" s="76" t="s">
        <v>2279</v>
      </c>
    </row>
    <row r="1380" spans="1:18" outlineLevel="1" x14ac:dyDescent="0.2">
      <c r="A1380" s="43" t="s">
        <v>1944</v>
      </c>
      <c r="B1380" s="56" t="s">
        <v>1967</v>
      </c>
      <c r="C1380" s="76" t="s">
        <v>21</v>
      </c>
      <c r="D1380" s="76" t="s">
        <v>59</v>
      </c>
      <c r="E1380" s="95" t="s">
        <v>102</v>
      </c>
      <c r="F1380" s="95" t="s">
        <v>3232</v>
      </c>
      <c r="G1380" s="95" t="s">
        <v>2831</v>
      </c>
      <c r="H1380" s="95" t="s">
        <v>78</v>
      </c>
      <c r="I1380" s="45" t="s">
        <v>2158</v>
      </c>
      <c r="J1380" s="95" t="str">
        <f>LEFT(DLILibrary[[#This Row],[DLI]], 3)</f>
        <v>DLR</v>
      </c>
      <c r="K1380" s="121">
        <v>8.59</v>
      </c>
      <c r="L1380" s="121">
        <f>IF(DLILibrary[[#This Row],[DLI/DLR]]="DLI",IF(J1381="DLR",0,DLILibrary[[#This Row],[Value of DLI (in mln)]]),DLILibrary[[#This Row],[Value of DLI (in mln)]])</f>
        <v>8.59</v>
      </c>
      <c r="M1380" s="239">
        <f>IF(DLILibrary[[#This Row],[DLI/DLR]]="DLI",DLILibrary[[#This Row],[Value of DLI (in mln)]]/(VLOOKUP(DLILibrary[[#This Row],[Project ID]],'RBF Projects'!A:U,12,FALSE)),0)</f>
        <v>0</v>
      </c>
      <c r="N1380" s="95" t="s">
        <v>61</v>
      </c>
      <c r="O1380" s="45" t="s">
        <v>2173</v>
      </c>
      <c r="P1380" s="76" t="s">
        <v>30</v>
      </c>
      <c r="Q1380" s="95" t="s">
        <v>2176</v>
      </c>
      <c r="R1380" s="76" t="s">
        <v>2572</v>
      </c>
    </row>
    <row r="1381" spans="1:18" outlineLevel="1" x14ac:dyDescent="0.2">
      <c r="A1381" s="43" t="s">
        <v>1944</v>
      </c>
      <c r="B1381" s="56" t="s">
        <v>1967</v>
      </c>
      <c r="C1381" s="76" t="s">
        <v>21</v>
      </c>
      <c r="D1381" s="76" t="s">
        <v>59</v>
      </c>
      <c r="E1381" s="95" t="s">
        <v>102</v>
      </c>
      <c r="F1381" s="95" t="s">
        <v>3232</v>
      </c>
      <c r="G1381" s="95" t="s">
        <v>2831</v>
      </c>
      <c r="H1381" s="95" t="s">
        <v>78</v>
      </c>
      <c r="I1381" s="45" t="s">
        <v>2159</v>
      </c>
      <c r="J1381" s="95" t="str">
        <f>LEFT(DLILibrary[[#This Row],[DLI]], 3)</f>
        <v>DLR</v>
      </c>
      <c r="K1381" s="121">
        <v>8.59</v>
      </c>
      <c r="L1381" s="121">
        <f>IF(DLILibrary[[#This Row],[DLI/DLR]]="DLI",IF(J1382="DLR",0,DLILibrary[[#This Row],[Value of DLI (in mln)]]),DLILibrary[[#This Row],[Value of DLI (in mln)]])</f>
        <v>8.59</v>
      </c>
      <c r="M1381" s="239">
        <f>IF(DLILibrary[[#This Row],[DLI/DLR]]="DLI",DLILibrary[[#This Row],[Value of DLI (in mln)]]/(VLOOKUP(DLILibrary[[#This Row],[Project ID]],'RBF Projects'!A:U,12,FALSE)),0)</f>
        <v>0</v>
      </c>
      <c r="N1381" s="95" t="s">
        <v>61</v>
      </c>
      <c r="O1381" s="45" t="s">
        <v>2173</v>
      </c>
      <c r="P1381" s="76" t="s">
        <v>30</v>
      </c>
      <c r="Q1381" s="95" t="s">
        <v>2176</v>
      </c>
      <c r="R1381" s="76" t="s">
        <v>2572</v>
      </c>
    </row>
    <row r="1382" spans="1:18" outlineLevel="1" x14ac:dyDescent="0.2">
      <c r="A1382" s="43" t="s">
        <v>1944</v>
      </c>
      <c r="B1382" s="56" t="s">
        <v>1967</v>
      </c>
      <c r="C1382" s="76" t="s">
        <v>21</v>
      </c>
      <c r="D1382" s="76" t="s">
        <v>59</v>
      </c>
      <c r="E1382" s="95" t="s">
        <v>102</v>
      </c>
      <c r="F1382" s="95" t="s">
        <v>3232</v>
      </c>
      <c r="G1382" s="95" t="s">
        <v>2831</v>
      </c>
      <c r="H1382" s="95" t="s">
        <v>78</v>
      </c>
      <c r="I1382" s="45" t="s">
        <v>2160</v>
      </c>
      <c r="J1382" s="95" t="str">
        <f>LEFT(DLILibrary[[#This Row],[DLI]], 3)</f>
        <v>DLR</v>
      </c>
      <c r="K1382" s="121">
        <v>8.59</v>
      </c>
      <c r="L1382" s="121">
        <f>IF(DLILibrary[[#This Row],[DLI/DLR]]="DLI",IF(J1383="DLR",0,DLILibrary[[#This Row],[Value of DLI (in mln)]]),DLILibrary[[#This Row],[Value of DLI (in mln)]])</f>
        <v>8.59</v>
      </c>
      <c r="M1382" s="239">
        <f>IF(DLILibrary[[#This Row],[DLI/DLR]]="DLI",DLILibrary[[#This Row],[Value of DLI (in mln)]]/(VLOOKUP(DLILibrary[[#This Row],[Project ID]],'RBF Projects'!A:U,12,FALSE)),0)</f>
        <v>0</v>
      </c>
      <c r="N1382" s="95" t="s">
        <v>61</v>
      </c>
      <c r="O1382" s="45" t="s">
        <v>2173</v>
      </c>
      <c r="P1382" s="76" t="s">
        <v>30</v>
      </c>
      <c r="Q1382" s="95" t="s">
        <v>2176</v>
      </c>
      <c r="R1382" s="76" t="s">
        <v>2572</v>
      </c>
    </row>
    <row r="1383" spans="1:18" outlineLevel="1" x14ac:dyDescent="0.2">
      <c r="A1383" s="43" t="s">
        <v>1944</v>
      </c>
      <c r="B1383" s="56" t="s">
        <v>1967</v>
      </c>
      <c r="C1383" s="76" t="s">
        <v>21</v>
      </c>
      <c r="D1383" s="76" t="s">
        <v>59</v>
      </c>
      <c r="E1383" s="95" t="s">
        <v>102</v>
      </c>
      <c r="F1383" s="95" t="s">
        <v>3232</v>
      </c>
      <c r="G1383" s="95" t="s">
        <v>2831</v>
      </c>
      <c r="H1383" s="95" t="s">
        <v>78</v>
      </c>
      <c r="I1383" s="45" t="s">
        <v>2161</v>
      </c>
      <c r="J1383" s="95" t="str">
        <f>LEFT(DLILibrary[[#This Row],[DLI]], 3)</f>
        <v>DLR</v>
      </c>
      <c r="K1383" s="121">
        <v>3.22</v>
      </c>
      <c r="L1383" s="121">
        <f>IF(DLILibrary[[#This Row],[DLI/DLR]]="DLI",IF(J1384="DLR",0,DLILibrary[[#This Row],[Value of DLI (in mln)]]),DLILibrary[[#This Row],[Value of DLI (in mln)]])</f>
        <v>3.22</v>
      </c>
      <c r="M1383" s="239">
        <f>IF(DLILibrary[[#This Row],[DLI/DLR]]="DLI",DLILibrary[[#This Row],[Value of DLI (in mln)]]/(VLOOKUP(DLILibrary[[#This Row],[Project ID]],'RBF Projects'!A:U,12,FALSE)),0)</f>
        <v>0</v>
      </c>
      <c r="N1383" s="95" t="s">
        <v>61</v>
      </c>
      <c r="O1383" s="45" t="s">
        <v>2174</v>
      </c>
      <c r="P1383" s="76" t="s">
        <v>30</v>
      </c>
      <c r="Q1383" s="95" t="s">
        <v>2176</v>
      </c>
      <c r="R1383" s="76" t="s">
        <v>2572</v>
      </c>
    </row>
    <row r="1384" spans="1:18" outlineLevel="1" x14ac:dyDescent="0.2">
      <c r="A1384" s="43" t="s">
        <v>1944</v>
      </c>
      <c r="B1384" s="56" t="s">
        <v>1967</v>
      </c>
      <c r="C1384" s="76" t="s">
        <v>21</v>
      </c>
      <c r="D1384" s="76" t="s">
        <v>59</v>
      </c>
      <c r="E1384" s="95" t="s">
        <v>102</v>
      </c>
      <c r="F1384" s="95" t="s">
        <v>3232</v>
      </c>
      <c r="G1384" s="95" t="s">
        <v>2831</v>
      </c>
      <c r="H1384" s="95" t="s">
        <v>78</v>
      </c>
      <c r="I1384" s="45" t="s">
        <v>2162</v>
      </c>
      <c r="J1384" s="95" t="str">
        <f>LEFT(DLILibrary[[#This Row],[DLI]], 3)</f>
        <v>DLR</v>
      </c>
      <c r="K1384" s="121">
        <v>3.22</v>
      </c>
      <c r="L1384" s="121">
        <f>IF(DLILibrary[[#This Row],[DLI/DLR]]="DLI",IF(J1385="DLR",0,DLILibrary[[#This Row],[Value of DLI (in mln)]]),DLILibrary[[#This Row],[Value of DLI (in mln)]])</f>
        <v>3.22</v>
      </c>
      <c r="M1384" s="239">
        <f>IF(DLILibrary[[#This Row],[DLI/DLR]]="DLI",DLILibrary[[#This Row],[Value of DLI (in mln)]]/(VLOOKUP(DLILibrary[[#This Row],[Project ID]],'RBF Projects'!A:U,12,FALSE)),0)</f>
        <v>0</v>
      </c>
      <c r="N1384" s="95" t="s">
        <v>61</v>
      </c>
      <c r="O1384" s="45" t="s">
        <v>2174</v>
      </c>
      <c r="P1384" s="76" t="s">
        <v>30</v>
      </c>
      <c r="Q1384" s="95" t="s">
        <v>2176</v>
      </c>
      <c r="R1384" s="76" t="s">
        <v>2572</v>
      </c>
    </row>
    <row r="1385" spans="1:18" x14ac:dyDescent="0.2">
      <c r="A1385" s="43" t="s">
        <v>1944</v>
      </c>
      <c r="B1385" s="56" t="s">
        <v>1967</v>
      </c>
      <c r="C1385" s="76" t="s">
        <v>21</v>
      </c>
      <c r="D1385" s="76" t="s">
        <v>59</v>
      </c>
      <c r="E1385" s="95" t="s">
        <v>102</v>
      </c>
      <c r="F1385" s="95" t="s">
        <v>3231</v>
      </c>
      <c r="G1385" s="95" t="s">
        <v>3266</v>
      </c>
      <c r="H1385" s="95" t="s">
        <v>75</v>
      </c>
      <c r="I1385" s="135" t="s">
        <v>2197</v>
      </c>
      <c r="J1385" s="136" t="str">
        <f>LEFT(DLILibrary[[#This Row],[DLI]], 3)</f>
        <v>DLI</v>
      </c>
      <c r="K1385" s="137">
        <f>SUM(K1386:K1390)</f>
        <v>32.21</v>
      </c>
      <c r="L1385" s="137">
        <f>IF(DLILibrary[[#This Row],[DLI/DLR]]="DLI",IF(J1386="DLR",0,DLILibrary[[#This Row],[Value of DLI (in mln)]]),DLILibrary[[#This Row],[Value of DLI (in mln)]])</f>
        <v>0</v>
      </c>
      <c r="M1385" s="239">
        <f>IF(DLILibrary[[#This Row],[DLI/DLR]]="DLI",DLILibrary[[#This Row],[Value of DLI (in mln)]]/(VLOOKUP(DLILibrary[[#This Row],[Project ID]],'RBF Projects'!A:U,12,FALSE)),0)</f>
        <v>0.11111111111111112</v>
      </c>
      <c r="N1385" s="95" t="s">
        <v>61</v>
      </c>
      <c r="O1385" s="138" t="s">
        <v>817</v>
      </c>
      <c r="P1385" s="76" t="s">
        <v>27</v>
      </c>
      <c r="Q1385" s="56" t="s">
        <v>2184</v>
      </c>
      <c r="R1385" s="76" t="s">
        <v>2279</v>
      </c>
    </row>
    <row r="1386" spans="1:18" outlineLevel="1" x14ac:dyDescent="0.2">
      <c r="A1386" s="43" t="s">
        <v>1944</v>
      </c>
      <c r="B1386" s="56" t="s">
        <v>1967</v>
      </c>
      <c r="C1386" s="76" t="s">
        <v>21</v>
      </c>
      <c r="D1386" s="76" t="s">
        <v>59</v>
      </c>
      <c r="E1386" s="95" t="s">
        <v>102</v>
      </c>
      <c r="F1386" s="95" t="s">
        <v>3231</v>
      </c>
      <c r="G1386" s="95" t="s">
        <v>3266</v>
      </c>
      <c r="H1386" s="95" t="s">
        <v>75</v>
      </c>
      <c r="I1386" s="45" t="s">
        <v>2163</v>
      </c>
      <c r="J1386" s="95" t="str">
        <f>LEFT(DLILibrary[[#This Row],[DLI]], 3)</f>
        <v>DLR</v>
      </c>
      <c r="K1386" s="121">
        <v>8.59</v>
      </c>
      <c r="L1386" s="121">
        <f>IF(DLILibrary[[#This Row],[DLI/DLR]]="DLI",IF(J1387="DLR",0,DLILibrary[[#This Row],[Value of DLI (in mln)]]),DLILibrary[[#This Row],[Value of DLI (in mln)]])</f>
        <v>8.59</v>
      </c>
      <c r="M1386" s="239">
        <f>IF(DLILibrary[[#This Row],[DLI/DLR]]="DLI",DLILibrary[[#This Row],[Value of DLI (in mln)]]/(VLOOKUP(DLILibrary[[#This Row],[Project ID]],'RBF Projects'!A:U,12,FALSE)),0)</f>
        <v>0</v>
      </c>
      <c r="N1386" s="95" t="s">
        <v>61</v>
      </c>
      <c r="O1386" s="45" t="s">
        <v>2173</v>
      </c>
      <c r="P1386" s="76" t="s">
        <v>27</v>
      </c>
      <c r="Q1386" s="95" t="s">
        <v>2177</v>
      </c>
      <c r="R1386" s="76" t="s">
        <v>2572</v>
      </c>
    </row>
    <row r="1387" spans="1:18" outlineLevel="1" x14ac:dyDescent="0.2">
      <c r="A1387" s="43" t="s">
        <v>1944</v>
      </c>
      <c r="B1387" s="56" t="s">
        <v>1967</v>
      </c>
      <c r="C1387" s="76" t="s">
        <v>21</v>
      </c>
      <c r="D1387" s="76" t="s">
        <v>59</v>
      </c>
      <c r="E1387" s="95" t="s">
        <v>102</v>
      </c>
      <c r="F1387" s="95" t="s">
        <v>3231</v>
      </c>
      <c r="G1387" s="95" t="s">
        <v>3266</v>
      </c>
      <c r="H1387" s="95" t="s">
        <v>75</v>
      </c>
      <c r="I1387" s="45" t="s">
        <v>2164</v>
      </c>
      <c r="J1387" s="95" t="str">
        <f>LEFT(DLILibrary[[#This Row],[DLI]], 3)</f>
        <v>DLR</v>
      </c>
      <c r="K1387" s="121">
        <v>8.59</v>
      </c>
      <c r="L1387" s="121">
        <f>IF(DLILibrary[[#This Row],[DLI/DLR]]="DLI",IF(J1388="DLR",0,DLILibrary[[#This Row],[Value of DLI (in mln)]]),DLILibrary[[#This Row],[Value of DLI (in mln)]])</f>
        <v>8.59</v>
      </c>
      <c r="M1387" s="239">
        <f>IF(DLILibrary[[#This Row],[DLI/DLR]]="DLI",DLILibrary[[#This Row],[Value of DLI (in mln)]]/(VLOOKUP(DLILibrary[[#This Row],[Project ID]],'RBF Projects'!A:U,12,FALSE)),0)</f>
        <v>0</v>
      </c>
      <c r="N1387" s="95" t="s">
        <v>61</v>
      </c>
      <c r="O1387" s="45" t="s">
        <v>2173</v>
      </c>
      <c r="P1387" s="76" t="s">
        <v>27</v>
      </c>
      <c r="Q1387" s="95" t="s">
        <v>2177</v>
      </c>
      <c r="R1387" s="76" t="s">
        <v>2572</v>
      </c>
    </row>
    <row r="1388" spans="1:18" outlineLevel="1" x14ac:dyDescent="0.2">
      <c r="A1388" s="43" t="s">
        <v>1944</v>
      </c>
      <c r="B1388" s="56" t="s">
        <v>1967</v>
      </c>
      <c r="C1388" s="76" t="s">
        <v>21</v>
      </c>
      <c r="D1388" s="76" t="s">
        <v>59</v>
      </c>
      <c r="E1388" s="95" t="s">
        <v>102</v>
      </c>
      <c r="F1388" s="95" t="s">
        <v>3231</v>
      </c>
      <c r="G1388" s="95" t="s">
        <v>3266</v>
      </c>
      <c r="H1388" s="95" t="s">
        <v>75</v>
      </c>
      <c r="I1388" s="45" t="s">
        <v>2165</v>
      </c>
      <c r="J1388" s="95" t="str">
        <f>LEFT(DLILibrary[[#This Row],[DLI]], 3)</f>
        <v>DLR</v>
      </c>
      <c r="K1388" s="121">
        <v>8.59</v>
      </c>
      <c r="L1388" s="121">
        <f>IF(DLILibrary[[#This Row],[DLI/DLR]]="DLI",IF(J1389="DLR",0,DLILibrary[[#This Row],[Value of DLI (in mln)]]),DLILibrary[[#This Row],[Value of DLI (in mln)]])</f>
        <v>8.59</v>
      </c>
      <c r="M1388" s="239">
        <f>IF(DLILibrary[[#This Row],[DLI/DLR]]="DLI",DLILibrary[[#This Row],[Value of DLI (in mln)]]/(VLOOKUP(DLILibrary[[#This Row],[Project ID]],'RBF Projects'!A:U,12,FALSE)),0)</f>
        <v>0</v>
      </c>
      <c r="N1388" s="95" t="s">
        <v>61</v>
      </c>
      <c r="O1388" s="45" t="s">
        <v>2173</v>
      </c>
      <c r="P1388" s="76" t="s">
        <v>27</v>
      </c>
      <c r="Q1388" s="95" t="s">
        <v>2177</v>
      </c>
      <c r="R1388" s="76" t="s">
        <v>2572</v>
      </c>
    </row>
    <row r="1389" spans="1:18" outlineLevel="1" x14ac:dyDescent="0.2">
      <c r="A1389" s="43" t="s">
        <v>1944</v>
      </c>
      <c r="B1389" s="56" t="s">
        <v>1967</v>
      </c>
      <c r="C1389" s="76" t="s">
        <v>21</v>
      </c>
      <c r="D1389" s="76" t="s">
        <v>59</v>
      </c>
      <c r="E1389" s="95" t="s">
        <v>102</v>
      </c>
      <c r="F1389" s="95" t="s">
        <v>3231</v>
      </c>
      <c r="G1389" s="95" t="s">
        <v>3266</v>
      </c>
      <c r="H1389" s="95" t="s">
        <v>75</v>
      </c>
      <c r="I1389" s="45" t="s">
        <v>2166</v>
      </c>
      <c r="J1389" s="95" t="str">
        <f>LEFT(DLILibrary[[#This Row],[DLI]], 3)</f>
        <v>DLR</v>
      </c>
      <c r="K1389" s="121">
        <v>3.22</v>
      </c>
      <c r="L1389" s="121">
        <f>IF(DLILibrary[[#This Row],[DLI/DLR]]="DLI",IF(J1390="DLR",0,DLILibrary[[#This Row],[Value of DLI (in mln)]]),DLILibrary[[#This Row],[Value of DLI (in mln)]])</f>
        <v>3.22</v>
      </c>
      <c r="M1389" s="239">
        <f>IF(DLILibrary[[#This Row],[DLI/DLR]]="DLI",DLILibrary[[#This Row],[Value of DLI (in mln)]]/(VLOOKUP(DLILibrary[[#This Row],[Project ID]],'RBF Projects'!A:U,12,FALSE)),0)</f>
        <v>0</v>
      </c>
      <c r="N1389" s="95" t="s">
        <v>61</v>
      </c>
      <c r="O1389" s="45" t="s">
        <v>2174</v>
      </c>
      <c r="P1389" s="76" t="s">
        <v>27</v>
      </c>
      <c r="Q1389" s="95" t="s">
        <v>2177</v>
      </c>
      <c r="R1389" s="76" t="s">
        <v>2572</v>
      </c>
    </row>
    <row r="1390" spans="1:18" outlineLevel="1" x14ac:dyDescent="0.2">
      <c r="A1390" s="43" t="s">
        <v>1944</v>
      </c>
      <c r="B1390" s="56" t="s">
        <v>1967</v>
      </c>
      <c r="C1390" s="76" t="s">
        <v>21</v>
      </c>
      <c r="D1390" s="76" t="s">
        <v>59</v>
      </c>
      <c r="E1390" s="95" t="s">
        <v>102</v>
      </c>
      <c r="F1390" s="95" t="s">
        <v>3231</v>
      </c>
      <c r="G1390" s="95" t="s">
        <v>3266</v>
      </c>
      <c r="H1390" s="95" t="s">
        <v>75</v>
      </c>
      <c r="I1390" s="45" t="s">
        <v>2167</v>
      </c>
      <c r="J1390" s="95" t="str">
        <f>LEFT(DLILibrary[[#This Row],[DLI]], 3)</f>
        <v>DLR</v>
      </c>
      <c r="K1390" s="121">
        <v>3.22</v>
      </c>
      <c r="L1390" s="121">
        <f>IF(DLILibrary[[#This Row],[DLI/DLR]]="DLI",IF(J1391="DLR",0,DLILibrary[[#This Row],[Value of DLI (in mln)]]),DLILibrary[[#This Row],[Value of DLI (in mln)]])</f>
        <v>3.22</v>
      </c>
      <c r="M1390" s="239">
        <f>IF(DLILibrary[[#This Row],[DLI/DLR]]="DLI",DLILibrary[[#This Row],[Value of DLI (in mln)]]/(VLOOKUP(DLILibrary[[#This Row],[Project ID]],'RBF Projects'!A:U,12,FALSE)),0)</f>
        <v>0</v>
      </c>
      <c r="N1390" s="95" t="s">
        <v>61</v>
      </c>
      <c r="O1390" s="45" t="s">
        <v>2174</v>
      </c>
      <c r="P1390" s="76" t="s">
        <v>27</v>
      </c>
      <c r="Q1390" s="95" t="s">
        <v>2177</v>
      </c>
      <c r="R1390" s="76" t="s">
        <v>2572</v>
      </c>
    </row>
    <row r="1391" spans="1:18" x14ac:dyDescent="0.2">
      <c r="A1391" s="43" t="s">
        <v>1944</v>
      </c>
      <c r="B1391" s="56" t="s">
        <v>1967</v>
      </c>
      <c r="C1391" s="76" t="s">
        <v>21</v>
      </c>
      <c r="D1391" s="76" t="s">
        <v>59</v>
      </c>
      <c r="E1391" s="95" t="s">
        <v>102</v>
      </c>
      <c r="F1391" s="95" t="s">
        <v>3238</v>
      </c>
      <c r="G1391" s="95" t="s">
        <v>1524</v>
      </c>
      <c r="H1391" s="95" t="s">
        <v>78</v>
      </c>
      <c r="I1391" s="135" t="s">
        <v>2198</v>
      </c>
      <c r="J1391" s="136" t="str">
        <f>LEFT(DLILibrary[[#This Row],[DLI]], 3)</f>
        <v>DLI</v>
      </c>
      <c r="K1391" s="137">
        <f>SUM(K1392:K1396)</f>
        <v>32.21</v>
      </c>
      <c r="L1391" s="137">
        <f>IF(DLILibrary[[#This Row],[DLI/DLR]]="DLI",IF(J1392="DLR",0,DLILibrary[[#This Row],[Value of DLI (in mln)]]),DLILibrary[[#This Row],[Value of DLI (in mln)]])</f>
        <v>0</v>
      </c>
      <c r="M1391" s="239">
        <f>IF(DLILibrary[[#This Row],[DLI/DLR]]="DLI",DLILibrary[[#This Row],[Value of DLI (in mln)]]/(VLOOKUP(DLILibrary[[#This Row],[Project ID]],'RBF Projects'!A:U,12,FALSE)),0)</f>
        <v>0.11111111111111112</v>
      </c>
      <c r="N1391" s="95" t="s">
        <v>61</v>
      </c>
      <c r="O1391" s="138" t="s">
        <v>817</v>
      </c>
      <c r="P1391" s="76" t="s">
        <v>30</v>
      </c>
      <c r="Q1391" s="56" t="s">
        <v>995</v>
      </c>
      <c r="R1391" s="76" t="s">
        <v>2279</v>
      </c>
    </row>
    <row r="1392" spans="1:18" outlineLevel="1" x14ac:dyDescent="0.2">
      <c r="A1392" s="43" t="s">
        <v>1944</v>
      </c>
      <c r="B1392" s="56" t="s">
        <v>1967</v>
      </c>
      <c r="C1392" s="76" t="s">
        <v>21</v>
      </c>
      <c r="D1392" s="76" t="s">
        <v>59</v>
      </c>
      <c r="E1392" s="95" t="s">
        <v>102</v>
      </c>
      <c r="F1392" s="95" t="s">
        <v>3238</v>
      </c>
      <c r="G1392" s="95" t="s">
        <v>1524</v>
      </c>
      <c r="H1392" s="95" t="s">
        <v>78</v>
      </c>
      <c r="I1392" s="45" t="s">
        <v>2168</v>
      </c>
      <c r="J1392" s="95" t="str">
        <f>LEFT(DLILibrary[[#This Row],[DLI]], 3)</f>
        <v>DLR</v>
      </c>
      <c r="K1392" s="121">
        <v>8.59</v>
      </c>
      <c r="L1392" s="121">
        <f>IF(DLILibrary[[#This Row],[DLI/DLR]]="DLI",IF(J1393="DLR",0,DLILibrary[[#This Row],[Value of DLI (in mln)]]),DLILibrary[[#This Row],[Value of DLI (in mln)]])</f>
        <v>8.59</v>
      </c>
      <c r="M1392" s="239">
        <f>IF(DLILibrary[[#This Row],[DLI/DLR]]="DLI",DLILibrary[[#This Row],[Value of DLI (in mln)]]/(VLOOKUP(DLILibrary[[#This Row],[Project ID]],'RBF Projects'!A:U,12,FALSE)),0)</f>
        <v>0</v>
      </c>
      <c r="N1392" s="95" t="s">
        <v>61</v>
      </c>
      <c r="O1392" s="45" t="s">
        <v>2173</v>
      </c>
      <c r="P1392" s="76" t="s">
        <v>30</v>
      </c>
      <c r="Q1392" s="95" t="s">
        <v>2182</v>
      </c>
      <c r="R1392" s="76" t="s">
        <v>2572</v>
      </c>
    </row>
    <row r="1393" spans="1:18" outlineLevel="1" x14ac:dyDescent="0.2">
      <c r="A1393" s="43" t="s">
        <v>1944</v>
      </c>
      <c r="B1393" s="56" t="s">
        <v>1967</v>
      </c>
      <c r="C1393" s="76" t="s">
        <v>21</v>
      </c>
      <c r="D1393" s="76" t="s">
        <v>59</v>
      </c>
      <c r="E1393" s="95" t="s">
        <v>102</v>
      </c>
      <c r="F1393" s="95" t="s">
        <v>3238</v>
      </c>
      <c r="G1393" s="95" t="s">
        <v>1524</v>
      </c>
      <c r="H1393" s="95" t="s">
        <v>78</v>
      </c>
      <c r="I1393" s="45" t="s">
        <v>2169</v>
      </c>
      <c r="J1393" s="95" t="str">
        <f>LEFT(DLILibrary[[#This Row],[DLI]], 3)</f>
        <v>DLR</v>
      </c>
      <c r="K1393" s="121">
        <v>8.59</v>
      </c>
      <c r="L1393" s="121">
        <f>IF(DLILibrary[[#This Row],[DLI/DLR]]="DLI",IF(J1394="DLR",0,DLILibrary[[#This Row],[Value of DLI (in mln)]]),DLILibrary[[#This Row],[Value of DLI (in mln)]])</f>
        <v>8.59</v>
      </c>
      <c r="M1393" s="239">
        <f>IF(DLILibrary[[#This Row],[DLI/DLR]]="DLI",DLILibrary[[#This Row],[Value of DLI (in mln)]]/(VLOOKUP(DLILibrary[[#This Row],[Project ID]],'RBF Projects'!A:U,12,FALSE)),0)</f>
        <v>0</v>
      </c>
      <c r="N1393" s="95" t="s">
        <v>61</v>
      </c>
      <c r="O1393" s="45" t="s">
        <v>2173</v>
      </c>
      <c r="P1393" s="76" t="s">
        <v>30</v>
      </c>
      <c r="Q1393" s="95" t="s">
        <v>2182</v>
      </c>
      <c r="R1393" s="76" t="s">
        <v>2572</v>
      </c>
    </row>
    <row r="1394" spans="1:18" outlineLevel="1" x14ac:dyDescent="0.2">
      <c r="A1394" s="43" t="s">
        <v>1944</v>
      </c>
      <c r="B1394" s="56" t="s">
        <v>1967</v>
      </c>
      <c r="C1394" s="76" t="s">
        <v>21</v>
      </c>
      <c r="D1394" s="76" t="s">
        <v>59</v>
      </c>
      <c r="E1394" s="95" t="s">
        <v>102</v>
      </c>
      <c r="F1394" s="95" t="s">
        <v>3238</v>
      </c>
      <c r="G1394" s="95" t="s">
        <v>1524</v>
      </c>
      <c r="H1394" s="95" t="s">
        <v>78</v>
      </c>
      <c r="I1394" s="45" t="s">
        <v>2170</v>
      </c>
      <c r="J1394" s="95" t="str">
        <f>LEFT(DLILibrary[[#This Row],[DLI]], 3)</f>
        <v>DLR</v>
      </c>
      <c r="K1394" s="121">
        <v>8.59</v>
      </c>
      <c r="L1394" s="121">
        <f>IF(DLILibrary[[#This Row],[DLI/DLR]]="DLI",IF(J1395="DLR",0,DLILibrary[[#This Row],[Value of DLI (in mln)]]),DLILibrary[[#This Row],[Value of DLI (in mln)]])</f>
        <v>8.59</v>
      </c>
      <c r="M1394" s="239">
        <f>IF(DLILibrary[[#This Row],[DLI/DLR]]="DLI",DLILibrary[[#This Row],[Value of DLI (in mln)]]/(VLOOKUP(DLILibrary[[#This Row],[Project ID]],'RBF Projects'!A:U,12,FALSE)),0)</f>
        <v>0</v>
      </c>
      <c r="N1394" s="95" t="s">
        <v>61</v>
      </c>
      <c r="O1394" s="45" t="s">
        <v>2173</v>
      </c>
      <c r="P1394" s="76" t="s">
        <v>30</v>
      </c>
      <c r="Q1394" s="95" t="s">
        <v>2182</v>
      </c>
      <c r="R1394" s="76" t="s">
        <v>2572</v>
      </c>
    </row>
    <row r="1395" spans="1:18" outlineLevel="1" x14ac:dyDescent="0.2">
      <c r="A1395" s="43" t="s">
        <v>1944</v>
      </c>
      <c r="B1395" s="56" t="s">
        <v>1967</v>
      </c>
      <c r="C1395" s="76" t="s">
        <v>21</v>
      </c>
      <c r="D1395" s="76" t="s">
        <v>59</v>
      </c>
      <c r="E1395" s="95" t="s">
        <v>102</v>
      </c>
      <c r="F1395" s="95" t="s">
        <v>3238</v>
      </c>
      <c r="G1395" s="95" t="s">
        <v>1524</v>
      </c>
      <c r="H1395" s="95" t="s">
        <v>78</v>
      </c>
      <c r="I1395" s="45" t="s">
        <v>2171</v>
      </c>
      <c r="J1395" s="95" t="str">
        <f>LEFT(DLILibrary[[#This Row],[DLI]], 3)</f>
        <v>DLR</v>
      </c>
      <c r="K1395" s="121">
        <v>3.22</v>
      </c>
      <c r="L1395" s="121">
        <f>IF(DLILibrary[[#This Row],[DLI/DLR]]="DLI",IF(J1396="DLR",0,DLILibrary[[#This Row],[Value of DLI (in mln)]]),DLILibrary[[#This Row],[Value of DLI (in mln)]])</f>
        <v>3.22</v>
      </c>
      <c r="M1395" s="239">
        <f>IF(DLILibrary[[#This Row],[DLI/DLR]]="DLI",DLILibrary[[#This Row],[Value of DLI (in mln)]]/(VLOOKUP(DLILibrary[[#This Row],[Project ID]],'RBF Projects'!A:U,12,FALSE)),0)</f>
        <v>0</v>
      </c>
      <c r="N1395" s="95" t="s">
        <v>61</v>
      </c>
      <c r="O1395" s="45" t="s">
        <v>2174</v>
      </c>
      <c r="P1395" s="76" t="s">
        <v>30</v>
      </c>
      <c r="Q1395" s="95" t="s">
        <v>2182</v>
      </c>
      <c r="R1395" s="76" t="s">
        <v>2572</v>
      </c>
    </row>
    <row r="1396" spans="1:18" outlineLevel="1" x14ac:dyDescent="0.2">
      <c r="A1396" s="43" t="s">
        <v>1944</v>
      </c>
      <c r="B1396" s="56" t="s">
        <v>1967</v>
      </c>
      <c r="C1396" s="76" t="s">
        <v>21</v>
      </c>
      <c r="D1396" s="76" t="s">
        <v>59</v>
      </c>
      <c r="E1396" s="95" t="s">
        <v>102</v>
      </c>
      <c r="F1396" s="95" t="s">
        <v>3238</v>
      </c>
      <c r="G1396" s="95" t="s">
        <v>1524</v>
      </c>
      <c r="H1396" s="95" t="s">
        <v>78</v>
      </c>
      <c r="I1396" s="45" t="s">
        <v>2172</v>
      </c>
      <c r="J1396" s="95" t="str">
        <f>LEFT(DLILibrary[[#This Row],[DLI]], 3)</f>
        <v>DLR</v>
      </c>
      <c r="K1396" s="121">
        <v>3.22</v>
      </c>
      <c r="L1396" s="121">
        <f>IF(DLILibrary[[#This Row],[DLI/DLR]]="DLI",IF(J1397="DLR",0,DLILibrary[[#This Row],[Value of DLI (in mln)]]),DLILibrary[[#This Row],[Value of DLI (in mln)]])</f>
        <v>3.22</v>
      </c>
      <c r="M1396" s="239">
        <f>IF(DLILibrary[[#This Row],[DLI/DLR]]="DLI",DLILibrary[[#This Row],[Value of DLI (in mln)]]/(VLOOKUP(DLILibrary[[#This Row],[Project ID]],'RBF Projects'!A:U,12,FALSE)),0)</f>
        <v>0</v>
      </c>
      <c r="N1396" s="95" t="s">
        <v>61</v>
      </c>
      <c r="O1396" s="45" t="s">
        <v>2174</v>
      </c>
      <c r="P1396" s="76" t="s">
        <v>30</v>
      </c>
      <c r="Q1396" s="95" t="s">
        <v>2182</v>
      </c>
      <c r="R1396" s="76" t="s">
        <v>2572</v>
      </c>
    </row>
    <row r="1397" spans="1:18" s="78" customFormat="1" x14ac:dyDescent="0.2">
      <c r="A1397" s="139" t="s">
        <v>1945</v>
      </c>
      <c r="B1397" s="55" t="s">
        <v>915</v>
      </c>
      <c r="C1397" s="77" t="s">
        <v>19</v>
      </c>
      <c r="D1397" s="77" t="s">
        <v>58</v>
      </c>
      <c r="E1397" s="78" t="s">
        <v>38</v>
      </c>
      <c r="F1397" s="78" t="s">
        <v>3233</v>
      </c>
      <c r="G1397" s="78" t="s">
        <v>3323</v>
      </c>
      <c r="H1397" s="78" t="s">
        <v>78</v>
      </c>
      <c r="I1397" s="129" t="s">
        <v>2199</v>
      </c>
      <c r="J1397" s="130" t="str">
        <f>LEFT(DLILibrary[[#This Row],[DLI]], 3)</f>
        <v>DLI</v>
      </c>
      <c r="K1397" s="131">
        <v>10</v>
      </c>
      <c r="L1397" s="131">
        <f>IF(DLILibrary[[#This Row],[DLI/DLR]]="DLI",IF(J1398="DLR",0,DLILibrary[[#This Row],[Value of DLI (in mln)]]),DLILibrary[[#This Row],[Value of DLI (in mln)]])</f>
        <v>10</v>
      </c>
      <c r="M1397" s="239">
        <f>IF(DLILibrary[[#This Row],[DLI/DLR]]="DLI",DLILibrary[[#This Row],[Value of DLI (in mln)]]/(VLOOKUP(DLILibrary[[#This Row],[Project ID]],'RBF Projects'!A:U,12,FALSE)),0)</f>
        <v>8.3333333333333329E-2</v>
      </c>
      <c r="N1397" s="78" t="s">
        <v>62</v>
      </c>
      <c r="O1397" s="144" t="s">
        <v>2208</v>
      </c>
      <c r="P1397" s="42" t="s">
        <v>2209</v>
      </c>
      <c r="Q1397" s="78" t="s">
        <v>2210</v>
      </c>
      <c r="R1397" s="77" t="s">
        <v>62</v>
      </c>
    </row>
    <row r="1398" spans="1:18" x14ac:dyDescent="0.2">
      <c r="A1398" s="140" t="s">
        <v>1945</v>
      </c>
      <c r="B1398" s="56" t="s">
        <v>915</v>
      </c>
      <c r="C1398" s="76" t="s">
        <v>19</v>
      </c>
      <c r="D1398" s="76" t="s">
        <v>58</v>
      </c>
      <c r="E1398" s="95" t="s">
        <v>38</v>
      </c>
      <c r="F1398" s="95" t="s">
        <v>3231</v>
      </c>
      <c r="G1398" s="95" t="s">
        <v>3269</v>
      </c>
      <c r="H1398" s="95" t="s">
        <v>78</v>
      </c>
      <c r="I1398" s="135" t="s">
        <v>2200</v>
      </c>
      <c r="J1398" s="136" t="str">
        <f>LEFT(DLILibrary[[#This Row],[DLI]], 3)</f>
        <v>DLI</v>
      </c>
      <c r="K1398" s="137">
        <v>7</v>
      </c>
      <c r="L1398" s="137">
        <f>IF(DLILibrary[[#This Row],[DLI/DLR]]="DLI",IF(J1399="DLR",0,DLILibrary[[#This Row],[Value of DLI (in mln)]]),DLILibrary[[#This Row],[Value of DLI (in mln)]])</f>
        <v>7</v>
      </c>
      <c r="M1398" s="239">
        <f>IF(DLILibrary[[#This Row],[DLI/DLR]]="DLI",DLILibrary[[#This Row],[Value of DLI (in mln)]]/(VLOOKUP(DLILibrary[[#This Row],[Project ID]],'RBF Projects'!A:U,12,FALSE)),0)</f>
        <v>5.8333333333333334E-2</v>
      </c>
      <c r="N1398" s="95" t="s">
        <v>62</v>
      </c>
      <c r="O1398" s="45" t="s">
        <v>2211</v>
      </c>
      <c r="P1398" s="43" t="s">
        <v>2209</v>
      </c>
      <c r="Q1398" s="95" t="s">
        <v>2210</v>
      </c>
      <c r="R1398" s="76" t="s">
        <v>62</v>
      </c>
    </row>
    <row r="1399" spans="1:18" x14ac:dyDescent="0.2">
      <c r="A1399" s="140" t="s">
        <v>1945</v>
      </c>
      <c r="B1399" s="56" t="s">
        <v>915</v>
      </c>
      <c r="C1399" s="76" t="s">
        <v>19</v>
      </c>
      <c r="D1399" s="76" t="s">
        <v>58</v>
      </c>
      <c r="E1399" s="95" t="s">
        <v>38</v>
      </c>
      <c r="F1399" s="95" t="s">
        <v>3231</v>
      </c>
      <c r="G1399" s="95" t="s">
        <v>3269</v>
      </c>
      <c r="H1399" s="95" t="s">
        <v>78</v>
      </c>
      <c r="I1399" s="135" t="s">
        <v>2201</v>
      </c>
      <c r="J1399" s="136" t="str">
        <f>LEFT(DLILibrary[[#This Row],[DLI]], 3)</f>
        <v>DLI</v>
      </c>
      <c r="K1399" s="137">
        <v>7</v>
      </c>
      <c r="L1399" s="137">
        <f>IF(DLILibrary[[#This Row],[DLI/DLR]]="DLI",IF(J1400="DLR",0,DLILibrary[[#This Row],[Value of DLI (in mln)]]),DLILibrary[[#This Row],[Value of DLI (in mln)]])</f>
        <v>7</v>
      </c>
      <c r="M1399" s="239">
        <f>IF(DLILibrary[[#This Row],[DLI/DLR]]="DLI",DLILibrary[[#This Row],[Value of DLI (in mln)]]/(VLOOKUP(DLILibrary[[#This Row],[Project ID]],'RBF Projects'!A:U,12,FALSE)),0)</f>
        <v>5.8333333333333334E-2</v>
      </c>
      <c r="N1399" s="95" t="s">
        <v>62</v>
      </c>
      <c r="O1399" s="45" t="s">
        <v>2212</v>
      </c>
      <c r="P1399" s="43" t="s">
        <v>2209</v>
      </c>
      <c r="Q1399" s="95" t="s">
        <v>2210</v>
      </c>
      <c r="R1399" s="76" t="s">
        <v>62</v>
      </c>
    </row>
    <row r="1400" spans="1:18" x14ac:dyDescent="0.2">
      <c r="A1400" s="140" t="s">
        <v>1945</v>
      </c>
      <c r="B1400" s="56" t="s">
        <v>915</v>
      </c>
      <c r="C1400" s="76" t="s">
        <v>19</v>
      </c>
      <c r="D1400" s="76" t="s">
        <v>58</v>
      </c>
      <c r="E1400" s="95" t="s">
        <v>38</v>
      </c>
      <c r="F1400" s="95" t="s">
        <v>3238</v>
      </c>
      <c r="G1400" s="95" t="s">
        <v>3277</v>
      </c>
      <c r="H1400" s="95" t="s">
        <v>78</v>
      </c>
      <c r="I1400" s="135" t="s">
        <v>2202</v>
      </c>
      <c r="J1400" s="136" t="str">
        <f>LEFT(DLILibrary[[#This Row],[DLI]], 3)</f>
        <v>DLI</v>
      </c>
      <c r="K1400" s="137">
        <v>6</v>
      </c>
      <c r="L1400" s="137">
        <f>IF(DLILibrary[[#This Row],[DLI/DLR]]="DLI",IF(J1401="DLR",0,DLILibrary[[#This Row],[Value of DLI (in mln)]]),DLILibrary[[#This Row],[Value of DLI (in mln)]])</f>
        <v>6</v>
      </c>
      <c r="M1400" s="239">
        <f>IF(DLILibrary[[#This Row],[DLI/DLR]]="DLI",DLILibrary[[#This Row],[Value of DLI (in mln)]]/(VLOOKUP(DLILibrary[[#This Row],[Project ID]],'RBF Projects'!A:U,12,FALSE)),0)</f>
        <v>0.05</v>
      </c>
      <c r="N1400" s="95" t="s">
        <v>61</v>
      </c>
      <c r="O1400" s="45" t="s">
        <v>2213</v>
      </c>
      <c r="P1400" s="43" t="s">
        <v>2209</v>
      </c>
      <c r="Q1400" s="95" t="s">
        <v>2210</v>
      </c>
      <c r="R1400" s="76" t="s">
        <v>62</v>
      </c>
    </row>
    <row r="1401" spans="1:18" x14ac:dyDescent="0.2">
      <c r="A1401" s="140" t="s">
        <v>1945</v>
      </c>
      <c r="B1401" s="56" t="s">
        <v>915</v>
      </c>
      <c r="C1401" s="76" t="s">
        <v>19</v>
      </c>
      <c r="D1401" s="76" t="s">
        <v>58</v>
      </c>
      <c r="E1401" s="95" t="s">
        <v>38</v>
      </c>
      <c r="F1401" s="95" t="s">
        <v>3231</v>
      </c>
      <c r="G1401" s="95" t="s">
        <v>3269</v>
      </c>
      <c r="H1401" s="95" t="s">
        <v>78</v>
      </c>
      <c r="I1401" s="135" t="s">
        <v>3338</v>
      </c>
      <c r="J1401" s="136" t="str">
        <f>LEFT(DLILibrary[[#This Row],[DLI]], 3)</f>
        <v>DLI</v>
      </c>
      <c r="K1401" s="137">
        <v>10</v>
      </c>
      <c r="L1401" s="137">
        <f>IF(DLILibrary[[#This Row],[DLI/DLR]]="DLI",IF(J1402="DLR",0,DLILibrary[[#This Row],[Value of DLI (in mln)]]),DLILibrary[[#This Row],[Value of DLI (in mln)]])</f>
        <v>10</v>
      </c>
      <c r="M1401" s="239">
        <f>IF(DLILibrary[[#This Row],[DLI/DLR]]="DLI",DLILibrary[[#This Row],[Value of DLI (in mln)]]/(VLOOKUP(DLILibrary[[#This Row],[Project ID]],'RBF Projects'!A:U,12,FALSE)),0)</f>
        <v>8.3333333333333329E-2</v>
      </c>
      <c r="N1401" s="95" t="s">
        <v>61</v>
      </c>
      <c r="O1401" s="45" t="s">
        <v>2214</v>
      </c>
      <c r="P1401" s="43" t="s">
        <v>2209</v>
      </c>
      <c r="Q1401" s="95" t="s">
        <v>2215</v>
      </c>
      <c r="R1401" s="76" t="s">
        <v>62</v>
      </c>
    </row>
    <row r="1402" spans="1:18" x14ac:dyDescent="0.2">
      <c r="A1402" s="140" t="s">
        <v>1945</v>
      </c>
      <c r="B1402" s="56" t="s">
        <v>915</v>
      </c>
      <c r="C1402" s="76" t="s">
        <v>19</v>
      </c>
      <c r="D1402" s="76" t="s">
        <v>58</v>
      </c>
      <c r="E1402" s="95" t="s">
        <v>38</v>
      </c>
      <c r="F1402" s="95" t="s">
        <v>3233</v>
      </c>
      <c r="G1402" s="95" t="s">
        <v>3323</v>
      </c>
      <c r="H1402" s="95" t="s">
        <v>78</v>
      </c>
      <c r="I1402" s="135" t="s">
        <v>2203</v>
      </c>
      <c r="J1402" s="136" t="str">
        <f>LEFT(DLILibrary[[#This Row],[DLI]], 3)</f>
        <v>DLI</v>
      </c>
      <c r="K1402" s="137">
        <v>8</v>
      </c>
      <c r="L1402" s="137">
        <f>IF(DLILibrary[[#This Row],[DLI/DLR]]="DLI",IF(J1403="DLR",0,DLILibrary[[#This Row],[Value of DLI (in mln)]]),DLILibrary[[#This Row],[Value of DLI (in mln)]])</f>
        <v>8</v>
      </c>
      <c r="M1402" s="239">
        <f>IF(DLILibrary[[#This Row],[DLI/DLR]]="DLI",DLILibrary[[#This Row],[Value of DLI (in mln)]]/(VLOOKUP(DLILibrary[[#This Row],[Project ID]],'RBF Projects'!A:U,12,FALSE)),0)</f>
        <v>6.6666666666666666E-2</v>
      </c>
      <c r="N1402" s="95" t="s">
        <v>61</v>
      </c>
      <c r="O1402" s="45" t="s">
        <v>2216</v>
      </c>
      <c r="P1402" s="43" t="s">
        <v>2209</v>
      </c>
      <c r="Q1402" s="95" t="s">
        <v>2210</v>
      </c>
      <c r="R1402" s="76" t="s">
        <v>62</v>
      </c>
    </row>
    <row r="1403" spans="1:18" x14ac:dyDescent="0.2">
      <c r="A1403" s="140" t="s">
        <v>1945</v>
      </c>
      <c r="B1403" s="56" t="s">
        <v>915</v>
      </c>
      <c r="C1403" s="76" t="s">
        <v>19</v>
      </c>
      <c r="D1403" s="76" t="s">
        <v>58</v>
      </c>
      <c r="E1403" s="95" t="s">
        <v>38</v>
      </c>
      <c r="F1403" s="95" t="s">
        <v>2190</v>
      </c>
      <c r="G1403" s="95" t="s">
        <v>3259</v>
      </c>
      <c r="H1403" s="95" t="s">
        <v>78</v>
      </c>
      <c r="I1403" s="135" t="s">
        <v>2204</v>
      </c>
      <c r="J1403" s="136" t="str">
        <f>LEFT(DLILibrary[[#This Row],[DLI]], 3)</f>
        <v>DLI</v>
      </c>
      <c r="K1403" s="137">
        <v>6</v>
      </c>
      <c r="L1403" s="137">
        <f>IF(DLILibrary[[#This Row],[DLI/DLR]]="DLI",IF(J1404="DLR",0,DLILibrary[[#This Row],[Value of DLI (in mln)]]),DLILibrary[[#This Row],[Value of DLI (in mln)]])</f>
        <v>6</v>
      </c>
      <c r="M1403" s="239">
        <f>IF(DLILibrary[[#This Row],[DLI/DLR]]="DLI",DLILibrary[[#This Row],[Value of DLI (in mln)]]/(VLOOKUP(DLILibrary[[#This Row],[Project ID]],'RBF Projects'!A:U,12,FALSE)),0)</f>
        <v>0.05</v>
      </c>
      <c r="N1403" s="95" t="s">
        <v>61</v>
      </c>
      <c r="O1403" s="45" t="s">
        <v>2217</v>
      </c>
      <c r="P1403" s="43" t="s">
        <v>2209</v>
      </c>
      <c r="Q1403" s="95" t="s">
        <v>2218</v>
      </c>
      <c r="R1403" s="76" t="s">
        <v>62</v>
      </c>
    </row>
    <row r="1404" spans="1:18" x14ac:dyDescent="0.2">
      <c r="A1404" s="140" t="s">
        <v>1945</v>
      </c>
      <c r="B1404" s="56" t="s">
        <v>915</v>
      </c>
      <c r="C1404" s="76" t="s">
        <v>19</v>
      </c>
      <c r="D1404" s="76" t="s">
        <v>58</v>
      </c>
      <c r="E1404" s="95" t="s">
        <v>38</v>
      </c>
      <c r="F1404" s="95" t="s">
        <v>3233</v>
      </c>
      <c r="G1404" s="95" t="s">
        <v>46</v>
      </c>
      <c r="H1404" s="95" t="s">
        <v>78</v>
      </c>
      <c r="I1404" s="135" t="s">
        <v>2205</v>
      </c>
      <c r="J1404" s="136" t="str">
        <f>LEFT(DLILibrary[[#This Row],[DLI]], 3)</f>
        <v>DLI</v>
      </c>
      <c r="K1404" s="137">
        <v>10</v>
      </c>
      <c r="L1404" s="137">
        <f>IF(DLILibrary[[#This Row],[DLI/DLR]]="DLI",IF(J1405="DLR",0,DLILibrary[[#This Row],[Value of DLI (in mln)]]),DLILibrary[[#This Row],[Value of DLI (in mln)]])</f>
        <v>10</v>
      </c>
      <c r="M1404" s="239">
        <f>IF(DLILibrary[[#This Row],[DLI/DLR]]="DLI",DLILibrary[[#This Row],[Value of DLI (in mln)]]/(VLOOKUP(DLILibrary[[#This Row],[Project ID]],'RBF Projects'!A:U,12,FALSE)),0)</f>
        <v>8.3333333333333329E-2</v>
      </c>
      <c r="N1404" s="95" t="s">
        <v>61</v>
      </c>
      <c r="O1404" s="45" t="s">
        <v>2219</v>
      </c>
      <c r="P1404" s="43" t="s">
        <v>2209</v>
      </c>
      <c r="Q1404" s="95" t="s">
        <v>2218</v>
      </c>
      <c r="R1404" s="76" t="s">
        <v>62</v>
      </c>
    </row>
    <row r="1405" spans="1:18" x14ac:dyDescent="0.2">
      <c r="A1405" s="140" t="s">
        <v>1945</v>
      </c>
      <c r="B1405" s="56" t="s">
        <v>915</v>
      </c>
      <c r="C1405" s="76" t="s">
        <v>19</v>
      </c>
      <c r="D1405" s="76" t="s">
        <v>58</v>
      </c>
      <c r="E1405" s="95" t="s">
        <v>38</v>
      </c>
      <c r="F1405" s="95" t="s">
        <v>3233</v>
      </c>
      <c r="G1405" s="95" t="s">
        <v>3268</v>
      </c>
      <c r="H1405" s="95" t="s">
        <v>78</v>
      </c>
      <c r="I1405" s="135" t="s">
        <v>2206</v>
      </c>
      <c r="J1405" s="136" t="str">
        <f>LEFT(DLILibrary[[#This Row],[DLI]], 3)</f>
        <v>DLI</v>
      </c>
      <c r="K1405" s="137">
        <v>6</v>
      </c>
      <c r="L1405" s="137">
        <f>IF(DLILibrary[[#This Row],[DLI/DLR]]="DLI",IF(J1406="DLR",0,DLILibrary[[#This Row],[Value of DLI (in mln)]]),DLILibrary[[#This Row],[Value of DLI (in mln)]])</f>
        <v>6</v>
      </c>
      <c r="M1405" s="239">
        <f>IF(DLILibrary[[#This Row],[DLI/DLR]]="DLI",DLILibrary[[#This Row],[Value of DLI (in mln)]]/(VLOOKUP(DLILibrary[[#This Row],[Project ID]],'RBF Projects'!A:U,12,FALSE)),0)</f>
        <v>0.05</v>
      </c>
      <c r="N1405" s="95" t="s">
        <v>61</v>
      </c>
      <c r="O1405" s="45" t="s">
        <v>2220</v>
      </c>
      <c r="P1405" s="43" t="s">
        <v>2209</v>
      </c>
      <c r="Q1405" s="56" t="s">
        <v>2221</v>
      </c>
      <c r="R1405" s="76" t="s">
        <v>62</v>
      </c>
    </row>
    <row r="1406" spans="1:18" x14ac:dyDescent="0.2">
      <c r="A1406" s="140" t="s">
        <v>1945</v>
      </c>
      <c r="B1406" s="56" t="s">
        <v>915</v>
      </c>
      <c r="C1406" s="76" t="s">
        <v>19</v>
      </c>
      <c r="D1406" s="76" t="s">
        <v>58</v>
      </c>
      <c r="E1406" s="95" t="s">
        <v>38</v>
      </c>
      <c r="F1406" s="95" t="s">
        <v>3230</v>
      </c>
      <c r="G1406" s="95" t="s">
        <v>3293</v>
      </c>
      <c r="H1406" s="95" t="s">
        <v>352</v>
      </c>
      <c r="I1406" s="135" t="s">
        <v>2207</v>
      </c>
      <c r="J1406" s="136" t="str">
        <f>LEFT(DLILibrary[[#This Row],[DLI]], 3)</f>
        <v>DLI</v>
      </c>
      <c r="K1406" s="137">
        <v>50</v>
      </c>
      <c r="L1406" s="137">
        <f>IF(DLILibrary[[#This Row],[DLI/DLR]]="DLI",IF(J1407="DLR",0,DLILibrary[[#This Row],[Value of DLI (in mln)]]),DLILibrary[[#This Row],[Value of DLI (in mln)]])</f>
        <v>50</v>
      </c>
      <c r="M1406" s="239">
        <f>IF(DLILibrary[[#This Row],[DLI/DLR]]="DLI",DLILibrary[[#This Row],[Value of DLI (in mln)]]/(VLOOKUP(DLILibrary[[#This Row],[Project ID]],'RBF Projects'!A:U,12,FALSE)),0)</f>
        <v>0.41666666666666669</v>
      </c>
      <c r="N1406" s="95" t="s">
        <v>61</v>
      </c>
      <c r="O1406" s="45" t="s">
        <v>2222</v>
      </c>
      <c r="P1406" s="43" t="s">
        <v>2209</v>
      </c>
      <c r="Q1406" s="95" t="s">
        <v>2223</v>
      </c>
      <c r="R1406" s="76" t="s">
        <v>62</v>
      </c>
    </row>
    <row r="1407" spans="1:18" s="78" customFormat="1" x14ac:dyDescent="0.2">
      <c r="A1407" s="77" t="s">
        <v>1946</v>
      </c>
      <c r="B1407" s="78" t="s">
        <v>915</v>
      </c>
      <c r="C1407" s="77" t="s">
        <v>19</v>
      </c>
      <c r="D1407" s="77" t="s">
        <v>59</v>
      </c>
      <c r="E1407" s="78" t="s">
        <v>36</v>
      </c>
      <c r="F1407" s="78" t="s">
        <v>2810</v>
      </c>
      <c r="G1407" s="78" t="s">
        <v>2819</v>
      </c>
      <c r="H1407" s="78" t="s">
        <v>78</v>
      </c>
      <c r="I1407" s="129" t="s">
        <v>2976</v>
      </c>
      <c r="J1407" s="130" t="str">
        <f>LEFT(DLILibrary[[#This Row],[DLI]], 3)</f>
        <v>DLI</v>
      </c>
      <c r="K1407" s="131">
        <f>SUM(K1408:K1410)</f>
        <v>4.6000000000000005</v>
      </c>
      <c r="L1407" s="131">
        <f>IF(DLILibrary[[#This Row],[DLI/DLR]]="DLI",IF(J1408="DLR",0,DLILibrary[[#This Row],[Value of DLI (in mln)]]),DLILibrary[[#This Row],[Value of DLI (in mln)]])</f>
        <v>0</v>
      </c>
      <c r="M1407" s="239">
        <f>IF(DLILibrary[[#This Row],[DLI/DLR]]="DLI",DLILibrary[[#This Row],[Value of DLI (in mln)]]/(VLOOKUP(DLILibrary[[#This Row],[Project ID]],'RBF Projects'!A:U,12,FALSE)),0)</f>
        <v>0.25555555555555559</v>
      </c>
      <c r="N1407" s="78" t="s">
        <v>61</v>
      </c>
      <c r="O1407" s="133" t="s">
        <v>597</v>
      </c>
      <c r="P1407" s="77" t="s">
        <v>28</v>
      </c>
      <c r="Q1407" s="78" t="s">
        <v>2233</v>
      </c>
      <c r="R1407" s="77" t="s">
        <v>62</v>
      </c>
    </row>
    <row r="1408" spans="1:18" outlineLevel="1" x14ac:dyDescent="0.2">
      <c r="A1408" s="76" t="s">
        <v>1946</v>
      </c>
      <c r="B1408" s="95" t="s">
        <v>915</v>
      </c>
      <c r="C1408" s="76" t="s">
        <v>19</v>
      </c>
      <c r="D1408" s="76" t="s">
        <v>59</v>
      </c>
      <c r="E1408" s="95" t="s">
        <v>36</v>
      </c>
      <c r="F1408" s="95" t="s">
        <v>2810</v>
      </c>
      <c r="G1408" s="95" t="s">
        <v>2819</v>
      </c>
      <c r="H1408" s="95" t="s">
        <v>78</v>
      </c>
      <c r="I1408" s="45" t="s">
        <v>3339</v>
      </c>
      <c r="J1408" s="95" t="str">
        <f>LEFT(DLILibrary[[#This Row],[DLI]], 3)</f>
        <v>DLR</v>
      </c>
      <c r="K1408" s="121">
        <v>0.4</v>
      </c>
      <c r="L1408" s="121">
        <f>IF(DLILibrary[[#This Row],[DLI/DLR]]="DLI",IF(J1409="DLR",0,DLILibrary[[#This Row],[Value of DLI (in mln)]]),DLILibrary[[#This Row],[Value of DLI (in mln)]])</f>
        <v>0.4</v>
      </c>
      <c r="M1408" s="239">
        <f>IF(DLILibrary[[#This Row],[DLI/DLR]]="DLI",DLILibrary[[#This Row],[Value of DLI (in mln)]]/(VLOOKUP(DLILibrary[[#This Row],[Project ID]],'RBF Projects'!A:U,12,FALSE)),0)</f>
        <v>0</v>
      </c>
      <c r="N1408" s="95" t="s">
        <v>61</v>
      </c>
      <c r="O1408" s="152" t="s">
        <v>472</v>
      </c>
      <c r="P1408" s="76" t="s">
        <v>2209</v>
      </c>
      <c r="Q1408" s="95" t="s">
        <v>3150</v>
      </c>
      <c r="R1408" s="76" t="s">
        <v>62</v>
      </c>
    </row>
    <row r="1409" spans="1:18" outlineLevel="1" x14ac:dyDescent="0.2">
      <c r="A1409" s="76" t="s">
        <v>1946</v>
      </c>
      <c r="B1409" s="95" t="s">
        <v>915</v>
      </c>
      <c r="C1409" s="76" t="s">
        <v>19</v>
      </c>
      <c r="D1409" s="76" t="s">
        <v>59</v>
      </c>
      <c r="E1409" s="95" t="s">
        <v>36</v>
      </c>
      <c r="F1409" s="95" t="s">
        <v>2810</v>
      </c>
      <c r="G1409" s="95" t="s">
        <v>2814</v>
      </c>
      <c r="H1409" s="95" t="s">
        <v>78</v>
      </c>
      <c r="I1409" s="45" t="s">
        <v>3151</v>
      </c>
      <c r="J1409" s="95" t="str">
        <f>LEFT(DLILibrary[[#This Row],[DLI]], 3)</f>
        <v>DLR</v>
      </c>
      <c r="K1409" s="121">
        <v>3.8</v>
      </c>
      <c r="L1409" s="121">
        <f>IF(DLILibrary[[#This Row],[DLI/DLR]]="DLI",IF(J1410="DLR",0,DLILibrary[[#This Row],[Value of DLI (in mln)]]),DLILibrary[[#This Row],[Value of DLI (in mln)]])</f>
        <v>3.8</v>
      </c>
      <c r="M1409" s="239">
        <f>IF(DLILibrary[[#This Row],[DLI/DLR]]="DLI",DLILibrary[[#This Row],[Value of DLI (in mln)]]/(VLOOKUP(DLILibrary[[#This Row],[Project ID]],'RBF Projects'!A:U,12,FALSE)),0)</f>
        <v>0</v>
      </c>
      <c r="N1409" s="95" t="s">
        <v>61</v>
      </c>
      <c r="O1409" s="45" t="s">
        <v>3152</v>
      </c>
      <c r="P1409" s="76" t="s">
        <v>2209</v>
      </c>
      <c r="Q1409" s="95" t="s">
        <v>2977</v>
      </c>
      <c r="R1409" s="76" t="s">
        <v>62</v>
      </c>
    </row>
    <row r="1410" spans="1:18" ht="16" outlineLevel="1" x14ac:dyDescent="0.2">
      <c r="A1410" s="76" t="s">
        <v>1946</v>
      </c>
      <c r="B1410" s="95" t="s">
        <v>915</v>
      </c>
      <c r="C1410" s="76" t="s">
        <v>19</v>
      </c>
      <c r="D1410" s="76" t="s">
        <v>59</v>
      </c>
      <c r="E1410" s="95" t="s">
        <v>36</v>
      </c>
      <c r="F1410" s="95" t="s">
        <v>2810</v>
      </c>
      <c r="G1410" s="95" t="s">
        <v>2816</v>
      </c>
      <c r="H1410" s="95" t="s">
        <v>78</v>
      </c>
      <c r="I1410" s="45" t="s">
        <v>3340</v>
      </c>
      <c r="J1410" s="95" t="str">
        <f>LEFT(DLILibrary[[#This Row],[DLI]], 3)</f>
        <v>DLR</v>
      </c>
      <c r="K1410" s="121">
        <v>0.4</v>
      </c>
      <c r="L1410" s="121">
        <f>IF(DLILibrary[[#This Row],[DLI/DLR]]="DLI",IF(J1411="DLR",0,DLILibrary[[#This Row],[Value of DLI (in mln)]]),DLILibrary[[#This Row],[Value of DLI (in mln)]])</f>
        <v>0.4</v>
      </c>
      <c r="M1410" s="239">
        <f>IF(DLILibrary[[#This Row],[DLI/DLR]]="DLI",DLILibrary[[#This Row],[Value of DLI (in mln)]]/(VLOOKUP(DLILibrary[[#This Row],[Project ID]],'RBF Projects'!A:U,12,FALSE)),0)</f>
        <v>0</v>
      </c>
      <c r="N1410" s="95" t="s">
        <v>61</v>
      </c>
      <c r="O1410" s="166" t="s">
        <v>472</v>
      </c>
      <c r="P1410" s="76" t="s">
        <v>2209</v>
      </c>
      <c r="Q1410" s="95" t="s">
        <v>2235</v>
      </c>
      <c r="R1410" s="76" t="s">
        <v>62</v>
      </c>
    </row>
    <row r="1411" spans="1:18" x14ac:dyDescent="0.2">
      <c r="A1411" s="76" t="s">
        <v>1946</v>
      </c>
      <c r="B1411" s="95" t="s">
        <v>915</v>
      </c>
      <c r="C1411" s="76" t="s">
        <v>19</v>
      </c>
      <c r="D1411" s="76" t="s">
        <v>59</v>
      </c>
      <c r="E1411" s="95" t="s">
        <v>36</v>
      </c>
      <c r="F1411" s="95" t="s">
        <v>3238</v>
      </c>
      <c r="G1411" s="95" t="s">
        <v>3278</v>
      </c>
      <c r="H1411" s="95" t="s">
        <v>78</v>
      </c>
      <c r="I1411" s="135" t="s">
        <v>2978</v>
      </c>
      <c r="J1411" s="136" t="str">
        <f>LEFT(DLILibrary[[#This Row],[DLI]], 3)</f>
        <v>DLI</v>
      </c>
      <c r="K1411" s="137">
        <f>SUM(K1412:K1413)</f>
        <v>4</v>
      </c>
      <c r="L1411" s="137">
        <f>IF(DLILibrary[[#This Row],[DLI/DLR]]="DLI",IF(J1412="DLR",0,DLILibrary[[#This Row],[Value of DLI (in mln)]]),DLILibrary[[#This Row],[Value of DLI (in mln)]])</f>
        <v>0</v>
      </c>
      <c r="M1411" s="239">
        <f>IF(DLILibrary[[#This Row],[DLI/DLR]]="DLI",DLILibrary[[#This Row],[Value of DLI (in mln)]]/(VLOOKUP(DLILibrary[[#This Row],[Project ID]],'RBF Projects'!A:U,12,FALSE)),0)</f>
        <v>0.22222222222222221</v>
      </c>
      <c r="N1411" s="95" t="s">
        <v>61</v>
      </c>
      <c r="O1411" s="45" t="s">
        <v>2230</v>
      </c>
      <c r="P1411" s="76" t="s">
        <v>28</v>
      </c>
      <c r="Q1411" s="95" t="s">
        <v>2233</v>
      </c>
      <c r="R1411" s="76" t="s">
        <v>62</v>
      </c>
    </row>
    <row r="1412" spans="1:18" outlineLevel="1" x14ac:dyDescent="0.2">
      <c r="A1412" s="76" t="s">
        <v>1946</v>
      </c>
      <c r="B1412" s="95" t="s">
        <v>915</v>
      </c>
      <c r="C1412" s="76" t="s">
        <v>19</v>
      </c>
      <c r="D1412" s="76" t="s">
        <v>59</v>
      </c>
      <c r="E1412" s="95" t="s">
        <v>36</v>
      </c>
      <c r="F1412" s="95" t="s">
        <v>3238</v>
      </c>
      <c r="G1412" s="95" t="s">
        <v>3242</v>
      </c>
      <c r="H1412" s="95" t="s">
        <v>78</v>
      </c>
      <c r="I1412" s="45" t="s">
        <v>2224</v>
      </c>
      <c r="J1412" s="95" t="str">
        <f>LEFT(DLILibrary[[#This Row],[DLI]], 3)</f>
        <v>DLR</v>
      </c>
      <c r="K1412" s="121">
        <v>2.5</v>
      </c>
      <c r="L1412" s="121">
        <f>IF(DLILibrary[[#This Row],[DLI/DLR]]="DLI",IF(J1413="DLR",0,DLILibrary[[#This Row],[Value of DLI (in mln)]]),DLILibrary[[#This Row],[Value of DLI (in mln)]])</f>
        <v>2.5</v>
      </c>
      <c r="M1412" s="239">
        <f>IF(DLILibrary[[#This Row],[DLI/DLR]]="DLI",DLILibrary[[#This Row],[Value of DLI (in mln)]]/(VLOOKUP(DLILibrary[[#This Row],[Project ID]],'RBF Projects'!A:U,12,FALSE)),0)</f>
        <v>0</v>
      </c>
      <c r="N1412" s="95" t="s">
        <v>61</v>
      </c>
      <c r="O1412" s="45" t="s">
        <v>2230</v>
      </c>
      <c r="P1412" s="76" t="s">
        <v>2209</v>
      </c>
      <c r="Q1412" s="95" t="s">
        <v>3153</v>
      </c>
      <c r="R1412" s="76" t="s">
        <v>62</v>
      </c>
    </row>
    <row r="1413" spans="1:18" outlineLevel="1" x14ac:dyDescent="0.2">
      <c r="A1413" s="76" t="s">
        <v>1946</v>
      </c>
      <c r="B1413" s="95" t="s">
        <v>915</v>
      </c>
      <c r="C1413" s="76" t="s">
        <v>19</v>
      </c>
      <c r="D1413" s="76" t="s">
        <v>59</v>
      </c>
      <c r="E1413" s="95" t="s">
        <v>36</v>
      </c>
      <c r="F1413" s="95" t="s">
        <v>3238</v>
      </c>
      <c r="G1413" s="95" t="s">
        <v>3278</v>
      </c>
      <c r="H1413" s="95" t="s">
        <v>78</v>
      </c>
      <c r="I1413" s="45" t="s">
        <v>3154</v>
      </c>
      <c r="J1413" s="95" t="str">
        <f>LEFT(DLILibrary[[#This Row],[DLI]], 3)</f>
        <v>DLR</v>
      </c>
      <c r="K1413" s="121">
        <v>1.5</v>
      </c>
      <c r="L1413" s="121">
        <f>IF(DLILibrary[[#This Row],[DLI/DLR]]="DLI",IF(J1414="DLR",0,DLILibrary[[#This Row],[Value of DLI (in mln)]]),DLILibrary[[#This Row],[Value of DLI (in mln)]])</f>
        <v>1.5</v>
      </c>
      <c r="M1413" s="239">
        <f>IF(DLILibrary[[#This Row],[DLI/DLR]]="DLI",DLILibrary[[#This Row],[Value of DLI (in mln)]]/(VLOOKUP(DLILibrary[[#This Row],[Project ID]],'RBF Projects'!A:U,12,FALSE)),0)</f>
        <v>0</v>
      </c>
      <c r="N1413" s="95" t="s">
        <v>61</v>
      </c>
      <c r="O1413" s="45" t="s">
        <v>2230</v>
      </c>
      <c r="P1413" s="76" t="s">
        <v>2209</v>
      </c>
      <c r="Q1413" s="95" t="s">
        <v>2233</v>
      </c>
      <c r="R1413" s="76" t="s">
        <v>62</v>
      </c>
    </row>
    <row r="1414" spans="1:18" x14ac:dyDescent="0.2">
      <c r="A1414" s="76" t="s">
        <v>1946</v>
      </c>
      <c r="B1414" s="95" t="s">
        <v>915</v>
      </c>
      <c r="C1414" s="76" t="s">
        <v>19</v>
      </c>
      <c r="D1414" s="76" t="s">
        <v>59</v>
      </c>
      <c r="E1414" s="95" t="s">
        <v>36</v>
      </c>
      <c r="F1414" s="95" t="s">
        <v>3231</v>
      </c>
      <c r="G1414" s="95" t="s">
        <v>3469</v>
      </c>
      <c r="H1414" s="95" t="s">
        <v>78</v>
      </c>
      <c r="I1414" s="135" t="s">
        <v>2225</v>
      </c>
      <c r="J1414" s="136" t="str">
        <f>LEFT(DLILibrary[[#This Row],[DLI]], 3)</f>
        <v>DLI</v>
      </c>
      <c r="K1414" s="137">
        <f>SUM(K1415:K1416)</f>
        <v>6</v>
      </c>
      <c r="L1414" s="137">
        <f>IF(DLILibrary[[#This Row],[DLI/DLR]]="DLI",IF(J1415="DLR",0,DLILibrary[[#This Row],[Value of DLI (in mln)]]),DLILibrary[[#This Row],[Value of DLI (in mln)]])</f>
        <v>0</v>
      </c>
      <c r="M1414" s="239">
        <f>IF(DLILibrary[[#This Row],[DLI/DLR]]="DLI",DLILibrary[[#This Row],[Value of DLI (in mln)]]/(VLOOKUP(DLILibrary[[#This Row],[Project ID]],'RBF Projects'!A:U,12,FALSE)),0)</f>
        <v>0.33333333333333331</v>
      </c>
      <c r="N1414" s="95" t="s">
        <v>61</v>
      </c>
      <c r="O1414" s="45" t="s">
        <v>2231</v>
      </c>
      <c r="P1414" s="76" t="s">
        <v>27</v>
      </c>
      <c r="Q1414" s="95" t="s">
        <v>3155</v>
      </c>
      <c r="R1414" s="76" t="s">
        <v>62</v>
      </c>
    </row>
    <row r="1415" spans="1:18" outlineLevel="1" x14ac:dyDescent="0.2">
      <c r="A1415" s="76" t="s">
        <v>1946</v>
      </c>
      <c r="B1415" s="95" t="s">
        <v>915</v>
      </c>
      <c r="C1415" s="76" t="s">
        <v>19</v>
      </c>
      <c r="D1415" s="76" t="s">
        <v>59</v>
      </c>
      <c r="E1415" s="95" t="s">
        <v>36</v>
      </c>
      <c r="F1415" s="95" t="s">
        <v>3231</v>
      </c>
      <c r="G1415" s="95" t="s">
        <v>3469</v>
      </c>
      <c r="H1415" s="95" t="s">
        <v>73</v>
      </c>
      <c r="I1415" s="45" t="s">
        <v>2226</v>
      </c>
      <c r="J1415" s="95" t="str">
        <f>LEFT(DLILibrary[[#This Row],[DLI]], 3)</f>
        <v>DLR</v>
      </c>
      <c r="K1415" s="121">
        <v>0.4</v>
      </c>
      <c r="L1415" s="121">
        <f>IF(DLILibrary[[#This Row],[DLI/DLR]]="DLI",IF(J1416="DLR",0,DLILibrary[[#This Row],[Value of DLI (in mln)]]),DLILibrary[[#This Row],[Value of DLI (in mln)]])</f>
        <v>0.4</v>
      </c>
      <c r="M1415" s="239">
        <f>IF(DLILibrary[[#This Row],[DLI/DLR]]="DLI",DLILibrary[[#This Row],[Value of DLI (in mln)]]/(VLOOKUP(DLILibrary[[#This Row],[Project ID]],'RBF Projects'!A:U,12,FALSE)),0)</f>
        <v>0</v>
      </c>
      <c r="N1415" s="95" t="s">
        <v>61</v>
      </c>
      <c r="O1415" s="45" t="s">
        <v>2231</v>
      </c>
      <c r="P1415" s="76" t="s">
        <v>29</v>
      </c>
      <c r="Q1415" s="95" t="s">
        <v>2233</v>
      </c>
      <c r="R1415" s="76" t="s">
        <v>62</v>
      </c>
    </row>
    <row r="1416" spans="1:18" outlineLevel="1" x14ac:dyDescent="0.2">
      <c r="A1416" s="76" t="s">
        <v>1946</v>
      </c>
      <c r="B1416" s="95" t="s">
        <v>915</v>
      </c>
      <c r="C1416" s="76" t="s">
        <v>19</v>
      </c>
      <c r="D1416" s="76" t="s">
        <v>59</v>
      </c>
      <c r="E1416" s="95" t="s">
        <v>36</v>
      </c>
      <c r="F1416" s="95" t="s">
        <v>3231</v>
      </c>
      <c r="G1416" s="95" t="s">
        <v>3469</v>
      </c>
      <c r="H1416" s="95" t="s">
        <v>78</v>
      </c>
      <c r="I1416" s="45" t="s">
        <v>2227</v>
      </c>
      <c r="J1416" s="95" t="str">
        <f>LEFT(DLILibrary[[#This Row],[DLI]], 3)</f>
        <v>DLR</v>
      </c>
      <c r="K1416" s="121">
        <v>5.6</v>
      </c>
      <c r="L1416" s="121">
        <f>IF(DLILibrary[[#This Row],[DLI/DLR]]="DLI",IF(J1417="DLR",0,DLILibrary[[#This Row],[Value of DLI (in mln)]]),DLILibrary[[#This Row],[Value of DLI (in mln)]])</f>
        <v>5.6</v>
      </c>
      <c r="M1416" s="239">
        <f>IF(DLILibrary[[#This Row],[DLI/DLR]]="DLI",DLILibrary[[#This Row],[Value of DLI (in mln)]]/(VLOOKUP(DLILibrary[[#This Row],[Project ID]],'RBF Projects'!A:U,12,FALSE)),0)</f>
        <v>0</v>
      </c>
      <c r="N1416" s="95" t="s">
        <v>61</v>
      </c>
      <c r="O1416" s="45" t="s">
        <v>2231</v>
      </c>
      <c r="P1416" s="76" t="s">
        <v>2209</v>
      </c>
      <c r="Q1416" s="95" t="s">
        <v>2236</v>
      </c>
      <c r="R1416" s="76" t="s">
        <v>62</v>
      </c>
    </row>
    <row r="1417" spans="1:18" x14ac:dyDescent="0.2">
      <c r="A1417" s="76" t="s">
        <v>1946</v>
      </c>
      <c r="B1417" s="95" t="s">
        <v>915</v>
      </c>
      <c r="C1417" s="76" t="s">
        <v>19</v>
      </c>
      <c r="D1417" s="76" t="s">
        <v>59</v>
      </c>
      <c r="E1417" s="95" t="s">
        <v>36</v>
      </c>
      <c r="F1417" s="95" t="s">
        <v>3232</v>
      </c>
      <c r="G1417" s="95" t="s">
        <v>3295</v>
      </c>
      <c r="H1417" s="95" t="s">
        <v>78</v>
      </c>
      <c r="I1417" s="135" t="s">
        <v>2228</v>
      </c>
      <c r="J1417" s="136" t="str">
        <f>LEFT(DLILibrary[[#This Row],[DLI]], 3)</f>
        <v>DLI</v>
      </c>
      <c r="K1417" s="137">
        <f>SUM(K1418)</f>
        <v>3.4</v>
      </c>
      <c r="L1417" s="137">
        <f>IF(DLILibrary[[#This Row],[DLI/DLR]]="DLI",IF(J1418="DLR",0,DLILibrary[[#This Row],[Value of DLI (in mln)]]),DLILibrary[[#This Row],[Value of DLI (in mln)]])</f>
        <v>0</v>
      </c>
      <c r="M1417" s="239">
        <f>IF(DLILibrary[[#This Row],[DLI/DLR]]="DLI",DLILibrary[[#This Row],[Value of DLI (in mln)]]/(VLOOKUP(DLILibrary[[#This Row],[Project ID]],'RBF Projects'!A:U,12,FALSE)),0)</f>
        <v>0.18888888888888888</v>
      </c>
      <c r="N1417" s="95" t="s">
        <v>61</v>
      </c>
      <c r="O1417" s="45" t="s">
        <v>2232</v>
      </c>
      <c r="P1417" s="76" t="s">
        <v>28</v>
      </c>
      <c r="Q1417" s="95" t="s">
        <v>2234</v>
      </c>
      <c r="R1417" s="76" t="s">
        <v>62</v>
      </c>
    </row>
    <row r="1418" spans="1:18" outlineLevel="1" x14ac:dyDescent="0.2">
      <c r="A1418" s="76" t="s">
        <v>1946</v>
      </c>
      <c r="B1418" s="95" t="s">
        <v>915</v>
      </c>
      <c r="C1418" s="76" t="s">
        <v>19</v>
      </c>
      <c r="D1418" s="76" t="s">
        <v>59</v>
      </c>
      <c r="E1418" s="95" t="s">
        <v>36</v>
      </c>
      <c r="F1418" s="95" t="s">
        <v>3232</v>
      </c>
      <c r="G1418" s="95" t="s">
        <v>3295</v>
      </c>
      <c r="H1418" s="95" t="s">
        <v>78</v>
      </c>
      <c r="I1418" s="45" t="s">
        <v>2229</v>
      </c>
      <c r="J1418" s="95" t="str">
        <f>LEFT(DLILibrary[[#This Row],[DLI]], 3)</f>
        <v>DLR</v>
      </c>
      <c r="K1418" s="121">
        <v>3.4</v>
      </c>
      <c r="L1418" s="121">
        <f>IF(DLILibrary[[#This Row],[DLI/DLR]]="DLI",IF(J1419="DLR",0,DLILibrary[[#This Row],[Value of DLI (in mln)]]),DLILibrary[[#This Row],[Value of DLI (in mln)]])</f>
        <v>3.4</v>
      </c>
      <c r="M1418" s="239">
        <f>IF(DLILibrary[[#This Row],[DLI/DLR]]="DLI",DLILibrary[[#This Row],[Value of DLI (in mln)]]/(VLOOKUP(DLILibrary[[#This Row],[Project ID]],'RBF Projects'!A:U,12,FALSE)),0)</f>
        <v>0</v>
      </c>
      <c r="N1418" s="95" t="s">
        <v>61</v>
      </c>
      <c r="O1418" s="45" t="s">
        <v>2232</v>
      </c>
      <c r="P1418" s="76" t="s">
        <v>2209</v>
      </c>
      <c r="Q1418" s="95" t="s">
        <v>3156</v>
      </c>
      <c r="R1418" s="76" t="s">
        <v>62</v>
      </c>
    </row>
    <row r="1419" spans="1:18" s="78" customFormat="1" x14ac:dyDescent="0.2">
      <c r="A1419" s="139" t="s">
        <v>1947</v>
      </c>
      <c r="B1419" s="78" t="s">
        <v>1974</v>
      </c>
      <c r="C1419" s="77" t="s">
        <v>23</v>
      </c>
      <c r="D1419" s="77" t="s">
        <v>59</v>
      </c>
      <c r="E1419" s="78" t="s">
        <v>34</v>
      </c>
      <c r="F1419" s="78" t="s">
        <v>3238</v>
      </c>
      <c r="G1419" s="78" t="s">
        <v>1524</v>
      </c>
      <c r="H1419" s="78" t="s">
        <v>75</v>
      </c>
      <c r="I1419" s="129" t="s">
        <v>2237</v>
      </c>
      <c r="J1419" s="130" t="str">
        <f>LEFT(DLILibrary[[#This Row],[DLI]], 3)</f>
        <v>DLI</v>
      </c>
      <c r="K1419" s="131">
        <v>0.5</v>
      </c>
      <c r="L1419" s="131">
        <f>IF(DLILibrary[[#This Row],[DLI/DLR]]="DLI",IF(J1420="DLR",0,DLILibrary[[#This Row],[Value of DLI (in mln)]]),DLILibrary[[#This Row],[Value of DLI (in mln)]])</f>
        <v>0.5</v>
      </c>
      <c r="M1419" s="239">
        <f>IF(DLILibrary[[#This Row],[DLI/DLR]]="DLI",DLILibrary[[#This Row],[Value of DLI (in mln)]]/(VLOOKUP(DLILibrary[[#This Row],[Project ID]],'RBF Projects'!A:U,12,FALSE)),0)</f>
        <v>0.16666666666666666</v>
      </c>
      <c r="N1419" s="78" t="s">
        <v>62</v>
      </c>
      <c r="O1419" s="133" t="s">
        <v>472</v>
      </c>
      <c r="P1419" s="77" t="s">
        <v>29</v>
      </c>
      <c r="Q1419" s="78" t="s">
        <v>2239</v>
      </c>
      <c r="R1419" s="77" t="s">
        <v>62</v>
      </c>
    </row>
    <row r="1420" spans="1:18" x14ac:dyDescent="0.2">
      <c r="A1420" s="140" t="s">
        <v>1947</v>
      </c>
      <c r="B1420" s="95" t="s">
        <v>1974</v>
      </c>
      <c r="C1420" s="76" t="s">
        <v>23</v>
      </c>
      <c r="D1420" s="76" t="s">
        <v>59</v>
      </c>
      <c r="E1420" s="95" t="s">
        <v>34</v>
      </c>
      <c r="F1420" s="95" t="s">
        <v>3238</v>
      </c>
      <c r="G1420" s="95" t="s">
        <v>3276</v>
      </c>
      <c r="H1420" s="95" t="s">
        <v>74</v>
      </c>
      <c r="I1420" s="135" t="s">
        <v>2875</v>
      </c>
      <c r="J1420" s="136" t="str">
        <f>LEFT(DLILibrary[[#This Row],[DLI]], 3)</f>
        <v>DLI</v>
      </c>
      <c r="K1420" s="137">
        <v>0.5</v>
      </c>
      <c r="L1420" s="137">
        <f>IF(DLILibrary[[#This Row],[DLI/DLR]]="DLI",IF(J1421="DLR",0,DLILibrary[[#This Row],[Value of DLI (in mln)]]),DLILibrary[[#This Row],[Value of DLI (in mln)]])</f>
        <v>0.5</v>
      </c>
      <c r="M1420" s="239">
        <f>IF(DLILibrary[[#This Row],[DLI/DLR]]="DLI",DLILibrary[[#This Row],[Value of DLI (in mln)]]/(VLOOKUP(DLILibrary[[#This Row],[Project ID]],'RBF Projects'!A:U,12,FALSE)),0)</f>
        <v>0.16666666666666666</v>
      </c>
      <c r="N1420" s="95" t="s">
        <v>62</v>
      </c>
      <c r="O1420" s="138" t="s">
        <v>472</v>
      </c>
      <c r="P1420" s="76" t="s">
        <v>29</v>
      </c>
      <c r="Q1420" s="95" t="s">
        <v>2240</v>
      </c>
      <c r="R1420" s="76" t="s">
        <v>62</v>
      </c>
    </row>
    <row r="1421" spans="1:18" x14ac:dyDescent="0.2">
      <c r="A1421" s="140" t="s">
        <v>1947</v>
      </c>
      <c r="B1421" s="95" t="s">
        <v>1974</v>
      </c>
      <c r="C1421" s="76" t="s">
        <v>23</v>
      </c>
      <c r="D1421" s="76" t="s">
        <v>59</v>
      </c>
      <c r="E1421" s="95" t="s">
        <v>34</v>
      </c>
      <c r="F1421" s="95" t="s">
        <v>3234</v>
      </c>
      <c r="G1421" s="95" t="s">
        <v>2862</v>
      </c>
      <c r="H1421" s="95" t="s">
        <v>78</v>
      </c>
      <c r="I1421" s="135" t="s">
        <v>3157</v>
      </c>
      <c r="J1421" s="136" t="str">
        <f>LEFT(DLILibrary[[#This Row],[DLI]], 3)</f>
        <v>DLI</v>
      </c>
      <c r="K1421" s="137">
        <v>0.4</v>
      </c>
      <c r="L1421" s="137">
        <f>IF(DLILibrary[[#This Row],[DLI/DLR]]="DLI",IF(J1422="DLR",0,DLILibrary[[#This Row],[Value of DLI (in mln)]]),DLILibrary[[#This Row],[Value of DLI (in mln)]])</f>
        <v>0.4</v>
      </c>
      <c r="M1421" s="239">
        <f>IF(DLILibrary[[#This Row],[DLI/DLR]]="DLI",DLILibrary[[#This Row],[Value of DLI (in mln)]]/(VLOOKUP(DLILibrary[[#This Row],[Project ID]],'RBF Projects'!A:U,12,FALSE)),0)</f>
        <v>0.13333333333333333</v>
      </c>
      <c r="N1421" s="95" t="s">
        <v>62</v>
      </c>
      <c r="O1421" s="138" t="s">
        <v>472</v>
      </c>
      <c r="P1421" s="76" t="s">
        <v>27</v>
      </c>
      <c r="Q1421" s="95" t="s">
        <v>2241</v>
      </c>
      <c r="R1421" s="76" t="s">
        <v>62</v>
      </c>
    </row>
    <row r="1422" spans="1:18" x14ac:dyDescent="0.2">
      <c r="A1422" s="140" t="s">
        <v>1947</v>
      </c>
      <c r="B1422" s="95" t="s">
        <v>1974</v>
      </c>
      <c r="C1422" s="76" t="s">
        <v>23</v>
      </c>
      <c r="D1422" s="76" t="s">
        <v>59</v>
      </c>
      <c r="E1422" s="95" t="s">
        <v>34</v>
      </c>
      <c r="F1422" s="95" t="s">
        <v>3230</v>
      </c>
      <c r="G1422" s="95" t="s">
        <v>50</v>
      </c>
      <c r="H1422" s="95" t="s">
        <v>78</v>
      </c>
      <c r="I1422" s="135" t="s">
        <v>3158</v>
      </c>
      <c r="J1422" s="136" t="str">
        <f>LEFT(DLILibrary[[#This Row],[DLI]], 3)</f>
        <v>DLI</v>
      </c>
      <c r="K1422" s="137">
        <v>0.4</v>
      </c>
      <c r="L1422" s="137">
        <f>IF(DLILibrary[[#This Row],[DLI/DLR]]="DLI",IF(J1423="DLR",0,DLILibrary[[#This Row],[Value of DLI (in mln)]]),DLILibrary[[#This Row],[Value of DLI (in mln)]])</f>
        <v>0.4</v>
      </c>
      <c r="M1422" s="239">
        <f>IF(DLILibrary[[#This Row],[DLI/DLR]]="DLI",DLILibrary[[#This Row],[Value of DLI (in mln)]]/(VLOOKUP(DLILibrary[[#This Row],[Project ID]],'RBF Projects'!A:U,12,FALSE)),0)</f>
        <v>0.13333333333333333</v>
      </c>
      <c r="N1422" s="95" t="s">
        <v>62</v>
      </c>
      <c r="O1422" s="138" t="s">
        <v>472</v>
      </c>
      <c r="P1422" s="76" t="s">
        <v>27</v>
      </c>
      <c r="Q1422" s="95" t="s">
        <v>2241</v>
      </c>
      <c r="R1422" s="76" t="s">
        <v>62</v>
      </c>
    </row>
    <row r="1423" spans="1:18" x14ac:dyDescent="0.2">
      <c r="A1423" s="140" t="s">
        <v>1947</v>
      </c>
      <c r="B1423" s="95" t="s">
        <v>1974</v>
      </c>
      <c r="C1423" s="76" t="s">
        <v>23</v>
      </c>
      <c r="D1423" s="76" t="s">
        <v>59</v>
      </c>
      <c r="E1423" s="95" t="s">
        <v>34</v>
      </c>
      <c r="F1423" s="95" t="s">
        <v>3232</v>
      </c>
      <c r="G1423" s="95" t="s">
        <v>3240</v>
      </c>
      <c r="H1423" s="95" t="s">
        <v>75</v>
      </c>
      <c r="I1423" s="135" t="s">
        <v>3159</v>
      </c>
      <c r="J1423" s="136" t="str">
        <f>LEFT(DLILibrary[[#This Row],[DLI]], 3)</f>
        <v>DLI</v>
      </c>
      <c r="K1423" s="137">
        <v>0.6</v>
      </c>
      <c r="L1423" s="137">
        <f>IF(DLILibrary[[#This Row],[DLI/DLR]]="DLI",IF(J1424="DLR",0,DLILibrary[[#This Row],[Value of DLI (in mln)]]),DLILibrary[[#This Row],[Value of DLI (in mln)]])</f>
        <v>0.6</v>
      </c>
      <c r="M1423" s="239">
        <f>IF(DLILibrary[[#This Row],[DLI/DLR]]="DLI",DLILibrary[[#This Row],[Value of DLI (in mln)]]/(VLOOKUP(DLILibrary[[#This Row],[Project ID]],'RBF Projects'!A:U,12,FALSE)),0)</f>
        <v>0.19999999999999998</v>
      </c>
      <c r="N1423" s="95" t="s">
        <v>62</v>
      </c>
      <c r="O1423" s="138" t="s">
        <v>472</v>
      </c>
      <c r="P1423" s="76" t="s">
        <v>27</v>
      </c>
      <c r="Q1423" s="95" t="s">
        <v>2239</v>
      </c>
      <c r="R1423" s="76" t="s">
        <v>62</v>
      </c>
    </row>
    <row r="1424" spans="1:18" x14ac:dyDescent="0.2">
      <c r="A1424" s="140" t="s">
        <v>1947</v>
      </c>
      <c r="B1424" s="95" t="s">
        <v>1974</v>
      </c>
      <c r="C1424" s="76" t="s">
        <v>23</v>
      </c>
      <c r="D1424" s="76" t="s">
        <v>59</v>
      </c>
      <c r="E1424" s="95" t="s">
        <v>34</v>
      </c>
      <c r="F1424" s="95" t="s">
        <v>3232</v>
      </c>
      <c r="G1424" s="95" t="s">
        <v>2831</v>
      </c>
      <c r="H1424" s="95" t="s">
        <v>74</v>
      </c>
      <c r="I1424" s="135" t="s">
        <v>2238</v>
      </c>
      <c r="J1424" s="136" t="str">
        <f>LEFT(DLILibrary[[#This Row],[DLI]], 3)</f>
        <v>DLI</v>
      </c>
      <c r="K1424" s="137">
        <v>0.6</v>
      </c>
      <c r="L1424" s="137">
        <f>IF(DLILibrary[[#This Row],[DLI/DLR]]="DLI",IF(J1425="DLR",0,DLILibrary[[#This Row],[Value of DLI (in mln)]]),DLILibrary[[#This Row],[Value of DLI (in mln)]])</f>
        <v>0.6</v>
      </c>
      <c r="M1424" s="239">
        <f>IF(DLILibrary[[#This Row],[DLI/DLR]]="DLI",DLILibrary[[#This Row],[Value of DLI (in mln)]]/(VLOOKUP(DLILibrary[[#This Row],[Project ID]],'RBF Projects'!A:U,12,FALSE)),0)</f>
        <v>0.19999999999999998</v>
      </c>
      <c r="N1424" s="95" t="s">
        <v>62</v>
      </c>
      <c r="O1424" s="138" t="s">
        <v>472</v>
      </c>
      <c r="P1424" s="76" t="s">
        <v>29</v>
      </c>
      <c r="Q1424" s="95" t="s">
        <v>2239</v>
      </c>
      <c r="R1424" s="76" t="s">
        <v>62</v>
      </c>
    </row>
    <row r="1425" spans="1:18" s="78" customFormat="1" x14ac:dyDescent="0.2">
      <c r="A1425" s="77" t="s">
        <v>1948</v>
      </c>
      <c r="B1425" s="78" t="s">
        <v>1977</v>
      </c>
      <c r="C1425" s="77" t="s">
        <v>22</v>
      </c>
      <c r="D1425" s="77" t="s">
        <v>58</v>
      </c>
      <c r="E1425" s="78" t="s">
        <v>102</v>
      </c>
      <c r="F1425" s="78" t="s">
        <v>2810</v>
      </c>
      <c r="G1425" s="78" t="s">
        <v>2821</v>
      </c>
      <c r="H1425" s="78" t="s">
        <v>73</v>
      </c>
      <c r="I1425" s="129" t="s">
        <v>3341</v>
      </c>
      <c r="J1425" s="130" t="str">
        <f>LEFT(DLILibrary[[#This Row],[DLI]], 3)</f>
        <v>DLI</v>
      </c>
      <c r="K1425" s="131">
        <f>SUM(K1426:K1429)</f>
        <v>27</v>
      </c>
      <c r="L1425" s="131">
        <f>IF(DLILibrary[[#This Row],[DLI/DLR]]="DLI",IF(J1426="DLR",0,DLILibrary[[#This Row],[Value of DLI (in mln)]]),DLILibrary[[#This Row],[Value of DLI (in mln)]])</f>
        <v>0</v>
      </c>
      <c r="M1425" s="239">
        <f>IF(DLILibrary[[#This Row],[DLI/DLR]]="DLI",DLILibrary[[#This Row],[Value of DLI (in mln)]]/(VLOOKUP(DLILibrary[[#This Row],[Project ID]],'RBF Projects'!A:U,12,FALSE)),0)</f>
        <v>0.28421052631578947</v>
      </c>
      <c r="N1425" s="78" t="s">
        <v>995</v>
      </c>
      <c r="O1425" s="133" t="s">
        <v>817</v>
      </c>
      <c r="P1425" s="77" t="s">
        <v>28</v>
      </c>
      <c r="Q1425" s="78" t="s">
        <v>995</v>
      </c>
      <c r="R1425" s="77" t="s">
        <v>62</v>
      </c>
    </row>
    <row r="1426" spans="1:18" outlineLevel="1" x14ac:dyDescent="0.2">
      <c r="A1426" s="76" t="s">
        <v>1948</v>
      </c>
      <c r="B1426" s="95" t="s">
        <v>1977</v>
      </c>
      <c r="C1426" s="76" t="s">
        <v>22</v>
      </c>
      <c r="D1426" s="76" t="s">
        <v>58</v>
      </c>
      <c r="E1426" s="95" t="s">
        <v>102</v>
      </c>
      <c r="F1426" s="95" t="s">
        <v>2810</v>
      </c>
      <c r="G1426" s="95" t="s">
        <v>2821</v>
      </c>
      <c r="H1426" s="95" t="s">
        <v>73</v>
      </c>
      <c r="I1426" s="45" t="s">
        <v>2249</v>
      </c>
      <c r="J1426" s="95" t="str">
        <f>LEFT(DLILibrary[[#This Row],[DLI]], 3)</f>
        <v>DLR</v>
      </c>
      <c r="K1426" s="121">
        <v>9</v>
      </c>
      <c r="L1426" s="121">
        <f>IF(DLILibrary[[#This Row],[DLI/DLR]]="DLI",IF(J1427="DLR",0,DLILibrary[[#This Row],[Value of DLI (in mln)]]),DLILibrary[[#This Row],[Value of DLI (in mln)]])</f>
        <v>9</v>
      </c>
      <c r="M1426" s="239">
        <f>IF(DLILibrary[[#This Row],[DLI/DLR]]="DLI",DLILibrary[[#This Row],[Value of DLI (in mln)]]/(VLOOKUP(DLILibrary[[#This Row],[Project ID]],'RBF Projects'!A:U,12,FALSE)),0)</f>
        <v>0</v>
      </c>
      <c r="N1426" s="95" t="s">
        <v>61</v>
      </c>
      <c r="O1426" s="138" t="s">
        <v>2250</v>
      </c>
      <c r="P1426" s="76" t="s">
        <v>2209</v>
      </c>
      <c r="Q1426" s="95" t="s">
        <v>2242</v>
      </c>
      <c r="R1426" s="76" t="s">
        <v>62</v>
      </c>
    </row>
    <row r="1427" spans="1:18" outlineLevel="1" x14ac:dyDescent="0.2">
      <c r="A1427" s="76" t="s">
        <v>1948</v>
      </c>
      <c r="B1427" s="95" t="s">
        <v>1977</v>
      </c>
      <c r="C1427" s="76" t="s">
        <v>22</v>
      </c>
      <c r="D1427" s="76" t="s">
        <v>58</v>
      </c>
      <c r="E1427" s="95" t="s">
        <v>102</v>
      </c>
      <c r="F1427" s="95" t="s">
        <v>2810</v>
      </c>
      <c r="G1427" s="95" t="s">
        <v>2821</v>
      </c>
      <c r="H1427" s="95" t="s">
        <v>73</v>
      </c>
      <c r="I1427" s="45" t="s">
        <v>2262</v>
      </c>
      <c r="J1427" s="95" t="str">
        <f>LEFT(DLILibrary[[#This Row],[DLI]], 3)</f>
        <v>DLR</v>
      </c>
      <c r="K1427" s="121">
        <v>6</v>
      </c>
      <c r="L1427" s="121">
        <f>IF(DLILibrary[[#This Row],[DLI/DLR]]="DLI",IF(J1428="DLR",0,DLILibrary[[#This Row],[Value of DLI (in mln)]]),DLILibrary[[#This Row],[Value of DLI (in mln)]])</f>
        <v>6</v>
      </c>
      <c r="M1427" s="239">
        <f>IF(DLILibrary[[#This Row],[DLI/DLR]]="DLI",DLILibrary[[#This Row],[Value of DLI (in mln)]]/(VLOOKUP(DLILibrary[[#This Row],[Project ID]],'RBF Projects'!A:U,12,FALSE)),0)</f>
        <v>0</v>
      </c>
      <c r="N1427" s="95" t="s">
        <v>62</v>
      </c>
      <c r="O1427" s="138" t="s">
        <v>2251</v>
      </c>
      <c r="P1427" s="76" t="s">
        <v>2209</v>
      </c>
      <c r="Q1427" s="95" t="s">
        <v>2243</v>
      </c>
      <c r="R1427" s="76" t="s">
        <v>62</v>
      </c>
    </row>
    <row r="1428" spans="1:18" outlineLevel="1" x14ac:dyDescent="0.2">
      <c r="A1428" s="76" t="s">
        <v>1948</v>
      </c>
      <c r="B1428" s="95" t="s">
        <v>1977</v>
      </c>
      <c r="C1428" s="76" t="s">
        <v>22</v>
      </c>
      <c r="D1428" s="76" t="s">
        <v>58</v>
      </c>
      <c r="E1428" s="95" t="s">
        <v>102</v>
      </c>
      <c r="F1428" s="95" t="s">
        <v>2810</v>
      </c>
      <c r="G1428" s="95" t="s">
        <v>2821</v>
      </c>
      <c r="H1428" s="95" t="s">
        <v>73</v>
      </c>
      <c r="I1428" s="45" t="s">
        <v>2263</v>
      </c>
      <c r="J1428" s="95" t="str">
        <f>LEFT(DLILibrary[[#This Row],[DLI]], 3)</f>
        <v>DLR</v>
      </c>
      <c r="K1428" s="121">
        <v>6</v>
      </c>
      <c r="L1428" s="121">
        <f>IF(DLILibrary[[#This Row],[DLI/DLR]]="DLI",IF(J1429="DLR",0,DLILibrary[[#This Row],[Value of DLI (in mln)]]),DLILibrary[[#This Row],[Value of DLI (in mln)]])</f>
        <v>6</v>
      </c>
      <c r="M1428" s="239">
        <f>IF(DLILibrary[[#This Row],[DLI/DLR]]="DLI",DLILibrary[[#This Row],[Value of DLI (in mln)]]/(VLOOKUP(DLILibrary[[#This Row],[Project ID]],'RBF Projects'!A:U,12,FALSE)),0)</f>
        <v>0</v>
      </c>
      <c r="N1428" s="95" t="s">
        <v>62</v>
      </c>
      <c r="O1428" s="138" t="s">
        <v>2251</v>
      </c>
      <c r="P1428" s="76" t="s">
        <v>2209</v>
      </c>
      <c r="Q1428" s="95" t="s">
        <v>2243</v>
      </c>
      <c r="R1428" s="76" t="s">
        <v>62</v>
      </c>
    </row>
    <row r="1429" spans="1:18" outlineLevel="1" x14ac:dyDescent="0.2">
      <c r="A1429" s="76" t="s">
        <v>1948</v>
      </c>
      <c r="B1429" s="95" t="s">
        <v>1977</v>
      </c>
      <c r="C1429" s="76" t="s">
        <v>22</v>
      </c>
      <c r="D1429" s="76" t="s">
        <v>58</v>
      </c>
      <c r="E1429" s="95" t="s">
        <v>102</v>
      </c>
      <c r="F1429" s="95" t="s">
        <v>2810</v>
      </c>
      <c r="G1429" s="95" t="s">
        <v>2821</v>
      </c>
      <c r="H1429" s="95" t="s">
        <v>73</v>
      </c>
      <c r="I1429" s="45" t="s">
        <v>2264</v>
      </c>
      <c r="J1429" s="95" t="str">
        <f>LEFT(DLILibrary[[#This Row],[DLI]], 3)</f>
        <v>DLR</v>
      </c>
      <c r="K1429" s="121">
        <v>6</v>
      </c>
      <c r="L1429" s="121">
        <f>IF(DLILibrary[[#This Row],[DLI/DLR]]="DLI",IF(J1430="DLR",0,DLILibrary[[#This Row],[Value of DLI (in mln)]]),DLILibrary[[#This Row],[Value of DLI (in mln)]])</f>
        <v>6</v>
      </c>
      <c r="M1429" s="239">
        <f>IF(DLILibrary[[#This Row],[DLI/DLR]]="DLI",DLILibrary[[#This Row],[Value of DLI (in mln)]]/(VLOOKUP(DLILibrary[[#This Row],[Project ID]],'RBF Projects'!A:U,12,FALSE)),0)</f>
        <v>0</v>
      </c>
      <c r="N1429" s="95" t="s">
        <v>62</v>
      </c>
      <c r="O1429" s="138" t="s">
        <v>2251</v>
      </c>
      <c r="P1429" s="76" t="s">
        <v>2209</v>
      </c>
      <c r="Q1429" s="95" t="s">
        <v>2243</v>
      </c>
      <c r="R1429" s="76" t="s">
        <v>62</v>
      </c>
    </row>
    <row r="1430" spans="1:18" x14ac:dyDescent="0.2">
      <c r="A1430" s="76" t="s">
        <v>1948</v>
      </c>
      <c r="B1430" s="95" t="s">
        <v>1977</v>
      </c>
      <c r="C1430" s="76" t="s">
        <v>22</v>
      </c>
      <c r="D1430" s="76" t="s">
        <v>58</v>
      </c>
      <c r="E1430" s="95" t="s">
        <v>102</v>
      </c>
      <c r="F1430" s="95" t="s">
        <v>3238</v>
      </c>
      <c r="G1430" s="95" t="s">
        <v>3278</v>
      </c>
      <c r="H1430" s="95" t="s">
        <v>73</v>
      </c>
      <c r="I1430" s="135" t="s">
        <v>3342</v>
      </c>
      <c r="J1430" s="136" t="str">
        <f>LEFT(DLILibrary[[#This Row],[DLI]], 3)</f>
        <v>DLI</v>
      </c>
      <c r="K1430" s="137">
        <f>SUM(K1431:K1435)</f>
        <v>18</v>
      </c>
      <c r="L1430" s="137">
        <f>IF(DLILibrary[[#This Row],[DLI/DLR]]="DLI",IF(J1431="DLR",0,DLILibrary[[#This Row],[Value of DLI (in mln)]]),DLILibrary[[#This Row],[Value of DLI (in mln)]])</f>
        <v>0</v>
      </c>
      <c r="M1430" s="239">
        <f>IF(DLILibrary[[#This Row],[DLI/DLR]]="DLI",DLILibrary[[#This Row],[Value of DLI (in mln)]]/(VLOOKUP(DLILibrary[[#This Row],[Project ID]],'RBF Projects'!A:U,12,FALSE)),0)</f>
        <v>0.18947368421052632</v>
      </c>
      <c r="N1430" s="95" t="s">
        <v>995</v>
      </c>
      <c r="O1430" s="138" t="s">
        <v>2259</v>
      </c>
      <c r="P1430" s="76" t="s">
        <v>28</v>
      </c>
      <c r="Q1430" s="95" t="s">
        <v>2260</v>
      </c>
      <c r="R1430" s="76" t="s">
        <v>62</v>
      </c>
    </row>
    <row r="1431" spans="1:18" outlineLevel="1" x14ac:dyDescent="0.2">
      <c r="A1431" s="76" t="s">
        <v>1948</v>
      </c>
      <c r="B1431" s="95" t="s">
        <v>1977</v>
      </c>
      <c r="C1431" s="76" t="s">
        <v>22</v>
      </c>
      <c r="D1431" s="76" t="s">
        <v>58</v>
      </c>
      <c r="E1431" s="95" t="s">
        <v>102</v>
      </c>
      <c r="F1431" s="95" t="s">
        <v>3238</v>
      </c>
      <c r="G1431" s="95" t="s">
        <v>3276</v>
      </c>
      <c r="H1431" s="95" t="s">
        <v>73</v>
      </c>
      <c r="I1431" s="45" t="s">
        <v>3160</v>
      </c>
      <c r="J1431" s="95" t="str">
        <f>LEFT(DLILibrary[[#This Row],[DLI]], 3)</f>
        <v>DLR</v>
      </c>
      <c r="K1431" s="121">
        <v>2</v>
      </c>
      <c r="L1431" s="121">
        <f>IF(DLILibrary[[#This Row],[DLI/DLR]]="DLI",IF(J1432="DLR",0,DLILibrary[[#This Row],[Value of DLI (in mln)]]),DLILibrary[[#This Row],[Value of DLI (in mln)]])</f>
        <v>2</v>
      </c>
      <c r="M1431" s="239">
        <f>IF(DLILibrary[[#This Row],[DLI/DLR]]="DLI",DLILibrary[[#This Row],[Value of DLI (in mln)]]/(VLOOKUP(DLILibrary[[#This Row],[Project ID]],'RBF Projects'!A:U,12,FALSE)),0)</f>
        <v>0</v>
      </c>
      <c r="N1431" s="95" t="s">
        <v>62</v>
      </c>
      <c r="O1431" s="45" t="s">
        <v>2254</v>
      </c>
      <c r="P1431" s="76" t="s">
        <v>2209</v>
      </c>
      <c r="Q1431" s="95" t="s">
        <v>2244</v>
      </c>
      <c r="R1431" s="76" t="s">
        <v>62</v>
      </c>
    </row>
    <row r="1432" spans="1:18" outlineLevel="1" x14ac:dyDescent="0.2">
      <c r="A1432" s="76" t="s">
        <v>1948</v>
      </c>
      <c r="B1432" s="95" t="s">
        <v>1977</v>
      </c>
      <c r="C1432" s="76" t="s">
        <v>22</v>
      </c>
      <c r="D1432" s="76" t="s">
        <v>58</v>
      </c>
      <c r="E1432" s="95" t="s">
        <v>102</v>
      </c>
      <c r="F1432" s="95" t="s">
        <v>3238</v>
      </c>
      <c r="G1432" s="95" t="s">
        <v>3278</v>
      </c>
      <c r="H1432" s="95" t="s">
        <v>73</v>
      </c>
      <c r="I1432" s="45" t="s">
        <v>2979</v>
      </c>
      <c r="J1432" s="95" t="str">
        <f>LEFT(DLILibrary[[#This Row],[DLI]], 3)</f>
        <v>DLR</v>
      </c>
      <c r="K1432" s="121">
        <v>4</v>
      </c>
      <c r="L1432" s="121">
        <f>IF(DLILibrary[[#This Row],[DLI/DLR]]="DLI",IF(J1433="DLR",0,DLILibrary[[#This Row],[Value of DLI (in mln)]]),DLILibrary[[#This Row],[Value of DLI (in mln)]])</f>
        <v>4</v>
      </c>
      <c r="M1432" s="239">
        <f>IF(DLILibrary[[#This Row],[DLI/DLR]]="DLI",DLILibrary[[#This Row],[Value of DLI (in mln)]]/(VLOOKUP(DLILibrary[[#This Row],[Project ID]],'RBF Projects'!A:U,12,FALSE)),0)</f>
        <v>0</v>
      </c>
      <c r="N1432" s="95" t="s">
        <v>62</v>
      </c>
      <c r="O1432" s="138" t="s">
        <v>2256</v>
      </c>
      <c r="P1432" s="76" t="s">
        <v>2209</v>
      </c>
      <c r="Q1432" s="95" t="s">
        <v>2244</v>
      </c>
      <c r="R1432" s="76" t="s">
        <v>62</v>
      </c>
    </row>
    <row r="1433" spans="1:18" outlineLevel="1" x14ac:dyDescent="0.2">
      <c r="A1433" s="76" t="s">
        <v>1948</v>
      </c>
      <c r="B1433" s="95" t="s">
        <v>1977</v>
      </c>
      <c r="C1433" s="76" t="s">
        <v>22</v>
      </c>
      <c r="D1433" s="76" t="s">
        <v>58</v>
      </c>
      <c r="E1433" s="95" t="s">
        <v>102</v>
      </c>
      <c r="F1433" s="95" t="s">
        <v>3238</v>
      </c>
      <c r="G1433" s="95" t="s">
        <v>3278</v>
      </c>
      <c r="H1433" s="95" t="s">
        <v>73</v>
      </c>
      <c r="I1433" s="45" t="s">
        <v>3161</v>
      </c>
      <c r="J1433" s="95" t="str">
        <f>LEFT(DLILibrary[[#This Row],[DLI]], 3)</f>
        <v>DLR</v>
      </c>
      <c r="K1433" s="121">
        <v>2</v>
      </c>
      <c r="L1433" s="121">
        <f>IF(DLILibrary[[#This Row],[DLI/DLR]]="DLI",IF(J1434="DLR",0,DLILibrary[[#This Row],[Value of DLI (in mln)]]),DLILibrary[[#This Row],[Value of DLI (in mln)]])</f>
        <v>2</v>
      </c>
      <c r="M1433" s="239">
        <f>IF(DLILibrary[[#This Row],[DLI/DLR]]="DLI",DLILibrary[[#This Row],[Value of DLI (in mln)]]/(VLOOKUP(DLILibrary[[#This Row],[Project ID]],'RBF Projects'!A:U,12,FALSE)),0)</f>
        <v>0</v>
      </c>
      <c r="N1433" s="95" t="s">
        <v>61</v>
      </c>
      <c r="O1433" s="138" t="s">
        <v>2255</v>
      </c>
      <c r="P1433" s="76" t="s">
        <v>2209</v>
      </c>
      <c r="Q1433" s="95" t="s">
        <v>2245</v>
      </c>
      <c r="R1433" s="76" t="s">
        <v>62</v>
      </c>
    </row>
    <row r="1434" spans="1:18" outlineLevel="1" x14ac:dyDescent="0.2">
      <c r="A1434" s="76" t="s">
        <v>1948</v>
      </c>
      <c r="B1434" s="95" t="s">
        <v>1977</v>
      </c>
      <c r="C1434" s="76" t="s">
        <v>22</v>
      </c>
      <c r="D1434" s="76" t="s">
        <v>58</v>
      </c>
      <c r="E1434" s="95" t="s">
        <v>102</v>
      </c>
      <c r="F1434" s="95" t="s">
        <v>3238</v>
      </c>
      <c r="G1434" s="95" t="s">
        <v>3278</v>
      </c>
      <c r="H1434" s="95" t="s">
        <v>73</v>
      </c>
      <c r="I1434" s="45" t="s">
        <v>3162</v>
      </c>
      <c r="J1434" s="95" t="str">
        <f>LEFT(DLILibrary[[#This Row],[DLI]], 3)</f>
        <v>DLR</v>
      </c>
      <c r="K1434" s="121">
        <v>4</v>
      </c>
      <c r="L1434" s="121">
        <f>IF(DLILibrary[[#This Row],[DLI/DLR]]="DLI",IF(J1435="DLR",0,DLILibrary[[#This Row],[Value of DLI (in mln)]]),DLILibrary[[#This Row],[Value of DLI (in mln)]])</f>
        <v>4</v>
      </c>
      <c r="M1434" s="239">
        <f>IF(DLILibrary[[#This Row],[DLI/DLR]]="DLI",DLILibrary[[#This Row],[Value of DLI (in mln)]]/(VLOOKUP(DLILibrary[[#This Row],[Project ID]],'RBF Projects'!A:U,12,FALSE)),0)</f>
        <v>0</v>
      </c>
      <c r="N1434" s="95" t="s">
        <v>61</v>
      </c>
      <c r="O1434" s="138" t="s">
        <v>2252</v>
      </c>
      <c r="P1434" s="76" t="s">
        <v>2209</v>
      </c>
      <c r="Q1434" s="95" t="s">
        <v>2245</v>
      </c>
      <c r="R1434" s="76" t="s">
        <v>62</v>
      </c>
    </row>
    <row r="1435" spans="1:18" outlineLevel="1" x14ac:dyDescent="0.2">
      <c r="A1435" s="76" t="s">
        <v>1948</v>
      </c>
      <c r="B1435" s="95" t="s">
        <v>1977</v>
      </c>
      <c r="C1435" s="76" t="s">
        <v>22</v>
      </c>
      <c r="D1435" s="76" t="s">
        <v>58</v>
      </c>
      <c r="E1435" s="95" t="s">
        <v>102</v>
      </c>
      <c r="F1435" s="95" t="s">
        <v>3238</v>
      </c>
      <c r="G1435" s="95" t="s">
        <v>3278</v>
      </c>
      <c r="H1435" s="95" t="s">
        <v>73</v>
      </c>
      <c r="I1435" s="45" t="s">
        <v>3163</v>
      </c>
      <c r="J1435" s="95" t="str">
        <f>LEFT(DLILibrary[[#This Row],[DLI]], 3)</f>
        <v>DLR</v>
      </c>
      <c r="K1435" s="121">
        <v>6</v>
      </c>
      <c r="L1435" s="121">
        <f>IF(DLILibrary[[#This Row],[DLI/DLR]]="DLI",IF(J1436="DLR",0,DLILibrary[[#This Row],[Value of DLI (in mln)]]),DLILibrary[[#This Row],[Value of DLI (in mln)]])</f>
        <v>6</v>
      </c>
      <c r="M1435" s="239">
        <f>IF(DLILibrary[[#This Row],[DLI/DLR]]="DLI",DLILibrary[[#This Row],[Value of DLI (in mln)]]/(VLOOKUP(DLILibrary[[#This Row],[Project ID]],'RBF Projects'!A:U,12,FALSE)),0)</f>
        <v>0</v>
      </c>
      <c r="N1435" s="95" t="s">
        <v>61</v>
      </c>
      <c r="O1435" s="138" t="s">
        <v>2253</v>
      </c>
      <c r="P1435" s="76" t="s">
        <v>2209</v>
      </c>
      <c r="Q1435" s="95" t="s">
        <v>2245</v>
      </c>
      <c r="R1435" s="76" t="s">
        <v>62</v>
      </c>
    </row>
    <row r="1436" spans="1:18" x14ac:dyDescent="0.2">
      <c r="A1436" s="76" t="s">
        <v>1948</v>
      </c>
      <c r="B1436" s="95" t="s">
        <v>1977</v>
      </c>
      <c r="C1436" s="76" t="s">
        <v>22</v>
      </c>
      <c r="D1436" s="76" t="s">
        <v>58</v>
      </c>
      <c r="E1436" s="95" t="s">
        <v>102</v>
      </c>
      <c r="F1436" s="95" t="s">
        <v>2810</v>
      </c>
      <c r="G1436" s="95" t="s">
        <v>2820</v>
      </c>
      <c r="H1436" s="95" t="s">
        <v>73</v>
      </c>
      <c r="I1436" s="135" t="s">
        <v>3164</v>
      </c>
      <c r="J1436" s="136" t="str">
        <f>LEFT(DLILibrary[[#This Row],[DLI]], 3)</f>
        <v>DLI</v>
      </c>
      <c r="K1436" s="137">
        <f>SUM(K1437:K1438)</f>
        <v>22</v>
      </c>
      <c r="L1436" s="137">
        <f>IF(DLILibrary[[#This Row],[DLI/DLR]]="DLI",IF(J1437="DLR",0,DLILibrary[[#This Row],[Value of DLI (in mln)]]),DLILibrary[[#This Row],[Value of DLI (in mln)]])</f>
        <v>0</v>
      </c>
      <c r="M1436" s="239">
        <f>IF(DLILibrary[[#This Row],[DLI/DLR]]="DLI",DLILibrary[[#This Row],[Value of DLI (in mln)]]/(VLOOKUP(DLILibrary[[#This Row],[Project ID]],'RBF Projects'!A:U,12,FALSE)),0)</f>
        <v>0.23157894736842105</v>
      </c>
      <c r="N1436" s="95" t="s">
        <v>995</v>
      </c>
      <c r="O1436" s="138" t="s">
        <v>2259</v>
      </c>
      <c r="P1436" s="76" t="s">
        <v>28</v>
      </c>
      <c r="Q1436" s="95" t="s">
        <v>2246</v>
      </c>
      <c r="R1436" s="76" t="s">
        <v>62</v>
      </c>
    </row>
    <row r="1437" spans="1:18" outlineLevel="1" x14ac:dyDescent="0.2">
      <c r="A1437" s="76" t="s">
        <v>1948</v>
      </c>
      <c r="B1437" s="95" t="s">
        <v>1977</v>
      </c>
      <c r="C1437" s="76" t="s">
        <v>22</v>
      </c>
      <c r="D1437" s="76" t="s">
        <v>58</v>
      </c>
      <c r="E1437" s="95" t="s">
        <v>102</v>
      </c>
      <c r="F1437" s="95" t="s">
        <v>2810</v>
      </c>
      <c r="G1437" s="95" t="s">
        <v>2820</v>
      </c>
      <c r="H1437" s="95" t="s">
        <v>73</v>
      </c>
      <c r="I1437" s="45" t="s">
        <v>2265</v>
      </c>
      <c r="J1437" s="95" t="str">
        <f>LEFT(DLILibrary[[#This Row],[DLI]], 3)</f>
        <v>DLR</v>
      </c>
      <c r="K1437" s="121">
        <v>2</v>
      </c>
      <c r="L1437" s="121">
        <f>IF(DLILibrary[[#This Row],[DLI/DLR]]="DLI",IF(J1438="DLR",0,DLILibrary[[#This Row],[Value of DLI (in mln)]]),DLILibrary[[#This Row],[Value of DLI (in mln)]])</f>
        <v>2</v>
      </c>
      <c r="M1437" s="239">
        <f>IF(DLILibrary[[#This Row],[DLI/DLR]]="DLI",DLILibrary[[#This Row],[Value of DLI (in mln)]]/(VLOOKUP(DLILibrary[[#This Row],[Project ID]],'RBF Projects'!A:U,12,FALSE)),0)</f>
        <v>0</v>
      </c>
      <c r="N1437" s="95" t="s">
        <v>62</v>
      </c>
      <c r="O1437" s="45" t="s">
        <v>2258</v>
      </c>
      <c r="P1437" s="76" t="s">
        <v>2209</v>
      </c>
      <c r="Q1437" s="95" t="s">
        <v>2261</v>
      </c>
      <c r="R1437" s="76" t="s">
        <v>62</v>
      </c>
    </row>
    <row r="1438" spans="1:18" outlineLevel="1" x14ac:dyDescent="0.2">
      <c r="A1438" s="76" t="s">
        <v>1948</v>
      </c>
      <c r="B1438" s="95" t="s">
        <v>1977</v>
      </c>
      <c r="C1438" s="76" t="s">
        <v>22</v>
      </c>
      <c r="D1438" s="76" t="s">
        <v>58</v>
      </c>
      <c r="E1438" s="95" t="s">
        <v>102</v>
      </c>
      <c r="F1438" s="95" t="s">
        <v>2810</v>
      </c>
      <c r="G1438" s="95" t="s">
        <v>2820</v>
      </c>
      <c r="H1438" s="95" t="s">
        <v>73</v>
      </c>
      <c r="I1438" s="45" t="s">
        <v>2266</v>
      </c>
      <c r="J1438" s="95" t="str">
        <f>LEFT(DLILibrary[[#This Row],[DLI]], 3)</f>
        <v>DLR</v>
      </c>
      <c r="K1438" s="121">
        <v>20</v>
      </c>
      <c r="L1438" s="121">
        <f>IF(DLILibrary[[#This Row],[DLI/DLR]]="DLI",IF(J1439="DLR",0,DLILibrary[[#This Row],[Value of DLI (in mln)]]),DLILibrary[[#This Row],[Value of DLI (in mln)]])</f>
        <v>20</v>
      </c>
      <c r="M1438" s="239">
        <f>IF(DLILibrary[[#This Row],[DLI/DLR]]="DLI",DLILibrary[[#This Row],[Value of DLI (in mln)]]/(VLOOKUP(DLILibrary[[#This Row],[Project ID]],'RBF Projects'!A:U,12,FALSE)),0)</f>
        <v>0</v>
      </c>
      <c r="N1438" s="95" t="s">
        <v>61</v>
      </c>
      <c r="O1438" s="138" t="s">
        <v>3165</v>
      </c>
      <c r="P1438" s="76" t="s">
        <v>2209</v>
      </c>
      <c r="Q1438" s="95" t="s">
        <v>2247</v>
      </c>
      <c r="R1438" s="76" t="s">
        <v>62</v>
      </c>
    </row>
    <row r="1439" spans="1:18" x14ac:dyDescent="0.2">
      <c r="A1439" s="76" t="s">
        <v>1948</v>
      </c>
      <c r="B1439" s="95" t="s">
        <v>1977</v>
      </c>
      <c r="C1439" s="76" t="s">
        <v>22</v>
      </c>
      <c r="D1439" s="76" t="s">
        <v>58</v>
      </c>
      <c r="E1439" s="95" t="s">
        <v>102</v>
      </c>
      <c r="F1439" s="95" t="s">
        <v>2810</v>
      </c>
      <c r="G1439" s="95" t="s">
        <v>2819</v>
      </c>
      <c r="H1439" s="95" t="s">
        <v>73</v>
      </c>
      <c r="I1439" s="135" t="s">
        <v>3166</v>
      </c>
      <c r="J1439" s="136" t="str">
        <f>LEFT(DLILibrary[[#This Row],[DLI]], 3)</f>
        <v>DLI</v>
      </c>
      <c r="K1439" s="137">
        <f>SUM(K1440:K1443)</f>
        <v>14</v>
      </c>
      <c r="L1439" s="137">
        <f>IF(DLILibrary[[#This Row],[DLI/DLR]]="DLI",IF(J1440="DLR",0,DLILibrary[[#This Row],[Value of DLI (in mln)]]),DLILibrary[[#This Row],[Value of DLI (in mln)]])</f>
        <v>0</v>
      </c>
      <c r="M1439" s="239">
        <f>IF(DLILibrary[[#This Row],[DLI/DLR]]="DLI",DLILibrary[[#This Row],[Value of DLI (in mln)]]/(VLOOKUP(DLILibrary[[#This Row],[Project ID]],'RBF Projects'!A:U,12,FALSE)),0)</f>
        <v>0.14736842105263157</v>
      </c>
      <c r="N1439" s="95" t="s">
        <v>61</v>
      </c>
      <c r="O1439" s="138" t="s">
        <v>2259</v>
      </c>
      <c r="P1439" s="76" t="s">
        <v>28</v>
      </c>
      <c r="Q1439" s="95" t="s">
        <v>2248</v>
      </c>
      <c r="R1439" s="76" t="s">
        <v>62</v>
      </c>
    </row>
    <row r="1440" spans="1:18" outlineLevel="1" x14ac:dyDescent="0.2">
      <c r="A1440" s="76" t="s">
        <v>1948</v>
      </c>
      <c r="B1440" s="95" t="s">
        <v>1977</v>
      </c>
      <c r="C1440" s="76" t="s">
        <v>22</v>
      </c>
      <c r="D1440" s="76" t="s">
        <v>58</v>
      </c>
      <c r="E1440" s="95" t="s">
        <v>102</v>
      </c>
      <c r="F1440" s="95" t="s">
        <v>2810</v>
      </c>
      <c r="G1440" s="95" t="s">
        <v>2819</v>
      </c>
      <c r="H1440" s="95" t="s">
        <v>73</v>
      </c>
      <c r="I1440" s="45" t="s">
        <v>3167</v>
      </c>
      <c r="J1440" s="95" t="str">
        <f>LEFT(DLILibrary[[#This Row],[DLI]], 3)</f>
        <v>DLR</v>
      </c>
      <c r="K1440" s="121">
        <v>1.38</v>
      </c>
      <c r="L1440" s="121">
        <f>IF(DLILibrary[[#This Row],[DLI/DLR]]="DLI",IF(J1441="DLR",0,DLILibrary[[#This Row],[Value of DLI (in mln)]]),DLILibrary[[#This Row],[Value of DLI (in mln)]])</f>
        <v>1.38</v>
      </c>
      <c r="M1440" s="239">
        <f>IF(DLILibrary[[#This Row],[DLI/DLR]]="DLI",DLILibrary[[#This Row],[Value of DLI (in mln)]]/(VLOOKUP(DLILibrary[[#This Row],[Project ID]],'RBF Projects'!A:U,12,FALSE)),0)</f>
        <v>0</v>
      </c>
      <c r="N1440" s="95" t="s">
        <v>61</v>
      </c>
      <c r="O1440" s="138" t="s">
        <v>3168</v>
      </c>
      <c r="P1440" s="76" t="s">
        <v>2209</v>
      </c>
      <c r="Q1440" s="95" t="s">
        <v>2248</v>
      </c>
      <c r="R1440" s="76" t="s">
        <v>62</v>
      </c>
    </row>
    <row r="1441" spans="1:18" outlineLevel="1" x14ac:dyDescent="0.2">
      <c r="A1441" s="76" t="s">
        <v>1948</v>
      </c>
      <c r="B1441" s="95" t="s">
        <v>1977</v>
      </c>
      <c r="C1441" s="76" t="s">
        <v>22</v>
      </c>
      <c r="D1441" s="76" t="s">
        <v>58</v>
      </c>
      <c r="E1441" s="95" t="s">
        <v>102</v>
      </c>
      <c r="F1441" s="95" t="s">
        <v>2810</v>
      </c>
      <c r="G1441" s="95" t="s">
        <v>2819</v>
      </c>
      <c r="H1441" s="95" t="s">
        <v>73</v>
      </c>
      <c r="I1441" s="45" t="s">
        <v>3169</v>
      </c>
      <c r="J1441" s="95" t="str">
        <f>LEFT(DLILibrary[[#This Row],[DLI]], 3)</f>
        <v>DLR</v>
      </c>
      <c r="K1441" s="121">
        <v>2.76</v>
      </c>
      <c r="L1441" s="121">
        <f>IF(DLILibrary[[#This Row],[DLI/DLR]]="DLI",IF(J1442="DLR",0,DLILibrary[[#This Row],[Value of DLI (in mln)]]),DLILibrary[[#This Row],[Value of DLI (in mln)]])</f>
        <v>2.76</v>
      </c>
      <c r="M1441" s="239">
        <f>IF(DLILibrary[[#This Row],[DLI/DLR]]="DLI",DLILibrary[[#This Row],[Value of DLI (in mln)]]/(VLOOKUP(DLILibrary[[#This Row],[Project ID]],'RBF Projects'!A:U,12,FALSE)),0)</f>
        <v>0</v>
      </c>
      <c r="N1441" s="95" t="s">
        <v>61</v>
      </c>
      <c r="O1441" s="138" t="s">
        <v>3170</v>
      </c>
      <c r="P1441" s="76" t="s">
        <v>2209</v>
      </c>
      <c r="Q1441" s="95" t="s">
        <v>2248</v>
      </c>
      <c r="R1441" s="76" t="s">
        <v>62</v>
      </c>
    </row>
    <row r="1442" spans="1:18" outlineLevel="1" x14ac:dyDescent="0.2">
      <c r="A1442" s="76" t="s">
        <v>1948</v>
      </c>
      <c r="B1442" s="95" t="s">
        <v>1977</v>
      </c>
      <c r="C1442" s="76" t="s">
        <v>22</v>
      </c>
      <c r="D1442" s="76" t="s">
        <v>58</v>
      </c>
      <c r="E1442" s="95" t="s">
        <v>102</v>
      </c>
      <c r="F1442" s="95" t="s">
        <v>2810</v>
      </c>
      <c r="G1442" s="95" t="s">
        <v>2819</v>
      </c>
      <c r="H1442" s="95" t="s">
        <v>73</v>
      </c>
      <c r="I1442" s="45" t="s">
        <v>3171</v>
      </c>
      <c r="J1442" s="95" t="str">
        <f>LEFT(DLILibrary[[#This Row],[DLI]], 3)</f>
        <v>DLR</v>
      </c>
      <c r="K1442" s="121">
        <v>4.1399999999999997</v>
      </c>
      <c r="L1442" s="121">
        <f>IF(DLILibrary[[#This Row],[DLI/DLR]]="DLI",IF(J1443="DLR",0,DLILibrary[[#This Row],[Value of DLI (in mln)]]),DLILibrary[[#This Row],[Value of DLI (in mln)]])</f>
        <v>4.1399999999999997</v>
      </c>
      <c r="M1442" s="239">
        <f>IF(DLILibrary[[#This Row],[DLI/DLR]]="DLI",DLILibrary[[#This Row],[Value of DLI (in mln)]]/(VLOOKUP(DLILibrary[[#This Row],[Project ID]],'RBF Projects'!A:U,12,FALSE)),0)</f>
        <v>0</v>
      </c>
      <c r="N1442" s="95" t="s">
        <v>61</v>
      </c>
      <c r="O1442" s="138" t="s">
        <v>3172</v>
      </c>
      <c r="P1442" s="76" t="s">
        <v>2209</v>
      </c>
      <c r="Q1442" s="95" t="s">
        <v>2248</v>
      </c>
      <c r="R1442" s="76" t="s">
        <v>62</v>
      </c>
    </row>
    <row r="1443" spans="1:18" outlineLevel="1" x14ac:dyDescent="0.2">
      <c r="A1443" s="76" t="s">
        <v>1948</v>
      </c>
      <c r="B1443" s="95" t="s">
        <v>1977</v>
      </c>
      <c r="C1443" s="76" t="s">
        <v>22</v>
      </c>
      <c r="D1443" s="76" t="s">
        <v>58</v>
      </c>
      <c r="E1443" s="95" t="s">
        <v>102</v>
      </c>
      <c r="F1443" s="95" t="s">
        <v>2810</v>
      </c>
      <c r="G1443" s="95" t="s">
        <v>2819</v>
      </c>
      <c r="H1443" s="95" t="s">
        <v>73</v>
      </c>
      <c r="I1443" s="45" t="s">
        <v>3173</v>
      </c>
      <c r="J1443" s="95" t="str">
        <f>LEFT(DLILibrary[[#This Row],[DLI]], 3)</f>
        <v>DLR</v>
      </c>
      <c r="K1443" s="121">
        <v>5.72</v>
      </c>
      <c r="L1443" s="121">
        <f>IF(DLILibrary[[#This Row],[DLI/DLR]]="DLI",IF(J1444="DLR",0,DLILibrary[[#This Row],[Value of DLI (in mln)]]),DLILibrary[[#This Row],[Value of DLI (in mln)]])</f>
        <v>5.72</v>
      </c>
      <c r="M1443" s="239">
        <f>IF(DLILibrary[[#This Row],[DLI/DLR]]="DLI",DLILibrary[[#This Row],[Value of DLI (in mln)]]/(VLOOKUP(DLILibrary[[#This Row],[Project ID]],'RBF Projects'!A:U,12,FALSE)),0)</f>
        <v>0</v>
      </c>
      <c r="N1443" s="95" t="s">
        <v>61</v>
      </c>
      <c r="O1443" s="138" t="s">
        <v>3174</v>
      </c>
      <c r="P1443" s="76" t="s">
        <v>2209</v>
      </c>
      <c r="Q1443" s="95" t="s">
        <v>2248</v>
      </c>
      <c r="R1443" s="76" t="s">
        <v>62</v>
      </c>
    </row>
    <row r="1444" spans="1:18" x14ac:dyDescent="0.2">
      <c r="A1444" s="76" t="s">
        <v>1948</v>
      </c>
      <c r="B1444" s="95" t="s">
        <v>1977</v>
      </c>
      <c r="C1444" s="76" t="s">
        <v>22</v>
      </c>
      <c r="D1444" s="76" t="s">
        <v>58</v>
      </c>
      <c r="E1444" s="95" t="s">
        <v>102</v>
      </c>
      <c r="F1444" s="95" t="s">
        <v>3236</v>
      </c>
      <c r="G1444" s="95" t="s">
        <v>3504</v>
      </c>
      <c r="H1444" s="95" t="s">
        <v>73</v>
      </c>
      <c r="I1444" s="135" t="s">
        <v>3175</v>
      </c>
      <c r="J1444" s="136" t="str">
        <f>LEFT(DLILibrary[[#This Row],[DLI]], 3)</f>
        <v>DLI</v>
      </c>
      <c r="K1444" s="137">
        <f>SUM(K1445:K1448)</f>
        <v>14</v>
      </c>
      <c r="L1444" s="137">
        <f>IF(DLILibrary[[#This Row],[DLI/DLR]]="DLI",IF(J1445="DLR",0,DLILibrary[[#This Row],[Value of DLI (in mln)]]),DLILibrary[[#This Row],[Value of DLI (in mln)]])</f>
        <v>0</v>
      </c>
      <c r="M1444" s="239">
        <f>IF(DLILibrary[[#This Row],[DLI/DLR]]="DLI",DLILibrary[[#This Row],[Value of DLI (in mln)]]/(VLOOKUP(DLILibrary[[#This Row],[Project ID]],'RBF Projects'!A:U,12,FALSE)),0)</f>
        <v>0.14736842105263157</v>
      </c>
      <c r="N1444" s="95" t="s">
        <v>995</v>
      </c>
      <c r="O1444" s="138" t="s">
        <v>2259</v>
      </c>
      <c r="P1444" s="76" t="s">
        <v>28</v>
      </c>
      <c r="Q1444" s="95" t="s">
        <v>2248</v>
      </c>
      <c r="R1444" s="76" t="s">
        <v>62</v>
      </c>
    </row>
    <row r="1445" spans="1:18" outlineLevel="1" x14ac:dyDescent="0.2">
      <c r="A1445" s="76" t="s">
        <v>1948</v>
      </c>
      <c r="B1445" s="95" t="s">
        <v>1977</v>
      </c>
      <c r="C1445" s="76" t="s">
        <v>22</v>
      </c>
      <c r="D1445" s="76" t="s">
        <v>58</v>
      </c>
      <c r="E1445" s="95" t="s">
        <v>102</v>
      </c>
      <c r="F1445" s="95" t="s">
        <v>3236</v>
      </c>
      <c r="G1445" s="95" t="s">
        <v>3504</v>
      </c>
      <c r="H1445" s="95" t="s">
        <v>73</v>
      </c>
      <c r="I1445" s="45" t="s">
        <v>2267</v>
      </c>
      <c r="J1445" s="95" t="str">
        <f>LEFT(DLILibrary[[#This Row],[DLI]], 3)</f>
        <v>DLR</v>
      </c>
      <c r="K1445" s="121">
        <v>2</v>
      </c>
      <c r="L1445" s="121">
        <f>IF(DLILibrary[[#This Row],[DLI/DLR]]="DLI",IF(J1446="DLR",0,DLILibrary[[#This Row],[Value of DLI (in mln)]]),DLILibrary[[#This Row],[Value of DLI (in mln)]])</f>
        <v>2</v>
      </c>
      <c r="M1445" s="239">
        <f>IF(DLILibrary[[#This Row],[DLI/DLR]]="DLI",DLILibrary[[#This Row],[Value of DLI (in mln)]]/(VLOOKUP(DLILibrary[[#This Row],[Project ID]],'RBF Projects'!A:U,12,FALSE)),0)</f>
        <v>0</v>
      </c>
      <c r="N1445" s="95" t="s">
        <v>62</v>
      </c>
      <c r="O1445" s="45" t="s">
        <v>2257</v>
      </c>
      <c r="P1445" s="76" t="s">
        <v>2209</v>
      </c>
      <c r="Q1445" s="95" t="s">
        <v>2245</v>
      </c>
      <c r="R1445" s="76" t="s">
        <v>62</v>
      </c>
    </row>
    <row r="1446" spans="1:18" outlineLevel="1" x14ac:dyDescent="0.2">
      <c r="A1446" s="76" t="s">
        <v>1948</v>
      </c>
      <c r="B1446" s="95" t="s">
        <v>1977</v>
      </c>
      <c r="C1446" s="76" t="s">
        <v>22</v>
      </c>
      <c r="D1446" s="76" t="s">
        <v>58</v>
      </c>
      <c r="E1446" s="95" t="s">
        <v>102</v>
      </c>
      <c r="F1446" s="95" t="s">
        <v>3236</v>
      </c>
      <c r="G1446" s="95" t="s">
        <v>3504</v>
      </c>
      <c r="H1446" s="95" t="s">
        <v>73</v>
      </c>
      <c r="I1446" s="45" t="s">
        <v>3176</v>
      </c>
      <c r="J1446" s="95" t="str">
        <f>LEFT(DLILibrary[[#This Row],[DLI]], 3)</f>
        <v>DLR</v>
      </c>
      <c r="K1446" s="121">
        <v>2</v>
      </c>
      <c r="L1446" s="121">
        <f>IF(DLILibrary[[#This Row],[DLI/DLR]]="DLI",IF(J1447="DLR",0,DLILibrary[[#This Row],[Value of DLI (in mln)]]),DLILibrary[[#This Row],[Value of DLI (in mln)]])</f>
        <v>2</v>
      </c>
      <c r="M1446" s="239">
        <f>IF(DLILibrary[[#This Row],[DLI/DLR]]="DLI",DLILibrary[[#This Row],[Value of DLI (in mln)]]/(VLOOKUP(DLILibrary[[#This Row],[Project ID]],'RBF Projects'!A:U,12,FALSE)),0)</f>
        <v>0</v>
      </c>
      <c r="N1446" s="95" t="s">
        <v>61</v>
      </c>
      <c r="O1446" s="138" t="s">
        <v>2980</v>
      </c>
      <c r="P1446" s="76" t="s">
        <v>2209</v>
      </c>
      <c r="Q1446" s="95" t="s">
        <v>2248</v>
      </c>
      <c r="R1446" s="76" t="s">
        <v>62</v>
      </c>
    </row>
    <row r="1447" spans="1:18" outlineLevel="1" x14ac:dyDescent="0.2">
      <c r="A1447" s="76" t="s">
        <v>1948</v>
      </c>
      <c r="B1447" s="95" t="s">
        <v>1977</v>
      </c>
      <c r="C1447" s="76" t="s">
        <v>22</v>
      </c>
      <c r="D1447" s="76" t="s">
        <v>58</v>
      </c>
      <c r="E1447" s="95" t="s">
        <v>102</v>
      </c>
      <c r="F1447" s="95" t="s">
        <v>3236</v>
      </c>
      <c r="G1447" s="95" t="s">
        <v>3504</v>
      </c>
      <c r="H1447" s="95" t="s">
        <v>73</v>
      </c>
      <c r="I1447" s="45" t="s">
        <v>3177</v>
      </c>
      <c r="J1447" s="95" t="str">
        <f>LEFT(DLILibrary[[#This Row],[DLI]], 3)</f>
        <v>DLR</v>
      </c>
      <c r="K1447" s="121">
        <v>4</v>
      </c>
      <c r="L1447" s="121">
        <f>IF(DLILibrary[[#This Row],[DLI/DLR]]="DLI",IF(J1448="DLR",0,DLILibrary[[#This Row],[Value of DLI (in mln)]]),DLILibrary[[#This Row],[Value of DLI (in mln)]])</f>
        <v>4</v>
      </c>
      <c r="M1447" s="239">
        <f>IF(DLILibrary[[#This Row],[DLI/DLR]]="DLI",DLILibrary[[#This Row],[Value of DLI (in mln)]]/(VLOOKUP(DLILibrary[[#This Row],[Project ID]],'RBF Projects'!A:U,12,FALSE)),0)</f>
        <v>0</v>
      </c>
      <c r="N1447" s="95" t="s">
        <v>61</v>
      </c>
      <c r="O1447" s="138" t="s">
        <v>2981</v>
      </c>
      <c r="P1447" s="76" t="s">
        <v>2209</v>
      </c>
      <c r="Q1447" s="95" t="s">
        <v>2248</v>
      </c>
      <c r="R1447" s="76" t="s">
        <v>62</v>
      </c>
    </row>
    <row r="1448" spans="1:18" ht="14" customHeight="1" outlineLevel="1" x14ac:dyDescent="0.2">
      <c r="A1448" s="76" t="s">
        <v>1948</v>
      </c>
      <c r="B1448" s="95" t="s">
        <v>1977</v>
      </c>
      <c r="C1448" s="76" t="s">
        <v>22</v>
      </c>
      <c r="D1448" s="76" t="s">
        <v>58</v>
      </c>
      <c r="E1448" s="95" t="s">
        <v>102</v>
      </c>
      <c r="F1448" s="95" t="s">
        <v>3236</v>
      </c>
      <c r="G1448" s="95" t="s">
        <v>3504</v>
      </c>
      <c r="H1448" s="95" t="s">
        <v>73</v>
      </c>
      <c r="I1448" s="45" t="s">
        <v>3178</v>
      </c>
      <c r="J1448" s="95" t="str">
        <f>LEFT(DLILibrary[[#This Row],[DLI]], 3)</f>
        <v>DLR</v>
      </c>
      <c r="K1448" s="121">
        <v>6</v>
      </c>
      <c r="L1448" s="121">
        <f>IF(DLILibrary[[#This Row],[DLI/DLR]]="DLI",IF(J1449="DLR",0,DLILibrary[[#This Row],[Value of DLI (in mln)]]),DLILibrary[[#This Row],[Value of DLI (in mln)]])</f>
        <v>6</v>
      </c>
      <c r="M1448" s="239">
        <f>IF(DLILibrary[[#This Row],[DLI/DLR]]="DLI",DLILibrary[[#This Row],[Value of DLI (in mln)]]/(VLOOKUP(DLILibrary[[#This Row],[Project ID]],'RBF Projects'!A:U,12,FALSE)),0)</f>
        <v>0</v>
      </c>
      <c r="N1448" s="95" t="s">
        <v>61</v>
      </c>
      <c r="O1448" s="138" t="s">
        <v>2982</v>
      </c>
      <c r="P1448" s="76" t="s">
        <v>2209</v>
      </c>
      <c r="Q1448" s="95" t="s">
        <v>2248</v>
      </c>
      <c r="R1448" s="76" t="s">
        <v>62</v>
      </c>
    </row>
    <row r="1449" spans="1:18" s="78" customFormat="1" x14ac:dyDescent="0.2">
      <c r="A1449" s="77" t="s">
        <v>2018</v>
      </c>
      <c r="B1449" s="78" t="s">
        <v>158</v>
      </c>
      <c r="C1449" s="77" t="s">
        <v>19</v>
      </c>
      <c r="D1449" s="77" t="s">
        <v>59</v>
      </c>
      <c r="E1449" s="78" t="s">
        <v>35</v>
      </c>
      <c r="F1449" s="78" t="s">
        <v>2810</v>
      </c>
      <c r="G1449" s="78" t="s">
        <v>2815</v>
      </c>
      <c r="H1449" s="78" t="s">
        <v>352</v>
      </c>
      <c r="I1449" s="129" t="s">
        <v>2268</v>
      </c>
      <c r="J1449" s="130" t="str">
        <f>LEFT(DLILibrary[[#This Row],[DLI]], 3)</f>
        <v>DLI</v>
      </c>
      <c r="K1449" s="131">
        <f>SUM(K1450:K1451)</f>
        <v>4.49</v>
      </c>
      <c r="L1449" s="131">
        <f>IF(DLILibrary[[#This Row],[DLI/DLR]]="DLI",IF(J1450="DLR",0,DLILibrary[[#This Row],[Value of DLI (in mln)]]),DLILibrary[[#This Row],[Value of DLI (in mln)]])</f>
        <v>0</v>
      </c>
      <c r="M1449" s="239">
        <f>IF(DLILibrary[[#This Row],[DLI/DLR]]="DLI",DLILibrary[[#This Row],[Value of DLI (in mln)]]/(VLOOKUP(DLILibrary[[#This Row],[Project ID]],'RBF Projects'!A:U,12,FALSE)),0)</f>
        <v>0.33333333333333331</v>
      </c>
      <c r="N1449" s="78" t="s">
        <v>62</v>
      </c>
      <c r="O1449" s="133" t="s">
        <v>2259</v>
      </c>
      <c r="P1449" s="77" t="s">
        <v>2209</v>
      </c>
      <c r="Q1449" s="78" t="s">
        <v>995</v>
      </c>
      <c r="R1449" s="77" t="s">
        <v>2279</v>
      </c>
    </row>
    <row r="1450" spans="1:18" outlineLevel="1" x14ac:dyDescent="0.2">
      <c r="A1450" s="76" t="s">
        <v>2018</v>
      </c>
      <c r="B1450" s="95" t="s">
        <v>158</v>
      </c>
      <c r="C1450" s="76" t="s">
        <v>19</v>
      </c>
      <c r="D1450" s="76" t="s">
        <v>59</v>
      </c>
      <c r="E1450" s="95" t="s">
        <v>35</v>
      </c>
      <c r="F1450" s="95" t="s">
        <v>2810</v>
      </c>
      <c r="G1450" s="95" t="s">
        <v>2815</v>
      </c>
      <c r="H1450" s="95" t="s">
        <v>75</v>
      </c>
      <c r="I1450" s="45" t="s">
        <v>3179</v>
      </c>
      <c r="J1450" s="95" t="str">
        <f>LEFT(DLILibrary[[#This Row],[DLI]], 3)</f>
        <v>DLR</v>
      </c>
      <c r="K1450" s="121">
        <v>2</v>
      </c>
      <c r="L1450" s="121">
        <f>IF(DLILibrary[[#This Row],[DLI/DLR]]="DLI",IF(J1451="DLR",0,DLILibrary[[#This Row],[Value of DLI (in mln)]]),DLILibrary[[#This Row],[Value of DLI (in mln)]])</f>
        <v>2</v>
      </c>
      <c r="M1450" s="239">
        <f>IF(DLILibrary[[#This Row],[DLI/DLR]]="DLI",DLILibrary[[#This Row],[Value of DLI (in mln)]]/(VLOOKUP(DLILibrary[[#This Row],[Project ID]],'RBF Projects'!A:U,12,FALSE)),0)</f>
        <v>0</v>
      </c>
      <c r="N1450" s="95" t="s">
        <v>62</v>
      </c>
      <c r="O1450" s="45" t="s">
        <v>760</v>
      </c>
      <c r="P1450" s="76" t="s">
        <v>2209</v>
      </c>
      <c r="Q1450" s="95" t="s">
        <v>2983</v>
      </c>
      <c r="R1450" s="76" t="s">
        <v>2279</v>
      </c>
    </row>
    <row r="1451" spans="1:18" outlineLevel="1" x14ac:dyDescent="0.2">
      <c r="A1451" s="76" t="s">
        <v>2018</v>
      </c>
      <c r="B1451" s="95" t="s">
        <v>158</v>
      </c>
      <c r="C1451" s="76" t="s">
        <v>19</v>
      </c>
      <c r="D1451" s="76" t="s">
        <v>59</v>
      </c>
      <c r="E1451" s="95" t="s">
        <v>35</v>
      </c>
      <c r="F1451" s="95" t="s">
        <v>2810</v>
      </c>
      <c r="G1451" s="95" t="s">
        <v>2815</v>
      </c>
      <c r="H1451" s="95" t="s">
        <v>352</v>
      </c>
      <c r="I1451" s="45" t="s">
        <v>2269</v>
      </c>
      <c r="J1451" s="95" t="str">
        <f>LEFT(DLILibrary[[#This Row],[DLI]], 3)</f>
        <v>DLR</v>
      </c>
      <c r="K1451" s="121">
        <v>2.4900000000000002</v>
      </c>
      <c r="L1451" s="121">
        <f>IF(DLILibrary[[#This Row],[DLI/DLR]]="DLI",IF(J1452="DLR",0,DLILibrary[[#This Row],[Value of DLI (in mln)]]),DLILibrary[[#This Row],[Value of DLI (in mln)]])</f>
        <v>2.4900000000000002</v>
      </c>
      <c r="M1451" s="239">
        <f>IF(DLILibrary[[#This Row],[DLI/DLR]]="DLI",DLILibrary[[#This Row],[Value of DLI (in mln)]]/(VLOOKUP(DLILibrary[[#This Row],[Project ID]],'RBF Projects'!A:U,12,FALSE)),0)</f>
        <v>0</v>
      </c>
      <c r="N1451" s="95" t="s">
        <v>62</v>
      </c>
      <c r="O1451" s="45" t="s">
        <v>2271</v>
      </c>
      <c r="P1451" s="76" t="s">
        <v>2209</v>
      </c>
      <c r="Q1451" s="95" t="s">
        <v>2270</v>
      </c>
      <c r="R1451" s="76" t="s">
        <v>2279</v>
      </c>
    </row>
    <row r="1452" spans="1:18" x14ac:dyDescent="0.2">
      <c r="A1452" s="76" t="s">
        <v>2018</v>
      </c>
      <c r="B1452" s="95" t="s">
        <v>158</v>
      </c>
      <c r="C1452" s="76" t="s">
        <v>19</v>
      </c>
      <c r="D1452" s="76" t="s">
        <v>59</v>
      </c>
      <c r="E1452" s="95" t="s">
        <v>35</v>
      </c>
      <c r="F1452" s="95" t="s">
        <v>3230</v>
      </c>
      <c r="G1452" s="95" t="s">
        <v>49</v>
      </c>
      <c r="H1452" s="95" t="s">
        <v>352</v>
      </c>
      <c r="I1452" s="135" t="s">
        <v>2984</v>
      </c>
      <c r="J1452" s="136" t="str">
        <f>LEFT(DLILibrary[[#This Row],[DLI]], 3)</f>
        <v>DLI</v>
      </c>
      <c r="K1452" s="137">
        <f>SUM(K1453:K1454)</f>
        <v>4.49</v>
      </c>
      <c r="L1452" s="137">
        <f>IF(DLILibrary[[#This Row],[DLI/DLR]]="DLI",IF(J1453="DLR",0,DLILibrary[[#This Row],[Value of DLI (in mln)]]),DLILibrary[[#This Row],[Value of DLI (in mln)]])</f>
        <v>0</v>
      </c>
      <c r="M1452" s="239">
        <f>IF(DLILibrary[[#This Row],[DLI/DLR]]="DLI",DLILibrary[[#This Row],[Value of DLI (in mln)]]/(VLOOKUP(DLILibrary[[#This Row],[Project ID]],'RBF Projects'!A:U,12,FALSE)),0)</f>
        <v>0.33333333333333331</v>
      </c>
      <c r="N1452" s="95" t="s">
        <v>62</v>
      </c>
      <c r="O1452" s="138" t="s">
        <v>2259</v>
      </c>
      <c r="P1452" s="76" t="s">
        <v>2209</v>
      </c>
      <c r="Q1452" s="95" t="s">
        <v>995</v>
      </c>
      <c r="R1452" s="76" t="s">
        <v>2279</v>
      </c>
    </row>
    <row r="1453" spans="1:18" outlineLevel="1" x14ac:dyDescent="0.2">
      <c r="A1453" s="76" t="s">
        <v>2018</v>
      </c>
      <c r="B1453" s="95" t="s">
        <v>158</v>
      </c>
      <c r="C1453" s="76" t="s">
        <v>19</v>
      </c>
      <c r="D1453" s="76" t="s">
        <v>59</v>
      </c>
      <c r="E1453" s="95" t="s">
        <v>35</v>
      </c>
      <c r="F1453" s="95" t="s">
        <v>3230</v>
      </c>
      <c r="G1453" s="95" t="s">
        <v>49</v>
      </c>
      <c r="H1453" s="95" t="s">
        <v>75</v>
      </c>
      <c r="I1453" s="45" t="s">
        <v>2985</v>
      </c>
      <c r="J1453" s="95" t="str">
        <f>LEFT(DLILibrary[[#This Row],[DLI]], 3)</f>
        <v>DLR</v>
      </c>
      <c r="K1453" s="121">
        <v>2</v>
      </c>
      <c r="L1453" s="121">
        <f>IF(DLILibrary[[#This Row],[DLI/DLR]]="DLI",IF(J1454="DLR",0,DLILibrary[[#This Row],[Value of DLI (in mln)]]),DLILibrary[[#This Row],[Value of DLI (in mln)]])</f>
        <v>2</v>
      </c>
      <c r="M1453" s="239">
        <f>IF(DLILibrary[[#This Row],[DLI/DLR]]="DLI",DLILibrary[[#This Row],[Value of DLI (in mln)]]/(VLOOKUP(DLILibrary[[#This Row],[Project ID]],'RBF Projects'!A:U,12,FALSE)),0)</f>
        <v>0</v>
      </c>
      <c r="N1453" s="95" t="s">
        <v>62</v>
      </c>
      <c r="O1453" s="45" t="s">
        <v>2272</v>
      </c>
      <c r="P1453" s="76" t="s">
        <v>2209</v>
      </c>
      <c r="Q1453" s="95" t="s">
        <v>2986</v>
      </c>
      <c r="R1453" s="76" t="s">
        <v>2279</v>
      </c>
    </row>
    <row r="1454" spans="1:18" outlineLevel="1" x14ac:dyDescent="0.2">
      <c r="A1454" s="76" t="s">
        <v>2018</v>
      </c>
      <c r="B1454" s="95" t="s">
        <v>158</v>
      </c>
      <c r="C1454" s="76" t="s">
        <v>19</v>
      </c>
      <c r="D1454" s="76" t="s">
        <v>59</v>
      </c>
      <c r="E1454" s="95" t="s">
        <v>35</v>
      </c>
      <c r="F1454" s="95" t="s">
        <v>3230</v>
      </c>
      <c r="G1454" s="95" t="s">
        <v>49</v>
      </c>
      <c r="H1454" s="95" t="s">
        <v>352</v>
      </c>
      <c r="I1454" s="45" t="s">
        <v>2987</v>
      </c>
      <c r="J1454" s="95" t="str">
        <f>LEFT(DLILibrary[[#This Row],[DLI]], 3)</f>
        <v>DLR</v>
      </c>
      <c r="K1454" s="121">
        <v>2.4900000000000002</v>
      </c>
      <c r="L1454" s="121">
        <f>IF(DLILibrary[[#This Row],[DLI/DLR]]="DLI",IF(J1455="DLR",0,DLILibrary[[#This Row],[Value of DLI (in mln)]]),DLILibrary[[#This Row],[Value of DLI (in mln)]])</f>
        <v>2.4900000000000002</v>
      </c>
      <c r="M1454" s="239">
        <f>IF(DLILibrary[[#This Row],[DLI/DLR]]="DLI",DLILibrary[[#This Row],[Value of DLI (in mln)]]/(VLOOKUP(DLILibrary[[#This Row],[Project ID]],'RBF Projects'!A:U,12,FALSE)),0)</f>
        <v>0</v>
      </c>
      <c r="N1454" s="95" t="s">
        <v>62</v>
      </c>
      <c r="O1454" s="45" t="s">
        <v>2988</v>
      </c>
      <c r="P1454" s="76" t="s">
        <v>2209</v>
      </c>
      <c r="Q1454" s="95" t="s">
        <v>2270</v>
      </c>
      <c r="R1454" s="76" t="s">
        <v>2279</v>
      </c>
    </row>
    <row r="1455" spans="1:18" x14ac:dyDescent="0.2">
      <c r="A1455" s="76" t="s">
        <v>2018</v>
      </c>
      <c r="B1455" s="95" t="s">
        <v>158</v>
      </c>
      <c r="C1455" s="76" t="s">
        <v>19</v>
      </c>
      <c r="D1455" s="76" t="s">
        <v>59</v>
      </c>
      <c r="E1455" s="95" t="s">
        <v>35</v>
      </c>
      <c r="F1455" s="95" t="s">
        <v>3230</v>
      </c>
      <c r="G1455" s="95" t="s">
        <v>3293</v>
      </c>
      <c r="H1455" s="95" t="s">
        <v>352</v>
      </c>
      <c r="I1455" s="135" t="s">
        <v>2273</v>
      </c>
      <c r="J1455" s="136" t="str">
        <f>LEFT(DLILibrary[[#This Row],[DLI]], 3)</f>
        <v>DLI</v>
      </c>
      <c r="K1455" s="137">
        <f>SUM(K1456:K1457)</f>
        <v>4.49</v>
      </c>
      <c r="L1455" s="137">
        <f>IF(DLILibrary[[#This Row],[DLI/DLR]]="DLI",IF(J1456="DLR",0,DLILibrary[[#This Row],[Value of DLI (in mln)]]),DLILibrary[[#This Row],[Value of DLI (in mln)]])</f>
        <v>0</v>
      </c>
      <c r="M1455" s="239">
        <f>IF(DLILibrary[[#This Row],[DLI/DLR]]="DLI",DLILibrary[[#This Row],[Value of DLI (in mln)]]/(VLOOKUP(DLILibrary[[#This Row],[Project ID]],'RBF Projects'!A:U,12,FALSE)),0)</f>
        <v>0.33333333333333331</v>
      </c>
      <c r="N1455" s="95" t="s">
        <v>62</v>
      </c>
      <c r="O1455" s="138" t="s">
        <v>2259</v>
      </c>
      <c r="P1455" s="76" t="s">
        <v>2209</v>
      </c>
      <c r="Q1455" s="95" t="s">
        <v>995</v>
      </c>
      <c r="R1455" s="76" t="s">
        <v>2279</v>
      </c>
    </row>
    <row r="1456" spans="1:18" outlineLevel="1" x14ac:dyDescent="0.2">
      <c r="A1456" s="76" t="s">
        <v>2018</v>
      </c>
      <c r="B1456" s="95" t="s">
        <v>158</v>
      </c>
      <c r="C1456" s="76" t="s">
        <v>19</v>
      </c>
      <c r="D1456" s="76" t="s">
        <v>59</v>
      </c>
      <c r="E1456" s="95" t="s">
        <v>35</v>
      </c>
      <c r="F1456" s="95" t="s">
        <v>3230</v>
      </c>
      <c r="G1456" s="95" t="s">
        <v>3293</v>
      </c>
      <c r="H1456" s="95" t="s">
        <v>75</v>
      </c>
      <c r="I1456" s="45" t="s">
        <v>2274</v>
      </c>
      <c r="J1456" s="95" t="str">
        <f>LEFT(DLILibrary[[#This Row],[DLI]], 3)</f>
        <v>DLR</v>
      </c>
      <c r="K1456" s="121">
        <v>2</v>
      </c>
      <c r="L1456" s="121">
        <f>IF(DLILibrary[[#This Row],[DLI/DLR]]="DLI",IF(J1457="DLR",0,DLILibrary[[#This Row],[Value of DLI (in mln)]]),DLILibrary[[#This Row],[Value of DLI (in mln)]])</f>
        <v>2</v>
      </c>
      <c r="M1456" s="239">
        <f>IF(DLILibrary[[#This Row],[DLI/DLR]]="DLI",DLILibrary[[#This Row],[Value of DLI (in mln)]]/(VLOOKUP(DLILibrary[[#This Row],[Project ID]],'RBF Projects'!A:U,12,FALSE)),0)</f>
        <v>0</v>
      </c>
      <c r="N1456" s="95" t="s">
        <v>62</v>
      </c>
      <c r="O1456" s="45" t="s">
        <v>2272</v>
      </c>
      <c r="P1456" s="76" t="s">
        <v>2209</v>
      </c>
      <c r="Q1456" s="95" t="s">
        <v>2989</v>
      </c>
      <c r="R1456" s="76" t="s">
        <v>2279</v>
      </c>
    </row>
    <row r="1457" spans="1:18" outlineLevel="1" x14ac:dyDescent="0.2">
      <c r="A1457" s="76" t="s">
        <v>2018</v>
      </c>
      <c r="B1457" s="95" t="s">
        <v>158</v>
      </c>
      <c r="C1457" s="76" t="s">
        <v>19</v>
      </c>
      <c r="D1457" s="76" t="s">
        <v>59</v>
      </c>
      <c r="E1457" s="95" t="s">
        <v>35</v>
      </c>
      <c r="F1457" s="95" t="s">
        <v>3230</v>
      </c>
      <c r="G1457" s="95" t="s">
        <v>3293</v>
      </c>
      <c r="H1457" s="95" t="s">
        <v>352</v>
      </c>
      <c r="I1457" s="45" t="s">
        <v>2275</v>
      </c>
      <c r="J1457" s="95" t="str">
        <f>LEFT(DLILibrary[[#This Row],[DLI]], 3)</f>
        <v>DLR</v>
      </c>
      <c r="K1457" s="121">
        <v>2.4900000000000002</v>
      </c>
      <c r="L1457" s="121">
        <f>IF(DLILibrary[[#This Row],[DLI/DLR]]="DLI",IF(J1458="DLR",0,DLILibrary[[#This Row],[Value of DLI (in mln)]]),DLILibrary[[#This Row],[Value of DLI (in mln)]])</f>
        <v>2.4900000000000002</v>
      </c>
      <c r="M1457" s="239">
        <f>IF(DLILibrary[[#This Row],[DLI/DLR]]="DLI",DLILibrary[[#This Row],[Value of DLI (in mln)]]/(VLOOKUP(DLILibrary[[#This Row],[Project ID]],'RBF Projects'!A:U,12,FALSE)),0)</f>
        <v>0</v>
      </c>
      <c r="N1457" s="95" t="s">
        <v>62</v>
      </c>
      <c r="O1457" s="45" t="s">
        <v>2988</v>
      </c>
      <c r="P1457" s="76" t="s">
        <v>2209</v>
      </c>
      <c r="Q1457" s="95" t="s">
        <v>2270</v>
      </c>
      <c r="R1457" s="76" t="s">
        <v>2279</v>
      </c>
    </row>
    <row r="1458" spans="1:18" s="78" customFormat="1" x14ac:dyDescent="0.2">
      <c r="A1458" s="77" t="s">
        <v>2017</v>
      </c>
      <c r="B1458" s="78" t="s">
        <v>2027</v>
      </c>
      <c r="C1458" s="77" t="s">
        <v>19</v>
      </c>
      <c r="D1458" s="77" t="s">
        <v>59</v>
      </c>
      <c r="E1458" s="78" t="s">
        <v>102</v>
      </c>
      <c r="F1458" s="78" t="s">
        <v>3234</v>
      </c>
      <c r="G1458" s="78" t="s">
        <v>2862</v>
      </c>
      <c r="H1458" s="78" t="s">
        <v>78</v>
      </c>
      <c r="I1458" s="129" t="s">
        <v>2289</v>
      </c>
      <c r="J1458" s="130" t="str">
        <f>LEFT(DLILibrary[[#This Row],[DLI]], 3)</f>
        <v>DLI</v>
      </c>
      <c r="K1458" s="131">
        <f>SUM(K1459:K1461)</f>
        <v>2.4</v>
      </c>
      <c r="L1458" s="131">
        <f>IF(DLILibrary[[#This Row],[DLI/DLR]]="DLI",IF(J1459="DLR",0,DLILibrary[[#This Row],[Value of DLI (in mln)]]),DLILibrary[[#This Row],[Value of DLI (in mln)]])</f>
        <v>0</v>
      </c>
      <c r="M1458" s="239">
        <f>IF(DLILibrary[[#This Row],[DLI/DLR]]="DLI",DLILibrary[[#This Row],[Value of DLI (in mln)]]/(VLOOKUP(DLILibrary[[#This Row],[Project ID]],'RBF Projects'!A:U,12,FALSE)),0)</f>
        <v>0.37499999999999994</v>
      </c>
      <c r="N1458" s="78" t="s">
        <v>61</v>
      </c>
      <c r="O1458" s="133" t="s">
        <v>2259</v>
      </c>
      <c r="P1458" s="77" t="s">
        <v>28</v>
      </c>
      <c r="Q1458" s="78" t="s">
        <v>995</v>
      </c>
      <c r="R1458" s="77" t="s">
        <v>62</v>
      </c>
    </row>
    <row r="1459" spans="1:18" outlineLevel="1" x14ac:dyDescent="0.2">
      <c r="A1459" s="76" t="s">
        <v>2017</v>
      </c>
      <c r="B1459" s="95" t="s">
        <v>2027</v>
      </c>
      <c r="C1459" s="76" t="s">
        <v>19</v>
      </c>
      <c r="D1459" s="76" t="s">
        <v>59</v>
      </c>
      <c r="E1459" s="95" t="s">
        <v>102</v>
      </c>
      <c r="F1459" s="95" t="s">
        <v>3234</v>
      </c>
      <c r="G1459" s="95" t="s">
        <v>2862</v>
      </c>
      <c r="H1459" s="95" t="s">
        <v>78</v>
      </c>
      <c r="I1459" s="45" t="s">
        <v>2290</v>
      </c>
      <c r="J1459" s="95" t="str">
        <f>LEFT(DLILibrary[[#This Row],[DLI]], 3)</f>
        <v>DLR</v>
      </c>
      <c r="K1459" s="121">
        <v>1</v>
      </c>
      <c r="L1459" s="121">
        <f>IF(DLILibrary[[#This Row],[DLI/DLR]]="DLI",IF(J1460="DLR",0,DLILibrary[[#This Row],[Value of DLI (in mln)]]),DLILibrary[[#This Row],[Value of DLI (in mln)]])</f>
        <v>1</v>
      </c>
      <c r="M1459" s="239">
        <f>IF(DLILibrary[[#This Row],[DLI/DLR]]="DLI",DLILibrary[[#This Row],[Value of DLI (in mln)]]/(VLOOKUP(DLILibrary[[#This Row],[Project ID]],'RBF Projects'!A:U,12,FALSE)),0)</f>
        <v>0</v>
      </c>
      <c r="N1459" s="95" t="s">
        <v>61</v>
      </c>
      <c r="O1459" s="45" t="s">
        <v>2299</v>
      </c>
      <c r="P1459" s="76" t="s">
        <v>28</v>
      </c>
      <c r="Q1459" s="95" t="s">
        <v>2301</v>
      </c>
      <c r="R1459" s="76" t="s">
        <v>62</v>
      </c>
    </row>
    <row r="1460" spans="1:18" outlineLevel="1" x14ac:dyDescent="0.2">
      <c r="A1460" s="76" t="s">
        <v>2017</v>
      </c>
      <c r="B1460" s="95" t="s">
        <v>2027</v>
      </c>
      <c r="C1460" s="76" t="s">
        <v>19</v>
      </c>
      <c r="D1460" s="76" t="s">
        <v>59</v>
      </c>
      <c r="E1460" s="95" t="s">
        <v>102</v>
      </c>
      <c r="F1460" s="95" t="s">
        <v>3234</v>
      </c>
      <c r="G1460" s="95" t="s">
        <v>2862</v>
      </c>
      <c r="H1460" s="95" t="s">
        <v>78</v>
      </c>
      <c r="I1460" s="45" t="s">
        <v>2291</v>
      </c>
      <c r="J1460" s="95" t="str">
        <f>LEFT(DLILibrary[[#This Row],[DLI]], 3)</f>
        <v>DLR</v>
      </c>
      <c r="K1460" s="121">
        <v>0.7</v>
      </c>
      <c r="L1460" s="121">
        <f>IF(DLILibrary[[#This Row],[DLI/DLR]]="DLI",IF(J1461="DLR",0,DLILibrary[[#This Row],[Value of DLI (in mln)]]),DLILibrary[[#This Row],[Value of DLI (in mln)]])</f>
        <v>0.7</v>
      </c>
      <c r="M1460" s="239">
        <f>IF(DLILibrary[[#This Row],[DLI/DLR]]="DLI",DLILibrary[[#This Row],[Value of DLI (in mln)]]/(VLOOKUP(DLILibrary[[#This Row],[Project ID]],'RBF Projects'!A:U,12,FALSE)),0)</f>
        <v>0</v>
      </c>
      <c r="N1460" s="95" t="s">
        <v>61</v>
      </c>
      <c r="O1460" s="45" t="s">
        <v>2302</v>
      </c>
      <c r="P1460" s="76" t="s">
        <v>28</v>
      </c>
      <c r="Q1460" s="95" t="s">
        <v>2304</v>
      </c>
      <c r="R1460" s="76" t="s">
        <v>62</v>
      </c>
    </row>
    <row r="1461" spans="1:18" outlineLevel="1" x14ac:dyDescent="0.2">
      <c r="A1461" s="76" t="s">
        <v>2017</v>
      </c>
      <c r="B1461" s="95" t="s">
        <v>2027</v>
      </c>
      <c r="C1461" s="76" t="s">
        <v>19</v>
      </c>
      <c r="D1461" s="76" t="s">
        <v>59</v>
      </c>
      <c r="E1461" s="95" t="s">
        <v>102</v>
      </c>
      <c r="F1461" s="95" t="s">
        <v>3234</v>
      </c>
      <c r="G1461" s="95" t="s">
        <v>2862</v>
      </c>
      <c r="H1461" s="95" t="s">
        <v>78</v>
      </c>
      <c r="I1461" s="45" t="s">
        <v>2292</v>
      </c>
      <c r="J1461" s="95" t="str">
        <f>LEFT(DLILibrary[[#This Row],[DLI]], 3)</f>
        <v>DLR</v>
      </c>
      <c r="K1461" s="121">
        <v>0.7</v>
      </c>
      <c r="L1461" s="121">
        <f>IF(DLILibrary[[#This Row],[DLI/DLR]]="DLI",IF(J1462="DLR",0,DLILibrary[[#This Row],[Value of DLI (in mln)]]),DLILibrary[[#This Row],[Value of DLI (in mln)]])</f>
        <v>0.7</v>
      </c>
      <c r="M1461" s="239">
        <f>IF(DLILibrary[[#This Row],[DLI/DLR]]="DLI",DLILibrary[[#This Row],[Value of DLI (in mln)]]/(VLOOKUP(DLILibrary[[#This Row],[Project ID]],'RBF Projects'!A:U,12,FALSE)),0)</f>
        <v>0</v>
      </c>
      <c r="N1461" s="95" t="s">
        <v>61</v>
      </c>
      <c r="O1461" s="45" t="s">
        <v>2303</v>
      </c>
      <c r="P1461" s="76" t="s">
        <v>28</v>
      </c>
      <c r="Q1461" s="95" t="s">
        <v>2300</v>
      </c>
      <c r="R1461" s="76" t="s">
        <v>62</v>
      </c>
    </row>
    <row r="1462" spans="1:18" x14ac:dyDescent="0.2">
      <c r="A1462" s="76" t="s">
        <v>2017</v>
      </c>
      <c r="B1462" s="95" t="s">
        <v>2027</v>
      </c>
      <c r="C1462" s="76" t="s">
        <v>19</v>
      </c>
      <c r="D1462" s="76" t="s">
        <v>59</v>
      </c>
      <c r="E1462" s="95" t="s">
        <v>102</v>
      </c>
      <c r="F1462" s="95" t="s">
        <v>3232</v>
      </c>
      <c r="G1462" s="95" t="s">
        <v>2831</v>
      </c>
      <c r="H1462" s="95" t="s">
        <v>78</v>
      </c>
      <c r="I1462" s="135" t="s">
        <v>2293</v>
      </c>
      <c r="J1462" s="136" t="str">
        <f>LEFT(DLILibrary[[#This Row],[DLI]], 3)</f>
        <v>DLI</v>
      </c>
      <c r="K1462" s="137">
        <f>SUM(K1463:K1464)</f>
        <v>1.5</v>
      </c>
      <c r="L1462" s="137">
        <f>IF(DLILibrary[[#This Row],[DLI/DLR]]="DLI",IF(J1463="DLR",0,DLILibrary[[#This Row],[Value of DLI (in mln)]]),DLILibrary[[#This Row],[Value of DLI (in mln)]])</f>
        <v>0</v>
      </c>
      <c r="M1462" s="239">
        <f>IF(DLILibrary[[#This Row],[DLI/DLR]]="DLI",DLILibrary[[#This Row],[Value of DLI (in mln)]]/(VLOOKUP(DLILibrary[[#This Row],[Project ID]],'RBF Projects'!A:U,12,FALSE)),0)</f>
        <v>0.234375</v>
      </c>
      <c r="N1462" s="95" t="s">
        <v>62</v>
      </c>
      <c r="O1462" s="138" t="s">
        <v>2259</v>
      </c>
      <c r="P1462" s="76" t="s">
        <v>28</v>
      </c>
      <c r="Q1462" s="95" t="s">
        <v>995</v>
      </c>
      <c r="R1462" s="76" t="s">
        <v>62</v>
      </c>
    </row>
    <row r="1463" spans="1:18" outlineLevel="1" x14ac:dyDescent="0.2">
      <c r="A1463" s="76" t="s">
        <v>2017</v>
      </c>
      <c r="B1463" s="95" t="s">
        <v>2027</v>
      </c>
      <c r="C1463" s="76" t="s">
        <v>19</v>
      </c>
      <c r="D1463" s="76" t="s">
        <v>59</v>
      </c>
      <c r="E1463" s="95" t="s">
        <v>102</v>
      </c>
      <c r="F1463" s="95" t="s">
        <v>3232</v>
      </c>
      <c r="G1463" s="95" t="s">
        <v>2831</v>
      </c>
      <c r="H1463" s="95" t="s">
        <v>78</v>
      </c>
      <c r="I1463" s="45" t="s">
        <v>2294</v>
      </c>
      <c r="J1463" s="95" t="str">
        <f>LEFT(DLILibrary[[#This Row],[DLI]], 3)</f>
        <v>DLR</v>
      </c>
      <c r="K1463" s="121">
        <v>0.5</v>
      </c>
      <c r="L1463" s="121">
        <f>IF(DLILibrary[[#This Row],[DLI/DLR]]="DLI",IF(J1464="DLR",0,DLILibrary[[#This Row],[Value of DLI (in mln)]]),DLILibrary[[#This Row],[Value of DLI (in mln)]])</f>
        <v>0.5</v>
      </c>
      <c r="M1463" s="239">
        <f>IF(DLILibrary[[#This Row],[DLI/DLR]]="DLI",DLILibrary[[#This Row],[Value of DLI (in mln)]]/(VLOOKUP(DLILibrary[[#This Row],[Project ID]],'RBF Projects'!A:U,12,FALSE)),0)</f>
        <v>0</v>
      </c>
      <c r="N1463" s="95" t="s">
        <v>62</v>
      </c>
      <c r="O1463" s="45" t="s">
        <v>2307</v>
      </c>
      <c r="P1463" s="76" t="s">
        <v>28</v>
      </c>
      <c r="Q1463" s="95" t="s">
        <v>2306</v>
      </c>
      <c r="R1463" s="76" t="s">
        <v>62</v>
      </c>
    </row>
    <row r="1464" spans="1:18" outlineLevel="1" x14ac:dyDescent="0.2">
      <c r="A1464" s="76" t="s">
        <v>2017</v>
      </c>
      <c r="B1464" s="95" t="s">
        <v>2027</v>
      </c>
      <c r="C1464" s="76" t="s">
        <v>19</v>
      </c>
      <c r="D1464" s="76" t="s">
        <v>59</v>
      </c>
      <c r="E1464" s="95" t="s">
        <v>102</v>
      </c>
      <c r="F1464" s="95" t="s">
        <v>3232</v>
      </c>
      <c r="G1464" s="95" t="s">
        <v>2831</v>
      </c>
      <c r="H1464" s="95" t="s">
        <v>78</v>
      </c>
      <c r="I1464" s="45" t="s">
        <v>2295</v>
      </c>
      <c r="J1464" s="95" t="str">
        <f>LEFT(DLILibrary[[#This Row],[DLI]], 3)</f>
        <v>DLR</v>
      </c>
      <c r="K1464" s="121">
        <v>1</v>
      </c>
      <c r="L1464" s="121">
        <f>IF(DLILibrary[[#This Row],[DLI/DLR]]="DLI",IF(J1465="DLR",0,DLILibrary[[#This Row],[Value of DLI (in mln)]]),DLILibrary[[#This Row],[Value of DLI (in mln)]])</f>
        <v>1</v>
      </c>
      <c r="M1464" s="239">
        <f>IF(DLILibrary[[#This Row],[DLI/DLR]]="DLI",DLILibrary[[#This Row],[Value of DLI (in mln)]]/(VLOOKUP(DLILibrary[[#This Row],[Project ID]],'RBF Projects'!A:U,12,FALSE)),0)</f>
        <v>0</v>
      </c>
      <c r="N1464" s="95" t="s">
        <v>62</v>
      </c>
      <c r="O1464" s="45" t="s">
        <v>2308</v>
      </c>
      <c r="P1464" s="76" t="s">
        <v>28</v>
      </c>
      <c r="Q1464" s="95" t="s">
        <v>2305</v>
      </c>
      <c r="R1464" s="76" t="s">
        <v>62</v>
      </c>
    </row>
    <row r="1465" spans="1:18" x14ac:dyDescent="0.2">
      <c r="A1465" s="76" t="s">
        <v>2017</v>
      </c>
      <c r="B1465" s="95" t="s">
        <v>2027</v>
      </c>
      <c r="C1465" s="76" t="s">
        <v>19</v>
      </c>
      <c r="D1465" s="76" t="s">
        <v>59</v>
      </c>
      <c r="E1465" s="95" t="s">
        <v>102</v>
      </c>
      <c r="F1465" s="95" t="s">
        <v>2810</v>
      </c>
      <c r="G1465" s="95" t="s">
        <v>2819</v>
      </c>
      <c r="H1465" s="95" t="s">
        <v>78</v>
      </c>
      <c r="I1465" s="135" t="s">
        <v>3180</v>
      </c>
      <c r="J1465" s="136" t="str">
        <f>LEFT(DLILibrary[[#This Row],[DLI]], 3)</f>
        <v>DLI</v>
      </c>
      <c r="K1465" s="137">
        <f>SUM(K1466:K1469)</f>
        <v>1.5</v>
      </c>
      <c r="L1465" s="137">
        <f>IF(DLILibrary[[#This Row],[DLI/DLR]]="DLI",IF(J1466="DLR",0,DLILibrary[[#This Row],[Value of DLI (in mln)]]),DLILibrary[[#This Row],[Value of DLI (in mln)]])</f>
        <v>0</v>
      </c>
      <c r="M1465" s="239">
        <f>IF(DLILibrary[[#This Row],[DLI/DLR]]="DLI",DLILibrary[[#This Row],[Value of DLI (in mln)]]/(VLOOKUP(DLILibrary[[#This Row],[Project ID]],'RBF Projects'!A:U,12,FALSE)),0)</f>
        <v>0.234375</v>
      </c>
      <c r="N1465" s="95" t="s">
        <v>62</v>
      </c>
      <c r="O1465" s="138" t="s">
        <v>2259</v>
      </c>
      <c r="P1465" s="76" t="s">
        <v>28</v>
      </c>
      <c r="Q1465" s="95" t="s">
        <v>995</v>
      </c>
      <c r="R1465" s="76" t="s">
        <v>62</v>
      </c>
    </row>
    <row r="1466" spans="1:18" outlineLevel="1" x14ac:dyDescent="0.2">
      <c r="A1466" s="76" t="s">
        <v>2017</v>
      </c>
      <c r="B1466" s="95" t="s">
        <v>2027</v>
      </c>
      <c r="C1466" s="76" t="s">
        <v>19</v>
      </c>
      <c r="D1466" s="76" t="s">
        <v>59</v>
      </c>
      <c r="E1466" s="95" t="s">
        <v>102</v>
      </c>
      <c r="F1466" s="95" t="s">
        <v>2810</v>
      </c>
      <c r="G1466" s="95" t="s">
        <v>2819</v>
      </c>
      <c r="H1466" s="95" t="s">
        <v>78</v>
      </c>
      <c r="I1466" s="45" t="s">
        <v>3181</v>
      </c>
      <c r="J1466" s="95" t="str">
        <f>LEFT(DLILibrary[[#This Row],[DLI]], 3)</f>
        <v>DLR</v>
      </c>
      <c r="K1466" s="121">
        <v>0.3</v>
      </c>
      <c r="L1466" s="121">
        <f>IF(DLILibrary[[#This Row],[DLI/DLR]]="DLI",IF(J1467="DLR",0,DLILibrary[[#This Row],[Value of DLI (in mln)]]),DLILibrary[[#This Row],[Value of DLI (in mln)]])</f>
        <v>0.3</v>
      </c>
      <c r="M1466" s="239">
        <f>IF(DLILibrary[[#This Row],[DLI/DLR]]="DLI",DLILibrary[[#This Row],[Value of DLI (in mln)]]/(VLOOKUP(DLILibrary[[#This Row],[Project ID]],'RBF Projects'!A:U,12,FALSE)),0)</f>
        <v>0</v>
      </c>
      <c r="N1466" s="95" t="s">
        <v>61</v>
      </c>
      <c r="O1466" s="45" t="s">
        <v>3182</v>
      </c>
      <c r="P1466" s="76" t="s">
        <v>28</v>
      </c>
      <c r="Q1466" s="95" t="s">
        <v>3183</v>
      </c>
      <c r="R1466" s="76" t="s">
        <v>62</v>
      </c>
    </row>
    <row r="1467" spans="1:18" outlineLevel="1" x14ac:dyDescent="0.2">
      <c r="A1467" s="76" t="s">
        <v>2017</v>
      </c>
      <c r="B1467" s="95" t="s">
        <v>2027</v>
      </c>
      <c r="C1467" s="76" t="s">
        <v>19</v>
      </c>
      <c r="D1467" s="76" t="s">
        <v>59</v>
      </c>
      <c r="E1467" s="95" t="s">
        <v>102</v>
      </c>
      <c r="F1467" s="95" t="s">
        <v>2810</v>
      </c>
      <c r="G1467" s="95" t="s">
        <v>2819</v>
      </c>
      <c r="H1467" s="95" t="s">
        <v>78</v>
      </c>
      <c r="I1467" s="45" t="s">
        <v>3184</v>
      </c>
      <c r="J1467" s="95" t="str">
        <f>LEFT(DLILibrary[[#This Row],[DLI]], 3)</f>
        <v>DLR</v>
      </c>
      <c r="K1467" s="121">
        <v>0.4</v>
      </c>
      <c r="L1467" s="121">
        <f>IF(DLILibrary[[#This Row],[DLI/DLR]]="DLI",IF(J1468="DLR",0,DLILibrary[[#This Row],[Value of DLI (in mln)]]),DLILibrary[[#This Row],[Value of DLI (in mln)]])</f>
        <v>0.4</v>
      </c>
      <c r="M1467" s="239">
        <f>IF(DLILibrary[[#This Row],[DLI/DLR]]="DLI",DLILibrary[[#This Row],[Value of DLI (in mln)]]/(VLOOKUP(DLILibrary[[#This Row],[Project ID]],'RBF Projects'!A:U,12,FALSE)),0)</f>
        <v>0</v>
      </c>
      <c r="N1467" s="95" t="s">
        <v>61</v>
      </c>
      <c r="O1467" s="45" t="s">
        <v>3185</v>
      </c>
      <c r="P1467" s="76" t="s">
        <v>28</v>
      </c>
      <c r="Q1467" s="95" t="s">
        <v>3186</v>
      </c>
      <c r="R1467" s="76" t="s">
        <v>62</v>
      </c>
    </row>
    <row r="1468" spans="1:18" outlineLevel="1" x14ac:dyDescent="0.2">
      <c r="A1468" s="76" t="s">
        <v>2017</v>
      </c>
      <c r="B1468" s="95" t="s">
        <v>2027</v>
      </c>
      <c r="C1468" s="76" t="s">
        <v>19</v>
      </c>
      <c r="D1468" s="76" t="s">
        <v>59</v>
      </c>
      <c r="E1468" s="95" t="s">
        <v>102</v>
      </c>
      <c r="F1468" s="95" t="s">
        <v>2810</v>
      </c>
      <c r="G1468" s="95" t="s">
        <v>2819</v>
      </c>
      <c r="H1468" s="95" t="s">
        <v>78</v>
      </c>
      <c r="I1468" s="45" t="s">
        <v>3187</v>
      </c>
      <c r="J1468" s="95" t="str">
        <f>LEFT(DLILibrary[[#This Row],[DLI]], 3)</f>
        <v>DLR</v>
      </c>
      <c r="K1468" s="121">
        <v>0.4</v>
      </c>
      <c r="L1468" s="121">
        <f>IF(DLILibrary[[#This Row],[DLI/DLR]]="DLI",IF(J1469="DLR",0,DLILibrary[[#This Row],[Value of DLI (in mln)]]),DLILibrary[[#This Row],[Value of DLI (in mln)]])</f>
        <v>0.4</v>
      </c>
      <c r="M1468" s="239">
        <f>IF(DLILibrary[[#This Row],[DLI/DLR]]="DLI",DLILibrary[[#This Row],[Value of DLI (in mln)]]/(VLOOKUP(DLILibrary[[#This Row],[Project ID]],'RBF Projects'!A:U,12,FALSE)),0)</f>
        <v>0</v>
      </c>
      <c r="N1468" s="95" t="s">
        <v>61</v>
      </c>
      <c r="O1468" s="45" t="s">
        <v>3188</v>
      </c>
      <c r="P1468" s="76" t="s">
        <v>28</v>
      </c>
      <c r="Q1468" s="95" t="s">
        <v>3189</v>
      </c>
      <c r="R1468" s="76" t="s">
        <v>62</v>
      </c>
    </row>
    <row r="1469" spans="1:18" outlineLevel="1" x14ac:dyDescent="0.2">
      <c r="A1469" s="76" t="s">
        <v>2017</v>
      </c>
      <c r="B1469" s="95" t="s">
        <v>2027</v>
      </c>
      <c r="C1469" s="76" t="s">
        <v>19</v>
      </c>
      <c r="D1469" s="76" t="s">
        <v>59</v>
      </c>
      <c r="E1469" s="95" t="s">
        <v>102</v>
      </c>
      <c r="F1469" s="95" t="s">
        <v>2810</v>
      </c>
      <c r="G1469" s="95" t="s">
        <v>2819</v>
      </c>
      <c r="H1469" s="95" t="s">
        <v>78</v>
      </c>
      <c r="I1469" s="45" t="s">
        <v>3190</v>
      </c>
      <c r="J1469" s="95" t="str">
        <f>LEFT(DLILibrary[[#This Row],[DLI]], 3)</f>
        <v>DLR</v>
      </c>
      <c r="K1469" s="121">
        <v>0.4</v>
      </c>
      <c r="L1469" s="121">
        <f>IF(DLILibrary[[#This Row],[DLI/DLR]]="DLI",IF(J1470="DLR",0,DLILibrary[[#This Row],[Value of DLI (in mln)]]),DLILibrary[[#This Row],[Value of DLI (in mln)]])</f>
        <v>0.4</v>
      </c>
      <c r="M1469" s="239">
        <f>IF(DLILibrary[[#This Row],[DLI/DLR]]="DLI",DLILibrary[[#This Row],[Value of DLI (in mln)]]/(VLOOKUP(DLILibrary[[#This Row],[Project ID]],'RBF Projects'!A:U,12,FALSE)),0)</f>
        <v>0</v>
      </c>
      <c r="N1469" s="95" t="s">
        <v>61</v>
      </c>
      <c r="O1469" s="45" t="s">
        <v>3191</v>
      </c>
      <c r="P1469" s="76" t="s">
        <v>28</v>
      </c>
      <c r="Q1469" s="95" t="s">
        <v>3192</v>
      </c>
      <c r="R1469" s="76" t="s">
        <v>62</v>
      </c>
    </row>
    <row r="1470" spans="1:18" x14ac:dyDescent="0.2">
      <c r="A1470" s="76" t="s">
        <v>2017</v>
      </c>
      <c r="B1470" s="95" t="s">
        <v>2027</v>
      </c>
      <c r="C1470" s="76" t="s">
        <v>19</v>
      </c>
      <c r="D1470" s="76" t="s">
        <v>59</v>
      </c>
      <c r="E1470" s="95" t="s">
        <v>102</v>
      </c>
      <c r="F1470" s="95" t="s">
        <v>3238</v>
      </c>
      <c r="G1470" s="95" t="s">
        <v>3278</v>
      </c>
      <c r="H1470" s="95" t="s">
        <v>78</v>
      </c>
      <c r="I1470" s="135" t="s">
        <v>2296</v>
      </c>
      <c r="J1470" s="136" t="str">
        <f>LEFT(DLILibrary[[#This Row],[DLI]], 3)</f>
        <v>DLI</v>
      </c>
      <c r="K1470" s="137">
        <f>SUM(K1471:K1473)</f>
        <v>1</v>
      </c>
      <c r="L1470" s="137">
        <f>IF(DLILibrary[[#This Row],[DLI/DLR]]="DLI",IF(J1471="DLR",0,DLILibrary[[#This Row],[Value of DLI (in mln)]]),DLILibrary[[#This Row],[Value of DLI (in mln)]])</f>
        <v>0</v>
      </c>
      <c r="M1470" s="239">
        <f>IF(DLILibrary[[#This Row],[DLI/DLR]]="DLI",DLILibrary[[#This Row],[Value of DLI (in mln)]]/(VLOOKUP(DLILibrary[[#This Row],[Project ID]],'RBF Projects'!A:U,12,FALSE)),0)</f>
        <v>0.15625</v>
      </c>
      <c r="N1470" s="95" t="s">
        <v>62</v>
      </c>
      <c r="O1470" s="138" t="s">
        <v>2259</v>
      </c>
      <c r="P1470" s="76" t="s">
        <v>28</v>
      </c>
      <c r="Q1470" s="95" t="s">
        <v>995</v>
      </c>
      <c r="R1470" s="76" t="s">
        <v>62</v>
      </c>
    </row>
    <row r="1471" spans="1:18" outlineLevel="1" x14ac:dyDescent="0.2">
      <c r="A1471" s="76" t="s">
        <v>2017</v>
      </c>
      <c r="B1471" s="95" t="s">
        <v>2027</v>
      </c>
      <c r="C1471" s="76" t="s">
        <v>19</v>
      </c>
      <c r="D1471" s="76" t="s">
        <v>59</v>
      </c>
      <c r="E1471" s="95" t="s">
        <v>102</v>
      </c>
      <c r="F1471" s="95" t="s">
        <v>3238</v>
      </c>
      <c r="G1471" s="95" t="s">
        <v>3278</v>
      </c>
      <c r="H1471" s="95" t="s">
        <v>78</v>
      </c>
      <c r="I1471" s="45" t="s">
        <v>3464</v>
      </c>
      <c r="J1471" s="95" t="str">
        <f>LEFT(DLILibrary[[#This Row],[DLI]], 3)</f>
        <v>DLR</v>
      </c>
      <c r="K1471" s="121">
        <v>0.25</v>
      </c>
      <c r="L1471" s="121">
        <f>IF(DLILibrary[[#This Row],[DLI/DLR]]="DLI",IF(J1472="DLR",0,DLILibrary[[#This Row],[Value of DLI (in mln)]]),DLILibrary[[#This Row],[Value of DLI (in mln)]])</f>
        <v>0.25</v>
      </c>
      <c r="M1471" s="239">
        <f>IF(DLILibrary[[#This Row],[DLI/DLR]]="DLI",DLILibrary[[#This Row],[Value of DLI (in mln)]]/(VLOOKUP(DLILibrary[[#This Row],[Project ID]],'RBF Projects'!A:U,12,FALSE)),0)</f>
        <v>0</v>
      </c>
      <c r="N1471" s="95" t="s">
        <v>62</v>
      </c>
      <c r="O1471" s="45" t="s">
        <v>2309</v>
      </c>
      <c r="P1471" s="76" t="s">
        <v>28</v>
      </c>
      <c r="Q1471" s="95" t="s">
        <v>2311</v>
      </c>
      <c r="R1471" s="76" t="s">
        <v>62</v>
      </c>
    </row>
    <row r="1472" spans="1:18" outlineLevel="1" x14ac:dyDescent="0.2">
      <c r="A1472" s="76" t="s">
        <v>2017</v>
      </c>
      <c r="B1472" s="95" t="s">
        <v>2027</v>
      </c>
      <c r="C1472" s="76" t="s">
        <v>19</v>
      </c>
      <c r="D1472" s="76" t="s">
        <v>59</v>
      </c>
      <c r="E1472" s="95" t="s">
        <v>102</v>
      </c>
      <c r="F1472" s="95" t="s">
        <v>3238</v>
      </c>
      <c r="G1472" s="95" t="s">
        <v>3278</v>
      </c>
      <c r="H1472" s="95" t="s">
        <v>78</v>
      </c>
      <c r="I1472" s="45" t="s">
        <v>2297</v>
      </c>
      <c r="J1472" s="95" t="str">
        <f>LEFT(DLILibrary[[#This Row],[DLI]], 3)</f>
        <v>DLR</v>
      </c>
      <c r="K1472" s="121">
        <v>0.5</v>
      </c>
      <c r="L1472" s="121">
        <f>IF(DLILibrary[[#This Row],[DLI/DLR]]="DLI",IF(J1473="DLR",0,DLILibrary[[#This Row],[Value of DLI (in mln)]]),DLILibrary[[#This Row],[Value of DLI (in mln)]])</f>
        <v>0.5</v>
      </c>
      <c r="M1472" s="239">
        <f>IF(DLILibrary[[#This Row],[DLI/DLR]]="DLI",DLILibrary[[#This Row],[Value of DLI (in mln)]]/(VLOOKUP(DLILibrary[[#This Row],[Project ID]],'RBF Projects'!A:U,12,FALSE)),0)</f>
        <v>0</v>
      </c>
      <c r="N1472" s="95" t="s">
        <v>62</v>
      </c>
      <c r="O1472" s="45" t="s">
        <v>2312</v>
      </c>
      <c r="P1472" s="76" t="s">
        <v>28</v>
      </c>
      <c r="Q1472" s="95" t="s">
        <v>2310</v>
      </c>
      <c r="R1472" s="76" t="s">
        <v>62</v>
      </c>
    </row>
    <row r="1473" spans="1:18" outlineLevel="1" x14ac:dyDescent="0.2">
      <c r="A1473" s="76" t="s">
        <v>2017</v>
      </c>
      <c r="B1473" s="95" t="s">
        <v>2027</v>
      </c>
      <c r="C1473" s="76" t="s">
        <v>19</v>
      </c>
      <c r="D1473" s="76" t="s">
        <v>59</v>
      </c>
      <c r="E1473" s="95" t="s">
        <v>102</v>
      </c>
      <c r="F1473" s="95" t="s">
        <v>3238</v>
      </c>
      <c r="G1473" s="95" t="s">
        <v>3278</v>
      </c>
      <c r="H1473" s="95" t="s">
        <v>78</v>
      </c>
      <c r="I1473" s="45" t="s">
        <v>2298</v>
      </c>
      <c r="J1473" s="95" t="str">
        <f>LEFT(DLILibrary[[#This Row],[DLI]], 3)</f>
        <v>DLR</v>
      </c>
      <c r="K1473" s="121">
        <v>0.25</v>
      </c>
      <c r="L1473" s="121">
        <f>IF(DLILibrary[[#This Row],[DLI/DLR]]="DLI",IF(J1474="DLR",0,DLILibrary[[#This Row],[Value of DLI (in mln)]]),DLILibrary[[#This Row],[Value of DLI (in mln)]])</f>
        <v>0.25</v>
      </c>
      <c r="M1473" s="239">
        <f>IF(DLILibrary[[#This Row],[DLI/DLR]]="DLI",DLILibrary[[#This Row],[Value of DLI (in mln)]]/(VLOOKUP(DLILibrary[[#This Row],[Project ID]],'RBF Projects'!A:U,12,FALSE)),0)</f>
        <v>0</v>
      </c>
      <c r="N1473" s="95" t="s">
        <v>62</v>
      </c>
      <c r="O1473" s="45" t="s">
        <v>2313</v>
      </c>
      <c r="P1473" s="76" t="s">
        <v>28</v>
      </c>
      <c r="Q1473" s="95" t="s">
        <v>2314</v>
      </c>
      <c r="R1473" s="76" t="s">
        <v>62</v>
      </c>
    </row>
    <row r="1474" spans="1:18" s="78" customFormat="1" x14ac:dyDescent="0.2">
      <c r="A1474" s="77" t="s">
        <v>2019</v>
      </c>
      <c r="B1474" s="78" t="s">
        <v>150</v>
      </c>
      <c r="C1474" s="77" t="s">
        <v>19</v>
      </c>
      <c r="D1474" s="77" t="s">
        <v>59</v>
      </c>
      <c r="E1474" s="78" t="s">
        <v>35</v>
      </c>
      <c r="F1474" s="78" t="s">
        <v>3238</v>
      </c>
      <c r="G1474" s="78" t="s">
        <v>3242</v>
      </c>
      <c r="H1474" s="78" t="s">
        <v>78</v>
      </c>
      <c r="I1474" s="129" t="s">
        <v>2315</v>
      </c>
      <c r="J1474" s="130" t="str">
        <f>LEFT(DLILibrary[[#This Row],[DLI]], 3)</f>
        <v>DLI</v>
      </c>
      <c r="K1474" s="131">
        <f>SUM(K1475:K1476)</f>
        <v>5</v>
      </c>
      <c r="L1474" s="131">
        <f>IF(DLILibrary[[#This Row],[DLI/DLR]]="DLI",IF(J1475="DLR",0,DLILibrary[[#This Row],[Value of DLI (in mln)]]),DLILibrary[[#This Row],[Value of DLI (in mln)]])</f>
        <v>0</v>
      </c>
      <c r="M1474" s="239">
        <f>IF(DLILibrary[[#This Row],[DLI/DLR]]="DLI",DLILibrary[[#This Row],[Value of DLI (in mln)]]/(VLOOKUP(DLILibrary[[#This Row],[Project ID]],'RBF Projects'!A:U,12,FALSE)),0)</f>
        <v>0.16666666666666666</v>
      </c>
      <c r="N1474" s="78" t="s">
        <v>61</v>
      </c>
      <c r="O1474" s="133" t="s">
        <v>2259</v>
      </c>
      <c r="P1474" s="77" t="s">
        <v>27</v>
      </c>
      <c r="Q1474" s="78" t="s">
        <v>2335</v>
      </c>
      <c r="R1474" s="77" t="s">
        <v>62</v>
      </c>
    </row>
    <row r="1475" spans="1:18" outlineLevel="1" x14ac:dyDescent="0.2">
      <c r="A1475" s="76" t="s">
        <v>2019</v>
      </c>
      <c r="B1475" s="95" t="s">
        <v>150</v>
      </c>
      <c r="C1475" s="76" t="s">
        <v>19</v>
      </c>
      <c r="D1475" s="76" t="s">
        <v>59</v>
      </c>
      <c r="E1475" s="95" t="s">
        <v>35</v>
      </c>
      <c r="F1475" s="95" t="s">
        <v>3238</v>
      </c>
      <c r="G1475" s="95" t="s">
        <v>3242</v>
      </c>
      <c r="H1475" s="95" t="s">
        <v>78</v>
      </c>
      <c r="I1475" s="45" t="s">
        <v>2316</v>
      </c>
      <c r="J1475" s="95" t="str">
        <f>LEFT(DLILibrary[[#This Row],[DLI]], 3)</f>
        <v>DLR</v>
      </c>
      <c r="K1475" s="121">
        <v>2.5</v>
      </c>
      <c r="L1475" s="121">
        <f>IF(DLILibrary[[#This Row],[DLI/DLR]]="DLI",IF(J1476="DLR",0,DLILibrary[[#This Row],[Value of DLI (in mln)]]),DLILibrary[[#This Row],[Value of DLI (in mln)]])</f>
        <v>2.5</v>
      </c>
      <c r="M1475" s="239">
        <f>IF(DLILibrary[[#This Row],[DLI/DLR]]="DLI",DLILibrary[[#This Row],[Value of DLI (in mln)]]/(VLOOKUP(DLILibrary[[#This Row],[Project ID]],'RBF Projects'!A:U,12,FALSE)),0)</f>
        <v>0</v>
      </c>
      <c r="N1475" s="95" t="s">
        <v>61</v>
      </c>
      <c r="O1475" s="45" t="s">
        <v>2336</v>
      </c>
      <c r="P1475" s="76" t="s">
        <v>27</v>
      </c>
      <c r="Q1475" s="95" t="s">
        <v>2335</v>
      </c>
      <c r="R1475" s="76" t="s">
        <v>62</v>
      </c>
    </row>
    <row r="1476" spans="1:18" outlineLevel="1" x14ac:dyDescent="0.2">
      <c r="A1476" s="76" t="s">
        <v>2019</v>
      </c>
      <c r="B1476" s="95" t="s">
        <v>150</v>
      </c>
      <c r="C1476" s="76" t="s">
        <v>19</v>
      </c>
      <c r="D1476" s="76" t="s">
        <v>59</v>
      </c>
      <c r="E1476" s="95" t="s">
        <v>35</v>
      </c>
      <c r="F1476" s="95" t="s">
        <v>3238</v>
      </c>
      <c r="G1476" s="95" t="s">
        <v>3242</v>
      </c>
      <c r="H1476" s="95" t="s">
        <v>78</v>
      </c>
      <c r="I1476" s="45" t="s">
        <v>2317</v>
      </c>
      <c r="J1476" s="95" t="str">
        <f>LEFT(DLILibrary[[#This Row],[DLI]], 3)</f>
        <v>DLR</v>
      </c>
      <c r="K1476" s="121">
        <v>2.5</v>
      </c>
      <c r="L1476" s="121">
        <f>IF(DLILibrary[[#This Row],[DLI/DLR]]="DLI",IF(J1477="DLR",0,DLILibrary[[#This Row],[Value of DLI (in mln)]]),DLILibrary[[#This Row],[Value of DLI (in mln)]])</f>
        <v>2.5</v>
      </c>
      <c r="M1476" s="239">
        <f>IF(DLILibrary[[#This Row],[DLI/DLR]]="DLI",DLILibrary[[#This Row],[Value of DLI (in mln)]]/(VLOOKUP(DLILibrary[[#This Row],[Project ID]],'RBF Projects'!A:U,12,FALSE)),0)</f>
        <v>0</v>
      </c>
      <c r="N1476" s="95" t="s">
        <v>61</v>
      </c>
      <c r="O1476" s="45" t="s">
        <v>2318</v>
      </c>
      <c r="P1476" s="76" t="s">
        <v>27</v>
      </c>
      <c r="Q1476" s="95" t="s">
        <v>2335</v>
      </c>
      <c r="R1476" s="76" t="s">
        <v>62</v>
      </c>
    </row>
    <row r="1477" spans="1:18" x14ac:dyDescent="0.2">
      <c r="A1477" s="76" t="s">
        <v>2019</v>
      </c>
      <c r="B1477" s="95" t="s">
        <v>150</v>
      </c>
      <c r="C1477" s="76" t="s">
        <v>19</v>
      </c>
      <c r="D1477" s="76" t="s">
        <v>59</v>
      </c>
      <c r="E1477" s="95" t="s">
        <v>35</v>
      </c>
      <c r="F1477" s="95" t="s">
        <v>2810</v>
      </c>
      <c r="G1477" s="95" t="s">
        <v>2819</v>
      </c>
      <c r="H1477" s="95" t="s">
        <v>352</v>
      </c>
      <c r="I1477" s="135" t="s">
        <v>2319</v>
      </c>
      <c r="J1477" s="136" t="str">
        <f>LEFT(DLILibrary[[#This Row],[DLI]], 3)</f>
        <v>DLI</v>
      </c>
      <c r="K1477" s="137">
        <f>SUM(K1478:K1479)</f>
        <v>5</v>
      </c>
      <c r="L1477" s="137">
        <f>IF(DLILibrary[[#This Row],[DLI/DLR]]="DLI",IF(J1478="DLR",0,DLILibrary[[#This Row],[Value of DLI (in mln)]]),DLILibrary[[#This Row],[Value of DLI (in mln)]])</f>
        <v>0</v>
      </c>
      <c r="M1477" s="239">
        <f>IF(DLILibrary[[#This Row],[DLI/DLR]]="DLI",DLILibrary[[#This Row],[Value of DLI (in mln)]]/(VLOOKUP(DLILibrary[[#This Row],[Project ID]],'RBF Projects'!A:U,12,FALSE)),0)</f>
        <v>0.16666666666666666</v>
      </c>
      <c r="N1477" s="95" t="s">
        <v>61</v>
      </c>
      <c r="O1477" s="138" t="s">
        <v>2259</v>
      </c>
      <c r="P1477" s="76" t="s">
        <v>27</v>
      </c>
      <c r="Q1477" s="95" t="s">
        <v>2335</v>
      </c>
      <c r="R1477" s="76" t="s">
        <v>62</v>
      </c>
    </row>
    <row r="1478" spans="1:18" outlineLevel="1" x14ac:dyDescent="0.2">
      <c r="A1478" s="76" t="s">
        <v>2019</v>
      </c>
      <c r="B1478" s="95" t="s">
        <v>150</v>
      </c>
      <c r="C1478" s="76" t="s">
        <v>19</v>
      </c>
      <c r="D1478" s="76" t="s">
        <v>59</v>
      </c>
      <c r="E1478" s="95" t="s">
        <v>35</v>
      </c>
      <c r="F1478" s="95" t="s">
        <v>2810</v>
      </c>
      <c r="G1478" s="95" t="s">
        <v>2819</v>
      </c>
      <c r="H1478" s="95" t="s">
        <v>352</v>
      </c>
      <c r="I1478" s="45" t="s">
        <v>3193</v>
      </c>
      <c r="J1478" s="95" t="str">
        <f>LEFT(DLILibrary[[#This Row],[DLI]], 3)</f>
        <v>DLR</v>
      </c>
      <c r="K1478" s="121">
        <v>4</v>
      </c>
      <c r="L1478" s="121">
        <f>IF(DLILibrary[[#This Row],[DLI/DLR]]="DLI",IF(J1479="DLR",0,DLILibrary[[#This Row],[Value of DLI (in mln)]]),DLILibrary[[#This Row],[Value of DLI (in mln)]])</f>
        <v>4</v>
      </c>
      <c r="M1478" s="239">
        <f>IF(DLILibrary[[#This Row],[DLI/DLR]]="DLI",DLILibrary[[#This Row],[Value of DLI (in mln)]]/(VLOOKUP(DLILibrary[[#This Row],[Project ID]],'RBF Projects'!A:U,12,FALSE)),0)</f>
        <v>0</v>
      </c>
      <c r="N1478" s="95" t="s">
        <v>61</v>
      </c>
      <c r="O1478" s="45" t="s">
        <v>3194</v>
      </c>
      <c r="P1478" s="76" t="s">
        <v>27</v>
      </c>
      <c r="Q1478" s="95" t="s">
        <v>2335</v>
      </c>
      <c r="R1478" s="76" t="s">
        <v>62</v>
      </c>
    </row>
    <row r="1479" spans="1:18" outlineLevel="1" x14ac:dyDescent="0.2">
      <c r="A1479" s="76" t="s">
        <v>2019</v>
      </c>
      <c r="B1479" s="95" t="s">
        <v>150</v>
      </c>
      <c r="C1479" s="76" t="s">
        <v>19</v>
      </c>
      <c r="D1479" s="76" t="s">
        <v>59</v>
      </c>
      <c r="E1479" s="95" t="s">
        <v>35</v>
      </c>
      <c r="F1479" s="95" t="s">
        <v>2810</v>
      </c>
      <c r="G1479" s="95" t="s">
        <v>2819</v>
      </c>
      <c r="H1479" s="95" t="s">
        <v>352</v>
      </c>
      <c r="I1479" s="45" t="s">
        <v>3195</v>
      </c>
      <c r="J1479" s="95" t="str">
        <f>LEFT(DLILibrary[[#This Row],[DLI]], 3)</f>
        <v>DLR</v>
      </c>
      <c r="K1479" s="121">
        <v>1</v>
      </c>
      <c r="L1479" s="121">
        <f>IF(DLILibrary[[#This Row],[DLI/DLR]]="DLI",IF(J1480="DLR",0,DLILibrary[[#This Row],[Value of DLI (in mln)]]),DLILibrary[[#This Row],[Value of DLI (in mln)]])</f>
        <v>1</v>
      </c>
      <c r="M1479" s="239">
        <f>IF(DLILibrary[[#This Row],[DLI/DLR]]="DLI",DLILibrary[[#This Row],[Value of DLI (in mln)]]/(VLOOKUP(DLILibrary[[#This Row],[Project ID]],'RBF Projects'!A:U,12,FALSE)),0)</f>
        <v>0</v>
      </c>
      <c r="N1479" s="95" t="s">
        <v>61</v>
      </c>
      <c r="O1479" s="45" t="s">
        <v>3196</v>
      </c>
      <c r="P1479" s="76" t="s">
        <v>27</v>
      </c>
      <c r="Q1479" s="95" t="s">
        <v>2335</v>
      </c>
      <c r="R1479" s="76" t="s">
        <v>62</v>
      </c>
    </row>
    <row r="1480" spans="1:18" x14ac:dyDescent="0.2">
      <c r="A1480" s="76" t="s">
        <v>2019</v>
      </c>
      <c r="B1480" s="95" t="s">
        <v>150</v>
      </c>
      <c r="C1480" s="76" t="s">
        <v>19</v>
      </c>
      <c r="D1480" s="76" t="s">
        <v>59</v>
      </c>
      <c r="E1480" s="95" t="s">
        <v>35</v>
      </c>
      <c r="F1480" s="95" t="s">
        <v>3230</v>
      </c>
      <c r="G1480" s="95" t="s">
        <v>49</v>
      </c>
      <c r="H1480" s="95" t="s">
        <v>352</v>
      </c>
      <c r="I1480" s="135" t="s">
        <v>2320</v>
      </c>
      <c r="J1480" s="136" t="str">
        <f>LEFT(DLILibrary[[#This Row],[DLI]], 3)</f>
        <v>DLI</v>
      </c>
      <c r="K1480" s="137">
        <f>SUM(K1481:K1482)</f>
        <v>5</v>
      </c>
      <c r="L1480" s="137">
        <f>IF(DLILibrary[[#This Row],[DLI/DLR]]="DLI",IF(J1481="DLR",0,DLILibrary[[#This Row],[Value of DLI (in mln)]]),DLILibrary[[#This Row],[Value of DLI (in mln)]])</f>
        <v>0</v>
      </c>
      <c r="M1480" s="239">
        <f>IF(DLILibrary[[#This Row],[DLI/DLR]]="DLI",DLILibrary[[#This Row],[Value of DLI (in mln)]]/(VLOOKUP(DLILibrary[[#This Row],[Project ID]],'RBF Projects'!A:U,12,FALSE)),0)</f>
        <v>0.16666666666666666</v>
      </c>
      <c r="N1480" s="95" t="s">
        <v>61</v>
      </c>
      <c r="O1480" s="138" t="s">
        <v>2259</v>
      </c>
      <c r="P1480" s="76" t="s">
        <v>27</v>
      </c>
      <c r="Q1480" s="95" t="s">
        <v>2335</v>
      </c>
      <c r="R1480" s="76" t="s">
        <v>62</v>
      </c>
    </row>
    <row r="1481" spans="1:18" outlineLevel="1" x14ac:dyDescent="0.2">
      <c r="A1481" s="76" t="s">
        <v>2019</v>
      </c>
      <c r="B1481" s="95" t="s">
        <v>150</v>
      </c>
      <c r="C1481" s="76" t="s">
        <v>19</v>
      </c>
      <c r="D1481" s="76" t="s">
        <v>59</v>
      </c>
      <c r="E1481" s="95" t="s">
        <v>35</v>
      </c>
      <c r="F1481" s="95" t="s">
        <v>3230</v>
      </c>
      <c r="G1481" s="95" t="s">
        <v>49</v>
      </c>
      <c r="H1481" s="95" t="s">
        <v>352</v>
      </c>
      <c r="I1481" s="45" t="s">
        <v>2321</v>
      </c>
      <c r="J1481" s="95" t="str">
        <f>LEFT(DLILibrary[[#This Row],[DLI]], 3)</f>
        <v>DLR</v>
      </c>
      <c r="K1481" s="121">
        <v>1.5</v>
      </c>
      <c r="L1481" s="121">
        <f>IF(DLILibrary[[#This Row],[DLI/DLR]]="DLI",IF(J1482="DLR",0,DLILibrary[[#This Row],[Value of DLI (in mln)]]),DLILibrary[[#This Row],[Value of DLI (in mln)]])</f>
        <v>1.5</v>
      </c>
      <c r="M1481" s="239">
        <f>IF(DLILibrary[[#This Row],[DLI/DLR]]="DLI",DLILibrary[[#This Row],[Value of DLI (in mln)]]/(VLOOKUP(DLILibrary[[#This Row],[Project ID]],'RBF Projects'!A:U,12,FALSE)),0)</f>
        <v>0</v>
      </c>
      <c r="N1481" s="95" t="s">
        <v>61</v>
      </c>
      <c r="O1481" s="45" t="s">
        <v>2322</v>
      </c>
      <c r="P1481" s="76" t="s">
        <v>27</v>
      </c>
      <c r="Q1481" s="95" t="s">
        <v>2335</v>
      </c>
      <c r="R1481" s="76" t="s">
        <v>62</v>
      </c>
    </row>
    <row r="1482" spans="1:18" outlineLevel="1" x14ac:dyDescent="0.2">
      <c r="A1482" s="76" t="s">
        <v>2019</v>
      </c>
      <c r="B1482" s="95" t="s">
        <v>150</v>
      </c>
      <c r="C1482" s="76" t="s">
        <v>19</v>
      </c>
      <c r="D1482" s="76" t="s">
        <v>59</v>
      </c>
      <c r="E1482" s="95" t="s">
        <v>35</v>
      </c>
      <c r="F1482" s="95" t="s">
        <v>3230</v>
      </c>
      <c r="G1482" s="95" t="s">
        <v>49</v>
      </c>
      <c r="H1482" s="95" t="s">
        <v>352</v>
      </c>
      <c r="I1482" s="45" t="s">
        <v>2323</v>
      </c>
      <c r="J1482" s="95" t="str">
        <f>LEFT(DLILibrary[[#This Row],[DLI]], 3)</f>
        <v>DLR</v>
      </c>
      <c r="K1482" s="121">
        <v>3.5</v>
      </c>
      <c r="L1482" s="121">
        <f>IF(DLILibrary[[#This Row],[DLI/DLR]]="DLI",IF(J1483="DLR",0,DLILibrary[[#This Row],[Value of DLI (in mln)]]),DLILibrary[[#This Row],[Value of DLI (in mln)]])</f>
        <v>3.5</v>
      </c>
      <c r="M1482" s="239">
        <f>IF(DLILibrary[[#This Row],[DLI/DLR]]="DLI",DLILibrary[[#This Row],[Value of DLI (in mln)]]/(VLOOKUP(DLILibrary[[#This Row],[Project ID]],'RBF Projects'!A:U,12,FALSE)),0)</f>
        <v>0</v>
      </c>
      <c r="N1482" s="95" t="s">
        <v>61</v>
      </c>
      <c r="O1482" s="45" t="s">
        <v>2324</v>
      </c>
      <c r="P1482" s="76" t="s">
        <v>27</v>
      </c>
      <c r="Q1482" s="95" t="s">
        <v>2335</v>
      </c>
      <c r="R1482" s="76" t="s">
        <v>62</v>
      </c>
    </row>
    <row r="1483" spans="1:18" x14ac:dyDescent="0.2">
      <c r="A1483" s="76" t="s">
        <v>2019</v>
      </c>
      <c r="B1483" s="95" t="s">
        <v>150</v>
      </c>
      <c r="C1483" s="76" t="s">
        <v>19</v>
      </c>
      <c r="D1483" s="76" t="s">
        <v>59</v>
      </c>
      <c r="E1483" s="95" t="s">
        <v>35</v>
      </c>
      <c r="F1483" s="95" t="s">
        <v>3230</v>
      </c>
      <c r="G1483" s="95" t="s">
        <v>56</v>
      </c>
      <c r="H1483" s="95" t="s">
        <v>352</v>
      </c>
      <c r="I1483" s="135" t="s">
        <v>2325</v>
      </c>
      <c r="J1483" s="136" t="str">
        <f>LEFT(DLILibrary[[#This Row],[DLI]], 3)</f>
        <v>DLI</v>
      </c>
      <c r="K1483" s="137">
        <f>SUM(K1484:K1485)</f>
        <v>5</v>
      </c>
      <c r="L1483" s="137">
        <f>IF(DLILibrary[[#This Row],[DLI/DLR]]="DLI",IF(J1484="DLR",0,DLILibrary[[#This Row],[Value of DLI (in mln)]]),DLILibrary[[#This Row],[Value of DLI (in mln)]])</f>
        <v>0</v>
      </c>
      <c r="M1483" s="239">
        <f>IF(DLILibrary[[#This Row],[DLI/DLR]]="DLI",DLILibrary[[#This Row],[Value of DLI (in mln)]]/(VLOOKUP(DLILibrary[[#This Row],[Project ID]],'RBF Projects'!A:U,12,FALSE)),0)</f>
        <v>0.16666666666666666</v>
      </c>
      <c r="N1483" s="95" t="s">
        <v>62</v>
      </c>
      <c r="O1483" s="45" t="s">
        <v>2327</v>
      </c>
      <c r="P1483" s="76" t="s">
        <v>27</v>
      </c>
      <c r="Q1483" s="95" t="s">
        <v>2335</v>
      </c>
      <c r="R1483" s="76" t="s">
        <v>62</v>
      </c>
    </row>
    <row r="1484" spans="1:18" outlineLevel="1" x14ac:dyDescent="0.2">
      <c r="A1484" s="76" t="s">
        <v>2019</v>
      </c>
      <c r="B1484" s="95" t="s">
        <v>150</v>
      </c>
      <c r="C1484" s="76" t="s">
        <v>19</v>
      </c>
      <c r="D1484" s="76" t="s">
        <v>59</v>
      </c>
      <c r="E1484" s="95" t="s">
        <v>35</v>
      </c>
      <c r="F1484" s="95" t="s">
        <v>3230</v>
      </c>
      <c r="G1484" s="95" t="s">
        <v>56</v>
      </c>
      <c r="H1484" s="95" t="s">
        <v>352</v>
      </c>
      <c r="I1484" s="45" t="s">
        <v>2326</v>
      </c>
      <c r="J1484" s="95" t="str">
        <f>LEFT(DLILibrary[[#This Row],[DLI]], 3)</f>
        <v>DLR</v>
      </c>
      <c r="K1484" s="121">
        <v>1.5</v>
      </c>
      <c r="L1484" s="121">
        <f>IF(DLILibrary[[#This Row],[DLI/DLR]]="DLI",IF(J1485="DLR",0,DLILibrary[[#This Row],[Value of DLI (in mln)]]),DLILibrary[[#This Row],[Value of DLI (in mln)]])</f>
        <v>1.5</v>
      </c>
      <c r="M1484" s="239">
        <f>IF(DLILibrary[[#This Row],[DLI/DLR]]="DLI",DLILibrary[[#This Row],[Value of DLI (in mln)]]/(VLOOKUP(DLILibrary[[#This Row],[Project ID]],'RBF Projects'!A:U,12,FALSE)),0)</f>
        <v>0</v>
      </c>
      <c r="N1484" s="95" t="s">
        <v>62</v>
      </c>
      <c r="O1484" s="45" t="s">
        <v>2327</v>
      </c>
      <c r="P1484" s="76" t="s">
        <v>27</v>
      </c>
      <c r="Q1484" s="95" t="s">
        <v>2335</v>
      </c>
      <c r="R1484" s="76" t="s">
        <v>62</v>
      </c>
    </row>
    <row r="1485" spans="1:18" outlineLevel="1" x14ac:dyDescent="0.2">
      <c r="A1485" s="76" t="s">
        <v>2019</v>
      </c>
      <c r="B1485" s="95" t="s">
        <v>150</v>
      </c>
      <c r="C1485" s="76" t="s">
        <v>19</v>
      </c>
      <c r="D1485" s="76" t="s">
        <v>59</v>
      </c>
      <c r="E1485" s="95" t="s">
        <v>35</v>
      </c>
      <c r="F1485" s="95" t="s">
        <v>3230</v>
      </c>
      <c r="G1485" s="95" t="s">
        <v>56</v>
      </c>
      <c r="H1485" s="95" t="s">
        <v>352</v>
      </c>
      <c r="I1485" s="45" t="s">
        <v>2328</v>
      </c>
      <c r="J1485" s="95" t="str">
        <f>LEFT(DLILibrary[[#This Row],[DLI]], 3)</f>
        <v>DLR</v>
      </c>
      <c r="K1485" s="121">
        <v>3.5</v>
      </c>
      <c r="L1485" s="121">
        <f>IF(DLILibrary[[#This Row],[DLI/DLR]]="DLI",IF(J1486="DLR",0,DLILibrary[[#This Row],[Value of DLI (in mln)]]),DLILibrary[[#This Row],[Value of DLI (in mln)]])</f>
        <v>3.5</v>
      </c>
      <c r="M1485" s="239">
        <f>IF(DLILibrary[[#This Row],[DLI/DLR]]="DLI",DLILibrary[[#This Row],[Value of DLI (in mln)]]/(VLOOKUP(DLILibrary[[#This Row],[Project ID]],'RBF Projects'!A:U,12,FALSE)),0)</f>
        <v>0</v>
      </c>
      <c r="N1485" s="95" t="s">
        <v>62</v>
      </c>
      <c r="O1485" s="45" t="s">
        <v>2327</v>
      </c>
      <c r="P1485" s="76" t="s">
        <v>27</v>
      </c>
      <c r="Q1485" s="95" t="s">
        <v>2335</v>
      </c>
      <c r="R1485" s="76" t="s">
        <v>62</v>
      </c>
    </row>
    <row r="1486" spans="1:18" x14ac:dyDescent="0.2">
      <c r="A1486" s="76" t="s">
        <v>2019</v>
      </c>
      <c r="B1486" s="95" t="s">
        <v>150</v>
      </c>
      <c r="C1486" s="76" t="s">
        <v>19</v>
      </c>
      <c r="D1486" s="76" t="s">
        <v>59</v>
      </c>
      <c r="E1486" s="95" t="s">
        <v>35</v>
      </c>
      <c r="F1486" s="95" t="s">
        <v>3230</v>
      </c>
      <c r="G1486" s="95" t="s">
        <v>3293</v>
      </c>
      <c r="H1486" s="95" t="s">
        <v>352</v>
      </c>
      <c r="I1486" s="135" t="s">
        <v>2329</v>
      </c>
      <c r="J1486" s="136" t="str">
        <f>LEFT(DLILibrary[[#This Row],[DLI]], 3)</f>
        <v>DLI</v>
      </c>
      <c r="K1486" s="137">
        <f>SUM(K1487:K1488)</f>
        <v>10</v>
      </c>
      <c r="L1486" s="137">
        <f>IF(DLILibrary[[#This Row],[DLI/DLR]]="DLI",IF(J1487="DLR",0,DLILibrary[[#This Row],[Value of DLI (in mln)]]),DLILibrary[[#This Row],[Value of DLI (in mln)]])</f>
        <v>0</v>
      </c>
      <c r="M1486" s="239">
        <f>IF(DLILibrary[[#This Row],[DLI/DLR]]="DLI",DLILibrary[[#This Row],[Value of DLI (in mln)]]/(VLOOKUP(DLILibrary[[#This Row],[Project ID]],'RBF Projects'!A:U,12,FALSE)),0)</f>
        <v>0.33333333333333331</v>
      </c>
      <c r="N1486" s="95" t="s">
        <v>61</v>
      </c>
      <c r="O1486" s="138" t="s">
        <v>2259</v>
      </c>
      <c r="P1486" s="76" t="s">
        <v>27</v>
      </c>
      <c r="Q1486" s="95" t="s">
        <v>2334</v>
      </c>
      <c r="R1486" s="76" t="s">
        <v>62</v>
      </c>
    </row>
    <row r="1487" spans="1:18" outlineLevel="1" x14ac:dyDescent="0.2">
      <c r="A1487" s="76" t="s">
        <v>2019</v>
      </c>
      <c r="B1487" s="95" t="s">
        <v>150</v>
      </c>
      <c r="C1487" s="76" t="s">
        <v>19</v>
      </c>
      <c r="D1487" s="76" t="s">
        <v>59</v>
      </c>
      <c r="E1487" s="95" t="s">
        <v>35</v>
      </c>
      <c r="F1487" s="95" t="s">
        <v>3230</v>
      </c>
      <c r="G1487" s="95" t="s">
        <v>3293</v>
      </c>
      <c r="H1487" s="95" t="s">
        <v>352</v>
      </c>
      <c r="I1487" s="45" t="s">
        <v>2330</v>
      </c>
      <c r="J1487" s="95" t="str">
        <f>LEFT(DLILibrary[[#This Row],[DLI]], 3)</f>
        <v>DLR</v>
      </c>
      <c r="K1487" s="121">
        <v>5</v>
      </c>
      <c r="L1487" s="121">
        <f>IF(DLILibrary[[#This Row],[DLI/DLR]]="DLI",IF(J1488="DLR",0,DLILibrary[[#This Row],[Value of DLI (in mln)]]),DLILibrary[[#This Row],[Value of DLI (in mln)]])</f>
        <v>5</v>
      </c>
      <c r="M1487" s="239">
        <f>IF(DLILibrary[[#This Row],[DLI/DLR]]="DLI",DLILibrary[[#This Row],[Value of DLI (in mln)]]/(VLOOKUP(DLILibrary[[#This Row],[Project ID]],'RBF Projects'!A:U,12,FALSE)),0)</f>
        <v>0</v>
      </c>
      <c r="N1487" s="95" t="s">
        <v>61</v>
      </c>
      <c r="O1487" s="45" t="s">
        <v>2331</v>
      </c>
      <c r="P1487" s="76" t="s">
        <v>27</v>
      </c>
      <c r="Q1487" s="95" t="s">
        <v>2334</v>
      </c>
      <c r="R1487" s="76" t="s">
        <v>62</v>
      </c>
    </row>
    <row r="1488" spans="1:18" outlineLevel="1" x14ac:dyDescent="0.2">
      <c r="A1488" s="76" t="s">
        <v>2019</v>
      </c>
      <c r="B1488" s="95" t="s">
        <v>150</v>
      </c>
      <c r="C1488" s="76" t="s">
        <v>19</v>
      </c>
      <c r="D1488" s="76" t="s">
        <v>59</v>
      </c>
      <c r="E1488" s="95" t="s">
        <v>35</v>
      </c>
      <c r="F1488" s="95" t="s">
        <v>3230</v>
      </c>
      <c r="G1488" s="95" t="s">
        <v>3293</v>
      </c>
      <c r="H1488" s="95" t="s">
        <v>352</v>
      </c>
      <c r="I1488" s="45" t="s">
        <v>2332</v>
      </c>
      <c r="J1488" s="95" t="str">
        <f>LEFT(DLILibrary[[#This Row],[DLI]], 3)</f>
        <v>DLR</v>
      </c>
      <c r="K1488" s="121">
        <v>5</v>
      </c>
      <c r="L1488" s="121">
        <f>IF(DLILibrary[[#This Row],[DLI/DLR]]="DLI",IF(J1489="DLR",0,DLILibrary[[#This Row],[Value of DLI (in mln)]]),DLILibrary[[#This Row],[Value of DLI (in mln)]])</f>
        <v>5</v>
      </c>
      <c r="M1488" s="239">
        <f>IF(DLILibrary[[#This Row],[DLI/DLR]]="DLI",DLILibrary[[#This Row],[Value of DLI (in mln)]]/(VLOOKUP(DLILibrary[[#This Row],[Project ID]],'RBF Projects'!A:U,12,FALSE)),0)</f>
        <v>0</v>
      </c>
      <c r="N1488" s="95" t="s">
        <v>61</v>
      </c>
      <c r="O1488" s="45" t="s">
        <v>2333</v>
      </c>
      <c r="P1488" s="76" t="s">
        <v>27</v>
      </c>
      <c r="Q1488" s="95" t="s">
        <v>2334</v>
      </c>
      <c r="R1488" s="76" t="s">
        <v>62</v>
      </c>
    </row>
    <row r="1489" spans="1:18" s="78" customFormat="1" x14ac:dyDescent="0.2">
      <c r="A1489" s="77" t="s">
        <v>2020</v>
      </c>
      <c r="B1489" s="78" t="s">
        <v>2033</v>
      </c>
      <c r="C1489" s="77" t="s">
        <v>19</v>
      </c>
      <c r="D1489" s="77" t="s">
        <v>59</v>
      </c>
      <c r="E1489" s="78" t="s">
        <v>102</v>
      </c>
      <c r="F1489" s="78" t="s">
        <v>3230</v>
      </c>
      <c r="G1489" s="78" t="s">
        <v>3293</v>
      </c>
      <c r="H1489" s="78" t="s">
        <v>78</v>
      </c>
      <c r="I1489" s="129" t="s">
        <v>2338</v>
      </c>
      <c r="J1489" s="130" t="str">
        <f>LEFT(DLILibrary[[#This Row],[DLI]], 3)</f>
        <v>DLI</v>
      </c>
      <c r="K1489" s="131">
        <v>2.5</v>
      </c>
      <c r="L1489" s="131">
        <f>IF(DLILibrary[[#This Row],[DLI/DLR]]="DLI",IF(J1490="DLR",0,DLILibrary[[#This Row],[Value of DLI (in mln)]]),DLILibrary[[#This Row],[Value of DLI (in mln)]])</f>
        <v>2.5</v>
      </c>
      <c r="M1489" s="239">
        <f>IF(DLILibrary[[#This Row],[DLI/DLR]]="DLI",DLILibrary[[#This Row],[Value of DLI (in mln)]]/(VLOOKUP(DLILibrary[[#This Row],[Project ID]],'RBF Projects'!A:U,12,FALSE)),0)</f>
        <v>0.31969309462915602</v>
      </c>
      <c r="N1489" s="78" t="s">
        <v>61</v>
      </c>
      <c r="O1489" s="133" t="s">
        <v>2340</v>
      </c>
      <c r="P1489" s="77" t="s">
        <v>28</v>
      </c>
      <c r="Q1489" s="78" t="s">
        <v>2341</v>
      </c>
      <c r="R1489" s="77" t="s">
        <v>62</v>
      </c>
    </row>
    <row r="1490" spans="1:18" x14ac:dyDescent="0.2">
      <c r="A1490" s="76" t="s">
        <v>2020</v>
      </c>
      <c r="B1490" s="95" t="s">
        <v>2033</v>
      </c>
      <c r="C1490" s="76" t="s">
        <v>19</v>
      </c>
      <c r="D1490" s="76" t="s">
        <v>59</v>
      </c>
      <c r="E1490" s="95" t="s">
        <v>102</v>
      </c>
      <c r="F1490" s="95" t="s">
        <v>3232</v>
      </c>
      <c r="G1490" s="95" t="s">
        <v>3240</v>
      </c>
      <c r="H1490" s="95" t="s">
        <v>78</v>
      </c>
      <c r="I1490" s="135" t="s">
        <v>2339</v>
      </c>
      <c r="J1490" s="136" t="str">
        <f>LEFT(DLILibrary[[#This Row],[DLI]], 3)</f>
        <v>DLI</v>
      </c>
      <c r="K1490" s="137">
        <v>2</v>
      </c>
      <c r="L1490" s="137">
        <f>IF(DLILibrary[[#This Row],[DLI/DLR]]="DLI",IF(J1491="DLR",0,DLILibrary[[#This Row],[Value of DLI (in mln)]]),DLILibrary[[#This Row],[Value of DLI (in mln)]])</f>
        <v>2</v>
      </c>
      <c r="M1490" s="239">
        <f>IF(DLILibrary[[#This Row],[DLI/DLR]]="DLI",DLILibrary[[#This Row],[Value of DLI (in mln)]]/(VLOOKUP(DLILibrary[[#This Row],[Project ID]],'RBF Projects'!A:U,12,FALSE)),0)</f>
        <v>0.25575447570332482</v>
      </c>
      <c r="N1490" s="95" t="s">
        <v>61</v>
      </c>
      <c r="O1490" s="138" t="s">
        <v>2342</v>
      </c>
      <c r="P1490" s="76" t="s">
        <v>28</v>
      </c>
      <c r="Q1490" s="95" t="s">
        <v>2349</v>
      </c>
      <c r="R1490" s="76" t="s">
        <v>62</v>
      </c>
    </row>
    <row r="1491" spans="1:18" x14ac:dyDescent="0.2">
      <c r="A1491" s="76" t="s">
        <v>2020</v>
      </c>
      <c r="B1491" s="95" t="s">
        <v>2033</v>
      </c>
      <c r="C1491" s="76" t="s">
        <v>19</v>
      </c>
      <c r="D1491" s="76" t="s">
        <v>59</v>
      </c>
      <c r="E1491" s="95" t="s">
        <v>102</v>
      </c>
      <c r="F1491" s="95" t="s">
        <v>3234</v>
      </c>
      <c r="G1491" s="95" t="s">
        <v>3267</v>
      </c>
      <c r="H1491" s="95" t="s">
        <v>78</v>
      </c>
      <c r="I1491" s="135" t="s">
        <v>2344</v>
      </c>
      <c r="J1491" s="136" t="str">
        <f>LEFT(DLILibrary[[#This Row],[DLI]], 3)</f>
        <v>DLI</v>
      </c>
      <c r="K1491" s="137">
        <v>0.8</v>
      </c>
      <c r="L1491" s="137">
        <f>IF(DLILibrary[[#This Row],[DLI/DLR]]="DLI",IF(J1492="DLR",0,DLILibrary[[#This Row],[Value of DLI (in mln)]]),DLILibrary[[#This Row],[Value of DLI (in mln)]])</f>
        <v>0.8</v>
      </c>
      <c r="M1491" s="239">
        <f>IF(DLILibrary[[#This Row],[DLI/DLR]]="DLI",DLILibrary[[#This Row],[Value of DLI (in mln)]]/(VLOOKUP(DLILibrary[[#This Row],[Project ID]],'RBF Projects'!A:U,12,FALSE)),0)</f>
        <v>0.10230179028132992</v>
      </c>
      <c r="N1491" s="95" t="s">
        <v>62</v>
      </c>
      <c r="O1491" s="138" t="s">
        <v>2343</v>
      </c>
      <c r="P1491" s="76" t="s">
        <v>28</v>
      </c>
      <c r="Q1491" s="95" t="s">
        <v>2349</v>
      </c>
      <c r="R1491" s="76" t="s">
        <v>62</v>
      </c>
    </row>
    <row r="1492" spans="1:18" x14ac:dyDescent="0.2">
      <c r="A1492" s="76" t="s">
        <v>2020</v>
      </c>
      <c r="B1492" s="95" t="s">
        <v>2033</v>
      </c>
      <c r="C1492" s="76" t="s">
        <v>19</v>
      </c>
      <c r="D1492" s="76" t="s">
        <v>59</v>
      </c>
      <c r="E1492" s="95" t="s">
        <v>102</v>
      </c>
      <c r="F1492" s="95" t="s">
        <v>3232</v>
      </c>
      <c r="G1492" s="95" t="s">
        <v>2831</v>
      </c>
      <c r="H1492" s="95" t="s">
        <v>78</v>
      </c>
      <c r="I1492" s="135" t="s">
        <v>2346</v>
      </c>
      <c r="J1492" s="136" t="str">
        <f>LEFT(DLILibrary[[#This Row],[DLI]], 3)</f>
        <v>DLI</v>
      </c>
      <c r="K1492" s="137">
        <v>1</v>
      </c>
      <c r="L1492" s="137">
        <f>IF(DLILibrary[[#This Row],[DLI/DLR]]="DLI",IF(J1493="DLR",0,DLILibrary[[#This Row],[Value of DLI (in mln)]]),DLILibrary[[#This Row],[Value of DLI (in mln)]])</f>
        <v>1</v>
      </c>
      <c r="M1492" s="239">
        <f>IF(DLILibrary[[#This Row],[DLI/DLR]]="DLI",DLILibrary[[#This Row],[Value of DLI (in mln)]]/(VLOOKUP(DLILibrary[[#This Row],[Project ID]],'RBF Projects'!A:U,12,FALSE)),0)</f>
        <v>0.12787723785166241</v>
      </c>
      <c r="N1492" s="95" t="s">
        <v>62</v>
      </c>
      <c r="O1492" s="138" t="s">
        <v>2345</v>
      </c>
      <c r="P1492" s="76" t="s">
        <v>28</v>
      </c>
      <c r="Q1492" s="95" t="s">
        <v>2351</v>
      </c>
      <c r="R1492" s="76" t="s">
        <v>62</v>
      </c>
    </row>
    <row r="1493" spans="1:18" x14ac:dyDescent="0.2">
      <c r="A1493" s="76" t="s">
        <v>2020</v>
      </c>
      <c r="B1493" s="95" t="s">
        <v>2033</v>
      </c>
      <c r="C1493" s="76" t="s">
        <v>19</v>
      </c>
      <c r="D1493" s="76" t="s">
        <v>59</v>
      </c>
      <c r="E1493" s="95" t="s">
        <v>102</v>
      </c>
      <c r="F1493" s="95" t="s">
        <v>3238</v>
      </c>
      <c r="G1493" s="95" t="s">
        <v>1524</v>
      </c>
      <c r="H1493" s="95" t="s">
        <v>352</v>
      </c>
      <c r="I1493" s="135" t="s">
        <v>2347</v>
      </c>
      <c r="J1493" s="136" t="str">
        <f>LEFT(DLILibrary[[#This Row],[DLI]], 3)</f>
        <v>DLI</v>
      </c>
      <c r="K1493" s="137">
        <v>0.2</v>
      </c>
      <c r="L1493" s="137">
        <f>IF(DLILibrary[[#This Row],[DLI/DLR]]="DLI",IF(J1494="DLR",0,DLILibrary[[#This Row],[Value of DLI (in mln)]]),DLILibrary[[#This Row],[Value of DLI (in mln)]])</f>
        <v>0.2</v>
      </c>
      <c r="M1493" s="239">
        <f>IF(DLILibrary[[#This Row],[DLI/DLR]]="DLI",DLILibrary[[#This Row],[Value of DLI (in mln)]]/(VLOOKUP(DLILibrary[[#This Row],[Project ID]],'RBF Projects'!A:U,12,FALSE)),0)</f>
        <v>2.557544757033248E-2</v>
      </c>
      <c r="N1493" s="95" t="s">
        <v>62</v>
      </c>
      <c r="O1493" s="138" t="s">
        <v>2348</v>
      </c>
      <c r="P1493" s="76" t="s">
        <v>28</v>
      </c>
      <c r="Q1493" s="95" t="s">
        <v>2350</v>
      </c>
      <c r="R1493" s="76" t="s">
        <v>62</v>
      </c>
    </row>
    <row r="1494" spans="1:18" x14ac:dyDescent="0.2">
      <c r="A1494" s="76" t="s">
        <v>2020</v>
      </c>
      <c r="B1494" s="95" t="s">
        <v>2033</v>
      </c>
      <c r="C1494" s="76" t="s">
        <v>19</v>
      </c>
      <c r="D1494" s="76" t="s">
        <v>59</v>
      </c>
      <c r="E1494" s="95" t="s">
        <v>102</v>
      </c>
      <c r="F1494" s="95" t="s">
        <v>2810</v>
      </c>
      <c r="G1494" s="95" t="s">
        <v>2815</v>
      </c>
      <c r="H1494" s="95" t="s">
        <v>78</v>
      </c>
      <c r="I1494" s="135" t="s">
        <v>2990</v>
      </c>
      <c r="J1494" s="136" t="str">
        <f>LEFT(DLILibrary[[#This Row],[DLI]], 3)</f>
        <v>DLI</v>
      </c>
      <c r="K1494" s="137">
        <v>1.32</v>
      </c>
      <c r="L1494" s="137">
        <f>IF(DLILibrary[[#This Row],[DLI/DLR]]="DLI",IF(J1495="DLR",0,DLILibrary[[#This Row],[Value of DLI (in mln)]]),DLILibrary[[#This Row],[Value of DLI (in mln)]])</f>
        <v>1.32</v>
      </c>
      <c r="M1494" s="239">
        <f>IF(DLILibrary[[#This Row],[DLI/DLR]]="DLI",DLILibrary[[#This Row],[Value of DLI (in mln)]]/(VLOOKUP(DLILibrary[[#This Row],[Project ID]],'RBF Projects'!A:U,12,FALSE)),0)</f>
        <v>0.16879795396419436</v>
      </c>
      <c r="N1494" s="95" t="s">
        <v>61</v>
      </c>
      <c r="O1494" s="45" t="s">
        <v>2352</v>
      </c>
      <c r="P1494" s="76" t="s">
        <v>28</v>
      </c>
      <c r="Q1494" s="95" t="s">
        <v>2991</v>
      </c>
      <c r="R1494" s="76" t="s">
        <v>62</v>
      </c>
    </row>
    <row r="1495" spans="1:18" s="78" customFormat="1" x14ac:dyDescent="0.2">
      <c r="A1495" s="77" t="s">
        <v>2008</v>
      </c>
      <c r="B1495" s="78" t="s">
        <v>2515</v>
      </c>
      <c r="C1495" s="77" t="s">
        <v>19</v>
      </c>
      <c r="D1495" s="77" t="s">
        <v>59</v>
      </c>
      <c r="E1495" s="78" t="s">
        <v>37</v>
      </c>
      <c r="F1495" s="78" t="s">
        <v>2190</v>
      </c>
      <c r="G1495" s="78" t="s">
        <v>3270</v>
      </c>
      <c r="H1495" s="78" t="s">
        <v>472</v>
      </c>
      <c r="I1495" s="129" t="s">
        <v>2355</v>
      </c>
      <c r="J1495" s="130" t="str">
        <f>LEFT(DLILibrary[[#This Row],[DLI]], 3)</f>
        <v>DLI</v>
      </c>
      <c r="K1495" s="131">
        <f>SUM(K1496)</f>
        <v>1.298</v>
      </c>
      <c r="L1495" s="131">
        <f>IF(DLILibrary[[#This Row],[DLI/DLR]]="DLI",IF(J1496="DLR",0,DLILibrary[[#This Row],[Value of DLI (in mln)]]),DLILibrary[[#This Row],[Value of DLI (in mln)]])</f>
        <v>0</v>
      </c>
      <c r="M1495" s="239">
        <f>IF(DLILibrary[[#This Row],[DLI/DLR]]="DLI",DLILibrary[[#This Row],[Value of DLI (in mln)]]/(VLOOKUP(DLILibrary[[#This Row],[Project ID]],'RBF Projects'!A:U,12,FALSE)),0)</f>
        <v>9.9965281703396094E-2</v>
      </c>
      <c r="N1495" s="78" t="s">
        <v>62</v>
      </c>
      <c r="O1495" s="133" t="s">
        <v>2259</v>
      </c>
      <c r="P1495" s="77" t="s">
        <v>28</v>
      </c>
      <c r="Q1495" s="78" t="s">
        <v>2383</v>
      </c>
      <c r="R1495" s="77" t="s">
        <v>2279</v>
      </c>
    </row>
    <row r="1496" spans="1:18" ht="16" outlineLevel="1" x14ac:dyDescent="0.2">
      <c r="A1496" s="76" t="s">
        <v>2008</v>
      </c>
      <c r="B1496" s="95" t="s">
        <v>2515</v>
      </c>
      <c r="C1496" s="44" t="s">
        <v>19</v>
      </c>
      <c r="D1496" s="76" t="s">
        <v>59</v>
      </c>
      <c r="E1496" s="95" t="s">
        <v>37</v>
      </c>
      <c r="F1496" s="95" t="s">
        <v>2190</v>
      </c>
      <c r="G1496" s="95" t="s">
        <v>3270</v>
      </c>
      <c r="H1496" s="95" t="s">
        <v>472</v>
      </c>
      <c r="I1496" s="45" t="s">
        <v>2380</v>
      </c>
      <c r="J1496" s="95" t="str">
        <f>LEFT(DLILibrary[[#This Row],[DLI]], 3)</f>
        <v>DLR</v>
      </c>
      <c r="K1496" s="121">
        <v>1.298</v>
      </c>
      <c r="L1496" s="121">
        <f>IF(DLILibrary[[#This Row],[DLI/DLR]]="DLI",IF(J1497="DLR",0,DLILibrary[[#This Row],[Value of DLI (in mln)]]),DLILibrary[[#This Row],[Value of DLI (in mln)]])</f>
        <v>1.298</v>
      </c>
      <c r="M1496" s="239">
        <f>IF(DLILibrary[[#This Row],[DLI/DLR]]="DLI",DLILibrary[[#This Row],[Value of DLI (in mln)]]/(VLOOKUP(DLILibrary[[#This Row],[Project ID]],'RBF Projects'!A:U,12,FALSE)),0)</f>
        <v>0</v>
      </c>
      <c r="N1496" s="95" t="s">
        <v>62</v>
      </c>
      <c r="O1496" s="138" t="s">
        <v>2366</v>
      </c>
      <c r="P1496" s="76" t="s">
        <v>28</v>
      </c>
      <c r="Q1496" s="95" t="s">
        <v>2383</v>
      </c>
      <c r="R1496" s="76" t="s">
        <v>2279</v>
      </c>
    </row>
    <row r="1497" spans="1:18" s="136" customFormat="1" ht="16" x14ac:dyDescent="0.2">
      <c r="A1497" s="76" t="s">
        <v>2008</v>
      </c>
      <c r="B1497" s="95" t="s">
        <v>2515</v>
      </c>
      <c r="C1497" s="44" t="s">
        <v>19</v>
      </c>
      <c r="D1497" s="76" t="s">
        <v>59</v>
      </c>
      <c r="E1497" s="95" t="s">
        <v>37</v>
      </c>
      <c r="F1497" s="95" t="s">
        <v>3230</v>
      </c>
      <c r="G1497" s="95" t="s">
        <v>3293</v>
      </c>
      <c r="H1497" s="95" t="s">
        <v>472</v>
      </c>
      <c r="I1497" s="135" t="s">
        <v>2040</v>
      </c>
      <c r="J1497" s="136" t="str">
        <f>LEFT(DLILibrary[[#This Row],[DLI]], 3)</f>
        <v>DLI</v>
      </c>
      <c r="K1497" s="137">
        <f>SUM(K1498:K1505)</f>
        <v>10.388999999999999</v>
      </c>
      <c r="L1497" s="137">
        <f>IF(DLILibrary[[#This Row],[DLI/DLR]]="DLI",IF(J1498="DLR",0,DLILibrary[[#This Row],[Value of DLI (in mln)]]),DLILibrary[[#This Row],[Value of DLI (in mln)]])</f>
        <v>0</v>
      </c>
      <c r="M1497" s="239">
        <f>IF(DLILibrary[[#This Row],[DLI/DLR]]="DLI",DLILibrary[[#This Row],[Value of DLI (in mln)]]/(VLOOKUP(DLILibrary[[#This Row],[Project ID]],'RBF Projects'!A:U,12,FALSE)),0)</f>
        <v>0.80010732790183503</v>
      </c>
      <c r="N1497" s="136" t="s">
        <v>995</v>
      </c>
      <c r="O1497" s="157" t="s">
        <v>2259</v>
      </c>
      <c r="P1497" s="76" t="s">
        <v>28</v>
      </c>
      <c r="Q1497" s="95" t="s">
        <v>2383</v>
      </c>
      <c r="R1497" s="76" t="s">
        <v>2279</v>
      </c>
    </row>
    <row r="1498" spans="1:18" ht="16" outlineLevel="1" x14ac:dyDescent="0.2">
      <c r="A1498" s="76" t="s">
        <v>2008</v>
      </c>
      <c r="B1498" s="95" t="s">
        <v>2515</v>
      </c>
      <c r="C1498" s="44" t="s">
        <v>19</v>
      </c>
      <c r="D1498" s="76" t="s">
        <v>59</v>
      </c>
      <c r="E1498" s="95" t="s">
        <v>37</v>
      </c>
      <c r="F1498" s="95" t="s">
        <v>3230</v>
      </c>
      <c r="G1498" s="95" t="s">
        <v>3293</v>
      </c>
      <c r="H1498" s="95" t="s">
        <v>472</v>
      </c>
      <c r="I1498" s="45" t="s">
        <v>2379</v>
      </c>
      <c r="J1498" s="95" t="str">
        <f>LEFT(DLILibrary[[#This Row],[DLI]], 3)</f>
        <v>DLR</v>
      </c>
      <c r="K1498" s="121">
        <v>0.65</v>
      </c>
      <c r="L1498" s="121">
        <f>IF(DLILibrary[[#This Row],[DLI/DLR]]="DLI",IF(J1499="DLR",0,DLILibrary[[#This Row],[Value of DLI (in mln)]]),DLILibrary[[#This Row],[Value of DLI (in mln)]])</f>
        <v>0.65</v>
      </c>
      <c r="M1498" s="239">
        <f>IF(DLILibrary[[#This Row],[DLI/DLR]]="DLI",DLILibrary[[#This Row],[Value of DLI (in mln)]]/(VLOOKUP(DLILibrary[[#This Row],[Project ID]],'RBF Projects'!A:U,12,FALSE)),0)</f>
        <v>0</v>
      </c>
      <c r="N1498" s="95" t="s">
        <v>61</v>
      </c>
      <c r="O1498" s="138" t="s">
        <v>2362</v>
      </c>
      <c r="P1498" s="76" t="s">
        <v>28</v>
      </c>
      <c r="Q1498" s="95" t="s">
        <v>2383</v>
      </c>
      <c r="R1498" s="76" t="s">
        <v>2279</v>
      </c>
    </row>
    <row r="1499" spans="1:18" ht="16" outlineLevel="1" x14ac:dyDescent="0.2">
      <c r="A1499" s="76" t="s">
        <v>2008</v>
      </c>
      <c r="B1499" s="95" t="s">
        <v>2515</v>
      </c>
      <c r="C1499" s="44" t="s">
        <v>19</v>
      </c>
      <c r="D1499" s="76" t="s">
        <v>59</v>
      </c>
      <c r="E1499" s="95" t="s">
        <v>37</v>
      </c>
      <c r="F1499" s="95" t="s">
        <v>3230</v>
      </c>
      <c r="G1499" s="95" t="s">
        <v>3293</v>
      </c>
      <c r="H1499" s="95" t="s">
        <v>472</v>
      </c>
      <c r="I1499" s="45" t="s">
        <v>2378</v>
      </c>
      <c r="J1499" s="95" t="str">
        <f>LEFT(DLILibrary[[#This Row],[DLI]], 3)</f>
        <v>DLR</v>
      </c>
      <c r="K1499" s="121">
        <v>0.65</v>
      </c>
      <c r="L1499" s="121">
        <f>IF(DLILibrary[[#This Row],[DLI/DLR]]="DLI",IF(J1500="DLR",0,DLILibrary[[#This Row],[Value of DLI (in mln)]]),DLILibrary[[#This Row],[Value of DLI (in mln)]])</f>
        <v>0.65</v>
      </c>
      <c r="M1499" s="239">
        <f>IF(DLILibrary[[#This Row],[DLI/DLR]]="DLI",DLILibrary[[#This Row],[Value of DLI (in mln)]]/(VLOOKUP(DLILibrary[[#This Row],[Project ID]],'RBF Projects'!A:U,12,FALSE)),0)</f>
        <v>0</v>
      </c>
      <c r="N1499" s="95" t="s">
        <v>61</v>
      </c>
      <c r="O1499" s="138" t="s">
        <v>2360</v>
      </c>
      <c r="P1499" s="76" t="s">
        <v>28</v>
      </c>
      <c r="Q1499" s="95" t="s">
        <v>2383</v>
      </c>
      <c r="R1499" s="76" t="s">
        <v>2279</v>
      </c>
    </row>
    <row r="1500" spans="1:18" ht="16" outlineLevel="1" x14ac:dyDescent="0.2">
      <c r="A1500" s="76" t="s">
        <v>2008</v>
      </c>
      <c r="B1500" s="95" t="s">
        <v>2515</v>
      </c>
      <c r="C1500" s="44" t="s">
        <v>19</v>
      </c>
      <c r="D1500" s="76" t="s">
        <v>59</v>
      </c>
      <c r="E1500" s="95" t="s">
        <v>37</v>
      </c>
      <c r="F1500" s="95" t="s">
        <v>3230</v>
      </c>
      <c r="G1500" s="95" t="s">
        <v>3293</v>
      </c>
      <c r="H1500" s="95" t="s">
        <v>472</v>
      </c>
      <c r="I1500" s="45" t="s">
        <v>2377</v>
      </c>
      <c r="J1500" s="95" t="str">
        <f>LEFT(DLILibrary[[#This Row],[DLI]], 3)</f>
        <v>DLR</v>
      </c>
      <c r="K1500" s="121">
        <v>0.65</v>
      </c>
      <c r="L1500" s="121">
        <f>IF(DLILibrary[[#This Row],[DLI/DLR]]="DLI",IF(J1501="DLR",0,DLILibrary[[#This Row],[Value of DLI (in mln)]]),DLILibrary[[#This Row],[Value of DLI (in mln)]])</f>
        <v>0.65</v>
      </c>
      <c r="M1500" s="239">
        <f>IF(DLILibrary[[#This Row],[DLI/DLR]]="DLI",DLILibrary[[#This Row],[Value of DLI (in mln)]]/(VLOOKUP(DLILibrary[[#This Row],[Project ID]],'RBF Projects'!A:U,12,FALSE)),0)</f>
        <v>0</v>
      </c>
      <c r="N1500" s="95" t="s">
        <v>61</v>
      </c>
      <c r="O1500" s="138" t="s">
        <v>2361</v>
      </c>
      <c r="P1500" s="76" t="s">
        <v>28</v>
      </c>
      <c r="Q1500" s="95" t="s">
        <v>2383</v>
      </c>
      <c r="R1500" s="76" t="s">
        <v>2279</v>
      </c>
    </row>
    <row r="1501" spans="1:18" ht="16" outlineLevel="1" x14ac:dyDescent="0.2">
      <c r="A1501" s="76" t="s">
        <v>2008</v>
      </c>
      <c r="B1501" s="95" t="s">
        <v>2515</v>
      </c>
      <c r="C1501" s="44" t="s">
        <v>19</v>
      </c>
      <c r="D1501" s="76" t="s">
        <v>59</v>
      </c>
      <c r="E1501" s="95" t="s">
        <v>37</v>
      </c>
      <c r="F1501" s="95" t="s">
        <v>3236</v>
      </c>
      <c r="G1501" s="95" t="s">
        <v>3252</v>
      </c>
      <c r="H1501" s="95" t="s">
        <v>472</v>
      </c>
      <c r="I1501" s="45" t="s">
        <v>2376</v>
      </c>
      <c r="J1501" s="95" t="str">
        <f>LEFT(DLILibrary[[#This Row],[DLI]], 3)</f>
        <v>DLR</v>
      </c>
      <c r="K1501" s="121">
        <v>1.298</v>
      </c>
      <c r="L1501" s="121">
        <f>IF(DLILibrary[[#This Row],[DLI/DLR]]="DLI",IF(J1502="DLR",0,DLILibrary[[#This Row],[Value of DLI (in mln)]]),DLILibrary[[#This Row],[Value of DLI (in mln)]])</f>
        <v>1.298</v>
      </c>
      <c r="M1501" s="239">
        <f>IF(DLILibrary[[#This Row],[DLI/DLR]]="DLI",DLILibrary[[#This Row],[Value of DLI (in mln)]]/(VLOOKUP(DLILibrary[[#This Row],[Project ID]],'RBF Projects'!A:U,12,FALSE)),0)</f>
        <v>0</v>
      </c>
      <c r="N1501" s="95" t="s">
        <v>61</v>
      </c>
      <c r="O1501" s="45" t="s">
        <v>2356</v>
      </c>
      <c r="P1501" s="76" t="s">
        <v>28</v>
      </c>
      <c r="Q1501" s="95" t="s">
        <v>2383</v>
      </c>
      <c r="R1501" s="76" t="s">
        <v>2279</v>
      </c>
    </row>
    <row r="1502" spans="1:18" ht="16" outlineLevel="1" x14ac:dyDescent="0.2">
      <c r="A1502" s="76" t="s">
        <v>2008</v>
      </c>
      <c r="B1502" s="95" t="s">
        <v>2515</v>
      </c>
      <c r="C1502" s="44" t="s">
        <v>19</v>
      </c>
      <c r="D1502" s="76" t="s">
        <v>59</v>
      </c>
      <c r="E1502" s="95" t="s">
        <v>37</v>
      </c>
      <c r="F1502" s="95" t="s">
        <v>3238</v>
      </c>
      <c r="G1502" s="95" t="s">
        <v>3243</v>
      </c>
      <c r="H1502" s="95" t="s">
        <v>472</v>
      </c>
      <c r="I1502" s="45" t="s">
        <v>2375</v>
      </c>
      <c r="J1502" s="95" t="str">
        <f>LEFT(DLILibrary[[#This Row],[DLI]], 3)</f>
        <v>DLR</v>
      </c>
      <c r="K1502" s="121">
        <v>1.298</v>
      </c>
      <c r="L1502" s="121">
        <f>IF(DLILibrary[[#This Row],[DLI/DLR]]="DLI",IF(J1503="DLR",0,DLILibrary[[#This Row],[Value of DLI (in mln)]]),DLILibrary[[#This Row],[Value of DLI (in mln)]])</f>
        <v>1.298</v>
      </c>
      <c r="M1502" s="239">
        <f>IF(DLILibrary[[#This Row],[DLI/DLR]]="DLI",DLILibrary[[#This Row],[Value of DLI (in mln)]]/(VLOOKUP(DLILibrary[[#This Row],[Project ID]],'RBF Projects'!A:U,12,FALSE)),0)</f>
        <v>0</v>
      </c>
      <c r="N1502" s="95" t="s">
        <v>61</v>
      </c>
      <c r="O1502" s="45" t="s">
        <v>2357</v>
      </c>
      <c r="P1502" s="76" t="s">
        <v>28</v>
      </c>
      <c r="Q1502" s="95" t="s">
        <v>2383</v>
      </c>
      <c r="R1502" s="76" t="s">
        <v>2279</v>
      </c>
    </row>
    <row r="1503" spans="1:18" ht="16" outlineLevel="1" x14ac:dyDescent="0.2">
      <c r="A1503" s="76" t="s">
        <v>2008</v>
      </c>
      <c r="B1503" s="95" t="s">
        <v>2515</v>
      </c>
      <c r="C1503" s="44" t="s">
        <v>19</v>
      </c>
      <c r="D1503" s="76" t="s">
        <v>59</v>
      </c>
      <c r="E1503" s="95" t="s">
        <v>37</v>
      </c>
      <c r="F1503" s="95" t="s">
        <v>3236</v>
      </c>
      <c r="G1503" s="95" t="s">
        <v>3273</v>
      </c>
      <c r="H1503" s="95" t="s">
        <v>472</v>
      </c>
      <c r="I1503" s="45" t="s">
        <v>2374</v>
      </c>
      <c r="J1503" s="95" t="str">
        <f>LEFT(DLILibrary[[#This Row],[DLI]], 3)</f>
        <v>DLR</v>
      </c>
      <c r="K1503" s="121">
        <v>1.298</v>
      </c>
      <c r="L1503" s="121">
        <f>IF(DLILibrary[[#This Row],[DLI/DLR]]="DLI",IF(J1504="DLR",0,DLILibrary[[#This Row],[Value of DLI (in mln)]]),DLILibrary[[#This Row],[Value of DLI (in mln)]])</f>
        <v>1.298</v>
      </c>
      <c r="M1503" s="239">
        <f>IF(DLILibrary[[#This Row],[DLI/DLR]]="DLI",DLILibrary[[#This Row],[Value of DLI (in mln)]]/(VLOOKUP(DLILibrary[[#This Row],[Project ID]],'RBF Projects'!A:U,12,FALSE)),0)</f>
        <v>0</v>
      </c>
      <c r="N1503" s="95" t="s">
        <v>61</v>
      </c>
      <c r="O1503" s="45" t="s">
        <v>2358</v>
      </c>
      <c r="P1503" s="76" t="s">
        <v>28</v>
      </c>
      <c r="Q1503" s="95" t="s">
        <v>2383</v>
      </c>
      <c r="R1503" s="76" t="s">
        <v>2279</v>
      </c>
    </row>
    <row r="1504" spans="1:18" ht="16" outlineLevel="1" x14ac:dyDescent="0.2">
      <c r="A1504" s="76" t="s">
        <v>2008</v>
      </c>
      <c r="B1504" s="95" t="s">
        <v>2515</v>
      </c>
      <c r="C1504" s="44" t="s">
        <v>19</v>
      </c>
      <c r="D1504" s="76" t="s">
        <v>59</v>
      </c>
      <c r="E1504" s="95" t="s">
        <v>37</v>
      </c>
      <c r="F1504" s="95" t="s">
        <v>3231</v>
      </c>
      <c r="G1504" s="95" t="s">
        <v>3472</v>
      </c>
      <c r="H1504" s="95" t="s">
        <v>472</v>
      </c>
      <c r="I1504" s="45" t="s">
        <v>2373</v>
      </c>
      <c r="J1504" s="95" t="str">
        <f>LEFT(DLILibrary[[#This Row],[DLI]], 3)</f>
        <v>DLR</v>
      </c>
      <c r="K1504" s="121">
        <v>1.948</v>
      </c>
      <c r="L1504" s="121">
        <f>IF(DLILibrary[[#This Row],[DLI/DLR]]="DLI",IF(J1505="DLR",0,DLILibrary[[#This Row],[Value of DLI (in mln)]]),DLILibrary[[#This Row],[Value of DLI (in mln)]])</f>
        <v>1.948</v>
      </c>
      <c r="M1504" s="239">
        <f>IF(DLILibrary[[#This Row],[DLI/DLR]]="DLI",DLILibrary[[#This Row],[Value of DLI (in mln)]]/(VLOOKUP(DLILibrary[[#This Row],[Project ID]],'RBF Projects'!A:U,12,FALSE)),0)</f>
        <v>0</v>
      </c>
      <c r="N1504" s="95" t="s">
        <v>61</v>
      </c>
      <c r="O1504" s="45" t="s">
        <v>2359</v>
      </c>
      <c r="P1504" s="76" t="s">
        <v>28</v>
      </c>
      <c r="Q1504" s="95" t="s">
        <v>2383</v>
      </c>
      <c r="R1504" s="76" t="s">
        <v>2279</v>
      </c>
    </row>
    <row r="1505" spans="1:18" ht="16" outlineLevel="1" x14ac:dyDescent="0.2">
      <c r="A1505" s="76" t="s">
        <v>2008</v>
      </c>
      <c r="B1505" s="95" t="s">
        <v>2515</v>
      </c>
      <c r="C1505" s="44" t="s">
        <v>19</v>
      </c>
      <c r="D1505" s="76" t="s">
        <v>59</v>
      </c>
      <c r="E1505" s="95" t="s">
        <v>37</v>
      </c>
      <c r="F1505" s="95" t="s">
        <v>3238</v>
      </c>
      <c r="G1505" s="95" t="s">
        <v>3278</v>
      </c>
      <c r="H1505" s="95" t="s">
        <v>472</v>
      </c>
      <c r="I1505" s="45" t="s">
        <v>2372</v>
      </c>
      <c r="J1505" s="95" t="str">
        <f>LEFT(DLILibrary[[#This Row],[DLI]], 3)</f>
        <v>DLR</v>
      </c>
      <c r="K1505" s="121">
        <v>2.597</v>
      </c>
      <c r="L1505" s="121">
        <f>IF(DLILibrary[[#This Row],[DLI/DLR]]="DLI",IF(J1506="DLR",0,DLILibrary[[#This Row],[Value of DLI (in mln)]]),DLILibrary[[#This Row],[Value of DLI (in mln)]])</f>
        <v>2.597</v>
      </c>
      <c r="M1505" s="239">
        <f>IF(DLILibrary[[#This Row],[DLI/DLR]]="DLI",DLILibrary[[#This Row],[Value of DLI (in mln)]]/(VLOOKUP(DLILibrary[[#This Row],[Project ID]],'RBF Projects'!A:U,12,FALSE)),0)</f>
        <v>0</v>
      </c>
      <c r="N1505" s="95" t="s">
        <v>62</v>
      </c>
      <c r="O1505" s="138" t="s">
        <v>2363</v>
      </c>
      <c r="P1505" s="76" t="s">
        <v>28</v>
      </c>
      <c r="Q1505" s="95" t="s">
        <v>3465</v>
      </c>
      <c r="R1505" s="76" t="s">
        <v>2279</v>
      </c>
    </row>
    <row r="1506" spans="1:18" s="136" customFormat="1" ht="16" x14ac:dyDescent="0.2">
      <c r="A1506" s="76" t="s">
        <v>2008</v>
      </c>
      <c r="B1506" s="95" t="s">
        <v>2515</v>
      </c>
      <c r="C1506" s="44" t="s">
        <v>19</v>
      </c>
      <c r="D1506" s="76" t="s">
        <v>59</v>
      </c>
      <c r="E1506" s="95" t="s">
        <v>37</v>
      </c>
      <c r="F1506" s="95" t="s">
        <v>3231</v>
      </c>
      <c r="G1506" s="95" t="s">
        <v>3266</v>
      </c>
      <c r="H1506" s="95" t="s">
        <v>472</v>
      </c>
      <c r="I1506" s="135" t="s">
        <v>2057</v>
      </c>
      <c r="J1506" s="136" t="str">
        <f>LEFT(DLILibrary[[#This Row],[DLI]], 3)</f>
        <v>DLI</v>
      </c>
      <c r="K1506" s="137">
        <f>SUM(K1507:K1510)</f>
        <v>0.64950799999999997</v>
      </c>
      <c r="L1506" s="137">
        <f>IF(DLILibrary[[#This Row],[DLI/DLR]]="DLI",IF(J1507="DLR",0,DLILibrary[[#This Row],[Value of DLI (in mln)]]),DLILibrary[[#This Row],[Value of DLI (in mln)]])</f>
        <v>0</v>
      </c>
      <c r="M1506" s="239">
        <f>IF(DLILibrary[[#This Row],[DLI/DLR]]="DLI",DLILibrary[[#This Row],[Value of DLI (in mln)]]/(VLOOKUP(DLILibrary[[#This Row],[Project ID]],'RBF Projects'!A:U,12,FALSE)),0)</f>
        <v>5.0021764398004147E-2</v>
      </c>
      <c r="N1506" s="136" t="s">
        <v>61</v>
      </c>
      <c r="O1506" s="138" t="s">
        <v>2259</v>
      </c>
      <c r="P1506" s="76" t="s">
        <v>28</v>
      </c>
      <c r="Q1506" s="95" t="s">
        <v>2383</v>
      </c>
      <c r="R1506" s="76" t="s">
        <v>2279</v>
      </c>
    </row>
    <row r="1507" spans="1:18" ht="16" outlineLevel="1" x14ac:dyDescent="0.2">
      <c r="A1507" s="76" t="s">
        <v>2008</v>
      </c>
      <c r="B1507" s="95" t="s">
        <v>2515</v>
      </c>
      <c r="C1507" s="44" t="s">
        <v>19</v>
      </c>
      <c r="D1507" s="76" t="s">
        <v>59</v>
      </c>
      <c r="E1507" s="95" t="s">
        <v>37</v>
      </c>
      <c r="F1507" s="95" t="s">
        <v>3231</v>
      </c>
      <c r="G1507" s="95" t="s">
        <v>3266</v>
      </c>
      <c r="H1507" s="95" t="s">
        <v>472</v>
      </c>
      <c r="I1507" s="45" t="s">
        <v>2381</v>
      </c>
      <c r="J1507" s="95" t="str">
        <f>LEFT(DLILibrary[[#This Row],[DLI]], 3)</f>
        <v>DLR</v>
      </c>
      <c r="K1507" s="121">
        <v>0.16237699999999999</v>
      </c>
      <c r="L1507" s="121">
        <f>IF(DLILibrary[[#This Row],[DLI/DLR]]="DLI",IF(J1508="DLR",0,DLILibrary[[#This Row],[Value of DLI (in mln)]]),DLILibrary[[#This Row],[Value of DLI (in mln)]])</f>
        <v>0.16237699999999999</v>
      </c>
      <c r="M1507" s="239">
        <f>IF(DLILibrary[[#This Row],[DLI/DLR]]="DLI",DLILibrary[[#This Row],[Value of DLI (in mln)]]/(VLOOKUP(DLILibrary[[#This Row],[Project ID]],'RBF Projects'!A:U,12,FALSE)),0)</f>
        <v>0</v>
      </c>
      <c r="N1507" s="95" t="s">
        <v>61</v>
      </c>
      <c r="O1507" s="138" t="s">
        <v>2365</v>
      </c>
      <c r="P1507" s="76" t="s">
        <v>28</v>
      </c>
      <c r="Q1507" s="95" t="s">
        <v>2383</v>
      </c>
      <c r="R1507" s="76" t="s">
        <v>2279</v>
      </c>
    </row>
    <row r="1508" spans="1:18" ht="16" outlineLevel="1" x14ac:dyDescent="0.2">
      <c r="A1508" s="76" t="s">
        <v>2008</v>
      </c>
      <c r="B1508" s="95" t="s">
        <v>2515</v>
      </c>
      <c r="C1508" s="44" t="s">
        <v>19</v>
      </c>
      <c r="D1508" s="76" t="s">
        <v>59</v>
      </c>
      <c r="E1508" s="95" t="s">
        <v>37</v>
      </c>
      <c r="F1508" s="95" t="s">
        <v>3231</v>
      </c>
      <c r="G1508" s="95" t="s">
        <v>3266</v>
      </c>
      <c r="H1508" s="95" t="s">
        <v>472</v>
      </c>
      <c r="I1508" s="45" t="s">
        <v>2371</v>
      </c>
      <c r="J1508" s="95" t="str">
        <f>LEFT(DLILibrary[[#This Row],[DLI]], 3)</f>
        <v>DLR</v>
      </c>
      <c r="K1508" s="121">
        <v>0.16237699999999999</v>
      </c>
      <c r="L1508" s="121">
        <f>IF(DLILibrary[[#This Row],[DLI/DLR]]="DLI",IF(J1509="DLR",0,DLILibrary[[#This Row],[Value of DLI (in mln)]]),DLILibrary[[#This Row],[Value of DLI (in mln)]])</f>
        <v>0.16237699999999999</v>
      </c>
      <c r="M1508" s="239">
        <f>IF(DLILibrary[[#This Row],[DLI/DLR]]="DLI",DLILibrary[[#This Row],[Value of DLI (in mln)]]/(VLOOKUP(DLILibrary[[#This Row],[Project ID]],'RBF Projects'!A:U,12,FALSE)),0)</f>
        <v>0</v>
      </c>
      <c r="N1508" s="95" t="s">
        <v>61</v>
      </c>
      <c r="O1508" s="138" t="s">
        <v>2365</v>
      </c>
      <c r="P1508" s="76" t="s">
        <v>28</v>
      </c>
      <c r="Q1508" s="95" t="s">
        <v>2383</v>
      </c>
      <c r="R1508" s="76" t="s">
        <v>2279</v>
      </c>
    </row>
    <row r="1509" spans="1:18" ht="16" outlineLevel="1" x14ac:dyDescent="0.2">
      <c r="A1509" s="76" t="s">
        <v>2008</v>
      </c>
      <c r="B1509" s="95" t="s">
        <v>2515</v>
      </c>
      <c r="C1509" s="44" t="s">
        <v>19</v>
      </c>
      <c r="D1509" s="76" t="s">
        <v>59</v>
      </c>
      <c r="E1509" s="95" t="s">
        <v>37</v>
      </c>
      <c r="F1509" s="95" t="s">
        <v>3231</v>
      </c>
      <c r="G1509" s="95" t="s">
        <v>3266</v>
      </c>
      <c r="H1509" s="95" t="s">
        <v>472</v>
      </c>
      <c r="I1509" s="45" t="s">
        <v>2370</v>
      </c>
      <c r="J1509" s="95" t="str">
        <f>LEFT(DLILibrary[[#This Row],[DLI]], 3)</f>
        <v>DLR</v>
      </c>
      <c r="K1509" s="121">
        <v>0.16237699999999999</v>
      </c>
      <c r="L1509" s="121">
        <f>IF(DLILibrary[[#This Row],[DLI/DLR]]="DLI",IF(J1510="DLR",0,DLILibrary[[#This Row],[Value of DLI (in mln)]]),DLILibrary[[#This Row],[Value of DLI (in mln)]])</f>
        <v>0.16237699999999999</v>
      </c>
      <c r="M1509" s="239">
        <f>IF(DLILibrary[[#This Row],[DLI/DLR]]="DLI",DLILibrary[[#This Row],[Value of DLI (in mln)]]/(VLOOKUP(DLILibrary[[#This Row],[Project ID]],'RBF Projects'!A:U,12,FALSE)),0)</f>
        <v>0</v>
      </c>
      <c r="N1509" s="95" t="s">
        <v>61</v>
      </c>
      <c r="O1509" s="138" t="s">
        <v>2365</v>
      </c>
      <c r="P1509" s="76" t="s">
        <v>28</v>
      </c>
      <c r="Q1509" s="95" t="s">
        <v>2383</v>
      </c>
      <c r="R1509" s="76" t="s">
        <v>2279</v>
      </c>
    </row>
    <row r="1510" spans="1:18" ht="16" outlineLevel="1" x14ac:dyDescent="0.2">
      <c r="A1510" s="76" t="s">
        <v>2008</v>
      </c>
      <c r="B1510" s="95" t="s">
        <v>2515</v>
      </c>
      <c r="C1510" s="44" t="s">
        <v>19</v>
      </c>
      <c r="D1510" s="76" t="s">
        <v>59</v>
      </c>
      <c r="E1510" s="95" t="s">
        <v>37</v>
      </c>
      <c r="F1510" s="95" t="s">
        <v>3231</v>
      </c>
      <c r="G1510" s="95" t="s">
        <v>3266</v>
      </c>
      <c r="H1510" s="95" t="s">
        <v>472</v>
      </c>
      <c r="I1510" s="45" t="s">
        <v>2369</v>
      </c>
      <c r="J1510" s="95" t="str">
        <f>LEFT(DLILibrary[[#This Row],[DLI]], 3)</f>
        <v>DLR</v>
      </c>
      <c r="K1510" s="121">
        <v>0.16237699999999999</v>
      </c>
      <c r="L1510" s="121">
        <f>IF(DLILibrary[[#This Row],[DLI/DLR]]="DLI",IF(J1511="DLR",0,DLILibrary[[#This Row],[Value of DLI (in mln)]]),DLILibrary[[#This Row],[Value of DLI (in mln)]])</f>
        <v>0.16237699999999999</v>
      </c>
      <c r="M1510" s="239">
        <f>IF(DLILibrary[[#This Row],[DLI/DLR]]="DLI",DLILibrary[[#This Row],[Value of DLI (in mln)]]/(VLOOKUP(DLILibrary[[#This Row],[Project ID]],'RBF Projects'!A:U,12,FALSE)),0)</f>
        <v>0</v>
      </c>
      <c r="N1510" s="95" t="s">
        <v>61</v>
      </c>
      <c r="O1510" s="138" t="s">
        <v>2365</v>
      </c>
      <c r="P1510" s="76" t="s">
        <v>28</v>
      </c>
      <c r="Q1510" s="95" t="s">
        <v>2383</v>
      </c>
      <c r="R1510" s="76" t="s">
        <v>2279</v>
      </c>
    </row>
    <row r="1511" spans="1:18" ht="16" x14ac:dyDescent="0.2">
      <c r="A1511" s="76" t="s">
        <v>2008</v>
      </c>
      <c r="B1511" s="95" t="s">
        <v>2515</v>
      </c>
      <c r="C1511" s="44" t="s">
        <v>19</v>
      </c>
      <c r="D1511" s="76" t="s">
        <v>59</v>
      </c>
      <c r="E1511" s="95" t="s">
        <v>37</v>
      </c>
      <c r="F1511" s="95" t="s">
        <v>3231</v>
      </c>
      <c r="G1511" s="95" t="s">
        <v>3266</v>
      </c>
      <c r="H1511" s="95" t="s">
        <v>472</v>
      </c>
      <c r="I1511" s="135" t="s">
        <v>2065</v>
      </c>
      <c r="J1511" s="136" t="str">
        <f>LEFT(DLILibrary[[#This Row],[DLI]], 3)</f>
        <v>DLI</v>
      </c>
      <c r="K1511" s="137">
        <f>SUM(K1512:K1513)</f>
        <v>0.64800000000000002</v>
      </c>
      <c r="L1511" s="137">
        <f>IF(DLILibrary[[#This Row],[DLI/DLR]]="DLI",IF(J1512="DLR",0,DLILibrary[[#This Row],[Value of DLI (in mln)]]),DLILibrary[[#This Row],[Value of DLI (in mln)]])</f>
        <v>0</v>
      </c>
      <c r="M1511" s="239">
        <f>IF(DLILibrary[[#This Row],[DLI/DLR]]="DLI",DLILibrary[[#This Row],[Value of DLI (in mln)]]/(VLOOKUP(DLILibrary[[#This Row],[Project ID]],'RBF Projects'!A:U,12,FALSE)),0)</f>
        <v>4.990562599676477E-2</v>
      </c>
      <c r="N1511" s="95" t="s">
        <v>62</v>
      </c>
      <c r="O1511" s="138" t="s">
        <v>2259</v>
      </c>
      <c r="P1511" s="76" t="s">
        <v>28</v>
      </c>
      <c r="Q1511" s="95" t="s">
        <v>2383</v>
      </c>
      <c r="R1511" s="76" t="s">
        <v>2279</v>
      </c>
    </row>
    <row r="1512" spans="1:18" ht="16" outlineLevel="1" x14ac:dyDescent="0.2">
      <c r="A1512" s="76" t="s">
        <v>2008</v>
      </c>
      <c r="B1512" s="95" t="s">
        <v>2515</v>
      </c>
      <c r="C1512" s="44" t="s">
        <v>19</v>
      </c>
      <c r="D1512" s="76" t="s">
        <v>59</v>
      </c>
      <c r="E1512" s="95" t="s">
        <v>37</v>
      </c>
      <c r="F1512" s="95" t="s">
        <v>3231</v>
      </c>
      <c r="G1512" s="95" t="s">
        <v>3266</v>
      </c>
      <c r="H1512" s="95" t="s">
        <v>472</v>
      </c>
      <c r="I1512" s="45" t="s">
        <v>2368</v>
      </c>
      <c r="J1512" s="95" t="str">
        <f>LEFT(DLILibrary[[#This Row],[DLI]], 3)</f>
        <v>DLR</v>
      </c>
      <c r="K1512" s="121">
        <v>0.32400000000000001</v>
      </c>
      <c r="L1512" s="121">
        <f>IF(DLILibrary[[#This Row],[DLI/DLR]]="DLI",IF(J1513="DLR",0,DLILibrary[[#This Row],[Value of DLI (in mln)]]),DLILibrary[[#This Row],[Value of DLI (in mln)]])</f>
        <v>0.32400000000000001</v>
      </c>
      <c r="M1512" s="239">
        <f>IF(DLILibrary[[#This Row],[DLI/DLR]]="DLI",DLILibrary[[#This Row],[Value of DLI (in mln)]]/(VLOOKUP(DLILibrary[[#This Row],[Project ID]],'RBF Projects'!A:U,12,FALSE)),0)</f>
        <v>0</v>
      </c>
      <c r="N1512" s="95" t="s">
        <v>62</v>
      </c>
      <c r="O1512" s="138" t="s">
        <v>2364</v>
      </c>
      <c r="P1512" s="76" t="s">
        <v>28</v>
      </c>
      <c r="Q1512" s="95" t="s">
        <v>2383</v>
      </c>
      <c r="R1512" s="76" t="s">
        <v>2279</v>
      </c>
    </row>
    <row r="1513" spans="1:18" ht="16" outlineLevel="1" x14ac:dyDescent="0.2">
      <c r="A1513" s="76" t="s">
        <v>2008</v>
      </c>
      <c r="B1513" s="95" t="s">
        <v>2515</v>
      </c>
      <c r="C1513" s="44" t="s">
        <v>19</v>
      </c>
      <c r="D1513" s="76" t="s">
        <v>59</v>
      </c>
      <c r="E1513" s="95" t="s">
        <v>37</v>
      </c>
      <c r="F1513" s="95" t="s">
        <v>3231</v>
      </c>
      <c r="G1513" s="95" t="s">
        <v>3266</v>
      </c>
      <c r="H1513" s="95" t="s">
        <v>472</v>
      </c>
      <c r="I1513" s="45" t="s">
        <v>2367</v>
      </c>
      <c r="J1513" s="95" t="str">
        <f>LEFT(DLILibrary[[#This Row],[DLI]], 3)</f>
        <v>DLR</v>
      </c>
      <c r="K1513" s="121">
        <v>0.32400000000000001</v>
      </c>
      <c r="L1513" s="121">
        <f>IF(DLILibrary[[#This Row],[DLI/DLR]]="DLI",IF(J1514="DLR",0,DLILibrary[[#This Row],[Value of DLI (in mln)]]),DLILibrary[[#This Row],[Value of DLI (in mln)]])</f>
        <v>0.32400000000000001</v>
      </c>
      <c r="M1513" s="239">
        <f>IF(DLILibrary[[#This Row],[DLI/DLR]]="DLI",DLILibrary[[#This Row],[Value of DLI (in mln)]]/(VLOOKUP(DLILibrary[[#This Row],[Project ID]],'RBF Projects'!A:U,12,FALSE)),0)</f>
        <v>0</v>
      </c>
      <c r="N1513" s="95" t="s">
        <v>62</v>
      </c>
      <c r="O1513" s="138" t="s">
        <v>2364</v>
      </c>
      <c r="P1513" s="76" t="s">
        <v>28</v>
      </c>
      <c r="Q1513" s="95" t="s">
        <v>2383</v>
      </c>
      <c r="R1513" s="76" t="s">
        <v>2279</v>
      </c>
    </row>
    <row r="1514" spans="1:18" x14ac:dyDescent="0.2">
      <c r="A1514" s="76" t="s">
        <v>2009</v>
      </c>
      <c r="B1514" s="95" t="s">
        <v>143</v>
      </c>
      <c r="C1514" s="76" t="s">
        <v>23</v>
      </c>
      <c r="D1514" s="76" t="s">
        <v>59</v>
      </c>
      <c r="E1514" s="95" t="s">
        <v>36</v>
      </c>
      <c r="F1514" s="95" t="s">
        <v>3230</v>
      </c>
      <c r="G1514" s="95" t="s">
        <v>3293</v>
      </c>
      <c r="H1514" s="95" t="s">
        <v>78</v>
      </c>
      <c r="I1514" s="135" t="s">
        <v>2388</v>
      </c>
      <c r="J1514" s="136" t="str">
        <f>LEFT(DLILibrary[[#This Row],[DLI]], 3)</f>
        <v>DLI</v>
      </c>
      <c r="K1514" s="137">
        <v>9.7159999999999993</v>
      </c>
      <c r="L1514" s="137">
        <f>IF(DLILibrary[[#This Row],[DLI/DLR]]="DLI",IF(J1515="DLR",0,DLILibrary[[#This Row],[Value of DLI (in mln)]]),DLILibrary[[#This Row],[Value of DLI (in mln)]])</f>
        <v>9.7159999999999993</v>
      </c>
      <c r="M1514" s="239">
        <f>IF(DLILibrary[[#This Row],[DLI/DLR]]="DLI",DLILibrary[[#This Row],[Value of DLI (in mln)]]/(VLOOKUP(DLILibrary[[#This Row],[Project ID]],'RBF Projects'!A:U,12,FALSE)),0)</f>
        <v>0.16666666666666666</v>
      </c>
      <c r="N1514" s="95" t="s">
        <v>61</v>
      </c>
      <c r="O1514" s="45" t="s">
        <v>2393</v>
      </c>
      <c r="P1514" s="76" t="s">
        <v>28</v>
      </c>
      <c r="Q1514" s="95" t="s">
        <v>2395</v>
      </c>
      <c r="R1514" s="76" t="s">
        <v>62</v>
      </c>
    </row>
    <row r="1515" spans="1:18" x14ac:dyDescent="0.2">
      <c r="A1515" s="76" t="s">
        <v>2009</v>
      </c>
      <c r="B1515" s="95" t="s">
        <v>143</v>
      </c>
      <c r="C1515" s="76" t="s">
        <v>23</v>
      </c>
      <c r="D1515" s="76" t="s">
        <v>59</v>
      </c>
      <c r="E1515" s="95" t="s">
        <v>36</v>
      </c>
      <c r="F1515" s="95" t="s">
        <v>3230</v>
      </c>
      <c r="G1515" s="95" t="s">
        <v>3293</v>
      </c>
      <c r="H1515" s="95" t="s">
        <v>78</v>
      </c>
      <c r="I1515" s="167" t="s">
        <v>2387</v>
      </c>
      <c r="J1515" s="168" t="str">
        <f>LEFT(DLILibrary[[#This Row],[DLI]], 3)</f>
        <v>DLI</v>
      </c>
      <c r="K1515" s="137">
        <v>9.7159999999999993</v>
      </c>
      <c r="L1515" s="137">
        <f>IF(DLILibrary[[#This Row],[DLI/DLR]]="DLI",IF(J1516="DLR",0,DLILibrary[[#This Row],[Value of DLI (in mln)]]),DLILibrary[[#This Row],[Value of DLI (in mln)]])</f>
        <v>9.7159999999999993</v>
      </c>
      <c r="M1515" s="239">
        <f>IF(DLILibrary[[#This Row],[DLI/DLR]]="DLI",DLILibrary[[#This Row],[Value of DLI (in mln)]]/(VLOOKUP(DLILibrary[[#This Row],[Project ID]],'RBF Projects'!A:U,12,FALSE)),0)</f>
        <v>0.16666666666666666</v>
      </c>
      <c r="N1515" s="95" t="s">
        <v>62</v>
      </c>
      <c r="O1515" s="138" t="s">
        <v>472</v>
      </c>
      <c r="P1515" s="76" t="s">
        <v>28</v>
      </c>
      <c r="Q1515" s="95" t="s">
        <v>2396</v>
      </c>
      <c r="R1515" s="76" t="s">
        <v>62</v>
      </c>
    </row>
    <row r="1516" spans="1:18" x14ac:dyDescent="0.2">
      <c r="A1516" s="76" t="s">
        <v>2009</v>
      </c>
      <c r="B1516" s="95" t="s">
        <v>143</v>
      </c>
      <c r="C1516" s="76" t="s">
        <v>23</v>
      </c>
      <c r="D1516" s="76" t="s">
        <v>59</v>
      </c>
      <c r="E1516" s="95" t="s">
        <v>36</v>
      </c>
      <c r="F1516" s="95" t="s">
        <v>3238</v>
      </c>
      <c r="G1516" s="95" t="s">
        <v>3243</v>
      </c>
      <c r="H1516" s="95" t="s">
        <v>78</v>
      </c>
      <c r="I1516" s="135" t="s">
        <v>2389</v>
      </c>
      <c r="J1516" s="136" t="str">
        <f>LEFT(DLILibrary[[#This Row],[DLI]], 3)</f>
        <v>DLI</v>
      </c>
      <c r="K1516" s="137">
        <v>9.7159999999999993</v>
      </c>
      <c r="L1516" s="137">
        <f>IF(DLILibrary[[#This Row],[DLI/DLR]]="DLI",IF(J1517="DLR",0,DLILibrary[[#This Row],[Value of DLI (in mln)]]),DLILibrary[[#This Row],[Value of DLI (in mln)]])</f>
        <v>9.7159999999999993</v>
      </c>
      <c r="M1516" s="239">
        <f>IF(DLILibrary[[#This Row],[DLI/DLR]]="DLI",DLILibrary[[#This Row],[Value of DLI (in mln)]]/(VLOOKUP(DLILibrary[[#This Row],[Project ID]],'RBF Projects'!A:U,12,FALSE)),0)</f>
        <v>0.16666666666666666</v>
      </c>
      <c r="N1516" s="95" t="s">
        <v>61</v>
      </c>
      <c r="O1516" s="45" t="s">
        <v>2393</v>
      </c>
      <c r="P1516" s="76" t="s">
        <v>28</v>
      </c>
      <c r="Q1516" s="95" t="s">
        <v>2397</v>
      </c>
      <c r="R1516" s="76" t="s">
        <v>62</v>
      </c>
    </row>
    <row r="1517" spans="1:18" x14ac:dyDescent="0.2">
      <c r="A1517" s="76" t="s">
        <v>2009</v>
      </c>
      <c r="B1517" s="95" t="s">
        <v>143</v>
      </c>
      <c r="C1517" s="76" t="s">
        <v>23</v>
      </c>
      <c r="D1517" s="76" t="s">
        <v>59</v>
      </c>
      <c r="E1517" s="95" t="s">
        <v>36</v>
      </c>
      <c r="F1517" s="95" t="s">
        <v>3230</v>
      </c>
      <c r="G1517" s="95" t="s">
        <v>3293</v>
      </c>
      <c r="H1517" s="95" t="s">
        <v>78</v>
      </c>
      <c r="I1517" s="135" t="s">
        <v>2390</v>
      </c>
      <c r="J1517" s="136" t="str">
        <f>LEFT(DLILibrary[[#This Row],[DLI]], 3)</f>
        <v>DLI</v>
      </c>
      <c r="K1517" s="137">
        <v>9.7159999999999993</v>
      </c>
      <c r="L1517" s="137">
        <f>IF(DLILibrary[[#This Row],[DLI/DLR]]="DLI",IF(J1518="DLR",0,DLILibrary[[#This Row],[Value of DLI (in mln)]]),DLILibrary[[#This Row],[Value of DLI (in mln)]])</f>
        <v>9.7159999999999993</v>
      </c>
      <c r="M1517" s="239">
        <f>IF(DLILibrary[[#This Row],[DLI/DLR]]="DLI",DLILibrary[[#This Row],[Value of DLI (in mln)]]/(VLOOKUP(DLILibrary[[#This Row],[Project ID]],'RBF Projects'!A:U,12,FALSE)),0)</f>
        <v>0.16666666666666666</v>
      </c>
      <c r="N1517" s="95" t="s">
        <v>61</v>
      </c>
      <c r="O1517" s="45" t="s">
        <v>2394</v>
      </c>
      <c r="P1517" s="76" t="s">
        <v>28</v>
      </c>
      <c r="Q1517" s="95" t="s">
        <v>2398</v>
      </c>
      <c r="R1517" s="76" t="s">
        <v>62</v>
      </c>
    </row>
    <row r="1518" spans="1:18" x14ac:dyDescent="0.2">
      <c r="A1518" s="76" t="s">
        <v>2009</v>
      </c>
      <c r="B1518" s="95" t="s">
        <v>143</v>
      </c>
      <c r="C1518" s="76" t="s">
        <v>23</v>
      </c>
      <c r="D1518" s="76" t="s">
        <v>59</v>
      </c>
      <c r="E1518" s="95" t="s">
        <v>36</v>
      </c>
      <c r="F1518" s="95" t="s">
        <v>3230</v>
      </c>
      <c r="G1518" s="95" t="s">
        <v>3293</v>
      </c>
      <c r="H1518" s="95" t="s">
        <v>78</v>
      </c>
      <c r="I1518" s="135" t="s">
        <v>2391</v>
      </c>
      <c r="J1518" s="136" t="str">
        <f>LEFT(DLILibrary[[#This Row],[DLI]], 3)</f>
        <v>DLI</v>
      </c>
      <c r="K1518" s="137">
        <v>9.7159999999999993</v>
      </c>
      <c r="L1518" s="137">
        <f>IF(DLILibrary[[#This Row],[DLI/DLR]]="DLI",IF(J1519="DLR",0,DLILibrary[[#This Row],[Value of DLI (in mln)]]),DLILibrary[[#This Row],[Value of DLI (in mln)]])</f>
        <v>9.7159999999999993</v>
      </c>
      <c r="M1518" s="239">
        <f>IF(DLILibrary[[#This Row],[DLI/DLR]]="DLI",DLILibrary[[#This Row],[Value of DLI (in mln)]]/(VLOOKUP(DLILibrary[[#This Row],[Project ID]],'RBF Projects'!A:U,12,FALSE)),0)</f>
        <v>0.16666666666666666</v>
      </c>
      <c r="N1518" s="95" t="s">
        <v>61</v>
      </c>
      <c r="O1518" s="45" t="s">
        <v>2393</v>
      </c>
      <c r="P1518" s="76" t="s">
        <v>28</v>
      </c>
      <c r="Q1518" s="95" t="s">
        <v>2399</v>
      </c>
      <c r="R1518" s="76" t="s">
        <v>62</v>
      </c>
    </row>
    <row r="1519" spans="1:18" x14ac:dyDescent="0.2">
      <c r="A1519" s="76" t="s">
        <v>2009</v>
      </c>
      <c r="B1519" s="95" t="s">
        <v>143</v>
      </c>
      <c r="C1519" s="76" t="s">
        <v>23</v>
      </c>
      <c r="D1519" s="76" t="s">
        <v>59</v>
      </c>
      <c r="E1519" s="95" t="s">
        <v>36</v>
      </c>
      <c r="F1519" s="95" t="s">
        <v>3232</v>
      </c>
      <c r="G1519" s="95" t="s">
        <v>2831</v>
      </c>
      <c r="H1519" s="95" t="s">
        <v>78</v>
      </c>
      <c r="I1519" s="135" t="s">
        <v>2392</v>
      </c>
      <c r="J1519" s="136" t="str">
        <f>LEFT(DLILibrary[[#This Row],[DLI]], 3)</f>
        <v>DLI</v>
      </c>
      <c r="K1519" s="137">
        <v>9.7159999999999993</v>
      </c>
      <c r="L1519" s="137">
        <f>IF(DLILibrary[[#This Row],[DLI/DLR]]="DLI",IF(J1520="DLR",0,DLILibrary[[#This Row],[Value of DLI (in mln)]]),DLILibrary[[#This Row],[Value of DLI (in mln)]])</f>
        <v>9.7159999999999993</v>
      </c>
      <c r="M1519" s="239">
        <f>IF(DLILibrary[[#This Row],[DLI/DLR]]="DLI",DLILibrary[[#This Row],[Value of DLI (in mln)]]/(VLOOKUP(DLILibrary[[#This Row],[Project ID]],'RBF Projects'!A:U,12,FALSE)),0)</f>
        <v>0.16666666666666666</v>
      </c>
      <c r="N1519" s="95" t="s">
        <v>62</v>
      </c>
      <c r="O1519" s="138" t="s">
        <v>472</v>
      </c>
      <c r="P1519" s="76" t="s">
        <v>28</v>
      </c>
      <c r="Q1519" s="95" t="s">
        <v>2400</v>
      </c>
      <c r="R1519" s="76" t="s">
        <v>62</v>
      </c>
    </row>
    <row r="1520" spans="1:18" s="78" customFormat="1" x14ac:dyDescent="0.2">
      <c r="A1520" s="77" t="s">
        <v>600</v>
      </c>
      <c r="B1520" s="78" t="s">
        <v>147</v>
      </c>
      <c r="C1520" s="77" t="s">
        <v>23</v>
      </c>
      <c r="D1520" s="77" t="s">
        <v>59</v>
      </c>
      <c r="E1520" s="78" t="s">
        <v>102</v>
      </c>
      <c r="F1520" s="78" t="s">
        <v>3235</v>
      </c>
      <c r="G1520" s="78" t="s">
        <v>3261</v>
      </c>
      <c r="H1520" s="78" t="s">
        <v>75</v>
      </c>
      <c r="I1520" s="129" t="s">
        <v>2992</v>
      </c>
      <c r="J1520" s="130" t="str">
        <f>LEFT(DLILibrary[[#This Row],[DLI]], 3)</f>
        <v>DLI</v>
      </c>
      <c r="K1520" s="131">
        <v>2.5</v>
      </c>
      <c r="L1520" s="131">
        <f>IF(DLILibrary[[#This Row],[DLI/DLR]]="DLI",IF(J1521="DLR",0,DLILibrary[[#This Row],[Value of DLI (in mln)]]),DLILibrary[[#This Row],[Value of DLI (in mln)]])</f>
        <v>2.5</v>
      </c>
      <c r="M1520" s="239">
        <f>IF(DLILibrary[[#This Row],[DLI/DLR]]="DLI",DLILibrary[[#This Row],[Value of DLI (in mln)]]/(VLOOKUP(DLILibrary[[#This Row],[Project ID]],'RBF Projects'!A:U,12,FALSE)),0)</f>
        <v>5.0125313283208017E-2</v>
      </c>
      <c r="N1520" s="78" t="s">
        <v>62</v>
      </c>
      <c r="O1520" s="133" t="s">
        <v>472</v>
      </c>
      <c r="P1520" s="77" t="s">
        <v>29</v>
      </c>
      <c r="Q1520" s="78" t="s">
        <v>2405</v>
      </c>
      <c r="R1520" s="77" t="s">
        <v>2279</v>
      </c>
    </row>
    <row r="1521" spans="1:18" x14ac:dyDescent="0.2">
      <c r="A1521" s="76" t="s">
        <v>600</v>
      </c>
      <c r="B1521" s="95" t="s">
        <v>147</v>
      </c>
      <c r="C1521" s="76" t="s">
        <v>23</v>
      </c>
      <c r="D1521" s="76" t="s">
        <v>59</v>
      </c>
      <c r="E1521" s="95" t="s">
        <v>102</v>
      </c>
      <c r="F1521" s="95" t="s">
        <v>2810</v>
      </c>
      <c r="G1521" s="95" t="s">
        <v>2813</v>
      </c>
      <c r="H1521" s="95" t="s">
        <v>75</v>
      </c>
      <c r="I1521" s="135" t="s">
        <v>3197</v>
      </c>
      <c r="J1521" s="136" t="str">
        <f>LEFT(DLILibrary[[#This Row],[DLI]], 3)</f>
        <v>DLI</v>
      </c>
      <c r="K1521" s="137">
        <v>2.5</v>
      </c>
      <c r="L1521" s="137">
        <f>IF(DLILibrary[[#This Row],[DLI/DLR]]="DLI",IF(J1522="DLR",0,DLILibrary[[#This Row],[Value of DLI (in mln)]]),DLILibrary[[#This Row],[Value of DLI (in mln)]])</f>
        <v>2.5</v>
      </c>
      <c r="M1521" s="239">
        <f>IF(DLILibrary[[#This Row],[DLI/DLR]]="DLI",DLILibrary[[#This Row],[Value of DLI (in mln)]]/(VLOOKUP(DLILibrary[[#This Row],[Project ID]],'RBF Projects'!A:U,12,FALSE)),0)</f>
        <v>5.0125313283208017E-2</v>
      </c>
      <c r="N1521" s="95" t="s">
        <v>62</v>
      </c>
      <c r="O1521" s="138" t="s">
        <v>472</v>
      </c>
      <c r="P1521" s="76" t="s">
        <v>29</v>
      </c>
      <c r="Q1521" s="95" t="s">
        <v>2408</v>
      </c>
      <c r="R1521" s="76" t="s">
        <v>2279</v>
      </c>
    </row>
    <row r="1522" spans="1:18" x14ac:dyDescent="0.2">
      <c r="A1522" s="76" t="s">
        <v>600</v>
      </c>
      <c r="B1522" s="95" t="s">
        <v>147</v>
      </c>
      <c r="C1522" s="76" t="s">
        <v>23</v>
      </c>
      <c r="D1522" s="76" t="s">
        <v>59</v>
      </c>
      <c r="E1522" s="95" t="s">
        <v>102</v>
      </c>
      <c r="F1522" s="95" t="s">
        <v>3232</v>
      </c>
      <c r="G1522" s="95" t="s">
        <v>2830</v>
      </c>
      <c r="H1522" s="95" t="s">
        <v>352</v>
      </c>
      <c r="I1522" s="135" t="s">
        <v>2403</v>
      </c>
      <c r="J1522" s="136" t="str">
        <f>LEFT(DLILibrary[[#This Row],[DLI]], 3)</f>
        <v>DLI</v>
      </c>
      <c r="K1522" s="137">
        <v>3</v>
      </c>
      <c r="L1522" s="137">
        <f>IF(DLILibrary[[#This Row],[DLI/DLR]]="DLI",IF(J1523="DLR",0,DLILibrary[[#This Row],[Value of DLI (in mln)]]),DLILibrary[[#This Row],[Value of DLI (in mln)]])</f>
        <v>3</v>
      </c>
      <c r="M1522" s="239">
        <f>IF(DLILibrary[[#This Row],[DLI/DLR]]="DLI",DLILibrary[[#This Row],[Value of DLI (in mln)]]/(VLOOKUP(DLILibrary[[#This Row],[Project ID]],'RBF Projects'!A:U,12,FALSE)),0)</f>
        <v>6.0150375939849621E-2</v>
      </c>
      <c r="N1522" s="95" t="s">
        <v>62</v>
      </c>
      <c r="O1522" s="138" t="s">
        <v>472</v>
      </c>
      <c r="P1522" s="76" t="s">
        <v>29</v>
      </c>
      <c r="Q1522" s="95" t="s">
        <v>2406</v>
      </c>
      <c r="R1522" s="76" t="s">
        <v>2279</v>
      </c>
    </row>
    <row r="1523" spans="1:18" x14ac:dyDescent="0.2">
      <c r="A1523" s="76" t="s">
        <v>600</v>
      </c>
      <c r="B1523" s="95" t="s">
        <v>147</v>
      </c>
      <c r="C1523" s="76" t="s">
        <v>23</v>
      </c>
      <c r="D1523" s="76" t="s">
        <v>59</v>
      </c>
      <c r="E1523" s="95" t="s">
        <v>102</v>
      </c>
      <c r="F1523" s="95" t="s">
        <v>3238</v>
      </c>
      <c r="G1523" s="95" t="s">
        <v>3278</v>
      </c>
      <c r="H1523" s="95" t="s">
        <v>352</v>
      </c>
      <c r="I1523" s="135" t="s">
        <v>2404</v>
      </c>
      <c r="J1523" s="136" t="str">
        <f>LEFT(DLILibrary[[#This Row],[DLI]], 3)</f>
        <v>DLI</v>
      </c>
      <c r="K1523" s="137">
        <v>2</v>
      </c>
      <c r="L1523" s="137">
        <f>IF(DLILibrary[[#This Row],[DLI/DLR]]="DLI",IF(J1524="DLR",0,DLILibrary[[#This Row],[Value of DLI (in mln)]]),DLILibrary[[#This Row],[Value of DLI (in mln)]])</f>
        <v>2</v>
      </c>
      <c r="M1523" s="239">
        <f>IF(DLILibrary[[#This Row],[DLI/DLR]]="DLI",DLILibrary[[#This Row],[Value of DLI (in mln)]]/(VLOOKUP(DLILibrary[[#This Row],[Project ID]],'RBF Projects'!A:U,12,FALSE)),0)</f>
        <v>4.0100250626566414E-2</v>
      </c>
      <c r="N1523" s="95" t="s">
        <v>61</v>
      </c>
      <c r="O1523" s="45" t="s">
        <v>2409</v>
      </c>
      <c r="P1523" s="76" t="s">
        <v>29</v>
      </c>
      <c r="Q1523" s="95" t="s">
        <v>2407</v>
      </c>
      <c r="R1523" s="76" t="s">
        <v>2279</v>
      </c>
    </row>
    <row r="1524" spans="1:18" x14ac:dyDescent="0.2">
      <c r="A1524" s="76" t="s">
        <v>600</v>
      </c>
      <c r="B1524" s="95" t="s">
        <v>147</v>
      </c>
      <c r="C1524" s="76" t="s">
        <v>23</v>
      </c>
      <c r="D1524" s="76" t="s">
        <v>59</v>
      </c>
      <c r="E1524" s="95" t="s">
        <v>102</v>
      </c>
      <c r="F1524" s="95" t="s">
        <v>2810</v>
      </c>
      <c r="G1524" s="95" t="s">
        <v>2813</v>
      </c>
      <c r="H1524" s="95" t="s">
        <v>352</v>
      </c>
      <c r="I1524" s="135" t="s">
        <v>3000</v>
      </c>
      <c r="J1524" s="136" t="str">
        <f>LEFT(DLILibrary[[#This Row],[DLI]], 3)</f>
        <v>DLI</v>
      </c>
      <c r="K1524" s="137">
        <v>2.5</v>
      </c>
      <c r="L1524" s="137">
        <f>IF(DLILibrary[[#This Row],[DLI/DLR]]="DLI",IF(J1525="DLR",0,DLILibrary[[#This Row],[Value of DLI (in mln)]]),DLILibrary[[#This Row],[Value of DLI (in mln)]])</f>
        <v>2.5</v>
      </c>
      <c r="M1524" s="239">
        <f>IF(DLILibrary[[#This Row],[DLI/DLR]]="DLI",DLILibrary[[#This Row],[Value of DLI (in mln)]]/(VLOOKUP(DLILibrary[[#This Row],[Project ID]],'RBF Projects'!A:U,12,FALSE)),0)</f>
        <v>5.0125313283208017E-2</v>
      </c>
      <c r="N1524" s="95" t="s">
        <v>62</v>
      </c>
      <c r="O1524" s="138" t="s">
        <v>472</v>
      </c>
      <c r="P1524" s="76" t="s">
        <v>29</v>
      </c>
      <c r="Q1524" s="95" t="s">
        <v>2410</v>
      </c>
      <c r="R1524" s="76" t="s">
        <v>2279</v>
      </c>
    </row>
    <row r="1525" spans="1:18" x14ac:dyDescent="0.2">
      <c r="A1525" s="76" t="s">
        <v>600</v>
      </c>
      <c r="B1525" s="95" t="s">
        <v>147</v>
      </c>
      <c r="C1525" s="76" t="s">
        <v>23</v>
      </c>
      <c r="D1525" s="76" t="s">
        <v>59</v>
      </c>
      <c r="E1525" s="95" t="s">
        <v>102</v>
      </c>
      <c r="F1525" s="95" t="s">
        <v>2810</v>
      </c>
      <c r="G1525" s="95" t="s">
        <v>2813</v>
      </c>
      <c r="H1525" s="95" t="s">
        <v>352</v>
      </c>
      <c r="I1525" s="135" t="s">
        <v>3198</v>
      </c>
      <c r="J1525" s="136" t="str">
        <f>LEFT(DLILibrary[[#This Row],[DLI]], 3)</f>
        <v>DLI</v>
      </c>
      <c r="K1525" s="137">
        <v>2.5</v>
      </c>
      <c r="L1525" s="137">
        <f>IF(DLILibrary[[#This Row],[DLI/DLR]]="DLI",IF(J1526="DLR",0,DLILibrary[[#This Row],[Value of DLI (in mln)]]),DLILibrary[[#This Row],[Value of DLI (in mln)]])</f>
        <v>2.5</v>
      </c>
      <c r="M1525" s="239">
        <f>IF(DLILibrary[[#This Row],[DLI/DLR]]="DLI",DLILibrary[[#This Row],[Value of DLI (in mln)]]/(VLOOKUP(DLILibrary[[#This Row],[Project ID]],'RBF Projects'!A:U,12,FALSE)),0)</f>
        <v>5.0125313283208017E-2</v>
      </c>
      <c r="N1525" s="95" t="s">
        <v>62</v>
      </c>
      <c r="O1525" s="138" t="s">
        <v>472</v>
      </c>
      <c r="P1525" s="76" t="s">
        <v>29</v>
      </c>
      <c r="Q1525" s="95" t="s">
        <v>2411</v>
      </c>
      <c r="R1525" s="76" t="s">
        <v>2279</v>
      </c>
    </row>
    <row r="1526" spans="1:18" x14ac:dyDescent="0.2">
      <c r="A1526" s="76" t="s">
        <v>600</v>
      </c>
      <c r="B1526" s="95" t="s">
        <v>147</v>
      </c>
      <c r="C1526" s="76" t="s">
        <v>23</v>
      </c>
      <c r="D1526" s="76" t="s">
        <v>59</v>
      </c>
      <c r="E1526" s="95" t="s">
        <v>102</v>
      </c>
      <c r="F1526" s="95" t="s">
        <v>3232</v>
      </c>
      <c r="G1526" s="95" t="s">
        <v>2831</v>
      </c>
      <c r="H1526" s="95" t="s">
        <v>352</v>
      </c>
      <c r="I1526" s="135" t="s">
        <v>2412</v>
      </c>
      <c r="J1526" s="136" t="str">
        <f>LEFT(DLILibrary[[#This Row],[DLI]], 3)</f>
        <v>DLI</v>
      </c>
      <c r="K1526" s="137">
        <v>2.5</v>
      </c>
      <c r="L1526" s="137">
        <f>IF(DLILibrary[[#This Row],[DLI/DLR]]="DLI",IF(J1527="DLR",0,DLILibrary[[#This Row],[Value of DLI (in mln)]]),DLILibrary[[#This Row],[Value of DLI (in mln)]])</f>
        <v>2.5</v>
      </c>
      <c r="M1526" s="239">
        <f>IF(DLILibrary[[#This Row],[DLI/DLR]]="DLI",DLILibrary[[#This Row],[Value of DLI (in mln)]]/(VLOOKUP(DLILibrary[[#This Row],[Project ID]],'RBF Projects'!A:U,12,FALSE)),0)</f>
        <v>5.0125313283208017E-2</v>
      </c>
      <c r="N1526" s="95" t="s">
        <v>62</v>
      </c>
      <c r="O1526" s="138" t="s">
        <v>472</v>
      </c>
      <c r="P1526" s="76" t="s">
        <v>29</v>
      </c>
      <c r="Q1526" s="95" t="s">
        <v>2413</v>
      </c>
      <c r="R1526" s="76" t="s">
        <v>2279</v>
      </c>
    </row>
    <row r="1527" spans="1:18" x14ac:dyDescent="0.2">
      <c r="A1527" s="76" t="s">
        <v>600</v>
      </c>
      <c r="B1527" s="95" t="s">
        <v>147</v>
      </c>
      <c r="C1527" s="76" t="s">
        <v>23</v>
      </c>
      <c r="D1527" s="76" t="s">
        <v>59</v>
      </c>
      <c r="E1527" s="95" t="s">
        <v>102</v>
      </c>
      <c r="F1527" s="95" t="s">
        <v>2810</v>
      </c>
      <c r="G1527" s="95" t="s">
        <v>2818</v>
      </c>
      <c r="H1527" s="95" t="s">
        <v>352</v>
      </c>
      <c r="I1527" s="135" t="s">
        <v>3199</v>
      </c>
      <c r="J1527" s="136" t="str">
        <f>LEFT(DLILibrary[[#This Row],[DLI]], 3)</f>
        <v>DLI</v>
      </c>
      <c r="K1527" s="137">
        <v>2.5</v>
      </c>
      <c r="L1527" s="137">
        <f>IF(DLILibrary[[#This Row],[DLI/DLR]]="DLI",IF(J1528="DLR",0,DLILibrary[[#This Row],[Value of DLI (in mln)]]),DLILibrary[[#This Row],[Value of DLI (in mln)]])</f>
        <v>2.5</v>
      </c>
      <c r="M1527" s="239">
        <f>IF(DLILibrary[[#This Row],[DLI/DLR]]="DLI",DLILibrary[[#This Row],[Value of DLI (in mln)]]/(VLOOKUP(DLILibrary[[#This Row],[Project ID]],'RBF Projects'!A:U,12,FALSE)),0)</f>
        <v>5.0125313283208017E-2</v>
      </c>
      <c r="N1527" s="95" t="s">
        <v>61</v>
      </c>
      <c r="O1527" s="45" t="s">
        <v>2414</v>
      </c>
      <c r="P1527" s="76" t="s">
        <v>29</v>
      </c>
      <c r="Q1527" s="95" t="s">
        <v>2415</v>
      </c>
      <c r="R1527" s="76" t="s">
        <v>2279</v>
      </c>
    </row>
    <row r="1528" spans="1:18" x14ac:dyDescent="0.2">
      <c r="A1528" s="76" t="s">
        <v>600</v>
      </c>
      <c r="B1528" s="95" t="s">
        <v>147</v>
      </c>
      <c r="C1528" s="76" t="s">
        <v>23</v>
      </c>
      <c r="D1528" s="76" t="s">
        <v>59</v>
      </c>
      <c r="E1528" s="95" t="s">
        <v>102</v>
      </c>
      <c r="F1528" s="95" t="s">
        <v>2810</v>
      </c>
      <c r="G1528" s="95" t="s">
        <v>3467</v>
      </c>
      <c r="H1528" s="95" t="s">
        <v>352</v>
      </c>
      <c r="I1528" s="135" t="s">
        <v>2416</v>
      </c>
      <c r="J1528" s="136" t="str">
        <f>LEFT(DLILibrary[[#This Row],[DLI]], 3)</f>
        <v>DLI</v>
      </c>
      <c r="K1528" s="137">
        <v>2.5</v>
      </c>
      <c r="L1528" s="137">
        <f>IF(DLILibrary[[#This Row],[DLI/DLR]]="DLI",IF(J1529="DLR",0,DLILibrary[[#This Row],[Value of DLI (in mln)]]),DLILibrary[[#This Row],[Value of DLI (in mln)]])</f>
        <v>2.5</v>
      </c>
      <c r="M1528" s="239">
        <f>IF(DLILibrary[[#This Row],[DLI/DLR]]="DLI",DLILibrary[[#This Row],[Value of DLI (in mln)]]/(VLOOKUP(DLILibrary[[#This Row],[Project ID]],'RBF Projects'!A:U,12,FALSE)),0)</f>
        <v>5.0125313283208017E-2</v>
      </c>
      <c r="N1528" s="95" t="s">
        <v>62</v>
      </c>
      <c r="O1528" s="138" t="s">
        <v>472</v>
      </c>
      <c r="P1528" s="76" t="s">
        <v>29</v>
      </c>
      <c r="Q1528" s="95" t="s">
        <v>2410</v>
      </c>
      <c r="R1528" s="76" t="s">
        <v>2278</v>
      </c>
    </row>
    <row r="1529" spans="1:18" x14ac:dyDescent="0.2">
      <c r="A1529" s="76" t="s">
        <v>600</v>
      </c>
      <c r="B1529" s="95" t="s">
        <v>147</v>
      </c>
      <c r="C1529" s="76" t="s">
        <v>23</v>
      </c>
      <c r="D1529" s="76" t="s">
        <v>59</v>
      </c>
      <c r="E1529" s="95" t="s">
        <v>102</v>
      </c>
      <c r="F1529" s="95" t="s">
        <v>3232</v>
      </c>
      <c r="G1529" s="95" t="s">
        <v>3240</v>
      </c>
      <c r="H1529" s="95" t="s">
        <v>352</v>
      </c>
      <c r="I1529" s="135" t="s">
        <v>2417</v>
      </c>
      <c r="J1529" s="136" t="str">
        <f>LEFT(DLILibrary[[#This Row],[DLI]], 3)</f>
        <v>DLI</v>
      </c>
      <c r="K1529" s="137">
        <v>2.5</v>
      </c>
      <c r="L1529" s="137">
        <f>IF(DLILibrary[[#This Row],[DLI/DLR]]="DLI",IF(J1530="DLR",0,DLILibrary[[#This Row],[Value of DLI (in mln)]]),DLILibrary[[#This Row],[Value of DLI (in mln)]])</f>
        <v>2.5</v>
      </c>
      <c r="M1529" s="239">
        <f>IF(DLILibrary[[#This Row],[DLI/DLR]]="DLI",DLILibrary[[#This Row],[Value of DLI (in mln)]]/(VLOOKUP(DLILibrary[[#This Row],[Project ID]],'RBF Projects'!A:U,12,FALSE)),0)</f>
        <v>5.0125313283208017E-2</v>
      </c>
      <c r="N1529" s="95" t="s">
        <v>62</v>
      </c>
      <c r="O1529" s="138" t="s">
        <v>472</v>
      </c>
      <c r="P1529" s="76" t="s">
        <v>29</v>
      </c>
      <c r="Q1529" s="95" t="s">
        <v>2418</v>
      </c>
      <c r="R1529" s="76" t="s">
        <v>2279</v>
      </c>
    </row>
    <row r="1530" spans="1:18" x14ac:dyDescent="0.2">
      <c r="A1530" s="76" t="s">
        <v>600</v>
      </c>
      <c r="B1530" s="95" t="s">
        <v>147</v>
      </c>
      <c r="C1530" s="76" t="s">
        <v>23</v>
      </c>
      <c r="D1530" s="76" t="s">
        <v>59</v>
      </c>
      <c r="E1530" s="95" t="s">
        <v>102</v>
      </c>
      <c r="F1530" s="95" t="s">
        <v>3238</v>
      </c>
      <c r="G1530" s="95" t="s">
        <v>3276</v>
      </c>
      <c r="H1530" s="95" t="s">
        <v>352</v>
      </c>
      <c r="I1530" s="135" t="s">
        <v>2419</v>
      </c>
      <c r="J1530" s="136" t="str">
        <f>LEFT(DLILibrary[[#This Row],[DLI]], 3)</f>
        <v>DLI</v>
      </c>
      <c r="K1530" s="137">
        <v>2</v>
      </c>
      <c r="L1530" s="137">
        <f>IF(DLILibrary[[#This Row],[DLI/DLR]]="DLI",IF(J1531="DLR",0,DLILibrary[[#This Row],[Value of DLI (in mln)]]),DLILibrary[[#This Row],[Value of DLI (in mln)]])</f>
        <v>2</v>
      </c>
      <c r="M1530" s="239">
        <f>IF(DLILibrary[[#This Row],[DLI/DLR]]="DLI",DLILibrary[[#This Row],[Value of DLI (in mln)]]/(VLOOKUP(DLILibrary[[#This Row],[Project ID]],'RBF Projects'!A:U,12,FALSE)),0)</f>
        <v>4.0100250626566414E-2</v>
      </c>
      <c r="N1530" s="95" t="s">
        <v>62</v>
      </c>
      <c r="O1530" s="138" t="s">
        <v>472</v>
      </c>
      <c r="P1530" s="76" t="s">
        <v>29</v>
      </c>
      <c r="Q1530" s="95" t="s">
        <v>2420</v>
      </c>
      <c r="R1530" s="76" t="s">
        <v>2279</v>
      </c>
    </row>
    <row r="1531" spans="1:18" x14ac:dyDescent="0.2">
      <c r="A1531" s="76" t="s">
        <v>600</v>
      </c>
      <c r="B1531" s="95" t="s">
        <v>147</v>
      </c>
      <c r="C1531" s="76" t="s">
        <v>23</v>
      </c>
      <c r="D1531" s="76" t="s">
        <v>59</v>
      </c>
      <c r="E1531" s="95" t="s">
        <v>102</v>
      </c>
      <c r="F1531" s="95" t="s">
        <v>3231</v>
      </c>
      <c r="G1531" s="95" t="s">
        <v>3266</v>
      </c>
      <c r="H1531" s="95" t="s">
        <v>352</v>
      </c>
      <c r="I1531" s="135" t="s">
        <v>2421</v>
      </c>
      <c r="J1531" s="136" t="str">
        <f>LEFT(DLILibrary[[#This Row],[DLI]], 3)</f>
        <v>DLI</v>
      </c>
      <c r="K1531" s="137">
        <v>3</v>
      </c>
      <c r="L1531" s="137">
        <f>IF(DLILibrary[[#This Row],[DLI/DLR]]="DLI",IF(J1532="DLR",0,DLILibrary[[#This Row],[Value of DLI (in mln)]]),DLILibrary[[#This Row],[Value of DLI (in mln)]])</f>
        <v>3</v>
      </c>
      <c r="M1531" s="239">
        <f>IF(DLILibrary[[#This Row],[DLI/DLR]]="DLI",DLILibrary[[#This Row],[Value of DLI (in mln)]]/(VLOOKUP(DLILibrary[[#This Row],[Project ID]],'RBF Projects'!A:U,12,FALSE)),0)</f>
        <v>6.0150375939849621E-2</v>
      </c>
      <c r="N1531" s="95" t="s">
        <v>61</v>
      </c>
      <c r="O1531" s="45" t="s">
        <v>2422</v>
      </c>
      <c r="P1531" s="76" t="s">
        <v>29</v>
      </c>
      <c r="Q1531" s="95" t="s">
        <v>2423</v>
      </c>
      <c r="R1531" s="76" t="s">
        <v>2279</v>
      </c>
    </row>
    <row r="1532" spans="1:18" x14ac:dyDescent="0.2">
      <c r="A1532" s="76" t="s">
        <v>600</v>
      </c>
      <c r="B1532" s="95" t="s">
        <v>147</v>
      </c>
      <c r="C1532" s="76" t="s">
        <v>23</v>
      </c>
      <c r="D1532" s="76" t="s">
        <v>59</v>
      </c>
      <c r="E1532" s="95" t="s">
        <v>102</v>
      </c>
      <c r="F1532" s="95" t="s">
        <v>2810</v>
      </c>
      <c r="G1532" s="95" t="s">
        <v>2817</v>
      </c>
      <c r="H1532" s="95" t="s">
        <v>352</v>
      </c>
      <c r="I1532" s="135" t="s">
        <v>2999</v>
      </c>
      <c r="J1532" s="136" t="str">
        <f>LEFT(DLILibrary[[#This Row],[DLI]], 3)</f>
        <v>DLI</v>
      </c>
      <c r="K1532" s="137">
        <v>2.5</v>
      </c>
      <c r="L1532" s="137">
        <f>IF(DLILibrary[[#This Row],[DLI/DLR]]="DLI",IF(J1533="DLR",0,DLILibrary[[#This Row],[Value of DLI (in mln)]]),DLILibrary[[#This Row],[Value of DLI (in mln)]])</f>
        <v>2.5</v>
      </c>
      <c r="M1532" s="239">
        <f>IF(DLILibrary[[#This Row],[DLI/DLR]]="DLI",DLILibrary[[#This Row],[Value of DLI (in mln)]]/(VLOOKUP(DLILibrary[[#This Row],[Project ID]],'RBF Projects'!A:U,12,FALSE)),0)</f>
        <v>5.0125313283208017E-2</v>
      </c>
      <c r="N1532" s="95" t="s">
        <v>62</v>
      </c>
      <c r="O1532" s="138" t="s">
        <v>472</v>
      </c>
      <c r="P1532" s="76" t="s">
        <v>29</v>
      </c>
      <c r="Q1532" s="95" t="s">
        <v>3200</v>
      </c>
      <c r="R1532" s="76" t="s">
        <v>2279</v>
      </c>
    </row>
    <row r="1533" spans="1:18" x14ac:dyDescent="0.2">
      <c r="A1533" s="76" t="s">
        <v>600</v>
      </c>
      <c r="B1533" s="95" t="s">
        <v>147</v>
      </c>
      <c r="C1533" s="76" t="s">
        <v>23</v>
      </c>
      <c r="D1533" s="76" t="s">
        <v>59</v>
      </c>
      <c r="E1533" s="95" t="s">
        <v>102</v>
      </c>
      <c r="F1533" s="95" t="s">
        <v>3232</v>
      </c>
      <c r="G1533" s="95" t="s">
        <v>2831</v>
      </c>
      <c r="H1533" s="95" t="s">
        <v>352</v>
      </c>
      <c r="I1533" s="135" t="s">
        <v>2424</v>
      </c>
      <c r="J1533" s="136" t="str">
        <f>LEFT(DLILibrary[[#This Row],[DLI]], 3)</f>
        <v>DLI</v>
      </c>
      <c r="K1533" s="137">
        <v>2.5</v>
      </c>
      <c r="L1533" s="137">
        <f>IF(DLILibrary[[#This Row],[DLI/DLR]]="DLI",IF(J1534="DLR",0,DLILibrary[[#This Row],[Value of DLI (in mln)]]),DLILibrary[[#This Row],[Value of DLI (in mln)]])</f>
        <v>2.5</v>
      </c>
      <c r="M1533" s="239">
        <f>IF(DLILibrary[[#This Row],[DLI/DLR]]="DLI",DLILibrary[[#This Row],[Value of DLI (in mln)]]/(VLOOKUP(DLILibrary[[#This Row],[Project ID]],'RBF Projects'!A:U,12,FALSE)),0)</f>
        <v>5.0125313283208017E-2</v>
      </c>
      <c r="N1533" s="95" t="s">
        <v>62</v>
      </c>
      <c r="O1533" s="138" t="s">
        <v>472</v>
      </c>
      <c r="P1533" s="76" t="s">
        <v>29</v>
      </c>
      <c r="Q1533" s="95" t="s">
        <v>2425</v>
      </c>
      <c r="R1533" s="76" t="s">
        <v>2279</v>
      </c>
    </row>
    <row r="1534" spans="1:18" x14ac:dyDescent="0.2">
      <c r="A1534" s="76" t="s">
        <v>600</v>
      </c>
      <c r="B1534" s="95" t="s">
        <v>147</v>
      </c>
      <c r="C1534" s="76" t="s">
        <v>23</v>
      </c>
      <c r="D1534" s="76" t="s">
        <v>59</v>
      </c>
      <c r="E1534" s="95" t="s">
        <v>102</v>
      </c>
      <c r="F1534" s="95" t="s">
        <v>3238</v>
      </c>
      <c r="G1534" s="95" t="s">
        <v>3243</v>
      </c>
      <c r="H1534" s="95" t="s">
        <v>352</v>
      </c>
      <c r="I1534" s="135" t="s">
        <v>2426</v>
      </c>
      <c r="J1534" s="136" t="str">
        <f>LEFT(DLILibrary[[#This Row],[DLI]], 3)</f>
        <v>DLI</v>
      </c>
      <c r="K1534" s="137">
        <v>2.5</v>
      </c>
      <c r="L1534" s="137">
        <f>IF(DLILibrary[[#This Row],[DLI/DLR]]="DLI",IF(J1535="DLR",0,DLILibrary[[#This Row],[Value of DLI (in mln)]]),DLILibrary[[#This Row],[Value of DLI (in mln)]])</f>
        <v>2.5</v>
      </c>
      <c r="M1534" s="239">
        <f>IF(DLILibrary[[#This Row],[DLI/DLR]]="DLI",DLILibrary[[#This Row],[Value of DLI (in mln)]]/(VLOOKUP(DLILibrary[[#This Row],[Project ID]],'RBF Projects'!A:U,12,FALSE)),0)</f>
        <v>5.0125313283208017E-2</v>
      </c>
      <c r="N1534" s="95" t="s">
        <v>62</v>
      </c>
      <c r="O1534" s="138" t="s">
        <v>472</v>
      </c>
      <c r="P1534" s="76" t="s">
        <v>29</v>
      </c>
      <c r="Q1534" s="95" t="s">
        <v>2427</v>
      </c>
      <c r="R1534" s="76" t="s">
        <v>2279</v>
      </c>
    </row>
    <row r="1535" spans="1:18" x14ac:dyDescent="0.2">
      <c r="A1535" s="76" t="s">
        <v>600</v>
      </c>
      <c r="B1535" s="95" t="s">
        <v>147</v>
      </c>
      <c r="C1535" s="76" t="s">
        <v>23</v>
      </c>
      <c r="D1535" s="76" t="s">
        <v>59</v>
      </c>
      <c r="E1535" s="95" t="s">
        <v>102</v>
      </c>
      <c r="F1535" s="95" t="s">
        <v>3238</v>
      </c>
      <c r="G1535" s="95" t="s">
        <v>3277</v>
      </c>
      <c r="H1535" s="95" t="s">
        <v>352</v>
      </c>
      <c r="I1535" s="135" t="s">
        <v>2428</v>
      </c>
      <c r="J1535" s="136" t="str">
        <f>LEFT(DLILibrary[[#This Row],[DLI]], 3)</f>
        <v>DLI</v>
      </c>
      <c r="K1535" s="137">
        <v>2.5</v>
      </c>
      <c r="L1535" s="137">
        <f>IF(DLILibrary[[#This Row],[DLI/DLR]]="DLI",IF(J1536="DLR",0,DLILibrary[[#This Row],[Value of DLI (in mln)]]),DLILibrary[[#This Row],[Value of DLI (in mln)]])</f>
        <v>2.5</v>
      </c>
      <c r="M1535" s="239">
        <f>IF(DLILibrary[[#This Row],[DLI/DLR]]="DLI",DLILibrary[[#This Row],[Value of DLI (in mln)]]/(VLOOKUP(DLILibrary[[#This Row],[Project ID]],'RBF Projects'!A:U,12,FALSE)),0)</f>
        <v>5.0125313283208017E-2</v>
      </c>
      <c r="N1535" s="95" t="s">
        <v>61</v>
      </c>
      <c r="O1535" s="45" t="s">
        <v>2429</v>
      </c>
      <c r="P1535" s="76" t="s">
        <v>29</v>
      </c>
      <c r="Q1535" s="95" t="s">
        <v>2430</v>
      </c>
      <c r="R1535" s="76" t="s">
        <v>2279</v>
      </c>
    </row>
    <row r="1536" spans="1:18" x14ac:dyDescent="0.2">
      <c r="A1536" s="76" t="s">
        <v>600</v>
      </c>
      <c r="B1536" s="95" t="s">
        <v>147</v>
      </c>
      <c r="C1536" s="76" t="s">
        <v>23</v>
      </c>
      <c r="D1536" s="76" t="s">
        <v>59</v>
      </c>
      <c r="E1536" s="95" t="s">
        <v>102</v>
      </c>
      <c r="F1536" s="95" t="s">
        <v>2810</v>
      </c>
      <c r="G1536" s="95" t="s">
        <v>2820</v>
      </c>
      <c r="H1536" s="95" t="s">
        <v>78</v>
      </c>
      <c r="I1536" s="135" t="s">
        <v>2431</v>
      </c>
      <c r="J1536" s="136" t="str">
        <f>LEFT(DLILibrary[[#This Row],[DLI]], 3)</f>
        <v>DLI</v>
      </c>
      <c r="K1536" s="137">
        <v>2.375</v>
      </c>
      <c r="L1536" s="137">
        <f>IF(DLILibrary[[#This Row],[DLI/DLR]]="DLI",IF(J1537="DLR",0,DLILibrary[[#This Row],[Value of DLI (in mln)]]),DLILibrary[[#This Row],[Value of DLI (in mln)]])</f>
        <v>2.375</v>
      </c>
      <c r="M1536" s="239">
        <f>IF(DLILibrary[[#This Row],[DLI/DLR]]="DLI",DLILibrary[[#This Row],[Value of DLI (in mln)]]/(VLOOKUP(DLILibrary[[#This Row],[Project ID]],'RBF Projects'!A:U,12,FALSE)),0)</f>
        <v>4.7619047619047616E-2</v>
      </c>
      <c r="N1536" s="95" t="s">
        <v>62</v>
      </c>
      <c r="O1536" s="138" t="s">
        <v>472</v>
      </c>
      <c r="P1536" s="76" t="s">
        <v>29</v>
      </c>
      <c r="Q1536" s="95" t="s">
        <v>2432</v>
      </c>
      <c r="R1536" s="76" t="s">
        <v>2279</v>
      </c>
    </row>
    <row r="1537" spans="1:18" x14ac:dyDescent="0.2">
      <c r="A1537" s="76" t="s">
        <v>600</v>
      </c>
      <c r="B1537" s="95" t="s">
        <v>147</v>
      </c>
      <c r="C1537" s="76" t="s">
        <v>23</v>
      </c>
      <c r="D1537" s="76" t="s">
        <v>59</v>
      </c>
      <c r="E1537" s="95" t="s">
        <v>102</v>
      </c>
      <c r="F1537" s="95" t="s">
        <v>2810</v>
      </c>
      <c r="G1537" s="95" t="s">
        <v>2819</v>
      </c>
      <c r="H1537" s="95" t="s">
        <v>352</v>
      </c>
      <c r="I1537" s="135" t="s">
        <v>2438</v>
      </c>
      <c r="J1537" s="136" t="str">
        <f>LEFT(DLILibrary[[#This Row],[DLI]], 3)</f>
        <v>DLI</v>
      </c>
      <c r="K1537" s="137">
        <v>2.5</v>
      </c>
      <c r="L1537" s="137">
        <f>IF(DLILibrary[[#This Row],[DLI/DLR]]="DLI",IF(J1538="DLR",0,DLILibrary[[#This Row],[Value of DLI (in mln)]]),DLILibrary[[#This Row],[Value of DLI (in mln)]])</f>
        <v>2.5</v>
      </c>
      <c r="M1537" s="239">
        <f>IF(DLILibrary[[#This Row],[DLI/DLR]]="DLI",DLILibrary[[#This Row],[Value of DLI (in mln)]]/(VLOOKUP(DLILibrary[[#This Row],[Project ID]],'RBF Projects'!A:U,12,FALSE)),0)</f>
        <v>5.0125313283208017E-2</v>
      </c>
      <c r="N1537" s="95" t="s">
        <v>62</v>
      </c>
      <c r="O1537" s="138" t="s">
        <v>472</v>
      </c>
      <c r="P1537" s="76" t="s">
        <v>29</v>
      </c>
      <c r="Q1537" s="95" t="s">
        <v>2993</v>
      </c>
      <c r="R1537" s="76" t="s">
        <v>2279</v>
      </c>
    </row>
    <row r="1538" spans="1:18" x14ac:dyDescent="0.2">
      <c r="A1538" s="76" t="s">
        <v>600</v>
      </c>
      <c r="B1538" s="95" t="s">
        <v>147</v>
      </c>
      <c r="C1538" s="76" t="s">
        <v>23</v>
      </c>
      <c r="D1538" s="76" t="s">
        <v>59</v>
      </c>
      <c r="E1538" s="95" t="s">
        <v>102</v>
      </c>
      <c r="F1538" s="95" t="s">
        <v>3232</v>
      </c>
      <c r="G1538" s="95" t="s">
        <v>3240</v>
      </c>
      <c r="H1538" s="95" t="s">
        <v>78</v>
      </c>
      <c r="I1538" s="135" t="s">
        <v>2433</v>
      </c>
      <c r="J1538" s="136" t="str">
        <f>LEFT(DLILibrary[[#This Row],[DLI]], 3)</f>
        <v>DLI</v>
      </c>
      <c r="K1538" s="137">
        <v>2.5</v>
      </c>
      <c r="L1538" s="137">
        <f>IF(DLILibrary[[#This Row],[DLI/DLR]]="DLI",IF(J1539="DLR",0,DLILibrary[[#This Row],[Value of DLI (in mln)]]),DLILibrary[[#This Row],[Value of DLI (in mln)]])</f>
        <v>2.5</v>
      </c>
      <c r="M1538" s="239">
        <f>IF(DLILibrary[[#This Row],[DLI/DLR]]="DLI",DLILibrary[[#This Row],[Value of DLI (in mln)]]/(VLOOKUP(DLILibrary[[#This Row],[Project ID]],'RBF Projects'!A:U,12,FALSE)),0)</f>
        <v>5.0125313283208017E-2</v>
      </c>
      <c r="N1538" s="95" t="s">
        <v>62</v>
      </c>
      <c r="O1538" s="138" t="s">
        <v>472</v>
      </c>
      <c r="P1538" s="76" t="s">
        <v>29</v>
      </c>
      <c r="Q1538" s="95" t="s">
        <v>2434</v>
      </c>
      <c r="R1538" s="76" t="s">
        <v>2279</v>
      </c>
    </row>
    <row r="1539" spans="1:18" x14ac:dyDescent="0.2">
      <c r="A1539" s="76" t="s">
        <v>600</v>
      </c>
      <c r="B1539" s="95" t="s">
        <v>147</v>
      </c>
      <c r="C1539" s="76" t="s">
        <v>23</v>
      </c>
      <c r="D1539" s="76" t="s">
        <v>59</v>
      </c>
      <c r="E1539" s="95" t="s">
        <v>102</v>
      </c>
      <c r="F1539" s="95" t="s">
        <v>3238</v>
      </c>
      <c r="G1539" s="95" t="s">
        <v>3243</v>
      </c>
      <c r="H1539" s="95" t="s">
        <v>352</v>
      </c>
      <c r="I1539" s="135" t="s">
        <v>2435</v>
      </c>
      <c r="J1539" s="136" t="str">
        <f>LEFT(DLILibrary[[#This Row],[DLI]], 3)</f>
        <v>DLI</v>
      </c>
      <c r="K1539" s="137">
        <v>2.5</v>
      </c>
      <c r="L1539" s="137">
        <f>IF(DLILibrary[[#This Row],[DLI/DLR]]="DLI",IF(J1540="DLR",0,DLILibrary[[#This Row],[Value of DLI (in mln)]]),DLILibrary[[#This Row],[Value of DLI (in mln)]])</f>
        <v>2.5</v>
      </c>
      <c r="M1539" s="239">
        <f>IF(DLILibrary[[#This Row],[DLI/DLR]]="DLI",DLILibrary[[#This Row],[Value of DLI (in mln)]]/(VLOOKUP(DLILibrary[[#This Row],[Project ID]],'RBF Projects'!A:U,12,FALSE)),0)</f>
        <v>5.0125313283208017E-2</v>
      </c>
      <c r="N1539" s="95" t="s">
        <v>61</v>
      </c>
      <c r="O1539" s="45" t="s">
        <v>2436</v>
      </c>
      <c r="P1539" s="76" t="s">
        <v>27</v>
      </c>
      <c r="Q1539" s="95" t="s">
        <v>2437</v>
      </c>
      <c r="R1539" s="76" t="s">
        <v>2279</v>
      </c>
    </row>
    <row r="1540" spans="1:18" s="78" customFormat="1" x14ac:dyDescent="0.2">
      <c r="A1540" s="78" t="s">
        <v>2010</v>
      </c>
      <c r="B1540" s="78" t="s">
        <v>153</v>
      </c>
      <c r="C1540" s="77" t="s">
        <v>21</v>
      </c>
      <c r="D1540" s="77" t="s">
        <v>59</v>
      </c>
      <c r="E1540" s="78" t="s">
        <v>39</v>
      </c>
      <c r="F1540" s="78" t="s">
        <v>3230</v>
      </c>
      <c r="G1540" s="78" t="s">
        <v>50</v>
      </c>
      <c r="H1540" s="78" t="s">
        <v>78</v>
      </c>
      <c r="I1540" s="129" t="s">
        <v>2441</v>
      </c>
      <c r="J1540" s="130" t="str">
        <f>LEFT(DLILibrary[[#This Row],[DLI]], 3)</f>
        <v>DLI</v>
      </c>
      <c r="K1540" s="131">
        <f>SUM(K1541:K1542)</f>
        <v>7.5</v>
      </c>
      <c r="L1540" s="131">
        <f>IF(DLILibrary[[#This Row],[DLI/DLR]]="DLI",IF(J1541="DLR",0,DLILibrary[[#This Row],[Value of DLI (in mln)]]),DLILibrary[[#This Row],[Value of DLI (in mln)]])</f>
        <v>0</v>
      </c>
      <c r="M1540" s="239">
        <f>IF(DLILibrary[[#This Row],[DLI/DLR]]="DLI",DLILibrary[[#This Row],[Value of DLI (in mln)]]/(VLOOKUP(DLILibrary[[#This Row],[Project ID]],'RBF Projects'!A:U,12,FALSE)),0)</f>
        <v>0.18518518518518517</v>
      </c>
      <c r="N1540" s="78" t="s">
        <v>61</v>
      </c>
      <c r="O1540" s="133" t="s">
        <v>2259</v>
      </c>
      <c r="P1540" s="77" t="s">
        <v>28</v>
      </c>
      <c r="Q1540" s="78" t="s">
        <v>2471</v>
      </c>
      <c r="R1540" s="77" t="s">
        <v>2279</v>
      </c>
    </row>
    <row r="1541" spans="1:18" outlineLevel="1" x14ac:dyDescent="0.2">
      <c r="A1541" s="95" t="s">
        <v>2010</v>
      </c>
      <c r="B1541" s="95" t="s">
        <v>153</v>
      </c>
      <c r="C1541" s="76" t="s">
        <v>21</v>
      </c>
      <c r="D1541" s="76" t="s">
        <v>59</v>
      </c>
      <c r="E1541" s="95" t="s">
        <v>39</v>
      </c>
      <c r="F1541" s="95" t="s">
        <v>3230</v>
      </c>
      <c r="G1541" s="95" t="s">
        <v>50</v>
      </c>
      <c r="H1541" s="95" t="s">
        <v>78</v>
      </c>
      <c r="I1541" s="45" t="s">
        <v>2442</v>
      </c>
      <c r="J1541" s="95" t="str">
        <f>LEFT(DLILibrary[[#This Row],[DLI]], 3)</f>
        <v>DLR</v>
      </c>
      <c r="K1541" s="121">
        <v>4.5</v>
      </c>
      <c r="L1541" s="121">
        <f>IF(DLILibrary[[#This Row],[DLI/DLR]]="DLI",IF(J1542="DLR",0,DLILibrary[[#This Row],[Value of DLI (in mln)]]),DLILibrary[[#This Row],[Value of DLI (in mln)]])</f>
        <v>4.5</v>
      </c>
      <c r="M1541" s="239">
        <f>IF(DLILibrary[[#This Row],[DLI/DLR]]="DLI",DLILibrary[[#This Row],[Value of DLI (in mln)]]/(VLOOKUP(DLILibrary[[#This Row],[Project ID]],'RBF Projects'!A:U,12,FALSE)),0)</f>
        <v>0</v>
      </c>
      <c r="N1541" s="95" t="s">
        <v>61</v>
      </c>
      <c r="O1541" s="45" t="s">
        <v>2444</v>
      </c>
      <c r="P1541" s="76" t="s">
        <v>28</v>
      </c>
      <c r="Q1541" s="95" t="s">
        <v>2471</v>
      </c>
      <c r="R1541" s="76" t="s">
        <v>2279</v>
      </c>
    </row>
    <row r="1542" spans="1:18" outlineLevel="1" x14ac:dyDescent="0.2">
      <c r="A1542" s="95" t="s">
        <v>2010</v>
      </c>
      <c r="B1542" s="95" t="s">
        <v>153</v>
      </c>
      <c r="C1542" s="76" t="s">
        <v>21</v>
      </c>
      <c r="D1542" s="76" t="s">
        <v>59</v>
      </c>
      <c r="E1542" s="95" t="s">
        <v>39</v>
      </c>
      <c r="F1542" s="95" t="s">
        <v>3230</v>
      </c>
      <c r="G1542" s="95" t="s">
        <v>50</v>
      </c>
      <c r="H1542" s="95" t="s">
        <v>78</v>
      </c>
      <c r="I1542" s="45" t="s">
        <v>2443</v>
      </c>
      <c r="J1542" s="95" t="str">
        <f>LEFT(DLILibrary[[#This Row],[DLI]], 3)</f>
        <v>DLR</v>
      </c>
      <c r="K1542" s="121">
        <v>3</v>
      </c>
      <c r="L1542" s="121">
        <f>IF(DLILibrary[[#This Row],[DLI/DLR]]="DLI",IF(J1543="DLR",0,DLILibrary[[#This Row],[Value of DLI (in mln)]]),DLILibrary[[#This Row],[Value of DLI (in mln)]])</f>
        <v>3</v>
      </c>
      <c r="M1542" s="239">
        <f>IF(DLILibrary[[#This Row],[DLI/DLR]]="DLI",DLILibrary[[#This Row],[Value of DLI (in mln)]]/(VLOOKUP(DLILibrary[[#This Row],[Project ID]],'RBF Projects'!A:U,12,FALSE)),0)</f>
        <v>0</v>
      </c>
      <c r="N1542" s="95" t="s">
        <v>61</v>
      </c>
      <c r="O1542" s="45" t="s">
        <v>2445</v>
      </c>
      <c r="P1542" s="76" t="s">
        <v>28</v>
      </c>
      <c r="Q1542" s="95" t="s">
        <v>2471</v>
      </c>
      <c r="R1542" s="76" t="s">
        <v>2279</v>
      </c>
    </row>
    <row r="1543" spans="1:18" x14ac:dyDescent="0.2">
      <c r="A1543" s="95" t="s">
        <v>2010</v>
      </c>
      <c r="B1543" s="95" t="s">
        <v>153</v>
      </c>
      <c r="C1543" s="76" t="s">
        <v>21</v>
      </c>
      <c r="D1543" s="76" t="s">
        <v>59</v>
      </c>
      <c r="E1543" s="95" t="s">
        <v>39</v>
      </c>
      <c r="F1543" s="95" t="s">
        <v>3230</v>
      </c>
      <c r="G1543" s="95" t="s">
        <v>3293</v>
      </c>
      <c r="H1543" s="95" t="s">
        <v>352</v>
      </c>
      <c r="I1543" s="135" t="s">
        <v>2446</v>
      </c>
      <c r="J1543" s="136" t="str">
        <f>LEFT(DLILibrary[[#This Row],[DLI]], 3)</f>
        <v>DLI</v>
      </c>
      <c r="K1543" s="137">
        <f>SUM(K1544:K1545)</f>
        <v>7.5</v>
      </c>
      <c r="L1543" s="137">
        <f>IF(DLILibrary[[#This Row],[DLI/DLR]]="DLI",IF(J1544="DLR",0,DLILibrary[[#This Row],[Value of DLI (in mln)]]),DLILibrary[[#This Row],[Value of DLI (in mln)]])</f>
        <v>0</v>
      </c>
      <c r="M1543" s="239">
        <f>IF(DLILibrary[[#This Row],[DLI/DLR]]="DLI",DLILibrary[[#This Row],[Value of DLI (in mln)]]/(VLOOKUP(DLILibrary[[#This Row],[Project ID]],'RBF Projects'!A:U,12,FALSE)),0)</f>
        <v>0.18518518518518517</v>
      </c>
      <c r="N1543" s="95" t="s">
        <v>61</v>
      </c>
      <c r="O1543" s="138" t="s">
        <v>2259</v>
      </c>
      <c r="P1543" s="76" t="s">
        <v>28</v>
      </c>
      <c r="Q1543" s="95" t="s">
        <v>2470</v>
      </c>
      <c r="R1543" s="76" t="s">
        <v>2279</v>
      </c>
    </row>
    <row r="1544" spans="1:18" outlineLevel="1" x14ac:dyDescent="0.2">
      <c r="A1544" s="95" t="s">
        <v>2010</v>
      </c>
      <c r="B1544" s="95" t="s">
        <v>153</v>
      </c>
      <c r="C1544" s="76" t="s">
        <v>21</v>
      </c>
      <c r="D1544" s="76" t="s">
        <v>59</v>
      </c>
      <c r="E1544" s="95" t="s">
        <v>39</v>
      </c>
      <c r="F1544" s="95" t="s">
        <v>3230</v>
      </c>
      <c r="G1544" s="95" t="s">
        <v>3293</v>
      </c>
      <c r="H1544" s="95" t="s">
        <v>352</v>
      </c>
      <c r="I1544" s="45" t="s">
        <v>2449</v>
      </c>
      <c r="J1544" s="95" t="str">
        <f>LEFT(DLILibrary[[#This Row],[DLI]], 3)</f>
        <v>DLR</v>
      </c>
      <c r="K1544" s="121">
        <v>4.5</v>
      </c>
      <c r="L1544" s="121">
        <f>IF(DLILibrary[[#This Row],[DLI/DLR]]="DLI",IF(J1545="DLR",0,DLILibrary[[#This Row],[Value of DLI (in mln)]]),DLILibrary[[#This Row],[Value of DLI (in mln)]])</f>
        <v>4.5</v>
      </c>
      <c r="M1544" s="239">
        <f>IF(DLILibrary[[#This Row],[DLI/DLR]]="DLI",DLILibrary[[#This Row],[Value of DLI (in mln)]]/(VLOOKUP(DLILibrary[[#This Row],[Project ID]],'RBF Projects'!A:U,12,FALSE)),0)</f>
        <v>0</v>
      </c>
      <c r="N1544" s="95" t="s">
        <v>61</v>
      </c>
      <c r="O1544" s="45" t="s">
        <v>2447</v>
      </c>
      <c r="P1544" s="76" t="s">
        <v>28</v>
      </c>
      <c r="Q1544" s="95" t="s">
        <v>2470</v>
      </c>
      <c r="R1544" s="76" t="s">
        <v>2279</v>
      </c>
    </row>
    <row r="1545" spans="1:18" outlineLevel="1" x14ac:dyDescent="0.2">
      <c r="A1545" s="95" t="s">
        <v>2010</v>
      </c>
      <c r="B1545" s="95" t="s">
        <v>153</v>
      </c>
      <c r="C1545" s="76" t="s">
        <v>21</v>
      </c>
      <c r="D1545" s="76" t="s">
        <v>59</v>
      </c>
      <c r="E1545" s="95" t="s">
        <v>39</v>
      </c>
      <c r="F1545" s="95" t="s">
        <v>3230</v>
      </c>
      <c r="G1545" s="95" t="s">
        <v>3293</v>
      </c>
      <c r="H1545" s="95" t="s">
        <v>352</v>
      </c>
      <c r="I1545" s="45" t="s">
        <v>2448</v>
      </c>
      <c r="J1545" s="95" t="str">
        <f>LEFT(DLILibrary[[#This Row],[DLI]], 3)</f>
        <v>DLR</v>
      </c>
      <c r="K1545" s="121">
        <v>3</v>
      </c>
      <c r="L1545" s="121">
        <f>IF(DLILibrary[[#This Row],[DLI/DLR]]="DLI",IF(J1546="DLR",0,DLILibrary[[#This Row],[Value of DLI (in mln)]]),DLILibrary[[#This Row],[Value of DLI (in mln)]])</f>
        <v>3</v>
      </c>
      <c r="M1545" s="239">
        <f>IF(DLILibrary[[#This Row],[DLI/DLR]]="DLI",DLILibrary[[#This Row],[Value of DLI (in mln)]]/(VLOOKUP(DLILibrary[[#This Row],[Project ID]],'RBF Projects'!A:U,12,FALSE)),0)</f>
        <v>0</v>
      </c>
      <c r="N1545" s="95" t="s">
        <v>61</v>
      </c>
      <c r="O1545" s="45" t="s">
        <v>2450</v>
      </c>
      <c r="P1545" s="76" t="s">
        <v>28</v>
      </c>
      <c r="Q1545" s="95" t="s">
        <v>2470</v>
      </c>
      <c r="R1545" s="76" t="s">
        <v>2279</v>
      </c>
    </row>
    <row r="1546" spans="1:18" x14ac:dyDescent="0.2">
      <c r="A1546" s="95" t="s">
        <v>2010</v>
      </c>
      <c r="B1546" s="95" t="s">
        <v>153</v>
      </c>
      <c r="C1546" s="76" t="s">
        <v>21</v>
      </c>
      <c r="D1546" s="76" t="s">
        <v>59</v>
      </c>
      <c r="E1546" s="95" t="s">
        <v>39</v>
      </c>
      <c r="F1546" s="95" t="s">
        <v>3232</v>
      </c>
      <c r="G1546" s="95" t="s">
        <v>2860</v>
      </c>
      <c r="H1546" s="95" t="s">
        <v>352</v>
      </c>
      <c r="I1546" s="135" t="s">
        <v>2451</v>
      </c>
      <c r="J1546" s="136" t="str">
        <f>LEFT(DLILibrary[[#This Row],[DLI]], 3)</f>
        <v>DLI</v>
      </c>
      <c r="K1546" s="137">
        <f>SUM(K1547:K1548)</f>
        <v>7.5</v>
      </c>
      <c r="L1546" s="137">
        <f>IF(DLILibrary[[#This Row],[DLI/DLR]]="DLI",IF(J1547="DLR",0,DLILibrary[[#This Row],[Value of DLI (in mln)]]),DLILibrary[[#This Row],[Value of DLI (in mln)]])</f>
        <v>0</v>
      </c>
      <c r="M1546" s="239">
        <f>IF(DLILibrary[[#This Row],[DLI/DLR]]="DLI",DLILibrary[[#This Row],[Value of DLI (in mln)]]/(VLOOKUP(DLILibrary[[#This Row],[Project ID]],'RBF Projects'!A:U,12,FALSE)),0)</f>
        <v>0.18518518518518517</v>
      </c>
      <c r="N1546" s="95" t="s">
        <v>61</v>
      </c>
      <c r="O1546" s="138" t="s">
        <v>2259</v>
      </c>
      <c r="P1546" s="76" t="s">
        <v>28</v>
      </c>
      <c r="Q1546" s="95" t="s">
        <v>2469</v>
      </c>
      <c r="R1546" s="76" t="s">
        <v>2279</v>
      </c>
    </row>
    <row r="1547" spans="1:18" outlineLevel="1" x14ac:dyDescent="0.2">
      <c r="A1547" s="95" t="s">
        <v>2010</v>
      </c>
      <c r="B1547" s="95" t="s">
        <v>153</v>
      </c>
      <c r="C1547" s="76" t="s">
        <v>21</v>
      </c>
      <c r="D1547" s="76" t="s">
        <v>59</v>
      </c>
      <c r="E1547" s="95" t="s">
        <v>39</v>
      </c>
      <c r="F1547" s="95" t="s">
        <v>3232</v>
      </c>
      <c r="G1547" s="95" t="s">
        <v>2860</v>
      </c>
      <c r="H1547" s="95" t="s">
        <v>352</v>
      </c>
      <c r="I1547" s="45" t="s">
        <v>2452</v>
      </c>
      <c r="J1547" s="95" t="str">
        <f>LEFT(DLILibrary[[#This Row],[DLI]], 3)</f>
        <v>DLR</v>
      </c>
      <c r="K1547" s="121">
        <v>4.5</v>
      </c>
      <c r="L1547" s="121">
        <f>IF(DLILibrary[[#This Row],[DLI/DLR]]="DLI",IF(J1548="DLR",0,DLILibrary[[#This Row],[Value of DLI (in mln)]]),DLILibrary[[#This Row],[Value of DLI (in mln)]])</f>
        <v>4.5</v>
      </c>
      <c r="M1547" s="239">
        <f>IF(DLILibrary[[#This Row],[DLI/DLR]]="DLI",DLILibrary[[#This Row],[Value of DLI (in mln)]]/(VLOOKUP(DLILibrary[[#This Row],[Project ID]],'RBF Projects'!A:U,12,FALSE)),0)</f>
        <v>0</v>
      </c>
      <c r="N1547" s="95" t="s">
        <v>61</v>
      </c>
      <c r="O1547" s="45" t="s">
        <v>2447</v>
      </c>
      <c r="P1547" s="76" t="s">
        <v>28</v>
      </c>
      <c r="Q1547" s="95" t="s">
        <v>2469</v>
      </c>
      <c r="R1547" s="76" t="s">
        <v>2279</v>
      </c>
    </row>
    <row r="1548" spans="1:18" outlineLevel="1" x14ac:dyDescent="0.2">
      <c r="A1548" s="95" t="s">
        <v>2010</v>
      </c>
      <c r="B1548" s="95" t="s">
        <v>153</v>
      </c>
      <c r="C1548" s="76" t="s">
        <v>21</v>
      </c>
      <c r="D1548" s="76" t="s">
        <v>59</v>
      </c>
      <c r="E1548" s="95" t="s">
        <v>39</v>
      </c>
      <c r="F1548" s="95" t="s">
        <v>3232</v>
      </c>
      <c r="G1548" s="95" t="s">
        <v>2860</v>
      </c>
      <c r="H1548" s="95" t="s">
        <v>352</v>
      </c>
      <c r="I1548" s="45" t="s">
        <v>2453</v>
      </c>
      <c r="J1548" s="95" t="str">
        <f>LEFT(DLILibrary[[#This Row],[DLI]], 3)</f>
        <v>DLR</v>
      </c>
      <c r="K1548" s="121">
        <v>3</v>
      </c>
      <c r="L1548" s="121">
        <f>IF(DLILibrary[[#This Row],[DLI/DLR]]="DLI",IF(J1549="DLR",0,DLILibrary[[#This Row],[Value of DLI (in mln)]]),DLILibrary[[#This Row],[Value of DLI (in mln)]])</f>
        <v>3</v>
      </c>
      <c r="M1548" s="239">
        <f>IF(DLILibrary[[#This Row],[DLI/DLR]]="DLI",DLILibrary[[#This Row],[Value of DLI (in mln)]]/(VLOOKUP(DLILibrary[[#This Row],[Project ID]],'RBF Projects'!A:U,12,FALSE)),0)</f>
        <v>0</v>
      </c>
      <c r="N1548" s="95" t="s">
        <v>61</v>
      </c>
      <c r="O1548" s="45" t="s">
        <v>2454</v>
      </c>
      <c r="P1548" s="76" t="s">
        <v>28</v>
      </c>
      <c r="Q1548" s="95" t="s">
        <v>2469</v>
      </c>
      <c r="R1548" s="76" t="s">
        <v>2279</v>
      </c>
    </row>
    <row r="1549" spans="1:18" x14ac:dyDescent="0.2">
      <c r="A1549" s="95" t="s">
        <v>2010</v>
      </c>
      <c r="B1549" s="95" t="s">
        <v>153</v>
      </c>
      <c r="C1549" s="76" t="s">
        <v>21</v>
      </c>
      <c r="D1549" s="76" t="s">
        <v>59</v>
      </c>
      <c r="E1549" s="95" t="s">
        <v>39</v>
      </c>
      <c r="F1549" s="95" t="s">
        <v>3232</v>
      </c>
      <c r="G1549" s="95" t="s">
        <v>2860</v>
      </c>
      <c r="H1549" s="95" t="s">
        <v>78</v>
      </c>
      <c r="I1549" s="135" t="s">
        <v>2455</v>
      </c>
      <c r="J1549" s="136" t="str">
        <f>LEFT(DLILibrary[[#This Row],[DLI]], 3)</f>
        <v>DLI</v>
      </c>
      <c r="K1549" s="137">
        <f>SUM(K1550:K1552)</f>
        <v>9</v>
      </c>
      <c r="L1549" s="137">
        <f>IF(DLILibrary[[#This Row],[DLI/DLR]]="DLI",IF(J1550="DLR",0,DLILibrary[[#This Row],[Value of DLI (in mln)]]),DLILibrary[[#This Row],[Value of DLI (in mln)]])</f>
        <v>0</v>
      </c>
      <c r="M1549" s="239">
        <f>IF(DLILibrary[[#This Row],[DLI/DLR]]="DLI",DLILibrary[[#This Row],[Value of DLI (in mln)]]/(VLOOKUP(DLILibrary[[#This Row],[Project ID]],'RBF Projects'!A:U,12,FALSE)),0)</f>
        <v>0.22222222222222221</v>
      </c>
      <c r="N1549" s="95" t="s">
        <v>61</v>
      </c>
      <c r="O1549" s="138" t="s">
        <v>2259</v>
      </c>
      <c r="P1549" s="76" t="s">
        <v>28</v>
      </c>
      <c r="Q1549" s="95" t="s">
        <v>2468</v>
      </c>
      <c r="R1549" s="76" t="s">
        <v>2279</v>
      </c>
    </row>
    <row r="1550" spans="1:18" outlineLevel="1" x14ac:dyDescent="0.2">
      <c r="A1550" s="95" t="s">
        <v>2010</v>
      </c>
      <c r="B1550" s="95" t="s">
        <v>153</v>
      </c>
      <c r="C1550" s="76" t="s">
        <v>21</v>
      </c>
      <c r="D1550" s="76" t="s">
        <v>59</v>
      </c>
      <c r="E1550" s="95" t="s">
        <v>39</v>
      </c>
      <c r="F1550" s="95" t="s">
        <v>3232</v>
      </c>
      <c r="G1550" s="95" t="s">
        <v>2860</v>
      </c>
      <c r="H1550" s="95" t="s">
        <v>78</v>
      </c>
      <c r="I1550" s="45" t="s">
        <v>2456</v>
      </c>
      <c r="J1550" s="95" t="str">
        <f>LEFT(DLILibrary[[#This Row],[DLI]], 3)</f>
        <v>DLR</v>
      </c>
      <c r="K1550" s="121">
        <v>3</v>
      </c>
      <c r="L1550" s="121">
        <f>IF(DLILibrary[[#This Row],[DLI/DLR]]="DLI",IF(J1551="DLR",0,DLILibrary[[#This Row],[Value of DLI (in mln)]]),DLILibrary[[#This Row],[Value of DLI (in mln)]])</f>
        <v>3</v>
      </c>
      <c r="M1550" s="239">
        <f>IF(DLILibrary[[#This Row],[DLI/DLR]]="DLI",DLILibrary[[#This Row],[Value of DLI (in mln)]]/(VLOOKUP(DLILibrary[[#This Row],[Project ID]],'RBF Projects'!A:U,12,FALSE)),0)</f>
        <v>0</v>
      </c>
      <c r="N1550" s="95" t="s">
        <v>61</v>
      </c>
      <c r="O1550" s="45" t="s">
        <v>2457</v>
      </c>
      <c r="P1550" s="76" t="s">
        <v>28</v>
      </c>
      <c r="Q1550" s="95" t="s">
        <v>2468</v>
      </c>
      <c r="R1550" s="76" t="s">
        <v>2279</v>
      </c>
    </row>
    <row r="1551" spans="1:18" outlineLevel="1" x14ac:dyDescent="0.2">
      <c r="A1551" s="95" t="s">
        <v>2010</v>
      </c>
      <c r="B1551" s="95" t="s">
        <v>153</v>
      </c>
      <c r="C1551" s="76" t="s">
        <v>21</v>
      </c>
      <c r="D1551" s="76" t="s">
        <v>59</v>
      </c>
      <c r="E1551" s="95" t="s">
        <v>39</v>
      </c>
      <c r="F1551" s="95" t="s">
        <v>3232</v>
      </c>
      <c r="G1551" s="95" t="s">
        <v>2860</v>
      </c>
      <c r="H1551" s="95" t="s">
        <v>78</v>
      </c>
      <c r="I1551" s="45" t="s">
        <v>2458</v>
      </c>
      <c r="J1551" s="95" t="str">
        <f>LEFT(DLILibrary[[#This Row],[DLI]], 3)</f>
        <v>DLR</v>
      </c>
      <c r="K1551" s="121">
        <v>3</v>
      </c>
      <c r="L1551" s="121">
        <f>IF(DLILibrary[[#This Row],[DLI/DLR]]="DLI",IF(J1552="DLR",0,DLILibrary[[#This Row],[Value of DLI (in mln)]]),DLILibrary[[#This Row],[Value of DLI (in mln)]])</f>
        <v>3</v>
      </c>
      <c r="M1551" s="239">
        <f>IF(DLILibrary[[#This Row],[DLI/DLR]]="DLI",DLILibrary[[#This Row],[Value of DLI (in mln)]]/(VLOOKUP(DLILibrary[[#This Row],[Project ID]],'RBF Projects'!A:U,12,FALSE)),0)</f>
        <v>0</v>
      </c>
      <c r="N1551" s="95" t="s">
        <v>61</v>
      </c>
      <c r="O1551" s="45" t="s">
        <v>2459</v>
      </c>
      <c r="P1551" s="76" t="s">
        <v>28</v>
      </c>
      <c r="Q1551" s="95" t="s">
        <v>2468</v>
      </c>
      <c r="R1551" s="76" t="s">
        <v>2279</v>
      </c>
    </row>
    <row r="1552" spans="1:18" outlineLevel="1" x14ac:dyDescent="0.2">
      <c r="A1552" s="95" t="s">
        <v>2010</v>
      </c>
      <c r="B1552" s="95" t="s">
        <v>153</v>
      </c>
      <c r="C1552" s="76" t="s">
        <v>21</v>
      </c>
      <c r="D1552" s="76" t="s">
        <v>59</v>
      </c>
      <c r="E1552" s="95" t="s">
        <v>39</v>
      </c>
      <c r="F1552" s="95" t="s">
        <v>3232</v>
      </c>
      <c r="G1552" s="95" t="s">
        <v>2860</v>
      </c>
      <c r="H1552" s="95" t="s">
        <v>78</v>
      </c>
      <c r="I1552" s="45" t="s">
        <v>2460</v>
      </c>
      <c r="J1552" s="95" t="str">
        <f>LEFT(DLILibrary[[#This Row],[DLI]], 3)</f>
        <v>DLR</v>
      </c>
      <c r="K1552" s="121">
        <v>3</v>
      </c>
      <c r="L1552" s="121">
        <f>IF(DLILibrary[[#This Row],[DLI/DLR]]="DLI",IF(J1553="DLR",0,DLILibrary[[#This Row],[Value of DLI (in mln)]]),DLILibrary[[#This Row],[Value of DLI (in mln)]])</f>
        <v>3</v>
      </c>
      <c r="M1552" s="239">
        <f>IF(DLILibrary[[#This Row],[DLI/DLR]]="DLI",DLILibrary[[#This Row],[Value of DLI (in mln)]]/(VLOOKUP(DLILibrary[[#This Row],[Project ID]],'RBF Projects'!A:U,12,FALSE)),0)</f>
        <v>0</v>
      </c>
      <c r="N1552" s="95" t="s">
        <v>61</v>
      </c>
      <c r="O1552" s="45" t="s">
        <v>2457</v>
      </c>
      <c r="P1552" s="76" t="s">
        <v>28</v>
      </c>
      <c r="Q1552" s="95" t="s">
        <v>2468</v>
      </c>
      <c r="R1552" s="76" t="s">
        <v>2278</v>
      </c>
    </row>
    <row r="1553" spans="1:18" x14ac:dyDescent="0.2">
      <c r="A1553" s="95" t="s">
        <v>2010</v>
      </c>
      <c r="B1553" s="95" t="s">
        <v>153</v>
      </c>
      <c r="C1553" s="76" t="s">
        <v>21</v>
      </c>
      <c r="D1553" s="76" t="s">
        <v>59</v>
      </c>
      <c r="E1553" s="95" t="s">
        <v>39</v>
      </c>
      <c r="F1553" s="95" t="s">
        <v>2190</v>
      </c>
      <c r="G1553" s="95" t="s">
        <v>3270</v>
      </c>
      <c r="H1553" s="95" t="s">
        <v>74</v>
      </c>
      <c r="I1553" s="135" t="s">
        <v>2461</v>
      </c>
      <c r="J1553" s="136" t="str">
        <f>LEFT(DLILibrary[[#This Row],[DLI]], 3)</f>
        <v>DLI</v>
      </c>
      <c r="K1553" s="137">
        <f>SUM(K1554:K1556)</f>
        <v>9</v>
      </c>
      <c r="L1553" s="137">
        <f>IF(DLILibrary[[#This Row],[DLI/DLR]]="DLI",IF(J1554="DLR",0,DLILibrary[[#This Row],[Value of DLI (in mln)]]),DLILibrary[[#This Row],[Value of DLI (in mln)]])</f>
        <v>0</v>
      </c>
      <c r="M1553" s="239">
        <f>IF(DLILibrary[[#This Row],[DLI/DLR]]="DLI",DLILibrary[[#This Row],[Value of DLI (in mln)]]/(VLOOKUP(DLILibrary[[#This Row],[Project ID]],'RBF Projects'!A:U,12,FALSE)),0)</f>
        <v>0.22222222222222221</v>
      </c>
      <c r="N1553" s="95" t="s">
        <v>62</v>
      </c>
      <c r="O1553" s="138" t="s">
        <v>2472</v>
      </c>
      <c r="P1553" s="76" t="s">
        <v>27</v>
      </c>
      <c r="Q1553" s="95" t="s">
        <v>2467</v>
      </c>
      <c r="R1553" s="76" t="s">
        <v>2279</v>
      </c>
    </row>
    <row r="1554" spans="1:18" outlineLevel="1" x14ac:dyDescent="0.2">
      <c r="A1554" s="95" t="s">
        <v>2010</v>
      </c>
      <c r="B1554" s="95" t="s">
        <v>153</v>
      </c>
      <c r="C1554" s="76" t="s">
        <v>21</v>
      </c>
      <c r="D1554" s="76" t="s">
        <v>59</v>
      </c>
      <c r="E1554" s="95" t="s">
        <v>39</v>
      </c>
      <c r="F1554" s="95" t="s">
        <v>2190</v>
      </c>
      <c r="G1554" s="95" t="s">
        <v>3270</v>
      </c>
      <c r="H1554" s="95" t="s">
        <v>74</v>
      </c>
      <c r="I1554" s="45" t="s">
        <v>2462</v>
      </c>
      <c r="J1554" s="95" t="str">
        <f>LEFT(DLILibrary[[#This Row],[DLI]], 3)</f>
        <v>DLR</v>
      </c>
      <c r="K1554" s="121">
        <v>4</v>
      </c>
      <c r="L1554" s="121">
        <f>IF(DLILibrary[[#This Row],[DLI/DLR]]="DLI",IF(J1555="DLR",0,DLILibrary[[#This Row],[Value of DLI (in mln)]]),DLILibrary[[#This Row],[Value of DLI (in mln)]])</f>
        <v>4</v>
      </c>
      <c r="M1554" s="239">
        <f>IF(DLILibrary[[#This Row],[DLI/DLR]]="DLI",DLILibrary[[#This Row],[Value of DLI (in mln)]]/(VLOOKUP(DLILibrary[[#This Row],[Project ID]],'RBF Projects'!A:U,12,FALSE)),0)</f>
        <v>0</v>
      </c>
      <c r="N1554" s="95" t="s">
        <v>62</v>
      </c>
      <c r="O1554" s="45" t="s">
        <v>2463</v>
      </c>
      <c r="P1554" s="76" t="s">
        <v>29</v>
      </c>
      <c r="Q1554" s="95" t="s">
        <v>2467</v>
      </c>
      <c r="R1554" s="76" t="s">
        <v>2279</v>
      </c>
    </row>
    <row r="1555" spans="1:18" outlineLevel="1" x14ac:dyDescent="0.2">
      <c r="A1555" s="95" t="s">
        <v>2010</v>
      </c>
      <c r="B1555" s="95" t="s">
        <v>153</v>
      </c>
      <c r="C1555" s="76" t="s">
        <v>21</v>
      </c>
      <c r="D1555" s="76" t="s">
        <v>59</v>
      </c>
      <c r="E1555" s="95" t="s">
        <v>39</v>
      </c>
      <c r="F1555" s="95" t="s">
        <v>3238</v>
      </c>
      <c r="G1555" s="95" t="s">
        <v>1524</v>
      </c>
      <c r="H1555" s="95" t="s">
        <v>74</v>
      </c>
      <c r="I1555" s="45" t="s">
        <v>2464</v>
      </c>
      <c r="J1555" s="95" t="str">
        <f>LEFT(DLILibrary[[#This Row],[DLI]], 3)</f>
        <v>DLR</v>
      </c>
      <c r="K1555" s="121">
        <v>2.5</v>
      </c>
      <c r="L1555" s="121">
        <f>IF(DLILibrary[[#This Row],[DLI/DLR]]="DLI",IF(J1556="DLR",0,DLILibrary[[#This Row],[Value of DLI (in mln)]]),DLILibrary[[#This Row],[Value of DLI (in mln)]])</f>
        <v>2.5</v>
      </c>
      <c r="M1555" s="239">
        <f>IF(DLILibrary[[#This Row],[DLI/DLR]]="DLI",DLILibrary[[#This Row],[Value of DLI (in mln)]]/(VLOOKUP(DLILibrary[[#This Row],[Project ID]],'RBF Projects'!A:U,12,FALSE)),0)</f>
        <v>0</v>
      </c>
      <c r="N1555" s="95" t="s">
        <v>62</v>
      </c>
      <c r="O1555" s="45" t="s">
        <v>2465</v>
      </c>
      <c r="P1555" s="76" t="s">
        <v>28</v>
      </c>
      <c r="Q1555" s="95" t="s">
        <v>2467</v>
      </c>
      <c r="R1555" s="76" t="s">
        <v>2279</v>
      </c>
    </row>
    <row r="1556" spans="1:18" outlineLevel="1" x14ac:dyDescent="0.2">
      <c r="A1556" s="95" t="s">
        <v>2010</v>
      </c>
      <c r="B1556" s="95" t="s">
        <v>153</v>
      </c>
      <c r="C1556" s="76" t="s">
        <v>21</v>
      </c>
      <c r="D1556" s="76" t="s">
        <v>59</v>
      </c>
      <c r="E1556" s="95" t="s">
        <v>36</v>
      </c>
      <c r="F1556" s="95" t="s">
        <v>3231</v>
      </c>
      <c r="G1556" s="95" t="s">
        <v>3266</v>
      </c>
      <c r="H1556" s="95" t="s">
        <v>74</v>
      </c>
      <c r="I1556" s="45" t="s">
        <v>2466</v>
      </c>
      <c r="J1556" s="95" t="str">
        <f>LEFT(DLILibrary[[#This Row],[DLI]], 3)</f>
        <v>DLR</v>
      </c>
      <c r="K1556" s="121">
        <v>2.5</v>
      </c>
      <c r="L1556" s="121">
        <f>IF(DLILibrary[[#This Row],[DLI/DLR]]="DLI",IF(J1557="DLR",0,DLILibrary[[#This Row],[Value of DLI (in mln)]]),DLILibrary[[#This Row],[Value of DLI (in mln)]])</f>
        <v>2.5</v>
      </c>
      <c r="M1556" s="239">
        <f>IF(DLILibrary[[#This Row],[DLI/DLR]]="DLI",DLILibrary[[#This Row],[Value of DLI (in mln)]]/(VLOOKUP(DLILibrary[[#This Row],[Project ID]],'RBF Projects'!A:U,12,FALSE)),0)</f>
        <v>0</v>
      </c>
      <c r="N1556" s="95" t="s">
        <v>62</v>
      </c>
      <c r="O1556" s="45" t="s">
        <v>2465</v>
      </c>
      <c r="P1556" s="76" t="s">
        <v>28</v>
      </c>
      <c r="Q1556" s="95" t="s">
        <v>2467</v>
      </c>
      <c r="R1556" s="76" t="s">
        <v>2279</v>
      </c>
    </row>
    <row r="1557" spans="1:18" s="78" customFormat="1" x14ac:dyDescent="0.2">
      <c r="A1557" s="78" t="s">
        <v>2011</v>
      </c>
      <c r="B1557" s="78" t="s">
        <v>2473</v>
      </c>
      <c r="C1557" s="77" t="s">
        <v>19</v>
      </c>
      <c r="D1557" s="77" t="s">
        <v>59</v>
      </c>
      <c r="E1557" s="78" t="s">
        <v>102</v>
      </c>
      <c r="F1557" s="78" t="s">
        <v>2810</v>
      </c>
      <c r="G1557" s="78" t="s">
        <v>2815</v>
      </c>
      <c r="H1557" s="78" t="s">
        <v>78</v>
      </c>
      <c r="I1557" s="129" t="s">
        <v>3201</v>
      </c>
      <c r="J1557" s="130" t="str">
        <f>LEFT(DLILibrary[[#This Row],[DLI]], 3)</f>
        <v>DLI</v>
      </c>
      <c r="K1557" s="131">
        <f>SUM(K1558:K1562)</f>
        <v>20</v>
      </c>
      <c r="L1557" s="131">
        <f>IF(DLILibrary[[#This Row],[DLI/DLR]]="DLI",IF(J1558="DLR",0,DLILibrary[[#This Row],[Value of DLI (in mln)]]),DLILibrary[[#This Row],[Value of DLI (in mln)]])</f>
        <v>0</v>
      </c>
      <c r="M1557" s="239">
        <f>IF(DLILibrary[[#This Row],[DLI/DLR]]="DLI",DLILibrary[[#This Row],[Value of DLI (in mln)]]/(VLOOKUP(DLILibrary[[#This Row],[Project ID]],'RBF Projects'!A:U,12,FALSE)),0)</f>
        <v>0.21052631578947367</v>
      </c>
      <c r="N1557" s="78" t="s">
        <v>63</v>
      </c>
      <c r="O1557" s="133" t="s">
        <v>472</v>
      </c>
      <c r="P1557" s="77"/>
      <c r="R1557" s="77" t="s">
        <v>62</v>
      </c>
    </row>
    <row r="1558" spans="1:18" outlineLevel="1" x14ac:dyDescent="0.2">
      <c r="A1558" s="95" t="s">
        <v>2011</v>
      </c>
      <c r="B1558" s="95" t="s">
        <v>2473</v>
      </c>
      <c r="C1558" s="76" t="s">
        <v>19</v>
      </c>
      <c r="D1558" s="76" t="s">
        <v>59</v>
      </c>
      <c r="E1558" s="95" t="s">
        <v>102</v>
      </c>
      <c r="F1558" s="95" t="s">
        <v>2810</v>
      </c>
      <c r="G1558" s="95" t="s">
        <v>2815</v>
      </c>
      <c r="H1558" s="95" t="s">
        <v>78</v>
      </c>
      <c r="I1558" s="45" t="s">
        <v>3202</v>
      </c>
      <c r="J1558" s="95" t="str">
        <f>LEFT(DLILibrary[[#This Row],[DLI]], 3)</f>
        <v>DLR</v>
      </c>
      <c r="K1558" s="121">
        <v>4</v>
      </c>
      <c r="L1558" s="121">
        <f>IF(DLILibrary[[#This Row],[DLI/DLR]]="DLI",IF(J1559="DLR",0,DLILibrary[[#This Row],[Value of DLI (in mln)]]),DLILibrary[[#This Row],[Value of DLI (in mln)]])</f>
        <v>4</v>
      </c>
      <c r="M1558" s="239">
        <f>IF(DLILibrary[[#This Row],[DLI/DLR]]="DLI",DLILibrary[[#This Row],[Value of DLI (in mln)]]/(VLOOKUP(DLILibrary[[#This Row],[Project ID]],'RBF Projects'!A:U,12,FALSE)),0)</f>
        <v>0</v>
      </c>
      <c r="N1558" s="95" t="s">
        <v>63</v>
      </c>
      <c r="O1558" s="138" t="s">
        <v>472</v>
      </c>
      <c r="P1558" s="76" t="s">
        <v>29</v>
      </c>
      <c r="Q1558" s="95" t="s">
        <v>2504</v>
      </c>
      <c r="R1558" s="76" t="s">
        <v>62</v>
      </c>
    </row>
    <row r="1559" spans="1:18" outlineLevel="1" x14ac:dyDescent="0.2">
      <c r="A1559" s="95" t="s">
        <v>2011</v>
      </c>
      <c r="B1559" s="95" t="s">
        <v>2473</v>
      </c>
      <c r="C1559" s="76" t="s">
        <v>19</v>
      </c>
      <c r="D1559" s="76" t="s">
        <v>59</v>
      </c>
      <c r="E1559" s="95" t="s">
        <v>102</v>
      </c>
      <c r="F1559" s="95" t="s">
        <v>2810</v>
      </c>
      <c r="G1559" s="95" t="s">
        <v>2815</v>
      </c>
      <c r="H1559" s="95" t="s">
        <v>78</v>
      </c>
      <c r="I1559" s="45" t="s">
        <v>3203</v>
      </c>
      <c r="J1559" s="95" t="str">
        <f>LEFT(DLILibrary[[#This Row],[DLI]], 3)</f>
        <v>DLR</v>
      </c>
      <c r="K1559" s="121">
        <v>4</v>
      </c>
      <c r="L1559" s="121">
        <f>IF(DLILibrary[[#This Row],[DLI/DLR]]="DLI",IF(J1560="DLR",0,DLILibrary[[#This Row],[Value of DLI (in mln)]]),DLILibrary[[#This Row],[Value of DLI (in mln)]])</f>
        <v>4</v>
      </c>
      <c r="M1559" s="239">
        <f>IF(DLILibrary[[#This Row],[DLI/DLR]]="DLI",DLILibrary[[#This Row],[Value of DLI (in mln)]]/(VLOOKUP(DLILibrary[[#This Row],[Project ID]],'RBF Projects'!A:U,12,FALSE)),0)</f>
        <v>0</v>
      </c>
      <c r="N1559" s="95" t="s">
        <v>63</v>
      </c>
      <c r="O1559" s="138" t="s">
        <v>472</v>
      </c>
      <c r="P1559" s="76" t="s">
        <v>28</v>
      </c>
      <c r="Q1559" s="95" t="s">
        <v>2994</v>
      </c>
      <c r="R1559" s="76" t="s">
        <v>62</v>
      </c>
    </row>
    <row r="1560" spans="1:18" outlineLevel="1" x14ac:dyDescent="0.2">
      <c r="A1560" s="95" t="s">
        <v>2011</v>
      </c>
      <c r="B1560" s="95" t="s">
        <v>2473</v>
      </c>
      <c r="C1560" s="76" t="s">
        <v>19</v>
      </c>
      <c r="D1560" s="76" t="s">
        <v>59</v>
      </c>
      <c r="E1560" s="95" t="s">
        <v>102</v>
      </c>
      <c r="F1560" s="95" t="s">
        <v>2810</v>
      </c>
      <c r="G1560" s="95" t="s">
        <v>2815</v>
      </c>
      <c r="H1560" s="95" t="s">
        <v>78</v>
      </c>
      <c r="I1560" s="45" t="s">
        <v>3204</v>
      </c>
      <c r="J1560" s="95" t="str">
        <f>LEFT(DLILibrary[[#This Row],[DLI]], 3)</f>
        <v>DLR</v>
      </c>
      <c r="K1560" s="121">
        <v>4</v>
      </c>
      <c r="L1560" s="121">
        <f>IF(DLILibrary[[#This Row],[DLI/DLR]]="DLI",IF(J1561="DLR",0,DLILibrary[[#This Row],[Value of DLI (in mln)]]),DLILibrary[[#This Row],[Value of DLI (in mln)]])</f>
        <v>4</v>
      </c>
      <c r="M1560" s="239">
        <f>IF(DLILibrary[[#This Row],[DLI/DLR]]="DLI",DLILibrary[[#This Row],[Value of DLI (in mln)]]/(VLOOKUP(DLILibrary[[#This Row],[Project ID]],'RBF Projects'!A:U,12,FALSE)),0)</f>
        <v>0</v>
      </c>
      <c r="N1560" s="95" t="s">
        <v>63</v>
      </c>
      <c r="O1560" s="138" t="s">
        <v>472</v>
      </c>
      <c r="P1560" s="76" t="s">
        <v>28</v>
      </c>
      <c r="Q1560" s="95" t="s">
        <v>2994</v>
      </c>
      <c r="R1560" s="76" t="s">
        <v>62</v>
      </c>
    </row>
    <row r="1561" spans="1:18" outlineLevel="1" x14ac:dyDescent="0.2">
      <c r="A1561" s="95" t="s">
        <v>2011</v>
      </c>
      <c r="B1561" s="95" t="s">
        <v>2473</v>
      </c>
      <c r="C1561" s="76" t="s">
        <v>19</v>
      </c>
      <c r="D1561" s="76" t="s">
        <v>59</v>
      </c>
      <c r="E1561" s="95" t="s">
        <v>102</v>
      </c>
      <c r="F1561" s="95" t="s">
        <v>2810</v>
      </c>
      <c r="G1561" s="95" t="s">
        <v>2815</v>
      </c>
      <c r="H1561" s="95" t="s">
        <v>78</v>
      </c>
      <c r="I1561" s="45" t="s">
        <v>3205</v>
      </c>
      <c r="J1561" s="95" t="str">
        <f>LEFT(DLILibrary[[#This Row],[DLI]], 3)</f>
        <v>DLR</v>
      </c>
      <c r="K1561" s="121">
        <v>4</v>
      </c>
      <c r="L1561" s="121">
        <f>IF(DLILibrary[[#This Row],[DLI/DLR]]="DLI",IF(J1562="DLR",0,DLILibrary[[#This Row],[Value of DLI (in mln)]]),DLILibrary[[#This Row],[Value of DLI (in mln)]])</f>
        <v>4</v>
      </c>
      <c r="M1561" s="239">
        <f>IF(DLILibrary[[#This Row],[DLI/DLR]]="DLI",DLILibrary[[#This Row],[Value of DLI (in mln)]]/(VLOOKUP(DLILibrary[[#This Row],[Project ID]],'RBF Projects'!A:U,12,FALSE)),0)</f>
        <v>0</v>
      </c>
      <c r="N1561" s="95" t="s">
        <v>63</v>
      </c>
      <c r="O1561" s="138" t="s">
        <v>472</v>
      </c>
      <c r="P1561" s="76" t="s">
        <v>28</v>
      </c>
      <c r="Q1561" s="95" t="s">
        <v>2994</v>
      </c>
      <c r="R1561" s="76" t="s">
        <v>62</v>
      </c>
    </row>
    <row r="1562" spans="1:18" outlineLevel="1" x14ac:dyDescent="0.2">
      <c r="A1562" s="95" t="s">
        <v>2011</v>
      </c>
      <c r="B1562" s="95" t="s">
        <v>2473</v>
      </c>
      <c r="C1562" s="76" t="s">
        <v>19</v>
      </c>
      <c r="D1562" s="76" t="s">
        <v>59</v>
      </c>
      <c r="E1562" s="95" t="s">
        <v>102</v>
      </c>
      <c r="F1562" s="95" t="s">
        <v>2810</v>
      </c>
      <c r="G1562" s="95" t="s">
        <v>2815</v>
      </c>
      <c r="H1562" s="95" t="s">
        <v>78</v>
      </c>
      <c r="I1562" s="45" t="s">
        <v>3206</v>
      </c>
      <c r="J1562" s="95" t="str">
        <f>LEFT(DLILibrary[[#This Row],[DLI]], 3)</f>
        <v>DLR</v>
      </c>
      <c r="K1562" s="121">
        <v>4</v>
      </c>
      <c r="L1562" s="121">
        <f>IF(DLILibrary[[#This Row],[DLI/DLR]]="DLI",IF(J1563="DLR",0,DLILibrary[[#This Row],[Value of DLI (in mln)]]),DLILibrary[[#This Row],[Value of DLI (in mln)]])</f>
        <v>4</v>
      </c>
      <c r="M1562" s="239">
        <f>IF(DLILibrary[[#This Row],[DLI/DLR]]="DLI",DLILibrary[[#This Row],[Value of DLI (in mln)]]/(VLOOKUP(DLILibrary[[#This Row],[Project ID]],'RBF Projects'!A:U,12,FALSE)),0)</f>
        <v>0</v>
      </c>
      <c r="N1562" s="95" t="s">
        <v>63</v>
      </c>
      <c r="O1562" s="138" t="s">
        <v>472</v>
      </c>
      <c r="P1562" s="76" t="s">
        <v>28</v>
      </c>
      <c r="Q1562" s="95" t="s">
        <v>2994</v>
      </c>
      <c r="R1562" s="76" t="s">
        <v>62</v>
      </c>
    </row>
    <row r="1563" spans="1:18" x14ac:dyDescent="0.2">
      <c r="A1563" s="95" t="s">
        <v>2011</v>
      </c>
      <c r="B1563" s="95" t="s">
        <v>2473</v>
      </c>
      <c r="C1563" s="76" t="s">
        <v>19</v>
      </c>
      <c r="D1563" s="76" t="s">
        <v>59</v>
      </c>
      <c r="E1563" s="95" t="s">
        <v>102</v>
      </c>
      <c r="F1563" s="95" t="s">
        <v>2810</v>
      </c>
      <c r="G1563" s="95" t="s">
        <v>2819</v>
      </c>
      <c r="H1563" s="95" t="s">
        <v>78</v>
      </c>
      <c r="I1563" s="135" t="s">
        <v>3207</v>
      </c>
      <c r="J1563" s="136" t="str">
        <f>LEFT(DLILibrary[[#This Row],[DLI]], 3)</f>
        <v>DLI</v>
      </c>
      <c r="K1563" s="137">
        <f>SUM(K1564:K1568)</f>
        <v>10</v>
      </c>
      <c r="L1563" s="137">
        <f>IF(DLILibrary[[#This Row],[DLI/DLR]]="DLI",IF(J1564="DLR",0,DLILibrary[[#This Row],[Value of DLI (in mln)]]),DLILibrary[[#This Row],[Value of DLI (in mln)]])</f>
        <v>0</v>
      </c>
      <c r="M1563" s="239">
        <f>IF(DLILibrary[[#This Row],[DLI/DLR]]="DLI",DLILibrary[[#This Row],[Value of DLI (in mln)]]/(VLOOKUP(DLILibrary[[#This Row],[Project ID]],'RBF Projects'!A:U,12,FALSE)),0)</f>
        <v>0.10526315789473684</v>
      </c>
      <c r="N1563" s="95" t="s">
        <v>63</v>
      </c>
      <c r="O1563" s="138" t="s">
        <v>472</v>
      </c>
      <c r="P1563" s="76" t="s">
        <v>28</v>
      </c>
      <c r="Q1563" s="95" t="s">
        <v>2505</v>
      </c>
      <c r="R1563" s="76" t="s">
        <v>62</v>
      </c>
    </row>
    <row r="1564" spans="1:18" outlineLevel="1" x14ac:dyDescent="0.2">
      <c r="A1564" s="95" t="s">
        <v>2011</v>
      </c>
      <c r="B1564" s="95" t="s">
        <v>2473</v>
      </c>
      <c r="C1564" s="76" t="s">
        <v>19</v>
      </c>
      <c r="D1564" s="76" t="s">
        <v>59</v>
      </c>
      <c r="E1564" s="95" t="s">
        <v>102</v>
      </c>
      <c r="F1564" s="95" t="s">
        <v>2810</v>
      </c>
      <c r="G1564" s="95" t="s">
        <v>2819</v>
      </c>
      <c r="H1564" s="95" t="s">
        <v>78</v>
      </c>
      <c r="I1564" s="45" t="s">
        <v>2995</v>
      </c>
      <c r="J1564" s="95" t="str">
        <f>LEFT(DLILibrary[[#This Row],[DLI]], 3)</f>
        <v>DLR</v>
      </c>
      <c r="K1564" s="121">
        <v>2</v>
      </c>
      <c r="L1564" s="121">
        <f>IF(DLILibrary[[#This Row],[DLI/DLR]]="DLI",IF(J1565="DLR",0,DLILibrary[[#This Row],[Value of DLI (in mln)]]),DLILibrary[[#This Row],[Value of DLI (in mln)]])</f>
        <v>2</v>
      </c>
      <c r="M1564" s="239">
        <f>IF(DLILibrary[[#This Row],[DLI/DLR]]="DLI",DLILibrary[[#This Row],[Value of DLI (in mln)]]/(VLOOKUP(DLILibrary[[#This Row],[Project ID]],'RBF Projects'!A:U,12,FALSE)),0)</f>
        <v>0</v>
      </c>
      <c r="N1564" s="95" t="s">
        <v>63</v>
      </c>
      <c r="O1564" s="138" t="s">
        <v>472</v>
      </c>
      <c r="P1564" s="76" t="s">
        <v>28</v>
      </c>
      <c r="Q1564" s="95" t="s">
        <v>2505</v>
      </c>
      <c r="R1564" s="76" t="s">
        <v>62</v>
      </c>
    </row>
    <row r="1565" spans="1:18" outlineLevel="1" x14ac:dyDescent="0.2">
      <c r="A1565" s="95" t="s">
        <v>2011</v>
      </c>
      <c r="B1565" s="95" t="s">
        <v>2473</v>
      </c>
      <c r="C1565" s="76" t="s">
        <v>19</v>
      </c>
      <c r="D1565" s="76" t="s">
        <v>59</v>
      </c>
      <c r="E1565" s="95" t="s">
        <v>102</v>
      </c>
      <c r="F1565" s="95" t="s">
        <v>2810</v>
      </c>
      <c r="G1565" s="95" t="s">
        <v>2819</v>
      </c>
      <c r="H1565" s="95" t="s">
        <v>78</v>
      </c>
      <c r="I1565" s="45" t="s">
        <v>3208</v>
      </c>
      <c r="J1565" s="95" t="str">
        <f>LEFT(DLILibrary[[#This Row],[DLI]], 3)</f>
        <v>DLR</v>
      </c>
      <c r="K1565" s="121">
        <v>2</v>
      </c>
      <c r="L1565" s="121">
        <f>IF(DLILibrary[[#This Row],[DLI/DLR]]="DLI",IF(J1566="DLR",0,DLILibrary[[#This Row],[Value of DLI (in mln)]]),DLILibrary[[#This Row],[Value of DLI (in mln)]])</f>
        <v>2</v>
      </c>
      <c r="M1565" s="239">
        <f>IF(DLILibrary[[#This Row],[DLI/DLR]]="DLI",DLILibrary[[#This Row],[Value of DLI (in mln)]]/(VLOOKUP(DLILibrary[[#This Row],[Project ID]],'RBF Projects'!A:U,12,FALSE)),0)</f>
        <v>0</v>
      </c>
      <c r="N1565" s="95" t="s">
        <v>63</v>
      </c>
      <c r="O1565" s="138" t="s">
        <v>472</v>
      </c>
      <c r="P1565" s="76" t="s">
        <v>28</v>
      </c>
      <c r="Q1565" s="95" t="s">
        <v>2505</v>
      </c>
      <c r="R1565" s="76" t="s">
        <v>62</v>
      </c>
    </row>
    <row r="1566" spans="1:18" outlineLevel="1" x14ac:dyDescent="0.2">
      <c r="A1566" s="95" t="s">
        <v>2011</v>
      </c>
      <c r="B1566" s="95" t="s">
        <v>2473</v>
      </c>
      <c r="C1566" s="76" t="s">
        <v>19</v>
      </c>
      <c r="D1566" s="76" t="s">
        <v>59</v>
      </c>
      <c r="E1566" s="95" t="s">
        <v>102</v>
      </c>
      <c r="F1566" s="95" t="s">
        <v>2810</v>
      </c>
      <c r="G1566" s="95" t="s">
        <v>2819</v>
      </c>
      <c r="H1566" s="95" t="s">
        <v>78</v>
      </c>
      <c r="I1566" s="45" t="s">
        <v>3209</v>
      </c>
      <c r="J1566" s="95" t="str">
        <f>LEFT(DLILibrary[[#This Row],[DLI]], 3)</f>
        <v>DLR</v>
      </c>
      <c r="K1566" s="121">
        <v>2</v>
      </c>
      <c r="L1566" s="121">
        <f>IF(DLILibrary[[#This Row],[DLI/DLR]]="DLI",IF(J1567="DLR",0,DLILibrary[[#This Row],[Value of DLI (in mln)]]),DLILibrary[[#This Row],[Value of DLI (in mln)]])</f>
        <v>2</v>
      </c>
      <c r="M1566" s="239">
        <f>IF(DLILibrary[[#This Row],[DLI/DLR]]="DLI",DLILibrary[[#This Row],[Value of DLI (in mln)]]/(VLOOKUP(DLILibrary[[#This Row],[Project ID]],'RBF Projects'!A:U,12,FALSE)),0)</f>
        <v>0</v>
      </c>
      <c r="N1566" s="95" t="s">
        <v>63</v>
      </c>
      <c r="O1566" s="138" t="s">
        <v>472</v>
      </c>
      <c r="P1566" s="76" t="s">
        <v>28</v>
      </c>
      <c r="Q1566" s="95" t="s">
        <v>2505</v>
      </c>
      <c r="R1566" s="76" t="s">
        <v>62</v>
      </c>
    </row>
    <row r="1567" spans="1:18" outlineLevel="1" x14ac:dyDescent="0.2">
      <c r="A1567" s="95" t="s">
        <v>2011</v>
      </c>
      <c r="B1567" s="95" t="s">
        <v>2473</v>
      </c>
      <c r="C1567" s="76" t="s">
        <v>19</v>
      </c>
      <c r="D1567" s="76" t="s">
        <v>59</v>
      </c>
      <c r="E1567" s="95" t="s">
        <v>102</v>
      </c>
      <c r="F1567" s="95" t="s">
        <v>2810</v>
      </c>
      <c r="G1567" s="95" t="s">
        <v>2819</v>
      </c>
      <c r="H1567" s="95" t="s">
        <v>78</v>
      </c>
      <c r="I1567" s="45" t="s">
        <v>3210</v>
      </c>
      <c r="J1567" s="95" t="str">
        <f>LEFT(DLILibrary[[#This Row],[DLI]], 3)</f>
        <v>DLR</v>
      </c>
      <c r="K1567" s="121">
        <v>2</v>
      </c>
      <c r="L1567" s="121">
        <f>IF(DLILibrary[[#This Row],[DLI/DLR]]="DLI",IF(J1568="DLR",0,DLILibrary[[#This Row],[Value of DLI (in mln)]]),DLILibrary[[#This Row],[Value of DLI (in mln)]])</f>
        <v>2</v>
      </c>
      <c r="M1567" s="239">
        <f>IF(DLILibrary[[#This Row],[DLI/DLR]]="DLI",DLILibrary[[#This Row],[Value of DLI (in mln)]]/(VLOOKUP(DLILibrary[[#This Row],[Project ID]],'RBF Projects'!A:U,12,FALSE)),0)</f>
        <v>0</v>
      </c>
      <c r="N1567" s="95" t="s">
        <v>63</v>
      </c>
      <c r="O1567" s="138" t="s">
        <v>472</v>
      </c>
      <c r="Q1567" s="95" t="s">
        <v>2505</v>
      </c>
      <c r="R1567" s="76" t="s">
        <v>62</v>
      </c>
    </row>
    <row r="1568" spans="1:18" outlineLevel="1" x14ac:dyDescent="0.2">
      <c r="A1568" s="95" t="s">
        <v>2011</v>
      </c>
      <c r="B1568" s="95" t="s">
        <v>2473</v>
      </c>
      <c r="C1568" s="76" t="s">
        <v>19</v>
      </c>
      <c r="D1568" s="76" t="s">
        <v>59</v>
      </c>
      <c r="E1568" s="95" t="s">
        <v>102</v>
      </c>
      <c r="F1568" s="95" t="s">
        <v>2810</v>
      </c>
      <c r="G1568" s="95" t="s">
        <v>2819</v>
      </c>
      <c r="H1568" s="95" t="s">
        <v>78</v>
      </c>
      <c r="I1568" s="45" t="s">
        <v>2996</v>
      </c>
      <c r="J1568" s="95" t="str">
        <f>LEFT(DLILibrary[[#This Row],[DLI]], 3)</f>
        <v>DLR</v>
      </c>
      <c r="K1568" s="121">
        <v>2</v>
      </c>
      <c r="L1568" s="121">
        <f>IF(DLILibrary[[#This Row],[DLI/DLR]]="DLI",IF(J1569="DLR",0,DLILibrary[[#This Row],[Value of DLI (in mln)]]),DLILibrary[[#This Row],[Value of DLI (in mln)]])</f>
        <v>2</v>
      </c>
      <c r="M1568" s="239">
        <f>IF(DLILibrary[[#This Row],[DLI/DLR]]="DLI",DLILibrary[[#This Row],[Value of DLI (in mln)]]/(VLOOKUP(DLILibrary[[#This Row],[Project ID]],'RBF Projects'!A:U,12,FALSE)),0)</f>
        <v>0</v>
      </c>
      <c r="N1568" s="95" t="s">
        <v>63</v>
      </c>
      <c r="O1568" s="138" t="s">
        <v>472</v>
      </c>
      <c r="P1568" s="76" t="s">
        <v>28</v>
      </c>
      <c r="Q1568" s="95" t="s">
        <v>2506</v>
      </c>
      <c r="R1568" s="76" t="s">
        <v>62</v>
      </c>
    </row>
    <row r="1569" spans="1:18" x14ac:dyDescent="0.2">
      <c r="A1569" s="95" t="s">
        <v>2011</v>
      </c>
      <c r="B1569" s="95" t="s">
        <v>2473</v>
      </c>
      <c r="C1569" s="76" t="s">
        <v>19</v>
      </c>
      <c r="D1569" s="76" t="s">
        <v>59</v>
      </c>
      <c r="E1569" s="95" t="s">
        <v>102</v>
      </c>
      <c r="F1569" s="95" t="s">
        <v>3234</v>
      </c>
      <c r="G1569" s="95" t="s">
        <v>2865</v>
      </c>
      <c r="H1569" s="95" t="s">
        <v>78</v>
      </c>
      <c r="I1569" s="135" t="s">
        <v>2476</v>
      </c>
      <c r="J1569" s="136" t="str">
        <f>LEFT(DLILibrary[[#This Row],[DLI]], 3)</f>
        <v>DLI</v>
      </c>
      <c r="K1569" s="137">
        <f>SUM(K1570:K1574)</f>
        <v>20</v>
      </c>
      <c r="L1569" s="137">
        <f>IF(DLILibrary[[#This Row],[DLI/DLR]]="DLI",IF(J1570="DLR",0,DLILibrary[[#This Row],[Value of DLI (in mln)]]),DLILibrary[[#This Row],[Value of DLI (in mln)]])</f>
        <v>0</v>
      </c>
      <c r="M1569" s="239">
        <f>IF(DLILibrary[[#This Row],[DLI/DLR]]="DLI",DLILibrary[[#This Row],[Value of DLI (in mln)]]/(VLOOKUP(DLILibrary[[#This Row],[Project ID]],'RBF Projects'!A:U,12,FALSE)),0)</f>
        <v>0.21052631578947367</v>
      </c>
      <c r="N1569" s="95" t="s">
        <v>63</v>
      </c>
      <c r="O1569" s="138" t="s">
        <v>472</v>
      </c>
      <c r="P1569" s="76" t="s">
        <v>28</v>
      </c>
      <c r="Q1569" s="95" t="s">
        <v>2506</v>
      </c>
      <c r="R1569" s="76" t="s">
        <v>62</v>
      </c>
    </row>
    <row r="1570" spans="1:18" outlineLevel="1" x14ac:dyDescent="0.2">
      <c r="A1570" s="95" t="s">
        <v>2011</v>
      </c>
      <c r="B1570" s="95" t="s">
        <v>2473</v>
      </c>
      <c r="C1570" s="76" t="s">
        <v>19</v>
      </c>
      <c r="D1570" s="76" t="s">
        <v>59</v>
      </c>
      <c r="E1570" s="95" t="s">
        <v>102</v>
      </c>
      <c r="F1570" s="95" t="s">
        <v>3234</v>
      </c>
      <c r="G1570" s="95" t="s">
        <v>2865</v>
      </c>
      <c r="H1570" s="95" t="s">
        <v>78</v>
      </c>
      <c r="I1570" s="45" t="s">
        <v>2477</v>
      </c>
      <c r="J1570" s="95" t="str">
        <f>LEFT(DLILibrary[[#This Row],[DLI]], 3)</f>
        <v>DLR</v>
      </c>
      <c r="K1570" s="121">
        <v>4</v>
      </c>
      <c r="L1570" s="121">
        <f>IF(DLILibrary[[#This Row],[DLI/DLR]]="DLI",IF(J1571="DLR",0,DLILibrary[[#This Row],[Value of DLI (in mln)]]),DLILibrary[[#This Row],[Value of DLI (in mln)]])</f>
        <v>4</v>
      </c>
      <c r="M1570" s="239">
        <f>IF(DLILibrary[[#This Row],[DLI/DLR]]="DLI",DLILibrary[[#This Row],[Value of DLI (in mln)]]/(VLOOKUP(DLILibrary[[#This Row],[Project ID]],'RBF Projects'!A:U,12,FALSE)),0)</f>
        <v>0</v>
      </c>
      <c r="N1570" s="95" t="s">
        <v>63</v>
      </c>
      <c r="O1570" s="138" t="s">
        <v>472</v>
      </c>
      <c r="P1570" s="76" t="s">
        <v>28</v>
      </c>
      <c r="Q1570" s="95" t="s">
        <v>2506</v>
      </c>
      <c r="R1570" s="76" t="s">
        <v>62</v>
      </c>
    </row>
    <row r="1571" spans="1:18" outlineLevel="1" x14ac:dyDescent="0.2">
      <c r="A1571" s="95" t="s">
        <v>2011</v>
      </c>
      <c r="B1571" s="95" t="s">
        <v>2473</v>
      </c>
      <c r="C1571" s="76" t="s">
        <v>19</v>
      </c>
      <c r="D1571" s="76" t="s">
        <v>59</v>
      </c>
      <c r="E1571" s="95" t="s">
        <v>102</v>
      </c>
      <c r="F1571" s="95" t="s">
        <v>3234</v>
      </c>
      <c r="G1571" s="95" t="s">
        <v>2865</v>
      </c>
      <c r="H1571" s="95" t="s">
        <v>78</v>
      </c>
      <c r="I1571" s="45" t="s">
        <v>2478</v>
      </c>
      <c r="J1571" s="95" t="str">
        <f>LEFT(DLILibrary[[#This Row],[DLI]], 3)</f>
        <v>DLR</v>
      </c>
      <c r="K1571" s="121">
        <v>4</v>
      </c>
      <c r="L1571" s="121">
        <f>IF(DLILibrary[[#This Row],[DLI/DLR]]="DLI",IF(J1572="DLR",0,DLILibrary[[#This Row],[Value of DLI (in mln)]]),DLILibrary[[#This Row],[Value of DLI (in mln)]])</f>
        <v>4</v>
      </c>
      <c r="M1571" s="239">
        <f>IF(DLILibrary[[#This Row],[DLI/DLR]]="DLI",DLILibrary[[#This Row],[Value of DLI (in mln)]]/(VLOOKUP(DLILibrary[[#This Row],[Project ID]],'RBF Projects'!A:U,12,FALSE)),0)</f>
        <v>0</v>
      </c>
      <c r="N1571" s="95" t="s">
        <v>63</v>
      </c>
      <c r="O1571" s="138" t="s">
        <v>472</v>
      </c>
      <c r="P1571" s="76" t="s">
        <v>28</v>
      </c>
      <c r="Q1571" s="95" t="s">
        <v>2506</v>
      </c>
      <c r="R1571" s="76" t="s">
        <v>62</v>
      </c>
    </row>
    <row r="1572" spans="1:18" outlineLevel="1" x14ac:dyDescent="0.2">
      <c r="A1572" s="95" t="s">
        <v>2011</v>
      </c>
      <c r="B1572" s="95" t="s">
        <v>2473</v>
      </c>
      <c r="C1572" s="76" t="s">
        <v>19</v>
      </c>
      <c r="D1572" s="76" t="s">
        <v>59</v>
      </c>
      <c r="E1572" s="95" t="s">
        <v>102</v>
      </c>
      <c r="F1572" s="95" t="s">
        <v>3234</v>
      </c>
      <c r="G1572" s="95" t="s">
        <v>2865</v>
      </c>
      <c r="H1572" s="95" t="s">
        <v>78</v>
      </c>
      <c r="I1572" s="45" t="s">
        <v>2479</v>
      </c>
      <c r="J1572" s="95" t="str">
        <f>LEFT(DLILibrary[[#This Row],[DLI]], 3)</f>
        <v>DLR</v>
      </c>
      <c r="K1572" s="121">
        <v>4</v>
      </c>
      <c r="L1572" s="121">
        <f>IF(DLILibrary[[#This Row],[DLI/DLR]]="DLI",IF(J1573="DLR",0,DLILibrary[[#This Row],[Value of DLI (in mln)]]),DLILibrary[[#This Row],[Value of DLI (in mln)]])</f>
        <v>4</v>
      </c>
      <c r="M1572" s="239">
        <f>IF(DLILibrary[[#This Row],[DLI/DLR]]="DLI",DLILibrary[[#This Row],[Value of DLI (in mln)]]/(VLOOKUP(DLILibrary[[#This Row],[Project ID]],'RBF Projects'!A:U,12,FALSE)),0)</f>
        <v>0</v>
      </c>
      <c r="N1572" s="95" t="s">
        <v>63</v>
      </c>
      <c r="O1572" s="138" t="s">
        <v>472</v>
      </c>
      <c r="P1572" s="76" t="s">
        <v>28</v>
      </c>
      <c r="Q1572" s="95" t="s">
        <v>2506</v>
      </c>
      <c r="R1572" s="76" t="s">
        <v>62</v>
      </c>
    </row>
    <row r="1573" spans="1:18" outlineLevel="1" x14ac:dyDescent="0.2">
      <c r="A1573" s="95" t="s">
        <v>2011</v>
      </c>
      <c r="B1573" s="95" t="s">
        <v>2473</v>
      </c>
      <c r="C1573" s="76" t="s">
        <v>19</v>
      </c>
      <c r="D1573" s="76" t="s">
        <v>59</v>
      </c>
      <c r="E1573" s="95" t="s">
        <v>102</v>
      </c>
      <c r="F1573" s="95" t="s">
        <v>3234</v>
      </c>
      <c r="G1573" s="95" t="s">
        <v>2865</v>
      </c>
      <c r="H1573" s="95" t="s">
        <v>78</v>
      </c>
      <c r="I1573" s="45" t="s">
        <v>2480</v>
      </c>
      <c r="J1573" s="95" t="str">
        <f>LEFT(DLILibrary[[#This Row],[DLI]], 3)</f>
        <v>DLR</v>
      </c>
      <c r="K1573" s="121">
        <v>4</v>
      </c>
      <c r="L1573" s="121">
        <f>IF(DLILibrary[[#This Row],[DLI/DLR]]="DLI",IF(J1574="DLR",0,DLILibrary[[#This Row],[Value of DLI (in mln)]]),DLILibrary[[#This Row],[Value of DLI (in mln)]])</f>
        <v>4</v>
      </c>
      <c r="M1573" s="239">
        <f>IF(DLILibrary[[#This Row],[DLI/DLR]]="DLI",DLILibrary[[#This Row],[Value of DLI (in mln)]]/(VLOOKUP(DLILibrary[[#This Row],[Project ID]],'RBF Projects'!A:U,12,FALSE)),0)</f>
        <v>0</v>
      </c>
      <c r="N1573" s="95" t="s">
        <v>63</v>
      </c>
      <c r="O1573" s="138" t="s">
        <v>472</v>
      </c>
      <c r="P1573" s="76" t="s">
        <v>28</v>
      </c>
      <c r="Q1573" s="95" t="s">
        <v>2506</v>
      </c>
      <c r="R1573" s="76" t="s">
        <v>62</v>
      </c>
    </row>
    <row r="1574" spans="1:18" outlineLevel="1" x14ac:dyDescent="0.2">
      <c r="A1574" s="95" t="s">
        <v>2011</v>
      </c>
      <c r="B1574" s="95" t="s">
        <v>2473</v>
      </c>
      <c r="C1574" s="76" t="s">
        <v>19</v>
      </c>
      <c r="D1574" s="76" t="s">
        <v>59</v>
      </c>
      <c r="E1574" s="95" t="s">
        <v>102</v>
      </c>
      <c r="F1574" s="95" t="s">
        <v>3234</v>
      </c>
      <c r="G1574" s="95" t="s">
        <v>2865</v>
      </c>
      <c r="H1574" s="95" t="s">
        <v>78</v>
      </c>
      <c r="I1574" s="45" t="s">
        <v>2481</v>
      </c>
      <c r="J1574" s="95" t="str">
        <f>LEFT(DLILibrary[[#This Row],[DLI]], 3)</f>
        <v>DLR</v>
      </c>
      <c r="K1574" s="121">
        <v>4</v>
      </c>
      <c r="L1574" s="121">
        <f>IF(DLILibrary[[#This Row],[DLI/DLR]]="DLI",IF(J1575="DLR",0,DLILibrary[[#This Row],[Value of DLI (in mln)]]),DLILibrary[[#This Row],[Value of DLI (in mln)]])</f>
        <v>4</v>
      </c>
      <c r="M1574" s="239">
        <f>IF(DLILibrary[[#This Row],[DLI/DLR]]="DLI",DLILibrary[[#This Row],[Value of DLI (in mln)]]/(VLOOKUP(DLILibrary[[#This Row],[Project ID]],'RBF Projects'!A:U,12,FALSE)),0)</f>
        <v>0</v>
      </c>
      <c r="N1574" s="95" t="s">
        <v>63</v>
      </c>
      <c r="O1574" s="138" t="s">
        <v>472</v>
      </c>
      <c r="P1574" s="76" t="s">
        <v>28</v>
      </c>
      <c r="Q1574" s="95" t="s">
        <v>2506</v>
      </c>
      <c r="R1574" s="76" t="s">
        <v>62</v>
      </c>
    </row>
    <row r="1575" spans="1:18" x14ac:dyDescent="0.2">
      <c r="A1575" s="95" t="s">
        <v>2011</v>
      </c>
      <c r="B1575" s="95" t="s">
        <v>2473</v>
      </c>
      <c r="C1575" s="76" t="s">
        <v>19</v>
      </c>
      <c r="D1575" s="76" t="s">
        <v>59</v>
      </c>
      <c r="E1575" s="95" t="s">
        <v>102</v>
      </c>
      <c r="F1575" s="95" t="s">
        <v>3230</v>
      </c>
      <c r="G1575" s="95" t="s">
        <v>48</v>
      </c>
      <c r="H1575" s="95" t="s">
        <v>78</v>
      </c>
      <c r="I1575" s="135" t="s">
        <v>2482</v>
      </c>
      <c r="J1575" s="136" t="str">
        <f>LEFT(DLILibrary[[#This Row],[DLI]], 3)</f>
        <v>DLI</v>
      </c>
      <c r="K1575" s="137">
        <f>SUM(K1576:K1580)</f>
        <v>10</v>
      </c>
      <c r="L1575" s="137">
        <f>IF(DLILibrary[[#This Row],[DLI/DLR]]="DLI",IF(J1576="DLR",0,DLILibrary[[#This Row],[Value of DLI (in mln)]]),DLILibrary[[#This Row],[Value of DLI (in mln)]])</f>
        <v>0</v>
      </c>
      <c r="M1575" s="239">
        <f>IF(DLILibrary[[#This Row],[DLI/DLR]]="DLI",DLILibrary[[#This Row],[Value of DLI (in mln)]]/(VLOOKUP(DLILibrary[[#This Row],[Project ID]],'RBF Projects'!A:U,12,FALSE)),0)</f>
        <v>0.10526315789473684</v>
      </c>
      <c r="N1575" s="95" t="s">
        <v>63</v>
      </c>
      <c r="O1575" s="138" t="s">
        <v>472</v>
      </c>
      <c r="P1575" s="76" t="s">
        <v>28</v>
      </c>
      <c r="Q1575" s="95" t="s">
        <v>2507</v>
      </c>
      <c r="R1575" s="76" t="s">
        <v>62</v>
      </c>
    </row>
    <row r="1576" spans="1:18" outlineLevel="1" x14ac:dyDescent="0.2">
      <c r="A1576" s="95" t="s">
        <v>2011</v>
      </c>
      <c r="B1576" s="95" t="s">
        <v>2473</v>
      </c>
      <c r="C1576" s="76" t="s">
        <v>19</v>
      </c>
      <c r="D1576" s="76" t="s">
        <v>59</v>
      </c>
      <c r="E1576" s="95" t="s">
        <v>102</v>
      </c>
      <c r="F1576" s="95" t="s">
        <v>3230</v>
      </c>
      <c r="G1576" s="95" t="s">
        <v>48</v>
      </c>
      <c r="H1576" s="95" t="s">
        <v>78</v>
      </c>
      <c r="I1576" s="45" t="s">
        <v>2483</v>
      </c>
      <c r="J1576" s="95" t="str">
        <f>LEFT(DLILibrary[[#This Row],[DLI]], 3)</f>
        <v>DLR</v>
      </c>
      <c r="K1576" s="121">
        <v>2</v>
      </c>
      <c r="L1576" s="121">
        <f>IF(DLILibrary[[#This Row],[DLI/DLR]]="DLI",IF(J1577="DLR",0,DLILibrary[[#This Row],[Value of DLI (in mln)]]),DLILibrary[[#This Row],[Value of DLI (in mln)]])</f>
        <v>2</v>
      </c>
      <c r="M1576" s="239">
        <f>IF(DLILibrary[[#This Row],[DLI/DLR]]="DLI",DLILibrary[[#This Row],[Value of DLI (in mln)]]/(VLOOKUP(DLILibrary[[#This Row],[Project ID]],'RBF Projects'!A:U,12,FALSE)),0)</f>
        <v>0</v>
      </c>
      <c r="N1576" s="95" t="s">
        <v>63</v>
      </c>
      <c r="O1576" s="138" t="s">
        <v>472</v>
      </c>
      <c r="P1576" s="76" t="s">
        <v>28</v>
      </c>
      <c r="Q1576" s="95" t="s">
        <v>2507</v>
      </c>
      <c r="R1576" s="76" t="s">
        <v>62</v>
      </c>
    </row>
    <row r="1577" spans="1:18" outlineLevel="1" x14ac:dyDescent="0.2">
      <c r="A1577" s="95" t="s">
        <v>2011</v>
      </c>
      <c r="B1577" s="95" t="s">
        <v>2473</v>
      </c>
      <c r="C1577" s="76" t="s">
        <v>19</v>
      </c>
      <c r="D1577" s="76" t="s">
        <v>59</v>
      </c>
      <c r="E1577" s="95" t="s">
        <v>102</v>
      </c>
      <c r="F1577" s="95" t="s">
        <v>3230</v>
      </c>
      <c r="G1577" s="95" t="s">
        <v>48</v>
      </c>
      <c r="H1577" s="95" t="s">
        <v>78</v>
      </c>
      <c r="I1577" s="45" t="s">
        <v>2484</v>
      </c>
      <c r="J1577" s="95" t="str">
        <f>LEFT(DLILibrary[[#This Row],[DLI]], 3)</f>
        <v>DLR</v>
      </c>
      <c r="K1577" s="121">
        <v>2</v>
      </c>
      <c r="L1577" s="121">
        <f>IF(DLILibrary[[#This Row],[DLI/DLR]]="DLI",IF(J1578="DLR",0,DLILibrary[[#This Row],[Value of DLI (in mln)]]),DLILibrary[[#This Row],[Value of DLI (in mln)]])</f>
        <v>2</v>
      </c>
      <c r="M1577" s="239">
        <f>IF(DLILibrary[[#This Row],[DLI/DLR]]="DLI",DLILibrary[[#This Row],[Value of DLI (in mln)]]/(VLOOKUP(DLILibrary[[#This Row],[Project ID]],'RBF Projects'!A:U,12,FALSE)),0)</f>
        <v>0</v>
      </c>
      <c r="N1577" s="95" t="s">
        <v>63</v>
      </c>
      <c r="O1577" s="138" t="s">
        <v>472</v>
      </c>
      <c r="P1577" s="76" t="s">
        <v>28</v>
      </c>
      <c r="Q1577" s="95" t="s">
        <v>2507</v>
      </c>
      <c r="R1577" s="76" t="s">
        <v>62</v>
      </c>
    </row>
    <row r="1578" spans="1:18" outlineLevel="1" x14ac:dyDescent="0.2">
      <c r="A1578" s="95" t="s">
        <v>2011</v>
      </c>
      <c r="B1578" s="95" t="s">
        <v>2473</v>
      </c>
      <c r="C1578" s="76" t="s">
        <v>19</v>
      </c>
      <c r="D1578" s="76" t="s">
        <v>59</v>
      </c>
      <c r="E1578" s="95" t="s">
        <v>102</v>
      </c>
      <c r="F1578" s="95" t="s">
        <v>3230</v>
      </c>
      <c r="G1578" s="95" t="s">
        <v>48</v>
      </c>
      <c r="H1578" s="95" t="s">
        <v>78</v>
      </c>
      <c r="I1578" s="45" t="s">
        <v>2485</v>
      </c>
      <c r="J1578" s="95" t="str">
        <f>LEFT(DLILibrary[[#This Row],[DLI]], 3)</f>
        <v>DLR</v>
      </c>
      <c r="K1578" s="121">
        <v>2</v>
      </c>
      <c r="L1578" s="121">
        <f>IF(DLILibrary[[#This Row],[DLI/DLR]]="DLI",IF(J1579="DLR",0,DLILibrary[[#This Row],[Value of DLI (in mln)]]),DLILibrary[[#This Row],[Value of DLI (in mln)]])</f>
        <v>2</v>
      </c>
      <c r="M1578" s="239">
        <f>IF(DLILibrary[[#This Row],[DLI/DLR]]="DLI",DLILibrary[[#This Row],[Value of DLI (in mln)]]/(VLOOKUP(DLILibrary[[#This Row],[Project ID]],'RBF Projects'!A:U,12,FALSE)),0)</f>
        <v>0</v>
      </c>
      <c r="N1578" s="95" t="s">
        <v>63</v>
      </c>
      <c r="O1578" s="138" t="s">
        <v>472</v>
      </c>
      <c r="P1578" s="76" t="s">
        <v>28</v>
      </c>
      <c r="Q1578" s="95" t="s">
        <v>2507</v>
      </c>
      <c r="R1578" s="76" t="s">
        <v>62</v>
      </c>
    </row>
    <row r="1579" spans="1:18" outlineLevel="1" x14ac:dyDescent="0.2">
      <c r="A1579" s="95" t="s">
        <v>2011</v>
      </c>
      <c r="B1579" s="95" t="s">
        <v>2473</v>
      </c>
      <c r="C1579" s="76" t="s">
        <v>19</v>
      </c>
      <c r="D1579" s="76" t="s">
        <v>59</v>
      </c>
      <c r="E1579" s="95" t="s">
        <v>102</v>
      </c>
      <c r="F1579" s="95" t="s">
        <v>3230</v>
      </c>
      <c r="G1579" s="95" t="s">
        <v>48</v>
      </c>
      <c r="H1579" s="95" t="s">
        <v>78</v>
      </c>
      <c r="I1579" s="45" t="s">
        <v>2486</v>
      </c>
      <c r="J1579" s="95" t="str">
        <f>LEFT(DLILibrary[[#This Row],[DLI]], 3)</f>
        <v>DLR</v>
      </c>
      <c r="K1579" s="121">
        <v>2</v>
      </c>
      <c r="L1579" s="121">
        <f>IF(DLILibrary[[#This Row],[DLI/DLR]]="DLI",IF(J1580="DLR",0,DLILibrary[[#This Row],[Value of DLI (in mln)]]),DLILibrary[[#This Row],[Value of DLI (in mln)]])</f>
        <v>2</v>
      </c>
      <c r="M1579" s="239">
        <f>IF(DLILibrary[[#This Row],[DLI/DLR]]="DLI",DLILibrary[[#This Row],[Value of DLI (in mln)]]/(VLOOKUP(DLILibrary[[#This Row],[Project ID]],'RBF Projects'!A:U,12,FALSE)),0)</f>
        <v>0</v>
      </c>
      <c r="N1579" s="95" t="s">
        <v>63</v>
      </c>
      <c r="O1579" s="138" t="s">
        <v>472</v>
      </c>
      <c r="P1579" s="76" t="s">
        <v>28</v>
      </c>
      <c r="Q1579" s="95" t="s">
        <v>2507</v>
      </c>
      <c r="R1579" s="76" t="s">
        <v>62</v>
      </c>
    </row>
    <row r="1580" spans="1:18" outlineLevel="1" x14ac:dyDescent="0.2">
      <c r="A1580" s="95" t="s">
        <v>2011</v>
      </c>
      <c r="B1580" s="95" t="s">
        <v>2473</v>
      </c>
      <c r="C1580" s="76" t="s">
        <v>19</v>
      </c>
      <c r="D1580" s="76" t="s">
        <v>59</v>
      </c>
      <c r="E1580" s="95" t="s">
        <v>102</v>
      </c>
      <c r="F1580" s="95" t="s">
        <v>3230</v>
      </c>
      <c r="G1580" s="95" t="s">
        <v>48</v>
      </c>
      <c r="H1580" s="95" t="s">
        <v>78</v>
      </c>
      <c r="I1580" s="45" t="s">
        <v>2487</v>
      </c>
      <c r="J1580" s="95" t="str">
        <f>LEFT(DLILibrary[[#This Row],[DLI]], 3)</f>
        <v>DLR</v>
      </c>
      <c r="K1580" s="121">
        <v>2</v>
      </c>
      <c r="L1580" s="121">
        <f>IF(DLILibrary[[#This Row],[DLI/DLR]]="DLI",IF(J1581="DLR",0,DLILibrary[[#This Row],[Value of DLI (in mln)]]),DLILibrary[[#This Row],[Value of DLI (in mln)]])</f>
        <v>2</v>
      </c>
      <c r="M1580" s="239">
        <f>IF(DLILibrary[[#This Row],[DLI/DLR]]="DLI",DLILibrary[[#This Row],[Value of DLI (in mln)]]/(VLOOKUP(DLILibrary[[#This Row],[Project ID]],'RBF Projects'!A:U,12,FALSE)),0)</f>
        <v>0</v>
      </c>
      <c r="N1580" s="95" t="s">
        <v>63</v>
      </c>
      <c r="O1580" s="138" t="s">
        <v>472</v>
      </c>
      <c r="P1580" s="76" t="s">
        <v>28</v>
      </c>
      <c r="Q1580" s="95" t="s">
        <v>2507</v>
      </c>
      <c r="R1580" s="76" t="s">
        <v>62</v>
      </c>
    </row>
    <row r="1581" spans="1:18" x14ac:dyDescent="0.2">
      <c r="A1581" s="95" t="s">
        <v>2011</v>
      </c>
      <c r="B1581" s="95" t="s">
        <v>2473</v>
      </c>
      <c r="C1581" s="76" t="s">
        <v>19</v>
      </c>
      <c r="D1581" s="76" t="s">
        <v>59</v>
      </c>
      <c r="E1581" s="95" t="s">
        <v>102</v>
      </c>
      <c r="F1581" s="95" t="s">
        <v>3232</v>
      </c>
      <c r="G1581" s="95" t="s">
        <v>3240</v>
      </c>
      <c r="H1581" s="95" t="s">
        <v>78</v>
      </c>
      <c r="I1581" s="135" t="s">
        <v>2488</v>
      </c>
      <c r="J1581" s="136" t="str">
        <f>LEFT(DLILibrary[[#This Row],[DLI]], 3)</f>
        <v>DLI</v>
      </c>
      <c r="K1581" s="137">
        <f>SUM(K1582:K1586)</f>
        <v>15</v>
      </c>
      <c r="L1581" s="137">
        <f>IF(DLILibrary[[#This Row],[DLI/DLR]]="DLI",IF(J1582="DLR",0,DLILibrary[[#This Row],[Value of DLI (in mln)]]),DLILibrary[[#This Row],[Value of DLI (in mln)]])</f>
        <v>0</v>
      </c>
      <c r="M1581" s="239">
        <f>IF(DLILibrary[[#This Row],[DLI/DLR]]="DLI",DLILibrary[[#This Row],[Value of DLI (in mln)]]/(VLOOKUP(DLILibrary[[#This Row],[Project ID]],'RBF Projects'!A:U,12,FALSE)),0)</f>
        <v>0.15789473684210525</v>
      </c>
      <c r="N1581" s="95" t="s">
        <v>63</v>
      </c>
      <c r="O1581" s="138" t="s">
        <v>472</v>
      </c>
      <c r="P1581" s="76" t="s">
        <v>28</v>
      </c>
      <c r="Q1581" s="95" t="s">
        <v>2508</v>
      </c>
      <c r="R1581" s="76" t="s">
        <v>62</v>
      </c>
    </row>
    <row r="1582" spans="1:18" outlineLevel="1" x14ac:dyDescent="0.2">
      <c r="A1582" s="95" t="s">
        <v>2011</v>
      </c>
      <c r="B1582" s="95" t="s">
        <v>2473</v>
      </c>
      <c r="C1582" s="76" t="s">
        <v>19</v>
      </c>
      <c r="D1582" s="76" t="s">
        <v>59</v>
      </c>
      <c r="E1582" s="95" t="s">
        <v>102</v>
      </c>
      <c r="F1582" s="95" t="s">
        <v>3232</v>
      </c>
      <c r="G1582" s="95" t="s">
        <v>3240</v>
      </c>
      <c r="H1582" s="95" t="s">
        <v>78</v>
      </c>
      <c r="I1582" s="45" t="s">
        <v>2489</v>
      </c>
      <c r="J1582" s="95" t="str">
        <f>LEFT(DLILibrary[[#This Row],[DLI]], 3)</f>
        <v>DLR</v>
      </c>
      <c r="K1582" s="121">
        <v>3</v>
      </c>
      <c r="L1582" s="121">
        <f>IF(DLILibrary[[#This Row],[DLI/DLR]]="DLI",IF(J1583="DLR",0,DLILibrary[[#This Row],[Value of DLI (in mln)]]),DLILibrary[[#This Row],[Value of DLI (in mln)]])</f>
        <v>3</v>
      </c>
      <c r="M1582" s="239">
        <f>IF(DLILibrary[[#This Row],[DLI/DLR]]="DLI",DLILibrary[[#This Row],[Value of DLI (in mln)]]/(VLOOKUP(DLILibrary[[#This Row],[Project ID]],'RBF Projects'!A:U,12,FALSE)),0)</f>
        <v>0</v>
      </c>
      <c r="N1582" s="95" t="s">
        <v>63</v>
      </c>
      <c r="O1582" s="138" t="s">
        <v>472</v>
      </c>
      <c r="P1582" s="76" t="s">
        <v>28</v>
      </c>
      <c r="Q1582" s="95" t="s">
        <v>2508</v>
      </c>
      <c r="R1582" s="76" t="s">
        <v>62</v>
      </c>
    </row>
    <row r="1583" spans="1:18" outlineLevel="1" x14ac:dyDescent="0.2">
      <c r="A1583" s="95" t="s">
        <v>2011</v>
      </c>
      <c r="B1583" s="95" t="s">
        <v>2473</v>
      </c>
      <c r="C1583" s="76" t="s">
        <v>19</v>
      </c>
      <c r="D1583" s="76" t="s">
        <v>59</v>
      </c>
      <c r="E1583" s="95" t="s">
        <v>102</v>
      </c>
      <c r="F1583" s="95" t="s">
        <v>3232</v>
      </c>
      <c r="G1583" s="95" t="s">
        <v>3240</v>
      </c>
      <c r="H1583" s="95" t="s">
        <v>78</v>
      </c>
      <c r="I1583" s="45" t="s">
        <v>2490</v>
      </c>
      <c r="J1583" s="95" t="str">
        <f>LEFT(DLILibrary[[#This Row],[DLI]], 3)</f>
        <v>DLR</v>
      </c>
      <c r="K1583" s="121">
        <v>3</v>
      </c>
      <c r="L1583" s="121">
        <f>IF(DLILibrary[[#This Row],[DLI/DLR]]="DLI",IF(J1584="DLR",0,DLILibrary[[#This Row],[Value of DLI (in mln)]]),DLILibrary[[#This Row],[Value of DLI (in mln)]])</f>
        <v>3</v>
      </c>
      <c r="M1583" s="239">
        <f>IF(DLILibrary[[#This Row],[DLI/DLR]]="DLI",DLILibrary[[#This Row],[Value of DLI (in mln)]]/(VLOOKUP(DLILibrary[[#This Row],[Project ID]],'RBF Projects'!A:U,12,FALSE)),0)</f>
        <v>0</v>
      </c>
      <c r="N1583" s="95" t="s">
        <v>63</v>
      </c>
      <c r="O1583" s="138" t="s">
        <v>472</v>
      </c>
      <c r="P1583" s="76" t="s">
        <v>28</v>
      </c>
      <c r="Q1583" s="95" t="s">
        <v>2508</v>
      </c>
      <c r="R1583" s="76" t="s">
        <v>62</v>
      </c>
    </row>
    <row r="1584" spans="1:18" outlineLevel="1" x14ac:dyDescent="0.2">
      <c r="A1584" s="95" t="s">
        <v>2011</v>
      </c>
      <c r="B1584" s="95" t="s">
        <v>2473</v>
      </c>
      <c r="C1584" s="76" t="s">
        <v>19</v>
      </c>
      <c r="D1584" s="76" t="s">
        <v>59</v>
      </c>
      <c r="E1584" s="95" t="s">
        <v>102</v>
      </c>
      <c r="F1584" s="95" t="s">
        <v>3232</v>
      </c>
      <c r="G1584" s="95" t="s">
        <v>3240</v>
      </c>
      <c r="H1584" s="95" t="s">
        <v>78</v>
      </c>
      <c r="I1584" s="45" t="s">
        <v>2491</v>
      </c>
      <c r="J1584" s="95" t="str">
        <f>LEFT(DLILibrary[[#This Row],[DLI]], 3)</f>
        <v>DLR</v>
      </c>
      <c r="K1584" s="121">
        <v>3</v>
      </c>
      <c r="L1584" s="121">
        <f>IF(DLILibrary[[#This Row],[DLI/DLR]]="DLI",IF(J1585="DLR",0,DLILibrary[[#This Row],[Value of DLI (in mln)]]),DLILibrary[[#This Row],[Value of DLI (in mln)]])</f>
        <v>3</v>
      </c>
      <c r="M1584" s="239">
        <f>IF(DLILibrary[[#This Row],[DLI/DLR]]="DLI",DLILibrary[[#This Row],[Value of DLI (in mln)]]/(VLOOKUP(DLILibrary[[#This Row],[Project ID]],'RBF Projects'!A:U,12,FALSE)),0)</f>
        <v>0</v>
      </c>
      <c r="N1584" s="95" t="s">
        <v>63</v>
      </c>
      <c r="O1584" s="138" t="s">
        <v>472</v>
      </c>
      <c r="P1584" s="76" t="s">
        <v>28</v>
      </c>
      <c r="Q1584" s="95" t="s">
        <v>2508</v>
      </c>
      <c r="R1584" s="76" t="s">
        <v>62</v>
      </c>
    </row>
    <row r="1585" spans="1:18" outlineLevel="1" x14ac:dyDescent="0.2">
      <c r="A1585" s="95" t="s">
        <v>2011</v>
      </c>
      <c r="B1585" s="95" t="s">
        <v>2473</v>
      </c>
      <c r="C1585" s="76" t="s">
        <v>19</v>
      </c>
      <c r="D1585" s="76" t="s">
        <v>59</v>
      </c>
      <c r="E1585" s="95" t="s">
        <v>102</v>
      </c>
      <c r="F1585" s="95" t="s">
        <v>3232</v>
      </c>
      <c r="G1585" s="95" t="s">
        <v>3240</v>
      </c>
      <c r="H1585" s="95" t="s">
        <v>78</v>
      </c>
      <c r="I1585" s="45" t="s">
        <v>2492</v>
      </c>
      <c r="J1585" s="95" t="str">
        <f>LEFT(DLILibrary[[#This Row],[DLI]], 3)</f>
        <v>DLR</v>
      </c>
      <c r="K1585" s="121">
        <v>3</v>
      </c>
      <c r="L1585" s="121">
        <f>IF(DLILibrary[[#This Row],[DLI/DLR]]="DLI",IF(J1586="DLR",0,DLILibrary[[#This Row],[Value of DLI (in mln)]]),DLILibrary[[#This Row],[Value of DLI (in mln)]])</f>
        <v>3</v>
      </c>
      <c r="M1585" s="239">
        <f>IF(DLILibrary[[#This Row],[DLI/DLR]]="DLI",DLILibrary[[#This Row],[Value of DLI (in mln)]]/(VLOOKUP(DLILibrary[[#This Row],[Project ID]],'RBF Projects'!A:U,12,FALSE)),0)</f>
        <v>0</v>
      </c>
      <c r="N1585" s="95" t="s">
        <v>63</v>
      </c>
      <c r="O1585" s="138" t="s">
        <v>472</v>
      </c>
      <c r="P1585" s="76" t="s">
        <v>28</v>
      </c>
      <c r="Q1585" s="95" t="s">
        <v>2508</v>
      </c>
      <c r="R1585" s="76" t="s">
        <v>62</v>
      </c>
    </row>
    <row r="1586" spans="1:18" outlineLevel="1" x14ac:dyDescent="0.2">
      <c r="A1586" s="95" t="s">
        <v>2011</v>
      </c>
      <c r="B1586" s="95" t="s">
        <v>2473</v>
      </c>
      <c r="C1586" s="76" t="s">
        <v>19</v>
      </c>
      <c r="D1586" s="76" t="s">
        <v>59</v>
      </c>
      <c r="E1586" s="95" t="s">
        <v>102</v>
      </c>
      <c r="F1586" s="95" t="s">
        <v>3232</v>
      </c>
      <c r="G1586" s="95" t="s">
        <v>3240</v>
      </c>
      <c r="H1586" s="95" t="s">
        <v>78</v>
      </c>
      <c r="I1586" s="45" t="s">
        <v>2493</v>
      </c>
      <c r="J1586" s="95" t="str">
        <f>LEFT(DLILibrary[[#This Row],[DLI]], 3)</f>
        <v>DLR</v>
      </c>
      <c r="K1586" s="121">
        <v>3</v>
      </c>
      <c r="L1586" s="121">
        <f>IF(DLILibrary[[#This Row],[DLI/DLR]]="DLI",IF(J1587="DLR",0,DLILibrary[[#This Row],[Value of DLI (in mln)]]),DLILibrary[[#This Row],[Value of DLI (in mln)]])</f>
        <v>3</v>
      </c>
      <c r="M1586" s="239">
        <f>IF(DLILibrary[[#This Row],[DLI/DLR]]="DLI",DLILibrary[[#This Row],[Value of DLI (in mln)]]/(VLOOKUP(DLILibrary[[#This Row],[Project ID]],'RBF Projects'!A:U,12,FALSE)),0)</f>
        <v>0</v>
      </c>
      <c r="N1586" s="95" t="s">
        <v>63</v>
      </c>
      <c r="O1586" s="138" t="s">
        <v>472</v>
      </c>
      <c r="P1586" s="76" t="s">
        <v>28</v>
      </c>
      <c r="Q1586" s="95" t="s">
        <v>2508</v>
      </c>
      <c r="R1586" s="76" t="s">
        <v>62</v>
      </c>
    </row>
    <row r="1587" spans="1:18" x14ac:dyDescent="0.2">
      <c r="A1587" s="95" t="s">
        <v>2011</v>
      </c>
      <c r="B1587" s="95" t="s">
        <v>2473</v>
      </c>
      <c r="C1587" s="76" t="s">
        <v>19</v>
      </c>
      <c r="D1587" s="76" t="s">
        <v>59</v>
      </c>
      <c r="E1587" s="95" t="s">
        <v>102</v>
      </c>
      <c r="F1587" s="95" t="s">
        <v>3238</v>
      </c>
      <c r="G1587" s="95" t="s">
        <v>1524</v>
      </c>
      <c r="H1587" s="95" t="s">
        <v>78</v>
      </c>
      <c r="I1587" s="135" t="s">
        <v>2494</v>
      </c>
      <c r="J1587" s="136" t="str">
        <f>LEFT(DLILibrary[[#This Row],[DLI]], 3)</f>
        <v>DLI</v>
      </c>
      <c r="K1587" s="137">
        <f>SUM(K1588:K1592)</f>
        <v>10</v>
      </c>
      <c r="L1587" s="137">
        <f>IF(DLILibrary[[#This Row],[DLI/DLR]]="DLI",IF(J1588="DLR",0,DLILibrary[[#This Row],[Value of DLI (in mln)]]),DLILibrary[[#This Row],[Value of DLI (in mln)]])</f>
        <v>0</v>
      </c>
      <c r="M1587" s="239">
        <f>IF(DLILibrary[[#This Row],[DLI/DLR]]="DLI",DLILibrary[[#This Row],[Value of DLI (in mln)]]/(VLOOKUP(DLILibrary[[#This Row],[Project ID]],'RBF Projects'!A:U,12,FALSE)),0)</f>
        <v>0.10526315789473684</v>
      </c>
      <c r="N1587" s="95" t="s">
        <v>63</v>
      </c>
      <c r="O1587" s="138" t="s">
        <v>472</v>
      </c>
      <c r="P1587" s="76" t="s">
        <v>28</v>
      </c>
      <c r="Q1587" s="95" t="s">
        <v>2509</v>
      </c>
      <c r="R1587" s="76" t="s">
        <v>62</v>
      </c>
    </row>
    <row r="1588" spans="1:18" outlineLevel="1" x14ac:dyDescent="0.2">
      <c r="A1588" s="95" t="s">
        <v>2011</v>
      </c>
      <c r="B1588" s="95" t="s">
        <v>2473</v>
      </c>
      <c r="C1588" s="76" t="s">
        <v>19</v>
      </c>
      <c r="D1588" s="76" t="s">
        <v>59</v>
      </c>
      <c r="E1588" s="95" t="s">
        <v>102</v>
      </c>
      <c r="F1588" s="95" t="s">
        <v>3238</v>
      </c>
      <c r="G1588" s="95" t="s">
        <v>1524</v>
      </c>
      <c r="H1588" s="95" t="s">
        <v>78</v>
      </c>
      <c r="I1588" s="45" t="s">
        <v>2495</v>
      </c>
      <c r="J1588" s="95" t="str">
        <f>LEFT(DLILibrary[[#This Row],[DLI]], 3)</f>
        <v>DLR</v>
      </c>
      <c r="K1588" s="121">
        <v>2</v>
      </c>
      <c r="L1588" s="121">
        <f>IF(DLILibrary[[#This Row],[DLI/DLR]]="DLI",IF(J1589="DLR",0,DLILibrary[[#This Row],[Value of DLI (in mln)]]),DLILibrary[[#This Row],[Value of DLI (in mln)]])</f>
        <v>2</v>
      </c>
      <c r="M1588" s="239">
        <f>IF(DLILibrary[[#This Row],[DLI/DLR]]="DLI",DLILibrary[[#This Row],[Value of DLI (in mln)]]/(VLOOKUP(DLILibrary[[#This Row],[Project ID]],'RBF Projects'!A:U,12,FALSE)),0)</f>
        <v>0</v>
      </c>
      <c r="N1588" s="95" t="s">
        <v>63</v>
      </c>
      <c r="O1588" s="138" t="s">
        <v>472</v>
      </c>
      <c r="P1588" s="76" t="s">
        <v>28</v>
      </c>
      <c r="Q1588" s="95" t="s">
        <v>2509</v>
      </c>
      <c r="R1588" s="76" t="s">
        <v>62</v>
      </c>
    </row>
    <row r="1589" spans="1:18" outlineLevel="1" x14ac:dyDescent="0.2">
      <c r="A1589" s="95" t="s">
        <v>2011</v>
      </c>
      <c r="B1589" s="95" t="s">
        <v>2473</v>
      </c>
      <c r="C1589" s="76" t="s">
        <v>19</v>
      </c>
      <c r="D1589" s="76" t="s">
        <v>59</v>
      </c>
      <c r="E1589" s="95" t="s">
        <v>102</v>
      </c>
      <c r="F1589" s="95" t="s">
        <v>3238</v>
      </c>
      <c r="G1589" s="95" t="s">
        <v>1524</v>
      </c>
      <c r="H1589" s="95" t="s">
        <v>78</v>
      </c>
      <c r="I1589" s="45" t="s">
        <v>2496</v>
      </c>
      <c r="J1589" s="95" t="str">
        <f>LEFT(DLILibrary[[#This Row],[DLI]], 3)</f>
        <v>DLR</v>
      </c>
      <c r="K1589" s="121">
        <v>2</v>
      </c>
      <c r="L1589" s="121">
        <f>IF(DLILibrary[[#This Row],[DLI/DLR]]="DLI",IF(J1590="DLR",0,DLILibrary[[#This Row],[Value of DLI (in mln)]]),DLILibrary[[#This Row],[Value of DLI (in mln)]])</f>
        <v>2</v>
      </c>
      <c r="M1589" s="239">
        <f>IF(DLILibrary[[#This Row],[DLI/DLR]]="DLI",DLILibrary[[#This Row],[Value of DLI (in mln)]]/(VLOOKUP(DLILibrary[[#This Row],[Project ID]],'RBF Projects'!A:U,12,FALSE)),0)</f>
        <v>0</v>
      </c>
      <c r="N1589" s="95" t="s">
        <v>63</v>
      </c>
      <c r="O1589" s="138" t="s">
        <v>472</v>
      </c>
      <c r="P1589" s="76" t="s">
        <v>28</v>
      </c>
      <c r="Q1589" s="95" t="s">
        <v>2509</v>
      </c>
      <c r="R1589" s="76" t="s">
        <v>62</v>
      </c>
    </row>
    <row r="1590" spans="1:18" outlineLevel="1" x14ac:dyDescent="0.2">
      <c r="A1590" s="95" t="s">
        <v>2011</v>
      </c>
      <c r="B1590" s="95" t="s">
        <v>2473</v>
      </c>
      <c r="C1590" s="76" t="s">
        <v>19</v>
      </c>
      <c r="D1590" s="76" t="s">
        <v>59</v>
      </c>
      <c r="E1590" s="95" t="s">
        <v>102</v>
      </c>
      <c r="F1590" s="95" t="s">
        <v>3238</v>
      </c>
      <c r="G1590" s="95" t="s">
        <v>1524</v>
      </c>
      <c r="H1590" s="95" t="s">
        <v>78</v>
      </c>
      <c r="I1590" s="45" t="s">
        <v>2497</v>
      </c>
      <c r="J1590" s="95" t="str">
        <f>LEFT(DLILibrary[[#This Row],[DLI]], 3)</f>
        <v>DLR</v>
      </c>
      <c r="K1590" s="121">
        <v>2</v>
      </c>
      <c r="L1590" s="121">
        <f>IF(DLILibrary[[#This Row],[DLI/DLR]]="DLI",IF(J1591="DLR",0,DLILibrary[[#This Row],[Value of DLI (in mln)]]),DLILibrary[[#This Row],[Value of DLI (in mln)]])</f>
        <v>2</v>
      </c>
      <c r="M1590" s="239">
        <f>IF(DLILibrary[[#This Row],[DLI/DLR]]="DLI",DLILibrary[[#This Row],[Value of DLI (in mln)]]/(VLOOKUP(DLILibrary[[#This Row],[Project ID]],'RBF Projects'!A:U,12,FALSE)),0)</f>
        <v>0</v>
      </c>
      <c r="N1590" s="95" t="s">
        <v>63</v>
      </c>
      <c r="O1590" s="138" t="s">
        <v>472</v>
      </c>
      <c r="P1590" s="76" t="s">
        <v>28</v>
      </c>
      <c r="Q1590" s="95" t="s">
        <v>2509</v>
      </c>
      <c r="R1590" s="76" t="s">
        <v>62</v>
      </c>
    </row>
    <row r="1591" spans="1:18" outlineLevel="1" x14ac:dyDescent="0.2">
      <c r="A1591" s="95" t="s">
        <v>2011</v>
      </c>
      <c r="B1591" s="95" t="s">
        <v>2473</v>
      </c>
      <c r="C1591" s="76" t="s">
        <v>19</v>
      </c>
      <c r="D1591" s="76" t="s">
        <v>59</v>
      </c>
      <c r="E1591" s="95" t="s">
        <v>102</v>
      </c>
      <c r="F1591" s="95" t="s">
        <v>3238</v>
      </c>
      <c r="G1591" s="95" t="s">
        <v>1524</v>
      </c>
      <c r="H1591" s="95" t="s">
        <v>78</v>
      </c>
      <c r="I1591" s="45" t="s">
        <v>2498</v>
      </c>
      <c r="J1591" s="95" t="str">
        <f>LEFT(DLILibrary[[#This Row],[DLI]], 3)</f>
        <v>DLR</v>
      </c>
      <c r="K1591" s="121">
        <v>2</v>
      </c>
      <c r="L1591" s="121">
        <f>IF(DLILibrary[[#This Row],[DLI/DLR]]="DLI",IF(J1592="DLR",0,DLILibrary[[#This Row],[Value of DLI (in mln)]]),DLILibrary[[#This Row],[Value of DLI (in mln)]])</f>
        <v>2</v>
      </c>
      <c r="M1591" s="239">
        <f>IF(DLILibrary[[#This Row],[DLI/DLR]]="DLI",DLILibrary[[#This Row],[Value of DLI (in mln)]]/(VLOOKUP(DLILibrary[[#This Row],[Project ID]],'RBF Projects'!A:U,12,FALSE)),0)</f>
        <v>0</v>
      </c>
      <c r="N1591" s="95" t="s">
        <v>63</v>
      </c>
      <c r="O1591" s="138" t="s">
        <v>472</v>
      </c>
      <c r="P1591" s="76" t="s">
        <v>28</v>
      </c>
      <c r="Q1591" s="95" t="s">
        <v>2509</v>
      </c>
      <c r="R1591" s="76" t="s">
        <v>62</v>
      </c>
    </row>
    <row r="1592" spans="1:18" outlineLevel="1" x14ac:dyDescent="0.2">
      <c r="A1592" s="95" t="s">
        <v>2011</v>
      </c>
      <c r="B1592" s="95" t="s">
        <v>2473</v>
      </c>
      <c r="C1592" s="76" t="s">
        <v>19</v>
      </c>
      <c r="D1592" s="76" t="s">
        <v>59</v>
      </c>
      <c r="E1592" s="95" t="s">
        <v>102</v>
      </c>
      <c r="F1592" s="95" t="s">
        <v>3238</v>
      </c>
      <c r="G1592" s="95" t="s">
        <v>1524</v>
      </c>
      <c r="H1592" s="95" t="s">
        <v>78</v>
      </c>
      <c r="I1592" s="45" t="s">
        <v>2499</v>
      </c>
      <c r="J1592" s="95" t="str">
        <f>LEFT(DLILibrary[[#This Row],[DLI]], 3)</f>
        <v>DLR</v>
      </c>
      <c r="K1592" s="121">
        <v>2</v>
      </c>
      <c r="L1592" s="121">
        <f>IF(DLILibrary[[#This Row],[DLI/DLR]]="DLI",IF(J1593="DLR",0,DLILibrary[[#This Row],[Value of DLI (in mln)]]),DLILibrary[[#This Row],[Value of DLI (in mln)]])</f>
        <v>2</v>
      </c>
      <c r="M1592" s="239">
        <f>IF(DLILibrary[[#This Row],[DLI/DLR]]="DLI",DLILibrary[[#This Row],[Value of DLI (in mln)]]/(VLOOKUP(DLILibrary[[#This Row],[Project ID]],'RBF Projects'!A:U,12,FALSE)),0)</f>
        <v>0</v>
      </c>
      <c r="N1592" s="95" t="s">
        <v>63</v>
      </c>
      <c r="O1592" s="138" t="s">
        <v>472</v>
      </c>
      <c r="P1592" s="76" t="s">
        <v>28</v>
      </c>
      <c r="Q1592" s="95" t="s">
        <v>2509</v>
      </c>
      <c r="R1592" s="76" t="s">
        <v>62</v>
      </c>
    </row>
    <row r="1593" spans="1:18" x14ac:dyDescent="0.2">
      <c r="A1593" s="95" t="s">
        <v>2011</v>
      </c>
      <c r="B1593" s="95" t="s">
        <v>2473</v>
      </c>
      <c r="C1593" s="76" t="s">
        <v>19</v>
      </c>
      <c r="D1593" s="76" t="s">
        <v>59</v>
      </c>
      <c r="E1593" s="95" t="s">
        <v>102</v>
      </c>
      <c r="F1593" s="95" t="s">
        <v>3230</v>
      </c>
      <c r="G1593" s="95" t="s">
        <v>50</v>
      </c>
      <c r="H1593" s="95" t="s">
        <v>78</v>
      </c>
      <c r="I1593" s="135" t="s">
        <v>2513</v>
      </c>
      <c r="J1593" s="136" t="str">
        <f>LEFT(DLILibrary[[#This Row],[DLI]], 3)</f>
        <v>DLI</v>
      </c>
      <c r="K1593" s="137">
        <f>SUM(K1594:K1598)</f>
        <v>10</v>
      </c>
      <c r="L1593" s="137">
        <f>IF(DLILibrary[[#This Row],[DLI/DLR]]="DLI",IF(J1594="DLR",0,DLILibrary[[#This Row],[Value of DLI (in mln)]]),DLILibrary[[#This Row],[Value of DLI (in mln)]])</f>
        <v>0</v>
      </c>
      <c r="M1593" s="239">
        <f>IF(DLILibrary[[#This Row],[DLI/DLR]]="DLI",DLILibrary[[#This Row],[Value of DLI (in mln)]]/(VLOOKUP(DLILibrary[[#This Row],[Project ID]],'RBF Projects'!A:U,12,FALSE)),0)</f>
        <v>0.10526315789473684</v>
      </c>
      <c r="N1593" s="95" t="s">
        <v>63</v>
      </c>
      <c r="O1593" s="138" t="s">
        <v>472</v>
      </c>
      <c r="P1593" s="76" t="s">
        <v>28</v>
      </c>
      <c r="Q1593" s="95" t="s">
        <v>2512</v>
      </c>
      <c r="R1593" s="76" t="s">
        <v>62</v>
      </c>
    </row>
    <row r="1594" spans="1:18" outlineLevel="1" x14ac:dyDescent="0.2">
      <c r="A1594" s="95" t="s">
        <v>2011</v>
      </c>
      <c r="B1594" s="95" t="s">
        <v>2473</v>
      </c>
      <c r="C1594" s="76" t="s">
        <v>19</v>
      </c>
      <c r="D1594" s="76" t="s">
        <v>59</v>
      </c>
      <c r="E1594" s="95" t="s">
        <v>102</v>
      </c>
      <c r="F1594" s="95" t="s">
        <v>3230</v>
      </c>
      <c r="G1594" s="95" t="s">
        <v>50</v>
      </c>
      <c r="H1594" s="95" t="s">
        <v>78</v>
      </c>
      <c r="I1594" s="45" t="s">
        <v>2997</v>
      </c>
      <c r="J1594" s="95" t="str">
        <f>LEFT(DLILibrary[[#This Row],[DLI]], 3)</f>
        <v>DLR</v>
      </c>
      <c r="K1594" s="121">
        <v>2</v>
      </c>
      <c r="L1594" s="121">
        <f>IF(DLILibrary[[#This Row],[DLI/DLR]]="DLI",IF(J1595="DLR",0,DLILibrary[[#This Row],[Value of DLI (in mln)]]),DLILibrary[[#This Row],[Value of DLI (in mln)]])</f>
        <v>2</v>
      </c>
      <c r="M1594" s="239">
        <f>IF(DLILibrary[[#This Row],[DLI/DLR]]="DLI",DLILibrary[[#This Row],[Value of DLI (in mln)]]/(VLOOKUP(DLILibrary[[#This Row],[Project ID]],'RBF Projects'!A:U,12,FALSE)),0)</f>
        <v>0</v>
      </c>
      <c r="N1594" s="95" t="s">
        <v>63</v>
      </c>
      <c r="O1594" s="138" t="s">
        <v>472</v>
      </c>
      <c r="P1594" s="76" t="s">
        <v>28</v>
      </c>
      <c r="Q1594" s="95" t="s">
        <v>2510</v>
      </c>
      <c r="R1594" s="76" t="s">
        <v>62</v>
      </c>
    </row>
    <row r="1595" spans="1:18" outlineLevel="1" x14ac:dyDescent="0.2">
      <c r="A1595" s="95" t="s">
        <v>2011</v>
      </c>
      <c r="B1595" s="95" t="s">
        <v>2473</v>
      </c>
      <c r="C1595" s="76" t="s">
        <v>19</v>
      </c>
      <c r="D1595" s="76" t="s">
        <v>59</v>
      </c>
      <c r="E1595" s="95" t="s">
        <v>102</v>
      </c>
      <c r="F1595" s="95" t="s">
        <v>3230</v>
      </c>
      <c r="G1595" s="95" t="s">
        <v>50</v>
      </c>
      <c r="H1595" s="95" t="s">
        <v>78</v>
      </c>
      <c r="I1595" s="45" t="s">
        <v>2500</v>
      </c>
      <c r="J1595" s="95" t="str">
        <f>LEFT(DLILibrary[[#This Row],[DLI]], 3)</f>
        <v>DLR</v>
      </c>
      <c r="K1595" s="121">
        <v>2</v>
      </c>
      <c r="L1595" s="121">
        <f>IF(DLILibrary[[#This Row],[DLI/DLR]]="DLI",IF(J1596="DLR",0,DLILibrary[[#This Row],[Value of DLI (in mln)]]),DLILibrary[[#This Row],[Value of DLI (in mln)]])</f>
        <v>2</v>
      </c>
      <c r="M1595" s="239">
        <f>IF(DLILibrary[[#This Row],[DLI/DLR]]="DLI",DLILibrary[[#This Row],[Value of DLI (in mln)]]/(VLOOKUP(DLILibrary[[#This Row],[Project ID]],'RBF Projects'!A:U,12,FALSE)),0)</f>
        <v>0</v>
      </c>
      <c r="N1595" s="95" t="s">
        <v>63</v>
      </c>
      <c r="O1595" s="138" t="s">
        <v>472</v>
      </c>
      <c r="P1595" s="76" t="s">
        <v>28</v>
      </c>
      <c r="Q1595" s="95" t="s">
        <v>2511</v>
      </c>
      <c r="R1595" s="76" t="s">
        <v>62</v>
      </c>
    </row>
    <row r="1596" spans="1:18" outlineLevel="1" x14ac:dyDescent="0.2">
      <c r="A1596" s="95" t="s">
        <v>2011</v>
      </c>
      <c r="B1596" s="95" t="s">
        <v>2473</v>
      </c>
      <c r="C1596" s="76" t="s">
        <v>19</v>
      </c>
      <c r="D1596" s="76" t="s">
        <v>59</v>
      </c>
      <c r="E1596" s="95" t="s">
        <v>102</v>
      </c>
      <c r="F1596" s="95" t="s">
        <v>3230</v>
      </c>
      <c r="G1596" s="95" t="s">
        <v>50</v>
      </c>
      <c r="H1596" s="95" t="s">
        <v>78</v>
      </c>
      <c r="I1596" s="45" t="s">
        <v>2501</v>
      </c>
      <c r="J1596" s="95" t="str">
        <f>LEFT(DLILibrary[[#This Row],[DLI]], 3)</f>
        <v>DLR</v>
      </c>
      <c r="K1596" s="121">
        <v>2</v>
      </c>
      <c r="L1596" s="121">
        <f>IF(DLILibrary[[#This Row],[DLI/DLR]]="DLI",IF(J1597="DLR",0,DLILibrary[[#This Row],[Value of DLI (in mln)]]),DLILibrary[[#This Row],[Value of DLI (in mln)]])</f>
        <v>2</v>
      </c>
      <c r="M1596" s="239">
        <f>IF(DLILibrary[[#This Row],[DLI/DLR]]="DLI",DLILibrary[[#This Row],[Value of DLI (in mln)]]/(VLOOKUP(DLILibrary[[#This Row],[Project ID]],'RBF Projects'!A:U,12,FALSE)),0)</f>
        <v>0</v>
      </c>
      <c r="N1596" s="95" t="s">
        <v>63</v>
      </c>
      <c r="O1596" s="138" t="s">
        <v>472</v>
      </c>
      <c r="P1596" s="76" t="s">
        <v>28</v>
      </c>
      <c r="Q1596" s="95" t="s">
        <v>2511</v>
      </c>
      <c r="R1596" s="76" t="s">
        <v>62</v>
      </c>
    </row>
    <row r="1597" spans="1:18" outlineLevel="1" x14ac:dyDescent="0.2">
      <c r="A1597" s="95" t="s">
        <v>2011</v>
      </c>
      <c r="B1597" s="95" t="s">
        <v>2473</v>
      </c>
      <c r="C1597" s="76" t="s">
        <v>19</v>
      </c>
      <c r="D1597" s="76" t="s">
        <v>59</v>
      </c>
      <c r="E1597" s="95" t="s">
        <v>102</v>
      </c>
      <c r="F1597" s="95" t="s">
        <v>3230</v>
      </c>
      <c r="G1597" s="95" t="s">
        <v>50</v>
      </c>
      <c r="H1597" s="95" t="s">
        <v>78</v>
      </c>
      <c r="I1597" s="45" t="s">
        <v>2502</v>
      </c>
      <c r="J1597" s="95" t="str">
        <f>LEFT(DLILibrary[[#This Row],[DLI]], 3)</f>
        <v>DLR</v>
      </c>
      <c r="K1597" s="121">
        <v>2</v>
      </c>
      <c r="L1597" s="121">
        <f>IF(DLILibrary[[#This Row],[DLI/DLR]]="DLI",IF(J1598="DLR",0,DLILibrary[[#This Row],[Value of DLI (in mln)]]),DLILibrary[[#This Row],[Value of DLI (in mln)]])</f>
        <v>2</v>
      </c>
      <c r="M1597" s="239">
        <f>IF(DLILibrary[[#This Row],[DLI/DLR]]="DLI",DLILibrary[[#This Row],[Value of DLI (in mln)]]/(VLOOKUP(DLILibrary[[#This Row],[Project ID]],'RBF Projects'!A:U,12,FALSE)),0)</f>
        <v>0</v>
      </c>
      <c r="N1597" s="95" t="s">
        <v>63</v>
      </c>
      <c r="O1597" s="138" t="s">
        <v>472</v>
      </c>
      <c r="P1597" s="76" t="s">
        <v>28</v>
      </c>
      <c r="Q1597" s="95" t="s">
        <v>2511</v>
      </c>
      <c r="R1597" s="76" t="s">
        <v>62</v>
      </c>
    </row>
    <row r="1598" spans="1:18" outlineLevel="1" x14ac:dyDescent="0.2">
      <c r="A1598" s="95" t="s">
        <v>2011</v>
      </c>
      <c r="B1598" s="95" t="s">
        <v>2473</v>
      </c>
      <c r="C1598" s="76" t="s">
        <v>19</v>
      </c>
      <c r="D1598" s="76" t="s">
        <v>59</v>
      </c>
      <c r="E1598" s="95" t="s">
        <v>102</v>
      </c>
      <c r="F1598" s="95" t="s">
        <v>3230</v>
      </c>
      <c r="G1598" s="95" t="s">
        <v>50</v>
      </c>
      <c r="H1598" s="95" t="s">
        <v>78</v>
      </c>
      <c r="I1598" s="45" t="s">
        <v>2503</v>
      </c>
      <c r="J1598" s="95" t="str">
        <f>LEFT(DLILibrary[[#This Row],[DLI]], 3)</f>
        <v>DLR</v>
      </c>
      <c r="K1598" s="121">
        <v>2</v>
      </c>
      <c r="L1598" s="121">
        <f>IF(DLILibrary[[#This Row],[DLI/DLR]]="DLI",IF(J1599="DLR",0,DLILibrary[[#This Row],[Value of DLI (in mln)]]),DLILibrary[[#This Row],[Value of DLI (in mln)]])</f>
        <v>2</v>
      </c>
      <c r="M1598" s="239">
        <f>IF(DLILibrary[[#This Row],[DLI/DLR]]="DLI",DLILibrary[[#This Row],[Value of DLI (in mln)]]/(VLOOKUP(DLILibrary[[#This Row],[Project ID]],'RBF Projects'!A:U,12,FALSE)),0)</f>
        <v>0</v>
      </c>
      <c r="N1598" s="95" t="s">
        <v>63</v>
      </c>
      <c r="O1598" s="138" t="s">
        <v>472</v>
      </c>
      <c r="P1598" s="76" t="s">
        <v>28</v>
      </c>
      <c r="Q1598" s="95" t="s">
        <v>2511</v>
      </c>
      <c r="R1598" s="76" t="s">
        <v>62</v>
      </c>
    </row>
    <row r="1599" spans="1:18" s="78" customFormat="1" x14ac:dyDescent="0.2">
      <c r="A1599" s="77" t="s">
        <v>2012</v>
      </c>
      <c r="B1599" s="78" t="s">
        <v>2516</v>
      </c>
      <c r="C1599" s="77" t="s">
        <v>24</v>
      </c>
      <c r="D1599" s="77" t="s">
        <v>59</v>
      </c>
      <c r="E1599" s="78" t="s">
        <v>35</v>
      </c>
      <c r="F1599" s="78" t="s">
        <v>2190</v>
      </c>
      <c r="G1599" s="78" t="s">
        <v>3530</v>
      </c>
      <c r="H1599" s="78" t="s">
        <v>472</v>
      </c>
      <c r="I1599" s="57" t="s">
        <v>3494</v>
      </c>
      <c r="J1599" s="57" t="str">
        <f>LEFT(DLILibrary[[#This Row],[DLI]], 3)</f>
        <v>DLI</v>
      </c>
      <c r="K1599" s="58">
        <v>6</v>
      </c>
      <c r="L1599" s="58">
        <f>IF(DLILibrary[[#This Row],[DLI/DLR]]="DLI",IF(J1600="DLR",0,DLILibrary[[#This Row],[Value of DLI (in mln)]]),DLILibrary[[#This Row],[Value of DLI (in mln)]])</f>
        <v>6</v>
      </c>
      <c r="M1599" s="239">
        <f>IF(DLILibrary[[#This Row],[DLI/DLR]]="DLI",DLILibrary[[#This Row],[Value of DLI (in mln)]]/(VLOOKUP(DLILibrary[[#This Row],[Project ID]],'RBF Projects'!A:U,12,FALSE)),0)</f>
        <v>0.2</v>
      </c>
      <c r="N1599" s="78" t="s">
        <v>62</v>
      </c>
      <c r="O1599" s="133" t="s">
        <v>472</v>
      </c>
      <c r="P1599" s="77" t="s">
        <v>29</v>
      </c>
      <c r="Q1599" s="78" t="s">
        <v>2556</v>
      </c>
      <c r="R1599" s="77"/>
    </row>
    <row r="1600" spans="1:18" x14ac:dyDescent="0.2">
      <c r="A1600" s="76" t="s">
        <v>2012</v>
      </c>
      <c r="B1600" s="95" t="s">
        <v>2516</v>
      </c>
      <c r="C1600" s="76" t="s">
        <v>24</v>
      </c>
      <c r="D1600" s="76" t="s">
        <v>59</v>
      </c>
      <c r="E1600" s="95" t="s">
        <v>35</v>
      </c>
      <c r="F1600" s="95" t="s">
        <v>3238</v>
      </c>
      <c r="G1600" s="95" t="s">
        <v>3243</v>
      </c>
      <c r="H1600" s="95" t="s">
        <v>78</v>
      </c>
      <c r="I1600" s="136" t="s">
        <v>2529</v>
      </c>
      <c r="J1600" s="136" t="str">
        <f>LEFT(DLILibrary[[#This Row],[DLI]], 3)</f>
        <v>DLI</v>
      </c>
      <c r="K1600" s="137">
        <f>SUM(K1601:K1603)</f>
        <v>6</v>
      </c>
      <c r="L1600" s="137">
        <f>IF(DLILibrary[[#This Row],[DLI/DLR]]="DLI",IF(J1601="DLR",0,DLILibrary[[#This Row],[Value of DLI (in mln)]]),DLILibrary[[#This Row],[Value of DLI (in mln)]])</f>
        <v>0</v>
      </c>
      <c r="M1600" s="239">
        <f>IF(DLILibrary[[#This Row],[DLI/DLR]]="DLI",DLILibrary[[#This Row],[Value of DLI (in mln)]]/(VLOOKUP(DLILibrary[[#This Row],[Project ID]],'RBF Projects'!A:U,12,FALSE)),0)</f>
        <v>0.2</v>
      </c>
      <c r="N1600" s="95" t="s">
        <v>995</v>
      </c>
      <c r="O1600" s="138" t="s">
        <v>2259</v>
      </c>
      <c r="P1600" s="76" t="s">
        <v>28</v>
      </c>
      <c r="Q1600" s="95" t="s">
        <v>995</v>
      </c>
      <c r="R1600" s="76" t="s">
        <v>2278</v>
      </c>
    </row>
    <row r="1601" spans="1:18" outlineLevel="1" x14ac:dyDescent="0.2">
      <c r="A1601" s="76" t="s">
        <v>2012</v>
      </c>
      <c r="B1601" s="95" t="s">
        <v>2516</v>
      </c>
      <c r="C1601" s="76" t="s">
        <v>24</v>
      </c>
      <c r="D1601" s="76" t="s">
        <v>59</v>
      </c>
      <c r="E1601" s="95" t="s">
        <v>35</v>
      </c>
      <c r="F1601" s="95" t="s">
        <v>3238</v>
      </c>
      <c r="G1601" s="95" t="s">
        <v>3243</v>
      </c>
      <c r="H1601" s="95" t="s">
        <v>78</v>
      </c>
      <c r="I1601" s="95" t="s">
        <v>2530</v>
      </c>
      <c r="J1601" s="95" t="str">
        <f>LEFT(DLILibrary[[#This Row],[DLI]], 3)</f>
        <v>DLR</v>
      </c>
      <c r="K1601" s="121">
        <v>2</v>
      </c>
      <c r="L1601" s="121">
        <f>IF(DLILibrary[[#This Row],[DLI/DLR]]="DLI",IF(J1602="DLR",0,DLILibrary[[#This Row],[Value of DLI (in mln)]]),DLILibrary[[#This Row],[Value of DLI (in mln)]])</f>
        <v>2</v>
      </c>
      <c r="M1601" s="239">
        <f>IF(DLILibrary[[#This Row],[DLI/DLR]]="DLI",DLILibrary[[#This Row],[Value of DLI (in mln)]]/(VLOOKUP(DLILibrary[[#This Row],[Project ID]],'RBF Projects'!A:U,12,FALSE)),0)</f>
        <v>0</v>
      </c>
      <c r="N1601" s="95" t="s">
        <v>62</v>
      </c>
      <c r="O1601" s="138" t="s">
        <v>2544</v>
      </c>
      <c r="P1601" s="76" t="s">
        <v>28</v>
      </c>
      <c r="Q1601" s="95" t="s">
        <v>2557</v>
      </c>
      <c r="R1601" s="76" t="s">
        <v>2572</v>
      </c>
    </row>
    <row r="1602" spans="1:18" outlineLevel="1" x14ac:dyDescent="0.2">
      <c r="A1602" s="76" t="s">
        <v>2012</v>
      </c>
      <c r="B1602" s="95" t="s">
        <v>2516</v>
      </c>
      <c r="C1602" s="76" t="s">
        <v>24</v>
      </c>
      <c r="D1602" s="76" t="s">
        <v>59</v>
      </c>
      <c r="E1602" s="95" t="s">
        <v>35</v>
      </c>
      <c r="F1602" s="95" t="s">
        <v>3238</v>
      </c>
      <c r="G1602" s="95" t="s">
        <v>3243</v>
      </c>
      <c r="H1602" s="95" t="s">
        <v>78</v>
      </c>
      <c r="I1602" s="95" t="s">
        <v>2531</v>
      </c>
      <c r="J1602" s="95" t="str">
        <f>LEFT(DLILibrary[[#This Row],[DLI]], 3)</f>
        <v>DLR</v>
      </c>
      <c r="K1602" s="121">
        <v>2</v>
      </c>
      <c r="L1602" s="121">
        <f>IF(DLILibrary[[#This Row],[DLI/DLR]]="DLI",IF(J1603="DLR",0,DLILibrary[[#This Row],[Value of DLI (in mln)]]),DLILibrary[[#This Row],[Value of DLI (in mln)]])</f>
        <v>2</v>
      </c>
      <c r="M1602" s="239">
        <f>IF(DLILibrary[[#This Row],[DLI/DLR]]="DLI",DLILibrary[[#This Row],[Value of DLI (in mln)]]/(VLOOKUP(DLILibrary[[#This Row],[Project ID]],'RBF Projects'!A:U,12,FALSE)),0)</f>
        <v>0</v>
      </c>
      <c r="N1602" s="95" t="s">
        <v>62</v>
      </c>
      <c r="O1602" s="138" t="s">
        <v>2545</v>
      </c>
      <c r="P1602" s="76" t="s">
        <v>28</v>
      </c>
      <c r="Q1602" s="95" t="s">
        <v>2558</v>
      </c>
      <c r="R1602" s="76" t="s">
        <v>2572</v>
      </c>
    </row>
    <row r="1603" spans="1:18" outlineLevel="1" x14ac:dyDescent="0.2">
      <c r="A1603" s="76" t="s">
        <v>2012</v>
      </c>
      <c r="B1603" s="95" t="s">
        <v>2516</v>
      </c>
      <c r="C1603" s="76" t="s">
        <v>24</v>
      </c>
      <c r="D1603" s="76" t="s">
        <v>59</v>
      </c>
      <c r="E1603" s="95" t="s">
        <v>35</v>
      </c>
      <c r="F1603" s="95" t="s">
        <v>3238</v>
      </c>
      <c r="G1603" s="95" t="s">
        <v>3243</v>
      </c>
      <c r="H1603" s="95" t="s">
        <v>78</v>
      </c>
      <c r="I1603" s="95" t="s">
        <v>2532</v>
      </c>
      <c r="J1603" s="95" t="str">
        <f>LEFT(DLILibrary[[#This Row],[DLI]], 3)</f>
        <v>DLR</v>
      </c>
      <c r="K1603" s="121">
        <v>2</v>
      </c>
      <c r="L1603" s="121">
        <f>IF(DLILibrary[[#This Row],[DLI/DLR]]="DLI",IF(J1604="DLR",0,DLILibrary[[#This Row],[Value of DLI (in mln)]]),DLILibrary[[#This Row],[Value of DLI (in mln)]])</f>
        <v>2</v>
      </c>
      <c r="M1603" s="239">
        <f>IF(DLILibrary[[#This Row],[DLI/DLR]]="DLI",DLILibrary[[#This Row],[Value of DLI (in mln)]]/(VLOOKUP(DLILibrary[[#This Row],[Project ID]],'RBF Projects'!A:U,12,FALSE)),0)</f>
        <v>0</v>
      </c>
      <c r="N1603" s="95" t="s">
        <v>61</v>
      </c>
      <c r="O1603" s="138" t="s">
        <v>2546</v>
      </c>
      <c r="P1603" s="76" t="s">
        <v>28</v>
      </c>
      <c r="Q1603" s="95" t="s">
        <v>2559</v>
      </c>
      <c r="R1603" s="76" t="s">
        <v>2573</v>
      </c>
    </row>
    <row r="1604" spans="1:18" x14ac:dyDescent="0.2">
      <c r="A1604" s="76" t="s">
        <v>2012</v>
      </c>
      <c r="B1604" s="95" t="s">
        <v>2516</v>
      </c>
      <c r="C1604" s="76" t="s">
        <v>24</v>
      </c>
      <c r="D1604" s="76" t="s">
        <v>59</v>
      </c>
      <c r="E1604" s="95" t="s">
        <v>35</v>
      </c>
      <c r="F1604" s="95" t="s">
        <v>3238</v>
      </c>
      <c r="G1604" s="95" t="s">
        <v>3275</v>
      </c>
      <c r="H1604" s="95" t="s">
        <v>78</v>
      </c>
      <c r="I1604" s="136" t="s">
        <v>2533</v>
      </c>
      <c r="J1604" s="136" t="str">
        <f>LEFT(DLILibrary[[#This Row],[DLI]], 3)</f>
        <v>DLI</v>
      </c>
      <c r="K1604" s="137">
        <f>SUM(K1605:K1606)</f>
        <v>2</v>
      </c>
      <c r="L1604" s="137">
        <f>IF(DLILibrary[[#This Row],[DLI/DLR]]="DLI",IF(J1605="DLR",0,DLILibrary[[#This Row],[Value of DLI (in mln)]]),DLILibrary[[#This Row],[Value of DLI (in mln)]])</f>
        <v>0</v>
      </c>
      <c r="M1604" s="239">
        <f>IF(DLILibrary[[#This Row],[DLI/DLR]]="DLI",DLILibrary[[#This Row],[Value of DLI (in mln)]]/(VLOOKUP(DLILibrary[[#This Row],[Project ID]],'RBF Projects'!A:U,12,FALSE)),0)</f>
        <v>6.6666666666666666E-2</v>
      </c>
      <c r="N1604" s="95" t="s">
        <v>995</v>
      </c>
      <c r="O1604" s="138" t="s">
        <v>2259</v>
      </c>
      <c r="P1604" s="76" t="s">
        <v>28</v>
      </c>
      <c r="Q1604" s="95" t="s">
        <v>995</v>
      </c>
      <c r="R1604" s="76" t="s">
        <v>2277</v>
      </c>
    </row>
    <row r="1605" spans="1:18" outlineLevel="1" x14ac:dyDescent="0.2">
      <c r="A1605" s="76" t="s">
        <v>2012</v>
      </c>
      <c r="B1605" s="95" t="s">
        <v>2516</v>
      </c>
      <c r="C1605" s="76" t="s">
        <v>24</v>
      </c>
      <c r="D1605" s="76" t="s">
        <v>59</v>
      </c>
      <c r="E1605" s="95" t="s">
        <v>35</v>
      </c>
      <c r="F1605" s="95" t="s">
        <v>3238</v>
      </c>
      <c r="G1605" s="95" t="s">
        <v>3275</v>
      </c>
      <c r="H1605" s="95" t="s">
        <v>78</v>
      </c>
      <c r="I1605" s="95" t="s">
        <v>2534</v>
      </c>
      <c r="J1605" s="95" t="str">
        <f>LEFT(DLILibrary[[#This Row],[DLI]], 3)</f>
        <v>DLR</v>
      </c>
      <c r="K1605" s="121">
        <v>1</v>
      </c>
      <c r="L1605" s="121">
        <f>IF(DLILibrary[[#This Row],[DLI/DLR]]="DLI",IF(J1606="DLR",0,DLILibrary[[#This Row],[Value of DLI (in mln)]]),DLILibrary[[#This Row],[Value of DLI (in mln)]])</f>
        <v>1</v>
      </c>
      <c r="M1605" s="239">
        <f>IF(DLILibrary[[#This Row],[DLI/DLR]]="DLI",DLILibrary[[#This Row],[Value of DLI (in mln)]]/(VLOOKUP(DLILibrary[[#This Row],[Project ID]],'RBF Projects'!A:U,12,FALSE)),0)</f>
        <v>0</v>
      </c>
      <c r="N1605" s="95" t="s">
        <v>62</v>
      </c>
      <c r="O1605" s="138" t="s">
        <v>2547</v>
      </c>
      <c r="P1605" s="76" t="s">
        <v>28</v>
      </c>
      <c r="Q1605" s="95" t="s">
        <v>2560</v>
      </c>
      <c r="R1605" s="76" t="s">
        <v>2573</v>
      </c>
    </row>
    <row r="1606" spans="1:18" outlineLevel="1" x14ac:dyDescent="0.2">
      <c r="A1606" s="76" t="s">
        <v>2012</v>
      </c>
      <c r="B1606" s="95" t="s">
        <v>2516</v>
      </c>
      <c r="C1606" s="76" t="s">
        <v>24</v>
      </c>
      <c r="D1606" s="76" t="s">
        <v>59</v>
      </c>
      <c r="E1606" s="95" t="s">
        <v>35</v>
      </c>
      <c r="F1606" s="95" t="s">
        <v>3238</v>
      </c>
      <c r="G1606" s="95" t="s">
        <v>3275</v>
      </c>
      <c r="H1606" s="95" t="s">
        <v>78</v>
      </c>
      <c r="I1606" s="95" t="s">
        <v>3495</v>
      </c>
      <c r="J1606" s="95" t="str">
        <f>LEFT(DLILibrary[[#This Row],[DLI]], 3)</f>
        <v>DLR</v>
      </c>
      <c r="K1606" s="121">
        <v>1</v>
      </c>
      <c r="L1606" s="121">
        <f>IF(DLILibrary[[#This Row],[DLI/DLR]]="DLI",IF(J1607="DLR",0,DLILibrary[[#This Row],[Value of DLI (in mln)]]),DLILibrary[[#This Row],[Value of DLI (in mln)]])</f>
        <v>1</v>
      </c>
      <c r="M1606" s="239">
        <f>IF(DLILibrary[[#This Row],[DLI/DLR]]="DLI",DLILibrary[[#This Row],[Value of DLI (in mln)]]/(VLOOKUP(DLILibrary[[#This Row],[Project ID]],'RBF Projects'!A:U,12,FALSE)),0)</f>
        <v>0</v>
      </c>
      <c r="N1606" s="95" t="s">
        <v>61</v>
      </c>
      <c r="O1606" s="138" t="s">
        <v>2548</v>
      </c>
      <c r="P1606" s="76" t="s">
        <v>28</v>
      </c>
      <c r="Q1606" s="95" t="s">
        <v>2561</v>
      </c>
      <c r="R1606" s="76" t="s">
        <v>2573</v>
      </c>
    </row>
    <row r="1607" spans="1:18" x14ac:dyDescent="0.2">
      <c r="A1607" s="76" t="s">
        <v>2012</v>
      </c>
      <c r="B1607" s="95" t="s">
        <v>2516</v>
      </c>
      <c r="C1607" s="76" t="s">
        <v>24</v>
      </c>
      <c r="D1607" s="76" t="s">
        <v>59</v>
      </c>
      <c r="E1607" s="95" t="s">
        <v>35</v>
      </c>
      <c r="F1607" s="95" t="s">
        <v>2810</v>
      </c>
      <c r="G1607" s="95" t="s">
        <v>3506</v>
      </c>
      <c r="H1607" s="95" t="s">
        <v>352</v>
      </c>
      <c r="I1607" s="136" t="s">
        <v>2998</v>
      </c>
      <c r="J1607" s="136" t="str">
        <f>LEFT(DLILibrary[[#This Row],[DLI]], 3)</f>
        <v>DLI</v>
      </c>
      <c r="K1607" s="137">
        <f>SUM(K1608:K1612)</f>
        <v>6</v>
      </c>
      <c r="L1607" s="137">
        <f>IF(DLILibrary[[#This Row],[DLI/DLR]]="DLI",IF(J1608="DLR",0,DLILibrary[[#This Row],[Value of DLI (in mln)]]),DLILibrary[[#This Row],[Value of DLI (in mln)]])</f>
        <v>0</v>
      </c>
      <c r="M1607" s="239">
        <f>IF(DLILibrary[[#This Row],[DLI/DLR]]="DLI",DLILibrary[[#This Row],[Value of DLI (in mln)]]/(VLOOKUP(DLILibrary[[#This Row],[Project ID]],'RBF Projects'!A:U,12,FALSE)),0)</f>
        <v>0.2</v>
      </c>
      <c r="N1607" s="95" t="s">
        <v>62</v>
      </c>
      <c r="O1607" s="138" t="s">
        <v>2259</v>
      </c>
      <c r="P1607" s="76" t="s">
        <v>28</v>
      </c>
      <c r="Q1607" s="95" t="s">
        <v>995</v>
      </c>
      <c r="R1607" s="76" t="s">
        <v>2278</v>
      </c>
    </row>
    <row r="1608" spans="1:18" outlineLevel="1" x14ac:dyDescent="0.2">
      <c r="A1608" s="76" t="s">
        <v>2012</v>
      </c>
      <c r="B1608" s="95" t="s">
        <v>2516</v>
      </c>
      <c r="C1608" s="76" t="s">
        <v>24</v>
      </c>
      <c r="D1608" s="76" t="s">
        <v>59</v>
      </c>
      <c r="E1608" s="95" t="s">
        <v>35</v>
      </c>
      <c r="F1608" s="95" t="s">
        <v>2810</v>
      </c>
      <c r="G1608" s="95" t="s">
        <v>3506</v>
      </c>
      <c r="H1608" s="95" t="s">
        <v>352</v>
      </c>
      <c r="I1608" s="95" t="s">
        <v>3211</v>
      </c>
      <c r="J1608" s="95" t="str">
        <f>LEFT(DLILibrary[[#This Row],[DLI]], 3)</f>
        <v>DLR</v>
      </c>
      <c r="K1608" s="121">
        <v>2</v>
      </c>
      <c r="L1608" s="121">
        <f>IF(DLILibrary[[#This Row],[DLI/DLR]]="DLI",IF(J1609="DLR",0,DLILibrary[[#This Row],[Value of DLI (in mln)]]),DLILibrary[[#This Row],[Value of DLI (in mln)]])</f>
        <v>2</v>
      </c>
      <c r="M1608" s="239">
        <f>IF(DLILibrary[[#This Row],[DLI/DLR]]="DLI",DLILibrary[[#This Row],[Value of DLI (in mln)]]/(VLOOKUP(DLILibrary[[#This Row],[Project ID]],'RBF Projects'!A:U,12,FALSE)),0)</f>
        <v>0</v>
      </c>
      <c r="N1608" s="95" t="s">
        <v>62</v>
      </c>
      <c r="O1608" s="138" t="s">
        <v>3212</v>
      </c>
      <c r="P1608" s="76" t="s">
        <v>28</v>
      </c>
      <c r="Q1608" s="95" t="s">
        <v>2562</v>
      </c>
      <c r="R1608" s="76" t="s">
        <v>2279</v>
      </c>
    </row>
    <row r="1609" spans="1:18" outlineLevel="1" x14ac:dyDescent="0.2">
      <c r="A1609" s="76" t="s">
        <v>2012</v>
      </c>
      <c r="B1609" s="95" t="s">
        <v>2516</v>
      </c>
      <c r="C1609" s="76" t="s">
        <v>24</v>
      </c>
      <c r="D1609" s="76" t="s">
        <v>59</v>
      </c>
      <c r="E1609" s="95" t="s">
        <v>35</v>
      </c>
      <c r="F1609" s="95" t="s">
        <v>2810</v>
      </c>
      <c r="G1609" s="95" t="s">
        <v>3506</v>
      </c>
      <c r="H1609" s="95" t="s">
        <v>352</v>
      </c>
      <c r="I1609" s="95" t="s">
        <v>3213</v>
      </c>
      <c r="J1609" s="95" t="str">
        <f>LEFT(DLILibrary[[#This Row],[DLI]], 3)</f>
        <v>DLR</v>
      </c>
      <c r="K1609" s="121">
        <v>2</v>
      </c>
      <c r="L1609" s="121">
        <f>IF(DLILibrary[[#This Row],[DLI/DLR]]="DLI",IF(J1610="DLR",0,DLILibrary[[#This Row],[Value of DLI (in mln)]]),DLILibrary[[#This Row],[Value of DLI (in mln)]])</f>
        <v>2</v>
      </c>
      <c r="M1609" s="239">
        <f>IF(DLILibrary[[#This Row],[DLI/DLR]]="DLI",DLILibrary[[#This Row],[Value of DLI (in mln)]]/(VLOOKUP(DLILibrary[[#This Row],[Project ID]],'RBF Projects'!A:U,12,FALSE)),0)</f>
        <v>0</v>
      </c>
      <c r="N1609" s="95" t="s">
        <v>62</v>
      </c>
      <c r="O1609" s="138" t="s">
        <v>3214</v>
      </c>
      <c r="P1609" s="76" t="s">
        <v>28</v>
      </c>
      <c r="Q1609" s="95" t="s">
        <v>3215</v>
      </c>
      <c r="R1609" s="76" t="s">
        <v>2279</v>
      </c>
    </row>
    <row r="1610" spans="1:18" outlineLevel="1" x14ac:dyDescent="0.2">
      <c r="A1610" s="76" t="s">
        <v>2012</v>
      </c>
      <c r="B1610" s="95" t="s">
        <v>2516</v>
      </c>
      <c r="C1610" s="76" t="s">
        <v>24</v>
      </c>
      <c r="D1610" s="76" t="s">
        <v>59</v>
      </c>
      <c r="E1610" s="95" t="s">
        <v>35</v>
      </c>
      <c r="F1610" s="95" t="s">
        <v>2810</v>
      </c>
      <c r="G1610" s="95" t="s">
        <v>3506</v>
      </c>
      <c r="H1610" s="95" t="s">
        <v>352</v>
      </c>
      <c r="I1610" s="95" t="s">
        <v>3216</v>
      </c>
      <c r="J1610" s="95" t="str">
        <f>LEFT(DLILibrary[[#This Row],[DLI]], 3)</f>
        <v>DLR</v>
      </c>
      <c r="K1610" s="121">
        <v>0.4</v>
      </c>
      <c r="L1610" s="121">
        <f>IF(DLILibrary[[#This Row],[DLI/DLR]]="DLI",IF(J1611="DLR",0,DLILibrary[[#This Row],[Value of DLI (in mln)]]),DLILibrary[[#This Row],[Value of DLI (in mln)]])</f>
        <v>0.4</v>
      </c>
      <c r="M1610" s="239">
        <f>IF(DLILibrary[[#This Row],[DLI/DLR]]="DLI",DLILibrary[[#This Row],[Value of DLI (in mln)]]/(VLOOKUP(DLILibrary[[#This Row],[Project ID]],'RBF Projects'!A:U,12,FALSE)),0)</f>
        <v>0</v>
      </c>
      <c r="N1610" s="95" t="s">
        <v>62</v>
      </c>
      <c r="O1610" s="138" t="s">
        <v>3217</v>
      </c>
      <c r="P1610" s="76" t="s">
        <v>28</v>
      </c>
      <c r="Q1610" s="95" t="s">
        <v>3218</v>
      </c>
      <c r="R1610" s="76" t="s">
        <v>2573</v>
      </c>
    </row>
    <row r="1611" spans="1:18" outlineLevel="1" x14ac:dyDescent="0.2">
      <c r="A1611" s="76" t="s">
        <v>2012</v>
      </c>
      <c r="B1611" s="95" t="s">
        <v>2516</v>
      </c>
      <c r="C1611" s="76" t="s">
        <v>24</v>
      </c>
      <c r="D1611" s="76" t="s">
        <v>59</v>
      </c>
      <c r="E1611" s="95" t="s">
        <v>35</v>
      </c>
      <c r="F1611" s="95" t="s">
        <v>2810</v>
      </c>
      <c r="G1611" s="95" t="s">
        <v>3506</v>
      </c>
      <c r="H1611" s="95" t="s">
        <v>352</v>
      </c>
      <c r="I1611" s="95" t="s">
        <v>3219</v>
      </c>
      <c r="J1611" s="95" t="str">
        <f>LEFT(DLILibrary[[#This Row],[DLI]], 3)</f>
        <v>DLR</v>
      </c>
      <c r="K1611" s="121">
        <v>0.6</v>
      </c>
      <c r="L1611" s="121">
        <f>IF(DLILibrary[[#This Row],[DLI/DLR]]="DLI",IF(J1612="DLR",0,DLILibrary[[#This Row],[Value of DLI (in mln)]]),DLILibrary[[#This Row],[Value of DLI (in mln)]])</f>
        <v>0.6</v>
      </c>
      <c r="M1611" s="239">
        <f>IF(DLILibrary[[#This Row],[DLI/DLR]]="DLI",DLILibrary[[#This Row],[Value of DLI (in mln)]]/(VLOOKUP(DLILibrary[[#This Row],[Project ID]],'RBF Projects'!A:U,12,FALSE)),0)</f>
        <v>0</v>
      </c>
      <c r="N1611" s="95" t="s">
        <v>62</v>
      </c>
      <c r="O1611" s="138" t="s">
        <v>3217</v>
      </c>
      <c r="P1611" s="76" t="s">
        <v>28</v>
      </c>
      <c r="Q1611" s="95" t="s">
        <v>3218</v>
      </c>
      <c r="R1611" s="76" t="s">
        <v>2573</v>
      </c>
    </row>
    <row r="1612" spans="1:18" outlineLevel="1" x14ac:dyDescent="0.2">
      <c r="A1612" s="76" t="s">
        <v>2012</v>
      </c>
      <c r="B1612" s="95" t="s">
        <v>2516</v>
      </c>
      <c r="C1612" s="76" t="s">
        <v>24</v>
      </c>
      <c r="D1612" s="76" t="s">
        <v>59</v>
      </c>
      <c r="E1612" s="95" t="s">
        <v>35</v>
      </c>
      <c r="F1612" s="95" t="s">
        <v>2810</v>
      </c>
      <c r="G1612" s="95" t="s">
        <v>3506</v>
      </c>
      <c r="H1612" s="95" t="s">
        <v>352</v>
      </c>
      <c r="I1612" s="95" t="s">
        <v>3220</v>
      </c>
      <c r="J1612" s="95" t="str">
        <f>LEFT(DLILibrary[[#This Row],[DLI]], 3)</f>
        <v>DLR</v>
      </c>
      <c r="K1612" s="121">
        <v>1</v>
      </c>
      <c r="L1612" s="121">
        <f>IF(DLILibrary[[#This Row],[DLI/DLR]]="DLI",IF(J1613="DLR",0,DLILibrary[[#This Row],[Value of DLI (in mln)]]),DLILibrary[[#This Row],[Value of DLI (in mln)]])</f>
        <v>1</v>
      </c>
      <c r="M1612" s="239">
        <f>IF(DLILibrary[[#This Row],[DLI/DLR]]="DLI",DLILibrary[[#This Row],[Value of DLI (in mln)]]/(VLOOKUP(DLILibrary[[#This Row],[Project ID]],'RBF Projects'!A:U,12,FALSE)),0)</f>
        <v>0</v>
      </c>
      <c r="N1612" s="95" t="s">
        <v>62</v>
      </c>
      <c r="O1612" s="138" t="s">
        <v>3217</v>
      </c>
      <c r="P1612" s="76" t="s">
        <v>28</v>
      </c>
      <c r="Q1612" s="95" t="s">
        <v>3218</v>
      </c>
      <c r="R1612" s="76" t="s">
        <v>2573</v>
      </c>
    </row>
    <row r="1613" spans="1:18" x14ac:dyDescent="0.2">
      <c r="A1613" s="76" t="s">
        <v>2012</v>
      </c>
      <c r="B1613" s="95" t="s">
        <v>2516</v>
      </c>
      <c r="C1613" s="76" t="s">
        <v>24</v>
      </c>
      <c r="D1613" s="76" t="s">
        <v>59</v>
      </c>
      <c r="E1613" s="95" t="s">
        <v>35</v>
      </c>
      <c r="F1613" s="95" t="s">
        <v>3238</v>
      </c>
      <c r="G1613" s="95" t="s">
        <v>3278</v>
      </c>
      <c r="H1613" s="95" t="s">
        <v>78</v>
      </c>
      <c r="I1613" s="136" t="s">
        <v>2535</v>
      </c>
      <c r="J1613" s="136" t="str">
        <f>LEFT(DLILibrary[[#This Row],[DLI]], 3)</f>
        <v>DLI</v>
      </c>
      <c r="K1613" s="137">
        <f>SUM(K1614:K1617)</f>
        <v>7</v>
      </c>
      <c r="L1613" s="137">
        <f>IF(DLILibrary[[#This Row],[DLI/DLR]]="DLI",IF(J1614="DLR",0,DLILibrary[[#This Row],[Value of DLI (in mln)]]),DLILibrary[[#This Row],[Value of DLI (in mln)]])</f>
        <v>0</v>
      </c>
      <c r="M1613" s="239">
        <f>IF(DLILibrary[[#This Row],[DLI/DLR]]="DLI",DLILibrary[[#This Row],[Value of DLI (in mln)]]/(VLOOKUP(DLILibrary[[#This Row],[Project ID]],'RBF Projects'!A:U,12,FALSE)),0)</f>
        <v>0.23333333333333334</v>
      </c>
      <c r="N1613" s="95" t="s">
        <v>62</v>
      </c>
      <c r="O1613" s="138" t="s">
        <v>2259</v>
      </c>
      <c r="P1613" s="76" t="s">
        <v>28</v>
      </c>
      <c r="Q1613" s="95" t="s">
        <v>995</v>
      </c>
      <c r="R1613" s="76" t="s">
        <v>2278</v>
      </c>
    </row>
    <row r="1614" spans="1:18" outlineLevel="1" x14ac:dyDescent="0.2">
      <c r="A1614" s="76" t="s">
        <v>2012</v>
      </c>
      <c r="B1614" s="95" t="s">
        <v>2516</v>
      </c>
      <c r="C1614" s="76" t="s">
        <v>24</v>
      </c>
      <c r="D1614" s="76" t="s">
        <v>59</v>
      </c>
      <c r="E1614" s="95" t="s">
        <v>35</v>
      </c>
      <c r="F1614" s="95" t="s">
        <v>3238</v>
      </c>
      <c r="G1614" s="95" t="s">
        <v>3278</v>
      </c>
      <c r="H1614" s="95" t="s">
        <v>78</v>
      </c>
      <c r="I1614" s="95" t="s">
        <v>2536</v>
      </c>
      <c r="J1614" s="95" t="str">
        <f>LEFT(DLILibrary[[#This Row],[DLI]], 3)</f>
        <v>DLR</v>
      </c>
      <c r="K1614" s="121">
        <v>2</v>
      </c>
      <c r="L1614" s="121">
        <f>IF(DLILibrary[[#This Row],[DLI/DLR]]="DLI",IF(J1615="DLR",0,DLILibrary[[#This Row],[Value of DLI (in mln)]]),DLILibrary[[#This Row],[Value of DLI (in mln)]])</f>
        <v>2</v>
      </c>
      <c r="M1614" s="239">
        <f>IF(DLILibrary[[#This Row],[DLI/DLR]]="DLI",DLILibrary[[#This Row],[Value of DLI (in mln)]]/(VLOOKUP(DLILibrary[[#This Row],[Project ID]],'RBF Projects'!A:U,12,FALSE)),0)</f>
        <v>0</v>
      </c>
      <c r="N1614" s="95" t="s">
        <v>62</v>
      </c>
      <c r="O1614" s="138" t="s">
        <v>2549</v>
      </c>
      <c r="P1614" s="76" t="s">
        <v>28</v>
      </c>
      <c r="Q1614" s="95" t="s">
        <v>2563</v>
      </c>
      <c r="R1614" s="76" t="s">
        <v>2572</v>
      </c>
    </row>
    <row r="1615" spans="1:18" outlineLevel="1" x14ac:dyDescent="0.2">
      <c r="A1615" s="76" t="s">
        <v>2012</v>
      </c>
      <c r="B1615" s="95" t="s">
        <v>2516</v>
      </c>
      <c r="C1615" s="76" t="s">
        <v>24</v>
      </c>
      <c r="D1615" s="76" t="s">
        <v>59</v>
      </c>
      <c r="E1615" s="95" t="s">
        <v>35</v>
      </c>
      <c r="F1615" s="95" t="s">
        <v>3238</v>
      </c>
      <c r="G1615" s="95" t="s">
        <v>3278</v>
      </c>
      <c r="H1615" s="95" t="s">
        <v>78</v>
      </c>
      <c r="I1615" s="95" t="s">
        <v>2537</v>
      </c>
      <c r="J1615" s="95" t="str">
        <f>LEFT(DLILibrary[[#This Row],[DLI]], 3)</f>
        <v>DLR</v>
      </c>
      <c r="K1615" s="121">
        <v>1</v>
      </c>
      <c r="L1615" s="121">
        <f>IF(DLILibrary[[#This Row],[DLI/DLR]]="DLI",IF(J1616="DLR",0,DLILibrary[[#This Row],[Value of DLI (in mln)]]),DLILibrary[[#This Row],[Value of DLI (in mln)]])</f>
        <v>1</v>
      </c>
      <c r="M1615" s="239">
        <f>IF(DLILibrary[[#This Row],[DLI/DLR]]="DLI",DLILibrary[[#This Row],[Value of DLI (in mln)]]/(VLOOKUP(DLILibrary[[#This Row],[Project ID]],'RBF Projects'!A:U,12,FALSE)),0)</f>
        <v>0</v>
      </c>
      <c r="N1615" s="95" t="s">
        <v>62</v>
      </c>
      <c r="O1615" s="138" t="s">
        <v>2550</v>
      </c>
      <c r="P1615" s="76" t="s">
        <v>28</v>
      </c>
      <c r="Q1615" s="95" t="s">
        <v>2564</v>
      </c>
      <c r="R1615" s="76" t="s">
        <v>2572</v>
      </c>
    </row>
    <row r="1616" spans="1:18" outlineLevel="1" x14ac:dyDescent="0.2">
      <c r="A1616" s="76" t="s">
        <v>2012</v>
      </c>
      <c r="B1616" s="95" t="s">
        <v>2516</v>
      </c>
      <c r="C1616" s="76" t="s">
        <v>24</v>
      </c>
      <c r="D1616" s="76" t="s">
        <v>59</v>
      </c>
      <c r="E1616" s="95" t="s">
        <v>35</v>
      </c>
      <c r="F1616" s="95" t="s">
        <v>3238</v>
      </c>
      <c r="G1616" s="95" t="s">
        <v>3278</v>
      </c>
      <c r="H1616" s="95" t="s">
        <v>78</v>
      </c>
      <c r="I1616" s="95" t="s">
        <v>2538</v>
      </c>
      <c r="J1616" s="95" t="str">
        <f>LEFT(DLILibrary[[#This Row],[DLI]], 3)</f>
        <v>DLR</v>
      </c>
      <c r="K1616" s="121">
        <v>2</v>
      </c>
      <c r="L1616" s="121">
        <f>IF(DLILibrary[[#This Row],[DLI/DLR]]="DLI",IF(J1617="DLR",0,DLILibrary[[#This Row],[Value of DLI (in mln)]]),DLILibrary[[#This Row],[Value of DLI (in mln)]])</f>
        <v>2</v>
      </c>
      <c r="M1616" s="239">
        <f>IF(DLILibrary[[#This Row],[DLI/DLR]]="DLI",DLILibrary[[#This Row],[Value of DLI (in mln)]]/(VLOOKUP(DLILibrary[[#This Row],[Project ID]],'RBF Projects'!A:U,12,FALSE)),0)</f>
        <v>0</v>
      </c>
      <c r="N1616" s="95" t="s">
        <v>62</v>
      </c>
      <c r="O1616" s="138" t="s">
        <v>2551</v>
      </c>
      <c r="P1616" s="76" t="s">
        <v>28</v>
      </c>
      <c r="Q1616" s="95" t="s">
        <v>2565</v>
      </c>
      <c r="R1616" s="76" t="s">
        <v>2572</v>
      </c>
    </row>
    <row r="1617" spans="1:18" outlineLevel="1" x14ac:dyDescent="0.2">
      <c r="A1617" s="76" t="s">
        <v>2012</v>
      </c>
      <c r="B1617" s="95" t="s">
        <v>2516</v>
      </c>
      <c r="C1617" s="76" t="s">
        <v>24</v>
      </c>
      <c r="D1617" s="76" t="s">
        <v>59</v>
      </c>
      <c r="E1617" s="95" t="s">
        <v>35</v>
      </c>
      <c r="F1617" s="95" t="s">
        <v>3238</v>
      </c>
      <c r="G1617" s="95" t="s">
        <v>3278</v>
      </c>
      <c r="H1617" s="95" t="s">
        <v>78</v>
      </c>
      <c r="I1617" s="95" t="s">
        <v>2539</v>
      </c>
      <c r="J1617" s="95" t="str">
        <f>LEFT(DLILibrary[[#This Row],[DLI]], 3)</f>
        <v>DLR</v>
      </c>
      <c r="K1617" s="121">
        <v>2</v>
      </c>
      <c r="L1617" s="121">
        <f>IF(DLILibrary[[#This Row],[DLI/DLR]]="DLI",IF(J1618="DLR",0,DLILibrary[[#This Row],[Value of DLI (in mln)]]),DLILibrary[[#This Row],[Value of DLI (in mln)]])</f>
        <v>2</v>
      </c>
      <c r="M1617" s="239">
        <f>IF(DLILibrary[[#This Row],[DLI/DLR]]="DLI",DLILibrary[[#This Row],[Value of DLI (in mln)]]/(VLOOKUP(DLILibrary[[#This Row],[Project ID]],'RBF Projects'!A:U,12,FALSE)),0)</f>
        <v>0</v>
      </c>
      <c r="N1617" s="95" t="s">
        <v>62</v>
      </c>
      <c r="O1617" s="138" t="s">
        <v>2552</v>
      </c>
      <c r="P1617" s="76" t="s">
        <v>28</v>
      </c>
      <c r="Q1617" s="95" t="s">
        <v>2566</v>
      </c>
      <c r="R1617" s="76" t="s">
        <v>2573</v>
      </c>
    </row>
    <row r="1618" spans="1:18" x14ac:dyDescent="0.2">
      <c r="A1618" s="76" t="s">
        <v>2012</v>
      </c>
      <c r="B1618" s="95" t="s">
        <v>2516</v>
      </c>
      <c r="C1618" s="76" t="s">
        <v>24</v>
      </c>
      <c r="D1618" s="76" t="s">
        <v>59</v>
      </c>
      <c r="E1618" s="95" t="s">
        <v>35</v>
      </c>
      <c r="F1618" s="95" t="s">
        <v>3231</v>
      </c>
      <c r="G1618" s="95" t="s">
        <v>3260</v>
      </c>
      <c r="H1618" s="95" t="s">
        <v>78</v>
      </c>
      <c r="I1618" s="136" t="s">
        <v>2540</v>
      </c>
      <c r="J1618" s="136" t="str">
        <f>LEFT(DLILibrary[[#This Row],[DLI]], 3)</f>
        <v>DLI</v>
      </c>
      <c r="K1618" s="137">
        <f>SUM(K1619:K1621)</f>
        <v>3</v>
      </c>
      <c r="L1618" s="137">
        <f>IF(DLILibrary[[#This Row],[DLI/DLR]]="DLI",IF(J1619="DLR",0,DLILibrary[[#This Row],[Value of DLI (in mln)]]),DLILibrary[[#This Row],[Value of DLI (in mln)]])</f>
        <v>0</v>
      </c>
      <c r="M1618" s="239">
        <f>IF(DLILibrary[[#This Row],[DLI/DLR]]="DLI",DLILibrary[[#This Row],[Value of DLI (in mln)]]/(VLOOKUP(DLILibrary[[#This Row],[Project ID]],'RBF Projects'!A:U,12,FALSE)),0)</f>
        <v>0.1</v>
      </c>
      <c r="N1618" s="95" t="s">
        <v>62</v>
      </c>
      <c r="O1618" s="138" t="s">
        <v>2259</v>
      </c>
      <c r="P1618" s="76" t="s">
        <v>28</v>
      </c>
      <c r="Q1618" s="95" t="s">
        <v>995</v>
      </c>
      <c r="R1618" s="76" t="s">
        <v>2277</v>
      </c>
    </row>
    <row r="1619" spans="1:18" outlineLevel="1" x14ac:dyDescent="0.2">
      <c r="A1619" s="76" t="s">
        <v>2012</v>
      </c>
      <c r="B1619" s="95" t="s">
        <v>2516</v>
      </c>
      <c r="C1619" s="76" t="s">
        <v>24</v>
      </c>
      <c r="D1619" s="76" t="s">
        <v>59</v>
      </c>
      <c r="E1619" s="95" t="s">
        <v>35</v>
      </c>
      <c r="F1619" s="95" t="s">
        <v>3231</v>
      </c>
      <c r="G1619" s="95" t="s">
        <v>3260</v>
      </c>
      <c r="H1619" s="95" t="s">
        <v>78</v>
      </c>
      <c r="I1619" s="95" t="s">
        <v>2541</v>
      </c>
      <c r="J1619" s="95" t="str">
        <f>LEFT(DLILibrary[[#This Row],[DLI]], 3)</f>
        <v>DLR</v>
      </c>
      <c r="K1619" s="121">
        <v>2</v>
      </c>
      <c r="L1619" s="121">
        <f>IF(DLILibrary[[#This Row],[DLI/DLR]]="DLI",IF(J1620="DLR",0,DLILibrary[[#This Row],[Value of DLI (in mln)]]),DLILibrary[[#This Row],[Value of DLI (in mln)]])</f>
        <v>2</v>
      </c>
      <c r="M1619" s="239">
        <f>IF(DLILibrary[[#This Row],[DLI/DLR]]="DLI",DLILibrary[[#This Row],[Value of DLI (in mln)]]/(VLOOKUP(DLILibrary[[#This Row],[Project ID]],'RBF Projects'!A:U,12,FALSE)),0)</f>
        <v>0</v>
      </c>
      <c r="N1619" s="95" t="s">
        <v>62</v>
      </c>
      <c r="O1619" s="138" t="s">
        <v>2553</v>
      </c>
      <c r="P1619" s="76" t="s">
        <v>28</v>
      </c>
      <c r="Q1619" s="95" t="s">
        <v>2567</v>
      </c>
      <c r="R1619" s="76" t="s">
        <v>2573</v>
      </c>
    </row>
    <row r="1620" spans="1:18" outlineLevel="1" x14ac:dyDescent="0.2">
      <c r="A1620" s="76" t="s">
        <v>2012</v>
      </c>
      <c r="B1620" s="95" t="s">
        <v>2516</v>
      </c>
      <c r="C1620" s="76" t="s">
        <v>24</v>
      </c>
      <c r="D1620" s="76" t="s">
        <v>59</v>
      </c>
      <c r="E1620" s="95" t="s">
        <v>35</v>
      </c>
      <c r="F1620" s="95" t="s">
        <v>3231</v>
      </c>
      <c r="G1620" s="95" t="s">
        <v>3260</v>
      </c>
      <c r="H1620" s="95" t="s">
        <v>78</v>
      </c>
      <c r="I1620" s="95" t="s">
        <v>2542</v>
      </c>
      <c r="J1620" s="95" t="str">
        <f>LEFT(DLILibrary[[#This Row],[DLI]], 3)</f>
        <v>DLR</v>
      </c>
      <c r="K1620" s="121">
        <v>0.5</v>
      </c>
      <c r="L1620" s="121">
        <f>IF(DLILibrary[[#This Row],[DLI/DLR]]="DLI",IF(J1621="DLR",0,DLILibrary[[#This Row],[Value of DLI (in mln)]]),DLILibrary[[#This Row],[Value of DLI (in mln)]])</f>
        <v>0.5</v>
      </c>
      <c r="M1620" s="239">
        <f>IF(DLILibrary[[#This Row],[DLI/DLR]]="DLI",DLILibrary[[#This Row],[Value of DLI (in mln)]]/(VLOOKUP(DLILibrary[[#This Row],[Project ID]],'RBF Projects'!A:U,12,FALSE)),0)</f>
        <v>0</v>
      </c>
      <c r="N1620" s="95" t="s">
        <v>62</v>
      </c>
      <c r="O1620" s="138" t="s">
        <v>2554</v>
      </c>
      <c r="P1620" s="76" t="s">
        <v>28</v>
      </c>
      <c r="Q1620" s="95" t="s">
        <v>2568</v>
      </c>
      <c r="R1620" s="76" t="s">
        <v>2573</v>
      </c>
    </row>
    <row r="1621" spans="1:18" outlineLevel="1" x14ac:dyDescent="0.2">
      <c r="A1621" s="76" t="s">
        <v>2012</v>
      </c>
      <c r="B1621" s="95" t="s">
        <v>2516</v>
      </c>
      <c r="C1621" s="76" t="s">
        <v>24</v>
      </c>
      <c r="D1621" s="76" t="s">
        <v>59</v>
      </c>
      <c r="E1621" s="95" t="s">
        <v>35</v>
      </c>
      <c r="F1621" s="95" t="s">
        <v>3231</v>
      </c>
      <c r="G1621" s="95" t="s">
        <v>3260</v>
      </c>
      <c r="H1621" s="95" t="s">
        <v>78</v>
      </c>
      <c r="I1621" s="95" t="s">
        <v>2543</v>
      </c>
      <c r="J1621" s="95" t="str">
        <f>LEFT(DLILibrary[[#This Row],[DLI]], 3)</f>
        <v>DLR</v>
      </c>
      <c r="K1621" s="121">
        <v>0.5</v>
      </c>
      <c r="L1621" s="121">
        <f>IF(DLILibrary[[#This Row],[DLI/DLR]]="DLI",IF(J1622="DLR",0,DLILibrary[[#This Row],[Value of DLI (in mln)]]),DLILibrary[[#This Row],[Value of DLI (in mln)]])</f>
        <v>0.5</v>
      </c>
      <c r="M1621" s="239">
        <f>IF(DLILibrary[[#This Row],[DLI/DLR]]="DLI",DLILibrary[[#This Row],[Value of DLI (in mln)]]/(VLOOKUP(DLILibrary[[#This Row],[Project ID]],'RBF Projects'!A:U,12,FALSE)),0)</f>
        <v>0</v>
      </c>
      <c r="N1621" s="95" t="s">
        <v>62</v>
      </c>
      <c r="O1621" s="138" t="s">
        <v>2555</v>
      </c>
      <c r="P1621" s="76" t="s">
        <v>28</v>
      </c>
      <c r="Q1621" s="95" t="s">
        <v>2569</v>
      </c>
      <c r="R1621" s="76" t="s">
        <v>2573</v>
      </c>
    </row>
    <row r="1622" spans="1:18" s="78" customFormat="1" x14ac:dyDescent="0.2">
      <c r="A1622" s="77" t="s">
        <v>2013</v>
      </c>
      <c r="B1622" s="78" t="s">
        <v>153</v>
      </c>
      <c r="C1622" s="77" t="s">
        <v>21</v>
      </c>
      <c r="D1622" s="77" t="s">
        <v>59</v>
      </c>
      <c r="E1622" s="78" t="s">
        <v>38</v>
      </c>
      <c r="F1622" s="78" t="s">
        <v>3233</v>
      </c>
      <c r="G1622" s="78" t="s">
        <v>3268</v>
      </c>
      <c r="H1622" s="78" t="s">
        <v>78</v>
      </c>
      <c r="I1622" s="130" t="s">
        <v>2575</v>
      </c>
      <c r="J1622" s="130" t="str">
        <f>LEFT(DLILibrary[[#This Row],[DLI]], 3)</f>
        <v>DLI</v>
      </c>
      <c r="K1622" s="131">
        <f>SUM(K1623:K1631)</f>
        <v>18</v>
      </c>
      <c r="L1622" s="131">
        <f>IF(DLILibrary[[#This Row],[DLI/DLR]]="DLI",IF(J1623="DLR",0,DLILibrary[[#This Row],[Value of DLI (in mln)]]),DLILibrary[[#This Row],[Value of DLI (in mln)]])</f>
        <v>0</v>
      </c>
      <c r="M1622" s="239">
        <f>IF(DLILibrary[[#This Row],[DLI/DLR]]="DLI",DLILibrary[[#This Row],[Value of DLI (in mln)]]/(VLOOKUP(DLILibrary[[#This Row],[Project ID]],'RBF Projects'!A:U,12,FALSE)),0)</f>
        <v>0.27272727272727271</v>
      </c>
      <c r="N1622" s="78" t="s">
        <v>63</v>
      </c>
      <c r="O1622" s="133" t="s">
        <v>2259</v>
      </c>
      <c r="P1622" s="77" t="s">
        <v>28</v>
      </c>
      <c r="Q1622" s="78" t="s">
        <v>995</v>
      </c>
      <c r="R1622" s="77" t="s">
        <v>62</v>
      </c>
    </row>
    <row r="1623" spans="1:18" outlineLevel="1" x14ac:dyDescent="0.2">
      <c r="A1623" s="76" t="s">
        <v>2013</v>
      </c>
      <c r="B1623" s="95" t="s">
        <v>153</v>
      </c>
      <c r="C1623" s="76" t="s">
        <v>21</v>
      </c>
      <c r="D1623" s="76" t="s">
        <v>59</v>
      </c>
      <c r="E1623" s="95" t="s">
        <v>38</v>
      </c>
      <c r="F1623" s="95" t="s">
        <v>3233</v>
      </c>
      <c r="G1623" s="95" t="s">
        <v>3268</v>
      </c>
      <c r="H1623" s="95" t="s">
        <v>78</v>
      </c>
      <c r="I1623" s="95" t="s">
        <v>2576</v>
      </c>
      <c r="J1623" s="95" t="str">
        <f>LEFT(DLILibrary[[#This Row],[DLI]], 3)</f>
        <v>DLR</v>
      </c>
      <c r="K1623" s="121">
        <v>2.4</v>
      </c>
      <c r="L1623" s="121">
        <f>IF(DLILibrary[[#This Row],[DLI/DLR]]="DLI",IF(J1624="DLR",0,DLILibrary[[#This Row],[Value of DLI (in mln)]]),DLILibrary[[#This Row],[Value of DLI (in mln)]])</f>
        <v>2.4</v>
      </c>
      <c r="M1623" s="239">
        <f>IF(DLILibrary[[#This Row],[DLI/DLR]]="DLI",DLILibrary[[#This Row],[Value of DLI (in mln)]]/(VLOOKUP(DLILibrary[[#This Row],[Project ID]],'RBF Projects'!A:U,12,FALSE)),0)</f>
        <v>0</v>
      </c>
      <c r="N1623" s="95" t="s">
        <v>63</v>
      </c>
      <c r="O1623" s="95" t="s">
        <v>2614</v>
      </c>
      <c r="P1623" s="76" t="s">
        <v>28</v>
      </c>
      <c r="Q1623" s="95" t="s">
        <v>2585</v>
      </c>
      <c r="R1623" s="76" t="s">
        <v>62</v>
      </c>
    </row>
    <row r="1624" spans="1:18" outlineLevel="1" x14ac:dyDescent="0.2">
      <c r="A1624" s="76" t="s">
        <v>2013</v>
      </c>
      <c r="B1624" s="95" t="s">
        <v>153</v>
      </c>
      <c r="C1624" s="76" t="s">
        <v>21</v>
      </c>
      <c r="D1624" s="76" t="s">
        <v>59</v>
      </c>
      <c r="E1624" s="95" t="s">
        <v>38</v>
      </c>
      <c r="F1624" s="95" t="s">
        <v>3233</v>
      </c>
      <c r="G1624" s="95" t="s">
        <v>3268</v>
      </c>
      <c r="H1624" s="95" t="s">
        <v>78</v>
      </c>
      <c r="I1624" s="95" t="s">
        <v>2605</v>
      </c>
      <c r="J1624" s="95" t="str">
        <f>LEFT(DLILibrary[[#This Row],[DLI]], 3)</f>
        <v>DLR</v>
      </c>
      <c r="K1624" s="121">
        <v>1.6</v>
      </c>
      <c r="L1624" s="121">
        <f>IF(DLILibrary[[#This Row],[DLI/DLR]]="DLI",IF(J1625="DLR",0,DLILibrary[[#This Row],[Value of DLI (in mln)]]),DLILibrary[[#This Row],[Value of DLI (in mln)]])</f>
        <v>1.6</v>
      </c>
      <c r="M1624" s="239">
        <f>IF(DLILibrary[[#This Row],[DLI/DLR]]="DLI",DLILibrary[[#This Row],[Value of DLI (in mln)]]/(VLOOKUP(DLILibrary[[#This Row],[Project ID]],'RBF Projects'!A:U,12,FALSE)),0)</f>
        <v>0</v>
      </c>
      <c r="N1624" s="95" t="s">
        <v>63</v>
      </c>
      <c r="O1624" s="95" t="s">
        <v>2597</v>
      </c>
      <c r="P1624" s="76" t="s">
        <v>28</v>
      </c>
      <c r="Q1624" s="95" t="s">
        <v>2585</v>
      </c>
      <c r="R1624" s="76" t="s">
        <v>62</v>
      </c>
    </row>
    <row r="1625" spans="1:18" outlineLevel="1" x14ac:dyDescent="0.2">
      <c r="A1625" s="76" t="s">
        <v>2013</v>
      </c>
      <c r="B1625" s="95" t="s">
        <v>153</v>
      </c>
      <c r="C1625" s="76" t="s">
        <v>21</v>
      </c>
      <c r="D1625" s="76" t="s">
        <v>59</v>
      </c>
      <c r="E1625" s="95" t="s">
        <v>38</v>
      </c>
      <c r="F1625" s="95" t="s">
        <v>3230</v>
      </c>
      <c r="G1625" s="95" t="s">
        <v>3293</v>
      </c>
      <c r="H1625" s="95" t="s">
        <v>78</v>
      </c>
      <c r="I1625" s="95" t="s">
        <v>2606</v>
      </c>
      <c r="J1625" s="95" t="str">
        <f>LEFT(DLILibrary[[#This Row],[DLI]], 3)</f>
        <v>DLR</v>
      </c>
      <c r="K1625" s="121">
        <v>1.6</v>
      </c>
      <c r="L1625" s="121">
        <f>IF(DLILibrary[[#This Row],[DLI/DLR]]="DLI",IF(J1626="DLR",0,DLILibrary[[#This Row],[Value of DLI (in mln)]]),DLILibrary[[#This Row],[Value of DLI (in mln)]])</f>
        <v>1.6</v>
      </c>
      <c r="M1625" s="239">
        <f>IF(DLILibrary[[#This Row],[DLI/DLR]]="DLI",DLILibrary[[#This Row],[Value of DLI (in mln)]]/(VLOOKUP(DLILibrary[[#This Row],[Project ID]],'RBF Projects'!A:U,12,FALSE)),0)</f>
        <v>0</v>
      </c>
      <c r="N1625" s="95" t="s">
        <v>63</v>
      </c>
      <c r="O1625" s="95" t="s">
        <v>2598</v>
      </c>
      <c r="P1625" s="76" t="s">
        <v>28</v>
      </c>
      <c r="Q1625" s="95" t="s">
        <v>2586</v>
      </c>
      <c r="R1625" s="76" t="s">
        <v>62</v>
      </c>
    </row>
    <row r="1626" spans="1:18" outlineLevel="1" x14ac:dyDescent="0.2">
      <c r="A1626" s="76" t="s">
        <v>2013</v>
      </c>
      <c r="B1626" s="95" t="s">
        <v>153</v>
      </c>
      <c r="C1626" s="76" t="s">
        <v>21</v>
      </c>
      <c r="D1626" s="76" t="s">
        <v>59</v>
      </c>
      <c r="E1626" s="95" t="s">
        <v>38</v>
      </c>
      <c r="F1626" s="95" t="s">
        <v>3233</v>
      </c>
      <c r="G1626" s="95" t="s">
        <v>3268</v>
      </c>
      <c r="H1626" s="95" t="s">
        <v>78</v>
      </c>
      <c r="I1626" s="95" t="s">
        <v>2607</v>
      </c>
      <c r="J1626" s="95" t="str">
        <f>LEFT(DLILibrary[[#This Row],[DLI]], 3)</f>
        <v>DLR</v>
      </c>
      <c r="K1626" s="121">
        <v>2.4</v>
      </c>
      <c r="L1626" s="121">
        <f>IF(DLILibrary[[#This Row],[DLI/DLR]]="DLI",IF(J1627="DLR",0,DLILibrary[[#This Row],[Value of DLI (in mln)]]),DLILibrary[[#This Row],[Value of DLI (in mln)]])</f>
        <v>2.4</v>
      </c>
      <c r="M1626" s="239">
        <f>IF(DLILibrary[[#This Row],[DLI/DLR]]="DLI",DLILibrary[[#This Row],[Value of DLI (in mln)]]/(VLOOKUP(DLILibrary[[#This Row],[Project ID]],'RBF Projects'!A:U,12,FALSE)),0)</f>
        <v>0</v>
      </c>
      <c r="N1626" s="95" t="s">
        <v>63</v>
      </c>
      <c r="O1626" s="95" t="s">
        <v>2604</v>
      </c>
      <c r="P1626" s="76" t="s">
        <v>28</v>
      </c>
      <c r="Q1626" s="95" t="s">
        <v>2586</v>
      </c>
      <c r="R1626" s="76" t="s">
        <v>62</v>
      </c>
    </row>
    <row r="1627" spans="1:18" outlineLevel="1" x14ac:dyDescent="0.2">
      <c r="A1627" s="76" t="s">
        <v>2013</v>
      </c>
      <c r="B1627" s="95" t="s">
        <v>153</v>
      </c>
      <c r="C1627" s="76" t="s">
        <v>21</v>
      </c>
      <c r="D1627" s="76" t="s">
        <v>59</v>
      </c>
      <c r="E1627" s="95" t="s">
        <v>38</v>
      </c>
      <c r="F1627" s="95" t="s">
        <v>3230</v>
      </c>
      <c r="G1627" s="95" t="s">
        <v>3293</v>
      </c>
      <c r="H1627" s="95" t="s">
        <v>78</v>
      </c>
      <c r="I1627" s="95" t="s">
        <v>2608</v>
      </c>
      <c r="J1627" s="95" t="str">
        <f>LEFT(DLILibrary[[#This Row],[DLI]], 3)</f>
        <v>DLR</v>
      </c>
      <c r="K1627" s="121">
        <v>1.6</v>
      </c>
      <c r="L1627" s="121">
        <f>IF(DLILibrary[[#This Row],[DLI/DLR]]="DLI",IF(J1628="DLR",0,DLILibrary[[#This Row],[Value of DLI (in mln)]]),DLILibrary[[#This Row],[Value of DLI (in mln)]])</f>
        <v>1.6</v>
      </c>
      <c r="M1627" s="239">
        <f>IF(DLILibrary[[#This Row],[DLI/DLR]]="DLI",DLILibrary[[#This Row],[Value of DLI (in mln)]]/(VLOOKUP(DLILibrary[[#This Row],[Project ID]],'RBF Projects'!A:U,12,FALSE)),0)</f>
        <v>0</v>
      </c>
      <c r="N1627" s="95" t="s">
        <v>63</v>
      </c>
      <c r="O1627" s="95" t="s">
        <v>2603</v>
      </c>
      <c r="P1627" s="76" t="s">
        <v>28</v>
      </c>
      <c r="Q1627" s="95" t="s">
        <v>2586</v>
      </c>
      <c r="R1627" s="76" t="s">
        <v>62</v>
      </c>
    </row>
    <row r="1628" spans="1:18" outlineLevel="1" x14ac:dyDescent="0.2">
      <c r="A1628" s="76" t="s">
        <v>2013</v>
      </c>
      <c r="B1628" s="95" t="s">
        <v>153</v>
      </c>
      <c r="C1628" s="76" t="s">
        <v>21</v>
      </c>
      <c r="D1628" s="76" t="s">
        <v>59</v>
      </c>
      <c r="E1628" s="95" t="s">
        <v>38</v>
      </c>
      <c r="F1628" s="95" t="s">
        <v>3233</v>
      </c>
      <c r="G1628" s="95" t="s">
        <v>3268</v>
      </c>
      <c r="H1628" s="95" t="s">
        <v>78</v>
      </c>
      <c r="I1628" s="95" t="s">
        <v>2609</v>
      </c>
      <c r="J1628" s="95" t="str">
        <f>LEFT(DLILibrary[[#This Row],[DLI]], 3)</f>
        <v>DLR</v>
      </c>
      <c r="K1628" s="121">
        <v>2.6</v>
      </c>
      <c r="L1628" s="121">
        <f>IF(DLILibrary[[#This Row],[DLI/DLR]]="DLI",IF(J1629="DLR",0,DLILibrary[[#This Row],[Value of DLI (in mln)]]),DLILibrary[[#This Row],[Value of DLI (in mln)]])</f>
        <v>2.6</v>
      </c>
      <c r="M1628" s="239">
        <f>IF(DLILibrary[[#This Row],[DLI/DLR]]="DLI",DLILibrary[[#This Row],[Value of DLI (in mln)]]/(VLOOKUP(DLILibrary[[#This Row],[Project ID]],'RBF Projects'!A:U,12,FALSE)),0)</f>
        <v>0</v>
      </c>
      <c r="N1628" s="95" t="s">
        <v>63</v>
      </c>
      <c r="O1628" s="95" t="s">
        <v>2602</v>
      </c>
      <c r="P1628" s="76" t="s">
        <v>28</v>
      </c>
      <c r="Q1628" s="95" t="s">
        <v>2586</v>
      </c>
      <c r="R1628" s="76" t="s">
        <v>62</v>
      </c>
    </row>
    <row r="1629" spans="1:18" outlineLevel="1" x14ac:dyDescent="0.2">
      <c r="A1629" s="76" t="s">
        <v>2013</v>
      </c>
      <c r="B1629" s="95" t="s">
        <v>153</v>
      </c>
      <c r="C1629" s="76" t="s">
        <v>21</v>
      </c>
      <c r="D1629" s="76" t="s">
        <v>59</v>
      </c>
      <c r="E1629" s="95" t="s">
        <v>38</v>
      </c>
      <c r="F1629" s="95" t="s">
        <v>3230</v>
      </c>
      <c r="G1629" s="95" t="s">
        <v>3293</v>
      </c>
      <c r="H1629" s="95" t="s">
        <v>78</v>
      </c>
      <c r="I1629" s="95" t="s">
        <v>2610</v>
      </c>
      <c r="J1629" s="95" t="str">
        <f>LEFT(DLILibrary[[#This Row],[DLI]], 3)</f>
        <v>DLR</v>
      </c>
      <c r="K1629" s="121">
        <v>1.8</v>
      </c>
      <c r="L1629" s="121">
        <f>IF(DLILibrary[[#This Row],[DLI/DLR]]="DLI",IF(J1630="DLR",0,DLILibrary[[#This Row],[Value of DLI (in mln)]]),DLILibrary[[#This Row],[Value of DLI (in mln)]])</f>
        <v>1.8</v>
      </c>
      <c r="M1629" s="239">
        <f>IF(DLILibrary[[#This Row],[DLI/DLR]]="DLI",DLILibrary[[#This Row],[Value of DLI (in mln)]]/(VLOOKUP(DLILibrary[[#This Row],[Project ID]],'RBF Projects'!A:U,12,FALSE)),0)</f>
        <v>0</v>
      </c>
      <c r="N1629" s="95" t="s">
        <v>63</v>
      </c>
      <c r="O1629" s="138" t="s">
        <v>2599</v>
      </c>
      <c r="P1629" s="76" t="s">
        <v>28</v>
      </c>
      <c r="Q1629" s="95" t="s">
        <v>2586</v>
      </c>
      <c r="R1629" s="76" t="s">
        <v>62</v>
      </c>
    </row>
    <row r="1630" spans="1:18" outlineLevel="1" x14ac:dyDescent="0.2">
      <c r="A1630" s="76" t="s">
        <v>2013</v>
      </c>
      <c r="B1630" s="95" t="s">
        <v>153</v>
      </c>
      <c r="C1630" s="76" t="s">
        <v>21</v>
      </c>
      <c r="D1630" s="76" t="s">
        <v>59</v>
      </c>
      <c r="E1630" s="95" t="s">
        <v>38</v>
      </c>
      <c r="F1630" s="95" t="s">
        <v>3233</v>
      </c>
      <c r="G1630" s="95" t="s">
        <v>3268</v>
      </c>
      <c r="H1630" s="95" t="s">
        <v>78</v>
      </c>
      <c r="I1630" s="95" t="s">
        <v>2611</v>
      </c>
      <c r="J1630" s="95" t="str">
        <f>LEFT(DLILibrary[[#This Row],[DLI]], 3)</f>
        <v>DLR</v>
      </c>
      <c r="K1630" s="121">
        <v>2</v>
      </c>
      <c r="L1630" s="121">
        <f>IF(DLILibrary[[#This Row],[DLI/DLR]]="DLI",IF(J1631="DLR",0,DLILibrary[[#This Row],[Value of DLI (in mln)]]),DLILibrary[[#This Row],[Value of DLI (in mln)]])</f>
        <v>2</v>
      </c>
      <c r="M1630" s="239">
        <f>IF(DLILibrary[[#This Row],[DLI/DLR]]="DLI",DLILibrary[[#This Row],[Value of DLI (in mln)]]/(VLOOKUP(DLILibrary[[#This Row],[Project ID]],'RBF Projects'!A:U,12,FALSE)),0)</f>
        <v>0</v>
      </c>
      <c r="N1630" s="95" t="s">
        <v>63</v>
      </c>
      <c r="O1630" s="95" t="s">
        <v>2613</v>
      </c>
      <c r="P1630" s="76" t="s">
        <v>28</v>
      </c>
      <c r="Q1630" s="95" t="s">
        <v>2586</v>
      </c>
      <c r="R1630" s="76" t="s">
        <v>62</v>
      </c>
    </row>
    <row r="1631" spans="1:18" outlineLevel="1" x14ac:dyDescent="0.2">
      <c r="A1631" s="76" t="s">
        <v>2013</v>
      </c>
      <c r="B1631" s="95" t="s">
        <v>153</v>
      </c>
      <c r="C1631" s="76" t="s">
        <v>21</v>
      </c>
      <c r="D1631" s="76" t="s">
        <v>59</v>
      </c>
      <c r="E1631" s="95" t="s">
        <v>38</v>
      </c>
      <c r="F1631" s="95" t="s">
        <v>3230</v>
      </c>
      <c r="G1631" s="95" t="s">
        <v>3293</v>
      </c>
      <c r="H1631" s="95" t="s">
        <v>78</v>
      </c>
      <c r="I1631" s="95" t="s">
        <v>2612</v>
      </c>
      <c r="J1631" s="95" t="str">
        <f>LEFT(DLILibrary[[#This Row],[DLI]], 3)</f>
        <v>DLR</v>
      </c>
      <c r="K1631" s="121">
        <v>2</v>
      </c>
      <c r="L1631" s="121">
        <f>IF(DLILibrary[[#This Row],[DLI/DLR]]="DLI",IF(J1632="DLR",0,DLILibrary[[#This Row],[Value of DLI (in mln)]]),DLILibrary[[#This Row],[Value of DLI (in mln)]])</f>
        <v>2</v>
      </c>
      <c r="M1631" s="239">
        <f>IF(DLILibrary[[#This Row],[DLI/DLR]]="DLI",DLILibrary[[#This Row],[Value of DLI (in mln)]]/(VLOOKUP(DLILibrary[[#This Row],[Project ID]],'RBF Projects'!A:U,12,FALSE)),0)</f>
        <v>0</v>
      </c>
      <c r="N1631" s="95" t="s">
        <v>63</v>
      </c>
      <c r="O1631" s="95" t="s">
        <v>2613</v>
      </c>
      <c r="P1631" s="76" t="s">
        <v>28</v>
      </c>
      <c r="Q1631" s="95" t="s">
        <v>2586</v>
      </c>
      <c r="R1631" s="76" t="s">
        <v>62</v>
      </c>
    </row>
    <row r="1632" spans="1:18" x14ac:dyDescent="0.2">
      <c r="A1632" s="76" t="s">
        <v>2013</v>
      </c>
      <c r="B1632" s="95" t="s">
        <v>153</v>
      </c>
      <c r="C1632" s="76" t="s">
        <v>21</v>
      </c>
      <c r="D1632" s="76" t="s">
        <v>59</v>
      </c>
      <c r="E1632" s="95" t="s">
        <v>38</v>
      </c>
      <c r="F1632" s="95" t="s">
        <v>2810</v>
      </c>
      <c r="G1632" s="95" t="s">
        <v>3506</v>
      </c>
      <c r="H1632" s="95" t="s">
        <v>78</v>
      </c>
      <c r="I1632" s="136" t="s">
        <v>3221</v>
      </c>
      <c r="J1632" s="136" t="str">
        <f>LEFT(DLILibrary[[#This Row],[DLI]], 3)</f>
        <v>DLI</v>
      </c>
      <c r="K1632" s="137">
        <f>SUM(K1633:K1637)</f>
        <v>12</v>
      </c>
      <c r="L1632" s="137">
        <f>IF(DLILibrary[[#This Row],[DLI/DLR]]="DLI",IF(J1633="DLR",0,DLILibrary[[#This Row],[Value of DLI (in mln)]]),DLILibrary[[#This Row],[Value of DLI (in mln)]])</f>
        <v>0</v>
      </c>
      <c r="M1632" s="239">
        <f>IF(DLILibrary[[#This Row],[DLI/DLR]]="DLI",DLILibrary[[#This Row],[Value of DLI (in mln)]]/(VLOOKUP(DLILibrary[[#This Row],[Project ID]],'RBF Projects'!A:U,12,FALSE)),0)</f>
        <v>0.18181818181818182</v>
      </c>
      <c r="N1632" s="95" t="s">
        <v>63</v>
      </c>
      <c r="O1632" s="138" t="s">
        <v>2259</v>
      </c>
      <c r="P1632" s="76" t="s">
        <v>28</v>
      </c>
      <c r="Q1632" s="95" t="s">
        <v>995</v>
      </c>
      <c r="R1632" s="76" t="s">
        <v>62</v>
      </c>
    </row>
    <row r="1633" spans="1:18" outlineLevel="1" x14ac:dyDescent="0.2">
      <c r="A1633" s="76" t="s">
        <v>2013</v>
      </c>
      <c r="B1633" s="95" t="s">
        <v>153</v>
      </c>
      <c r="C1633" s="76" t="s">
        <v>21</v>
      </c>
      <c r="D1633" s="76" t="s">
        <v>59</v>
      </c>
      <c r="E1633" s="95" t="s">
        <v>38</v>
      </c>
      <c r="F1633" s="95" t="s">
        <v>2810</v>
      </c>
      <c r="G1633" s="95" t="s">
        <v>3506</v>
      </c>
      <c r="H1633" s="95" t="s">
        <v>78</v>
      </c>
      <c r="I1633" s="95" t="s">
        <v>3222</v>
      </c>
      <c r="J1633" s="95" t="str">
        <f>LEFT(DLILibrary[[#This Row],[DLI]], 3)</f>
        <v>DLR</v>
      </c>
      <c r="K1633" s="121">
        <v>2.4</v>
      </c>
      <c r="L1633" s="121">
        <f>IF(DLILibrary[[#This Row],[DLI/DLR]]="DLI",IF(J1634="DLR",0,DLILibrary[[#This Row],[Value of DLI (in mln)]]),DLILibrary[[#This Row],[Value of DLI (in mln)]])</f>
        <v>2.4</v>
      </c>
      <c r="M1633" s="239">
        <f>IF(DLILibrary[[#This Row],[DLI/DLR]]="DLI",DLILibrary[[#This Row],[Value of DLI (in mln)]]/(VLOOKUP(DLILibrary[[#This Row],[Project ID]],'RBF Projects'!A:U,12,FALSE)),0)</f>
        <v>0</v>
      </c>
      <c r="N1633" s="95" t="s">
        <v>63</v>
      </c>
      <c r="O1633" s="95" t="s">
        <v>2614</v>
      </c>
      <c r="P1633" s="76" t="s">
        <v>28</v>
      </c>
      <c r="Q1633" s="95" t="s">
        <v>2587</v>
      </c>
      <c r="R1633" s="76" t="s">
        <v>62</v>
      </c>
    </row>
    <row r="1634" spans="1:18" outlineLevel="1" x14ac:dyDescent="0.2">
      <c r="A1634" s="76" t="s">
        <v>2013</v>
      </c>
      <c r="B1634" s="95" t="s">
        <v>153</v>
      </c>
      <c r="C1634" s="76" t="s">
        <v>21</v>
      </c>
      <c r="D1634" s="76" t="s">
        <v>59</v>
      </c>
      <c r="E1634" s="95" t="s">
        <v>38</v>
      </c>
      <c r="F1634" s="95" t="s">
        <v>2810</v>
      </c>
      <c r="G1634" s="95" t="s">
        <v>3506</v>
      </c>
      <c r="H1634" s="95" t="s">
        <v>78</v>
      </c>
      <c r="I1634" s="95" t="s">
        <v>3223</v>
      </c>
      <c r="J1634" s="95" t="str">
        <f>LEFT(DLILibrary[[#This Row],[DLI]], 3)</f>
        <v>DLR</v>
      </c>
      <c r="K1634" s="121">
        <v>2.4</v>
      </c>
      <c r="L1634" s="121">
        <f>IF(DLILibrary[[#This Row],[DLI/DLR]]="DLI",IF(J1635="DLR",0,DLILibrary[[#This Row],[Value of DLI (in mln)]]),DLILibrary[[#This Row],[Value of DLI (in mln)]])</f>
        <v>2.4</v>
      </c>
      <c r="M1634" s="239">
        <f>IF(DLILibrary[[#This Row],[DLI/DLR]]="DLI",DLILibrary[[#This Row],[Value of DLI (in mln)]]/(VLOOKUP(DLILibrary[[#This Row],[Project ID]],'RBF Projects'!A:U,12,FALSE)),0)</f>
        <v>0</v>
      </c>
      <c r="N1634" s="95" t="s">
        <v>63</v>
      </c>
      <c r="O1634" s="138" t="s">
        <v>2588</v>
      </c>
      <c r="P1634" s="76" t="s">
        <v>28</v>
      </c>
      <c r="Q1634" s="95" t="s">
        <v>3224</v>
      </c>
      <c r="R1634" s="76" t="s">
        <v>62</v>
      </c>
    </row>
    <row r="1635" spans="1:18" outlineLevel="1" x14ac:dyDescent="0.2">
      <c r="A1635" s="76" t="s">
        <v>2013</v>
      </c>
      <c r="B1635" s="95" t="s">
        <v>153</v>
      </c>
      <c r="C1635" s="76" t="s">
        <v>21</v>
      </c>
      <c r="D1635" s="76" t="s">
        <v>59</v>
      </c>
      <c r="E1635" s="95" t="s">
        <v>38</v>
      </c>
      <c r="F1635" s="95" t="s">
        <v>2810</v>
      </c>
      <c r="G1635" s="95" t="s">
        <v>3506</v>
      </c>
      <c r="H1635" s="95" t="s">
        <v>78</v>
      </c>
      <c r="I1635" s="95" t="s">
        <v>3225</v>
      </c>
      <c r="J1635" s="95" t="str">
        <f>LEFT(DLILibrary[[#This Row],[DLI]], 3)</f>
        <v>DLR</v>
      </c>
      <c r="K1635" s="121">
        <v>2.4</v>
      </c>
      <c r="L1635" s="121">
        <f>IF(DLILibrary[[#This Row],[DLI/DLR]]="DLI",IF(J1636="DLR",0,DLILibrary[[#This Row],[Value of DLI (in mln)]]),DLILibrary[[#This Row],[Value of DLI (in mln)]])</f>
        <v>2.4</v>
      </c>
      <c r="M1635" s="239">
        <f>IF(DLILibrary[[#This Row],[DLI/DLR]]="DLI",DLILibrary[[#This Row],[Value of DLI (in mln)]]/(VLOOKUP(DLILibrary[[#This Row],[Project ID]],'RBF Projects'!A:U,12,FALSE)),0)</f>
        <v>0</v>
      </c>
      <c r="N1635" s="95" t="s">
        <v>63</v>
      </c>
      <c r="O1635" s="138" t="s">
        <v>2588</v>
      </c>
      <c r="P1635" s="76" t="s">
        <v>28</v>
      </c>
      <c r="Q1635" s="95" t="s">
        <v>3224</v>
      </c>
      <c r="R1635" s="76" t="s">
        <v>62</v>
      </c>
    </row>
    <row r="1636" spans="1:18" outlineLevel="1" x14ac:dyDescent="0.2">
      <c r="A1636" s="76" t="s">
        <v>2013</v>
      </c>
      <c r="B1636" s="95" t="s">
        <v>153</v>
      </c>
      <c r="C1636" s="76" t="s">
        <v>21</v>
      </c>
      <c r="D1636" s="76" t="s">
        <v>59</v>
      </c>
      <c r="E1636" s="95" t="s">
        <v>38</v>
      </c>
      <c r="F1636" s="95" t="s">
        <v>2810</v>
      </c>
      <c r="G1636" s="95" t="s">
        <v>3506</v>
      </c>
      <c r="H1636" s="95" t="s">
        <v>78</v>
      </c>
      <c r="I1636" s="95" t="s">
        <v>3226</v>
      </c>
      <c r="J1636" s="95" t="str">
        <f>LEFT(DLILibrary[[#This Row],[DLI]], 3)</f>
        <v>DLR</v>
      </c>
      <c r="K1636" s="121">
        <v>2.4</v>
      </c>
      <c r="L1636" s="121">
        <f>IF(DLILibrary[[#This Row],[DLI/DLR]]="DLI",IF(J1637="DLR",0,DLILibrary[[#This Row],[Value of DLI (in mln)]]),DLILibrary[[#This Row],[Value of DLI (in mln)]])</f>
        <v>2.4</v>
      </c>
      <c r="M1636" s="239">
        <f>IF(DLILibrary[[#This Row],[DLI/DLR]]="DLI",DLILibrary[[#This Row],[Value of DLI (in mln)]]/(VLOOKUP(DLILibrary[[#This Row],[Project ID]],'RBF Projects'!A:U,12,FALSE)),0)</f>
        <v>0</v>
      </c>
      <c r="N1636" s="95" t="s">
        <v>63</v>
      </c>
      <c r="O1636" s="138" t="s">
        <v>2588</v>
      </c>
      <c r="P1636" s="76" t="s">
        <v>28</v>
      </c>
      <c r="Q1636" s="95" t="s">
        <v>3224</v>
      </c>
      <c r="R1636" s="76" t="s">
        <v>62</v>
      </c>
    </row>
    <row r="1637" spans="1:18" outlineLevel="1" x14ac:dyDescent="0.2">
      <c r="A1637" s="76" t="s">
        <v>2013</v>
      </c>
      <c r="B1637" s="95" t="s">
        <v>153</v>
      </c>
      <c r="C1637" s="76" t="s">
        <v>21</v>
      </c>
      <c r="D1637" s="76" t="s">
        <v>59</v>
      </c>
      <c r="E1637" s="95" t="s">
        <v>38</v>
      </c>
      <c r="F1637" s="95" t="s">
        <v>2810</v>
      </c>
      <c r="G1637" s="95" t="s">
        <v>3506</v>
      </c>
      <c r="H1637" s="95" t="s">
        <v>78</v>
      </c>
      <c r="I1637" s="95" t="s">
        <v>3227</v>
      </c>
      <c r="J1637" s="95" t="str">
        <f>LEFT(DLILibrary[[#This Row],[DLI]], 3)</f>
        <v>DLR</v>
      </c>
      <c r="K1637" s="121">
        <v>2.4</v>
      </c>
      <c r="L1637" s="121">
        <f>IF(DLILibrary[[#This Row],[DLI/DLR]]="DLI",IF(J1638="DLR",0,DLILibrary[[#This Row],[Value of DLI (in mln)]]),DLILibrary[[#This Row],[Value of DLI (in mln)]])</f>
        <v>2.4</v>
      </c>
      <c r="M1637" s="239">
        <f>IF(DLILibrary[[#This Row],[DLI/DLR]]="DLI",DLILibrary[[#This Row],[Value of DLI (in mln)]]/(VLOOKUP(DLILibrary[[#This Row],[Project ID]],'RBF Projects'!A:U,12,FALSE)),0)</f>
        <v>0</v>
      </c>
      <c r="N1637" s="95" t="s">
        <v>63</v>
      </c>
      <c r="O1637" s="138" t="s">
        <v>2588</v>
      </c>
      <c r="P1637" s="76" t="s">
        <v>28</v>
      </c>
      <c r="Q1637" s="95" t="s">
        <v>3224</v>
      </c>
      <c r="R1637" s="76" t="s">
        <v>62</v>
      </c>
    </row>
    <row r="1638" spans="1:18" x14ac:dyDescent="0.2">
      <c r="A1638" s="76" t="s">
        <v>2013</v>
      </c>
      <c r="B1638" s="95" t="s">
        <v>153</v>
      </c>
      <c r="C1638" s="76" t="s">
        <v>21</v>
      </c>
      <c r="D1638" s="76" t="s">
        <v>59</v>
      </c>
      <c r="E1638" s="95" t="s">
        <v>38</v>
      </c>
      <c r="F1638" s="95" t="s">
        <v>3233</v>
      </c>
      <c r="G1638" s="95" t="s">
        <v>3285</v>
      </c>
      <c r="H1638" s="95" t="s">
        <v>352</v>
      </c>
      <c r="I1638" s="136" t="s">
        <v>2577</v>
      </c>
      <c r="J1638" s="136" t="str">
        <f>LEFT(DLILibrary[[#This Row],[DLI]], 3)</f>
        <v>DLI</v>
      </c>
      <c r="K1638" s="137">
        <f>SUM(K1639:K1644)</f>
        <v>12</v>
      </c>
      <c r="L1638" s="137">
        <f>IF(DLILibrary[[#This Row],[DLI/DLR]]="DLI",IF(J1639="DLR",0,DLILibrary[[#This Row],[Value of DLI (in mln)]]),DLILibrary[[#This Row],[Value of DLI (in mln)]])</f>
        <v>0</v>
      </c>
      <c r="M1638" s="239">
        <f>IF(DLILibrary[[#This Row],[DLI/DLR]]="DLI",DLILibrary[[#This Row],[Value of DLI (in mln)]]/(VLOOKUP(DLILibrary[[#This Row],[Project ID]],'RBF Projects'!A:U,12,FALSE)),0)</f>
        <v>0.18181818181818182</v>
      </c>
      <c r="N1638" s="95" t="s">
        <v>63</v>
      </c>
      <c r="O1638" s="138" t="s">
        <v>2259</v>
      </c>
      <c r="P1638" s="76" t="s">
        <v>28</v>
      </c>
      <c r="Q1638" s="95" t="s">
        <v>995</v>
      </c>
      <c r="R1638" s="76" t="s">
        <v>62</v>
      </c>
    </row>
    <row r="1639" spans="1:18" outlineLevel="1" x14ac:dyDescent="0.2">
      <c r="A1639" s="76" t="s">
        <v>2013</v>
      </c>
      <c r="B1639" s="95" t="s">
        <v>153</v>
      </c>
      <c r="C1639" s="76" t="s">
        <v>21</v>
      </c>
      <c r="D1639" s="76" t="s">
        <v>59</v>
      </c>
      <c r="E1639" s="95" t="s">
        <v>38</v>
      </c>
      <c r="F1639" s="95" t="s">
        <v>3233</v>
      </c>
      <c r="G1639" s="95" t="s">
        <v>3285</v>
      </c>
      <c r="H1639" s="95" t="s">
        <v>352</v>
      </c>
      <c r="I1639" s="95" t="s">
        <v>2617</v>
      </c>
      <c r="J1639" s="95" t="str">
        <f>LEFT(DLILibrary[[#This Row],[DLI]], 3)</f>
        <v>DLR</v>
      </c>
      <c r="K1639" s="121">
        <v>1.6</v>
      </c>
      <c r="L1639" s="121">
        <f>IF(DLILibrary[[#This Row],[DLI/DLR]]="DLI",IF(J1640="DLR",0,DLILibrary[[#This Row],[Value of DLI (in mln)]]),DLILibrary[[#This Row],[Value of DLI (in mln)]])</f>
        <v>1.6</v>
      </c>
      <c r="M1639" s="239">
        <f>IF(DLILibrary[[#This Row],[DLI/DLR]]="DLI",DLILibrary[[#This Row],[Value of DLI (in mln)]]/(VLOOKUP(DLILibrary[[#This Row],[Project ID]],'RBF Projects'!A:U,12,FALSE)),0)</f>
        <v>0</v>
      </c>
      <c r="N1639" s="95" t="s">
        <v>63</v>
      </c>
      <c r="O1639" s="95" t="s">
        <v>2621</v>
      </c>
      <c r="P1639" s="76" t="s">
        <v>28</v>
      </c>
      <c r="Q1639" s="95" t="s">
        <v>2589</v>
      </c>
      <c r="R1639" s="76" t="s">
        <v>62</v>
      </c>
    </row>
    <row r="1640" spans="1:18" outlineLevel="1" x14ac:dyDescent="0.2">
      <c r="A1640" s="76" t="s">
        <v>2013</v>
      </c>
      <c r="B1640" s="95" t="s">
        <v>153</v>
      </c>
      <c r="C1640" s="76" t="s">
        <v>21</v>
      </c>
      <c r="D1640" s="76" t="s">
        <v>59</v>
      </c>
      <c r="E1640" s="95" t="s">
        <v>38</v>
      </c>
      <c r="F1640" s="95" t="s">
        <v>3233</v>
      </c>
      <c r="G1640" s="95" t="s">
        <v>3285</v>
      </c>
      <c r="H1640" s="95" t="s">
        <v>352</v>
      </c>
      <c r="I1640" s="95" t="s">
        <v>2615</v>
      </c>
      <c r="J1640" s="95" t="str">
        <f>LEFT(DLILibrary[[#This Row],[DLI]], 3)</f>
        <v>DLR</v>
      </c>
      <c r="K1640" s="121">
        <v>2.4</v>
      </c>
      <c r="L1640" s="121">
        <f>IF(DLILibrary[[#This Row],[DLI/DLR]]="DLI",IF(J1641="DLR",0,DLILibrary[[#This Row],[Value of DLI (in mln)]]),DLILibrary[[#This Row],[Value of DLI (in mln)]])</f>
        <v>2.4</v>
      </c>
      <c r="M1640" s="239">
        <f>IF(DLILibrary[[#This Row],[DLI/DLR]]="DLI",DLILibrary[[#This Row],[Value of DLI (in mln)]]/(VLOOKUP(DLILibrary[[#This Row],[Project ID]],'RBF Projects'!A:U,12,FALSE)),0)</f>
        <v>0</v>
      </c>
      <c r="N1640" s="95" t="s">
        <v>63</v>
      </c>
      <c r="O1640" s="95" t="s">
        <v>2601</v>
      </c>
      <c r="P1640" s="76" t="s">
        <v>28</v>
      </c>
      <c r="Q1640" s="95" t="s">
        <v>2589</v>
      </c>
      <c r="R1640" s="76" t="s">
        <v>62</v>
      </c>
    </row>
    <row r="1641" spans="1:18" outlineLevel="1" x14ac:dyDescent="0.2">
      <c r="A1641" s="76" t="s">
        <v>2013</v>
      </c>
      <c r="B1641" s="95" t="s">
        <v>153</v>
      </c>
      <c r="C1641" s="76" t="s">
        <v>21</v>
      </c>
      <c r="D1641" s="76" t="s">
        <v>59</v>
      </c>
      <c r="E1641" s="95" t="s">
        <v>38</v>
      </c>
      <c r="F1641" s="95" t="s">
        <v>3233</v>
      </c>
      <c r="G1641" s="95" t="s">
        <v>3285</v>
      </c>
      <c r="H1641" s="95" t="s">
        <v>352</v>
      </c>
      <c r="I1641" s="95" t="s">
        <v>2616</v>
      </c>
      <c r="J1641" s="95" t="str">
        <f>LEFT(DLILibrary[[#This Row],[DLI]], 3)</f>
        <v>DLR</v>
      </c>
      <c r="K1641" s="121">
        <v>1.6</v>
      </c>
      <c r="L1641" s="121">
        <f>IF(DLILibrary[[#This Row],[DLI/DLR]]="DLI",IF(J1642="DLR",0,DLILibrary[[#This Row],[Value of DLI (in mln)]]),DLILibrary[[#This Row],[Value of DLI (in mln)]])</f>
        <v>1.6</v>
      </c>
      <c r="M1641" s="239">
        <f>IF(DLILibrary[[#This Row],[DLI/DLR]]="DLI",DLILibrary[[#This Row],[Value of DLI (in mln)]]/(VLOOKUP(DLILibrary[[#This Row],[Project ID]],'RBF Projects'!A:U,12,FALSE)),0)</f>
        <v>0</v>
      </c>
      <c r="N1641" s="95" t="s">
        <v>63</v>
      </c>
      <c r="O1641" s="95" t="s">
        <v>2621</v>
      </c>
      <c r="P1641" s="76" t="s">
        <v>28</v>
      </c>
      <c r="Q1641" s="95" t="s">
        <v>2589</v>
      </c>
      <c r="R1641" s="76" t="s">
        <v>62</v>
      </c>
    </row>
    <row r="1642" spans="1:18" outlineLevel="1" x14ac:dyDescent="0.2">
      <c r="A1642" s="76" t="s">
        <v>2013</v>
      </c>
      <c r="B1642" s="95" t="s">
        <v>153</v>
      </c>
      <c r="C1642" s="76" t="s">
        <v>21</v>
      </c>
      <c r="D1642" s="76" t="s">
        <v>59</v>
      </c>
      <c r="E1642" s="95" t="s">
        <v>38</v>
      </c>
      <c r="F1642" s="95" t="s">
        <v>3233</v>
      </c>
      <c r="G1642" s="95" t="s">
        <v>3285</v>
      </c>
      <c r="H1642" s="95" t="s">
        <v>352</v>
      </c>
      <c r="I1642" s="95" t="s">
        <v>2618</v>
      </c>
      <c r="J1642" s="95" t="str">
        <f>LEFT(DLILibrary[[#This Row],[DLI]], 3)</f>
        <v>DLR</v>
      </c>
      <c r="K1642" s="121">
        <v>2.4</v>
      </c>
      <c r="L1642" s="121">
        <f>IF(DLILibrary[[#This Row],[DLI/DLR]]="DLI",IF(J1643="DLR",0,DLILibrary[[#This Row],[Value of DLI (in mln)]]),DLILibrary[[#This Row],[Value of DLI (in mln)]])</f>
        <v>2.4</v>
      </c>
      <c r="M1642" s="239">
        <f>IF(DLILibrary[[#This Row],[DLI/DLR]]="DLI",DLILibrary[[#This Row],[Value of DLI (in mln)]]/(VLOOKUP(DLILibrary[[#This Row],[Project ID]],'RBF Projects'!A:U,12,FALSE)),0)</f>
        <v>0</v>
      </c>
      <c r="N1642" s="95" t="s">
        <v>63</v>
      </c>
      <c r="O1642" s="95" t="s">
        <v>2601</v>
      </c>
      <c r="P1642" s="76" t="s">
        <v>28</v>
      </c>
      <c r="Q1642" s="95" t="s">
        <v>2589</v>
      </c>
      <c r="R1642" s="76" t="s">
        <v>62</v>
      </c>
    </row>
    <row r="1643" spans="1:18" outlineLevel="1" x14ac:dyDescent="0.2">
      <c r="A1643" s="76" t="s">
        <v>2013</v>
      </c>
      <c r="B1643" s="95" t="s">
        <v>153</v>
      </c>
      <c r="C1643" s="76" t="s">
        <v>21</v>
      </c>
      <c r="D1643" s="76" t="s">
        <v>59</v>
      </c>
      <c r="E1643" s="95" t="s">
        <v>38</v>
      </c>
      <c r="F1643" s="95" t="s">
        <v>3233</v>
      </c>
      <c r="G1643" s="95" t="s">
        <v>3285</v>
      </c>
      <c r="H1643" s="95" t="s">
        <v>352</v>
      </c>
      <c r="I1643" s="95" t="s">
        <v>2619</v>
      </c>
      <c r="J1643" s="95" t="str">
        <f>LEFT(DLILibrary[[#This Row],[DLI]], 3)</f>
        <v>DLR</v>
      </c>
      <c r="K1643" s="121">
        <v>1.6</v>
      </c>
      <c r="L1643" s="121">
        <f>IF(DLILibrary[[#This Row],[DLI/DLR]]="DLI",IF(J1644="DLR",0,DLILibrary[[#This Row],[Value of DLI (in mln)]]),DLILibrary[[#This Row],[Value of DLI (in mln)]])</f>
        <v>1.6</v>
      </c>
      <c r="M1643" s="239">
        <f>IF(DLILibrary[[#This Row],[DLI/DLR]]="DLI",DLILibrary[[#This Row],[Value of DLI (in mln)]]/(VLOOKUP(DLILibrary[[#This Row],[Project ID]],'RBF Projects'!A:U,12,FALSE)),0)</f>
        <v>0</v>
      </c>
      <c r="N1643" s="95" t="s">
        <v>63</v>
      </c>
      <c r="O1643" s="95" t="s">
        <v>2621</v>
      </c>
      <c r="P1643" s="76" t="s">
        <v>28</v>
      </c>
      <c r="Q1643" s="95" t="s">
        <v>2589</v>
      </c>
      <c r="R1643" s="76" t="s">
        <v>62</v>
      </c>
    </row>
    <row r="1644" spans="1:18" outlineLevel="1" x14ac:dyDescent="0.2">
      <c r="A1644" s="76" t="s">
        <v>2013</v>
      </c>
      <c r="B1644" s="95" t="s">
        <v>153</v>
      </c>
      <c r="C1644" s="76" t="s">
        <v>21</v>
      </c>
      <c r="D1644" s="76" t="s">
        <v>59</v>
      </c>
      <c r="E1644" s="95" t="s">
        <v>38</v>
      </c>
      <c r="F1644" s="95" t="s">
        <v>3233</v>
      </c>
      <c r="G1644" s="95" t="s">
        <v>3285</v>
      </c>
      <c r="H1644" s="95" t="s">
        <v>352</v>
      </c>
      <c r="I1644" s="95" t="s">
        <v>2620</v>
      </c>
      <c r="J1644" s="95" t="str">
        <f>LEFT(DLILibrary[[#This Row],[DLI]], 3)</f>
        <v>DLR</v>
      </c>
      <c r="K1644" s="121">
        <v>2.4</v>
      </c>
      <c r="L1644" s="121">
        <f>IF(DLILibrary[[#This Row],[DLI/DLR]]="DLI",IF(J1645="DLR",0,DLILibrary[[#This Row],[Value of DLI (in mln)]]),DLILibrary[[#This Row],[Value of DLI (in mln)]])</f>
        <v>2.4</v>
      </c>
      <c r="M1644" s="239">
        <f>IF(DLILibrary[[#This Row],[DLI/DLR]]="DLI",DLILibrary[[#This Row],[Value of DLI (in mln)]]/(VLOOKUP(DLILibrary[[#This Row],[Project ID]],'RBF Projects'!A:U,12,FALSE)),0)</f>
        <v>0</v>
      </c>
      <c r="N1644" s="95" t="s">
        <v>63</v>
      </c>
      <c r="O1644" s="95" t="s">
        <v>2601</v>
      </c>
      <c r="P1644" s="76" t="s">
        <v>28</v>
      </c>
      <c r="Q1644" s="95" t="s">
        <v>2589</v>
      </c>
      <c r="R1644" s="76" t="s">
        <v>62</v>
      </c>
    </row>
    <row r="1645" spans="1:18" x14ac:dyDescent="0.2">
      <c r="A1645" s="76" t="s">
        <v>2013</v>
      </c>
      <c r="B1645" s="95" t="s">
        <v>153</v>
      </c>
      <c r="C1645" s="76" t="s">
        <v>21</v>
      </c>
      <c r="D1645" s="76" t="s">
        <v>59</v>
      </c>
      <c r="E1645" s="95" t="s">
        <v>38</v>
      </c>
      <c r="F1645" s="95" t="s">
        <v>3231</v>
      </c>
      <c r="G1645" s="95" t="s">
        <v>3266</v>
      </c>
      <c r="H1645" s="95" t="s">
        <v>78</v>
      </c>
      <c r="I1645" s="136" t="s">
        <v>2578</v>
      </c>
      <c r="J1645" s="136" t="str">
        <f>LEFT(DLILibrary[[#This Row],[DLI]], 3)</f>
        <v>DLI</v>
      </c>
      <c r="K1645" s="137">
        <f>SUM(K1646:K1650)</f>
        <v>4</v>
      </c>
      <c r="L1645" s="137">
        <f>IF(DLILibrary[[#This Row],[DLI/DLR]]="DLI",IF(J1646="DLR",0,DLILibrary[[#This Row],[Value of DLI (in mln)]]),DLILibrary[[#This Row],[Value of DLI (in mln)]])</f>
        <v>0</v>
      </c>
      <c r="M1645" s="239">
        <f>IF(DLILibrary[[#This Row],[DLI/DLR]]="DLI",DLILibrary[[#This Row],[Value of DLI (in mln)]]/(VLOOKUP(DLILibrary[[#This Row],[Project ID]],'RBF Projects'!A:U,12,FALSE)),0)</f>
        <v>6.0606060606060608E-2</v>
      </c>
      <c r="N1645" s="95" t="s">
        <v>63</v>
      </c>
      <c r="O1645" s="138" t="s">
        <v>2259</v>
      </c>
      <c r="P1645" s="76" t="s">
        <v>28</v>
      </c>
      <c r="Q1645" s="95" t="s">
        <v>995</v>
      </c>
      <c r="R1645" s="76" t="s">
        <v>62</v>
      </c>
    </row>
    <row r="1646" spans="1:18" outlineLevel="1" x14ac:dyDescent="0.2">
      <c r="A1646" s="76" t="s">
        <v>2013</v>
      </c>
      <c r="B1646" s="95" t="s">
        <v>153</v>
      </c>
      <c r="C1646" s="76" t="s">
        <v>21</v>
      </c>
      <c r="D1646" s="76" t="s">
        <v>59</v>
      </c>
      <c r="E1646" s="95" t="s">
        <v>38</v>
      </c>
      <c r="F1646" s="95" t="s">
        <v>3231</v>
      </c>
      <c r="G1646" s="95" t="s">
        <v>3266</v>
      </c>
      <c r="H1646" s="95" t="s">
        <v>78</v>
      </c>
      <c r="I1646" s="95" t="s">
        <v>2579</v>
      </c>
      <c r="J1646" s="95" t="str">
        <f>LEFT(DLILibrary[[#This Row],[DLI]], 3)</f>
        <v>DLR</v>
      </c>
      <c r="K1646" s="121">
        <v>0.8</v>
      </c>
      <c r="L1646" s="121">
        <f>IF(DLILibrary[[#This Row],[DLI/DLR]]="DLI",IF(J1647="DLR",0,DLILibrary[[#This Row],[Value of DLI (in mln)]]),DLILibrary[[#This Row],[Value of DLI (in mln)]])</f>
        <v>0.8</v>
      </c>
      <c r="M1646" s="239">
        <f>IF(DLILibrary[[#This Row],[DLI/DLR]]="DLI",DLILibrary[[#This Row],[Value of DLI (in mln)]]/(VLOOKUP(DLILibrary[[#This Row],[Project ID]],'RBF Projects'!A:U,12,FALSE)),0)</f>
        <v>0</v>
      </c>
      <c r="N1646" s="95" t="s">
        <v>63</v>
      </c>
      <c r="O1646" s="95" t="s">
        <v>2622</v>
      </c>
      <c r="P1646" s="76" t="s">
        <v>28</v>
      </c>
      <c r="Q1646" s="95" t="s">
        <v>2590</v>
      </c>
      <c r="R1646" s="76" t="s">
        <v>62</v>
      </c>
    </row>
    <row r="1647" spans="1:18" outlineLevel="1" x14ac:dyDescent="0.2">
      <c r="A1647" s="76" t="s">
        <v>2013</v>
      </c>
      <c r="B1647" s="95" t="s">
        <v>153</v>
      </c>
      <c r="C1647" s="76" t="s">
        <v>21</v>
      </c>
      <c r="D1647" s="76" t="s">
        <v>59</v>
      </c>
      <c r="E1647" s="95" t="s">
        <v>38</v>
      </c>
      <c r="F1647" s="95" t="s">
        <v>3231</v>
      </c>
      <c r="G1647" s="95" t="s">
        <v>3266</v>
      </c>
      <c r="H1647" s="95" t="s">
        <v>78</v>
      </c>
      <c r="I1647" s="95" t="s">
        <v>2580</v>
      </c>
      <c r="J1647" s="95" t="str">
        <f>LEFT(DLILibrary[[#This Row],[DLI]], 3)</f>
        <v>DLR</v>
      </c>
      <c r="K1647" s="121">
        <v>0.8</v>
      </c>
      <c r="L1647" s="121">
        <f>IF(DLILibrary[[#This Row],[DLI/DLR]]="DLI",IF(J1648="DLR",0,DLILibrary[[#This Row],[Value of DLI (in mln)]]),DLILibrary[[#This Row],[Value of DLI (in mln)]])</f>
        <v>0.8</v>
      </c>
      <c r="M1647" s="239">
        <f>IF(DLILibrary[[#This Row],[DLI/DLR]]="DLI",DLILibrary[[#This Row],[Value of DLI (in mln)]]/(VLOOKUP(DLILibrary[[#This Row],[Project ID]],'RBF Projects'!A:U,12,FALSE)),0)</f>
        <v>0</v>
      </c>
      <c r="N1647" s="95" t="s">
        <v>63</v>
      </c>
      <c r="O1647" s="138" t="s">
        <v>2591</v>
      </c>
      <c r="P1647" s="76" t="s">
        <v>28</v>
      </c>
      <c r="Q1647" s="95" t="s">
        <v>2592</v>
      </c>
      <c r="R1647" s="76" t="s">
        <v>62</v>
      </c>
    </row>
    <row r="1648" spans="1:18" outlineLevel="1" x14ac:dyDescent="0.2">
      <c r="A1648" s="76" t="s">
        <v>2013</v>
      </c>
      <c r="B1648" s="95" t="s">
        <v>153</v>
      </c>
      <c r="C1648" s="76" t="s">
        <v>21</v>
      </c>
      <c r="D1648" s="76" t="s">
        <v>59</v>
      </c>
      <c r="E1648" s="95" t="s">
        <v>38</v>
      </c>
      <c r="F1648" s="95" t="s">
        <v>3231</v>
      </c>
      <c r="G1648" s="95" t="s">
        <v>3266</v>
      </c>
      <c r="H1648" s="95" t="s">
        <v>78</v>
      </c>
      <c r="I1648" s="95" t="s">
        <v>2581</v>
      </c>
      <c r="J1648" s="95" t="str">
        <f>LEFT(DLILibrary[[#This Row],[DLI]], 3)</f>
        <v>DLR</v>
      </c>
      <c r="K1648" s="121">
        <v>0.8</v>
      </c>
      <c r="L1648" s="121">
        <f>IF(DLILibrary[[#This Row],[DLI/DLR]]="DLI",IF(J1649="DLR",0,DLILibrary[[#This Row],[Value of DLI (in mln)]]),DLILibrary[[#This Row],[Value of DLI (in mln)]])</f>
        <v>0.8</v>
      </c>
      <c r="M1648" s="239">
        <f>IF(DLILibrary[[#This Row],[DLI/DLR]]="DLI",DLILibrary[[#This Row],[Value of DLI (in mln)]]/(VLOOKUP(DLILibrary[[#This Row],[Project ID]],'RBF Projects'!A:U,12,FALSE)),0)</f>
        <v>0</v>
      </c>
      <c r="N1648" s="95" t="s">
        <v>63</v>
      </c>
      <c r="O1648" s="138" t="s">
        <v>2593</v>
      </c>
      <c r="P1648" s="76" t="s">
        <v>28</v>
      </c>
      <c r="Q1648" s="95" t="s">
        <v>2592</v>
      </c>
      <c r="R1648" s="76" t="s">
        <v>62</v>
      </c>
    </row>
    <row r="1649" spans="1:18" outlineLevel="1" x14ac:dyDescent="0.2">
      <c r="A1649" s="76" t="s">
        <v>2013</v>
      </c>
      <c r="B1649" s="95" t="s">
        <v>153</v>
      </c>
      <c r="C1649" s="76" t="s">
        <v>21</v>
      </c>
      <c r="D1649" s="76" t="s">
        <v>59</v>
      </c>
      <c r="E1649" s="95" t="s">
        <v>38</v>
      </c>
      <c r="F1649" s="95" t="s">
        <v>3231</v>
      </c>
      <c r="G1649" s="95" t="s">
        <v>3266</v>
      </c>
      <c r="H1649" s="95" t="s">
        <v>78</v>
      </c>
      <c r="I1649" s="95" t="s">
        <v>2582</v>
      </c>
      <c r="J1649" s="95" t="str">
        <f>LEFT(DLILibrary[[#This Row],[DLI]], 3)</f>
        <v>DLR</v>
      </c>
      <c r="K1649" s="121">
        <v>0.8</v>
      </c>
      <c r="L1649" s="121">
        <f>IF(DLILibrary[[#This Row],[DLI/DLR]]="DLI",IF(J1650="DLR",0,DLILibrary[[#This Row],[Value of DLI (in mln)]]),DLILibrary[[#This Row],[Value of DLI (in mln)]])</f>
        <v>0.8</v>
      </c>
      <c r="M1649" s="239">
        <f>IF(DLILibrary[[#This Row],[DLI/DLR]]="DLI",DLILibrary[[#This Row],[Value of DLI (in mln)]]/(VLOOKUP(DLILibrary[[#This Row],[Project ID]],'RBF Projects'!A:U,12,FALSE)),0)</f>
        <v>0</v>
      </c>
      <c r="N1649" s="95" t="s">
        <v>63</v>
      </c>
      <c r="O1649" s="138" t="s">
        <v>2594</v>
      </c>
      <c r="P1649" s="76" t="s">
        <v>28</v>
      </c>
      <c r="Q1649" s="95" t="s">
        <v>2592</v>
      </c>
      <c r="R1649" s="76" t="s">
        <v>62</v>
      </c>
    </row>
    <row r="1650" spans="1:18" outlineLevel="1" x14ac:dyDescent="0.2">
      <c r="A1650" s="76" t="s">
        <v>2013</v>
      </c>
      <c r="B1650" s="95" t="s">
        <v>153</v>
      </c>
      <c r="C1650" s="76" t="s">
        <v>21</v>
      </c>
      <c r="D1650" s="76" t="s">
        <v>59</v>
      </c>
      <c r="E1650" s="95" t="s">
        <v>38</v>
      </c>
      <c r="F1650" s="95" t="s">
        <v>3231</v>
      </c>
      <c r="G1650" s="95" t="s">
        <v>3266</v>
      </c>
      <c r="H1650" s="95" t="s">
        <v>78</v>
      </c>
      <c r="I1650" s="95" t="s">
        <v>2583</v>
      </c>
      <c r="J1650" s="95" t="str">
        <f>LEFT(DLILibrary[[#This Row],[DLI]], 3)</f>
        <v>DLR</v>
      </c>
      <c r="K1650" s="121">
        <v>0.8</v>
      </c>
      <c r="L1650" s="121">
        <f>IF(DLILibrary[[#This Row],[DLI/DLR]]="DLI",IF(J1651="DLR",0,DLILibrary[[#This Row],[Value of DLI (in mln)]]),DLILibrary[[#This Row],[Value of DLI (in mln)]])</f>
        <v>0.8</v>
      </c>
      <c r="M1650" s="239">
        <f>IF(DLILibrary[[#This Row],[DLI/DLR]]="DLI",DLILibrary[[#This Row],[Value of DLI (in mln)]]/(VLOOKUP(DLILibrary[[#This Row],[Project ID]],'RBF Projects'!A:U,12,FALSE)),0)</f>
        <v>0</v>
      </c>
      <c r="N1650" s="95" t="s">
        <v>63</v>
      </c>
      <c r="O1650" s="138" t="s">
        <v>2595</v>
      </c>
      <c r="P1650" s="76" t="s">
        <v>28</v>
      </c>
      <c r="Q1650" s="95" t="s">
        <v>2592</v>
      </c>
      <c r="R1650" s="76" t="s">
        <v>62</v>
      </c>
    </row>
    <row r="1651" spans="1:18" x14ac:dyDescent="0.2">
      <c r="A1651" s="76" t="s">
        <v>2013</v>
      </c>
      <c r="B1651" s="95" t="s">
        <v>153</v>
      </c>
      <c r="C1651" s="76" t="s">
        <v>21</v>
      </c>
      <c r="D1651" s="76" t="s">
        <v>59</v>
      </c>
      <c r="E1651" s="95" t="s">
        <v>38</v>
      </c>
      <c r="F1651" s="95" t="s">
        <v>3233</v>
      </c>
      <c r="G1651" s="95" t="s">
        <v>45</v>
      </c>
      <c r="H1651" s="95" t="s">
        <v>78</v>
      </c>
      <c r="I1651" s="136" t="s">
        <v>2584</v>
      </c>
      <c r="J1651" s="136" t="str">
        <f>LEFT(DLILibrary[[#This Row],[DLI]], 3)</f>
        <v>DLI</v>
      </c>
      <c r="K1651" s="137">
        <f>SUM(K1652:K1661)</f>
        <v>20</v>
      </c>
      <c r="L1651" s="137">
        <f>IF(DLILibrary[[#This Row],[DLI/DLR]]="DLI",IF(J1652="DLR",0,DLILibrary[[#This Row],[Value of DLI (in mln)]]),DLILibrary[[#This Row],[Value of DLI (in mln)]])</f>
        <v>0</v>
      </c>
      <c r="M1651" s="239">
        <f>IF(DLILibrary[[#This Row],[DLI/DLR]]="DLI",DLILibrary[[#This Row],[Value of DLI (in mln)]]/(VLOOKUP(DLILibrary[[#This Row],[Project ID]],'RBF Projects'!A:U,12,FALSE)),0)</f>
        <v>0.30303030303030304</v>
      </c>
      <c r="N1651" s="95" t="s">
        <v>63</v>
      </c>
      <c r="O1651" s="138" t="s">
        <v>2259</v>
      </c>
      <c r="P1651" s="76" t="s">
        <v>28</v>
      </c>
      <c r="Q1651" s="95" t="s">
        <v>2633</v>
      </c>
      <c r="R1651" s="76" t="s">
        <v>62</v>
      </c>
    </row>
    <row r="1652" spans="1:18" outlineLevel="1" x14ac:dyDescent="0.2">
      <c r="A1652" s="76" t="s">
        <v>2013</v>
      </c>
      <c r="B1652" s="95" t="s">
        <v>153</v>
      </c>
      <c r="C1652" s="76" t="s">
        <v>21</v>
      </c>
      <c r="D1652" s="76" t="s">
        <v>59</v>
      </c>
      <c r="E1652" s="95" t="s">
        <v>38</v>
      </c>
      <c r="F1652" s="95" t="s">
        <v>3233</v>
      </c>
      <c r="G1652" s="95" t="s">
        <v>45</v>
      </c>
      <c r="H1652" s="95" t="s">
        <v>78</v>
      </c>
      <c r="I1652" s="95" t="s">
        <v>2623</v>
      </c>
      <c r="J1652" s="95" t="str">
        <f>LEFT(DLILibrary[[#This Row],[DLI]], 3)</f>
        <v>DLR</v>
      </c>
      <c r="K1652" s="121">
        <v>3</v>
      </c>
      <c r="L1652" s="121">
        <f>IF(DLILibrary[[#This Row],[DLI/DLR]]="DLI",IF(J1653="DLR",0,DLILibrary[[#This Row],[Value of DLI (in mln)]]),DLILibrary[[#This Row],[Value of DLI (in mln)]])</f>
        <v>3</v>
      </c>
      <c r="M1652" s="239">
        <f>IF(DLILibrary[[#This Row],[DLI/DLR]]="DLI",DLILibrary[[#This Row],[Value of DLI (in mln)]]/(VLOOKUP(DLILibrary[[#This Row],[Project ID]],'RBF Projects'!A:U,12,FALSE)),0)</f>
        <v>0</v>
      </c>
      <c r="N1652" s="95" t="s">
        <v>63</v>
      </c>
      <c r="O1652" s="95" t="s">
        <v>2631</v>
      </c>
      <c r="P1652" s="76" t="s">
        <v>28</v>
      </c>
      <c r="Q1652" s="95" t="s">
        <v>2596</v>
      </c>
      <c r="R1652" s="76" t="s">
        <v>62</v>
      </c>
    </row>
    <row r="1653" spans="1:18" outlineLevel="1" x14ac:dyDescent="0.2">
      <c r="A1653" s="76" t="s">
        <v>2013</v>
      </c>
      <c r="B1653" s="95" t="s">
        <v>153</v>
      </c>
      <c r="C1653" s="76" t="s">
        <v>21</v>
      </c>
      <c r="D1653" s="76" t="s">
        <v>59</v>
      </c>
      <c r="E1653" s="95" t="s">
        <v>38</v>
      </c>
      <c r="F1653" s="95" t="s">
        <v>3230</v>
      </c>
      <c r="G1653" s="95" t="s">
        <v>49</v>
      </c>
      <c r="H1653" s="95" t="s">
        <v>78</v>
      </c>
      <c r="I1653" s="95" t="s">
        <v>2624</v>
      </c>
      <c r="J1653" s="95" t="str">
        <f>LEFT(DLILibrary[[#This Row],[DLI]], 3)</f>
        <v>DLR</v>
      </c>
      <c r="K1653" s="121">
        <v>1</v>
      </c>
      <c r="L1653" s="121">
        <f>IF(DLILibrary[[#This Row],[DLI/DLR]]="DLI",IF(J1654="DLR",0,DLILibrary[[#This Row],[Value of DLI (in mln)]]),DLILibrary[[#This Row],[Value of DLI (in mln)]])</f>
        <v>1</v>
      </c>
      <c r="M1653" s="239">
        <f>IF(DLILibrary[[#This Row],[DLI/DLR]]="DLI",DLILibrary[[#This Row],[Value of DLI (in mln)]]/(VLOOKUP(DLILibrary[[#This Row],[Project ID]],'RBF Projects'!A:U,12,FALSE)),0)</f>
        <v>0</v>
      </c>
      <c r="N1653" s="95" t="s">
        <v>63</v>
      </c>
      <c r="O1653" s="138" t="s">
        <v>2600</v>
      </c>
      <c r="P1653" s="76" t="s">
        <v>28</v>
      </c>
      <c r="Q1653" s="95" t="s">
        <v>2596</v>
      </c>
      <c r="R1653" s="76" t="s">
        <v>62</v>
      </c>
    </row>
    <row r="1654" spans="1:18" outlineLevel="1" x14ac:dyDescent="0.2">
      <c r="A1654" s="76" t="s">
        <v>2013</v>
      </c>
      <c r="B1654" s="95" t="s">
        <v>153</v>
      </c>
      <c r="C1654" s="76" t="s">
        <v>21</v>
      </c>
      <c r="D1654" s="76" t="s">
        <v>59</v>
      </c>
      <c r="E1654" s="95" t="s">
        <v>38</v>
      </c>
      <c r="F1654" s="95" t="s">
        <v>3233</v>
      </c>
      <c r="G1654" s="95" t="s">
        <v>45</v>
      </c>
      <c r="H1654" s="95" t="s">
        <v>78</v>
      </c>
      <c r="I1654" s="95" t="s">
        <v>2625</v>
      </c>
      <c r="J1654" s="95" t="str">
        <f>LEFT(DLILibrary[[#This Row],[DLI]], 3)</f>
        <v>DLR</v>
      </c>
      <c r="K1654" s="121">
        <v>3</v>
      </c>
      <c r="L1654" s="121">
        <f>IF(DLILibrary[[#This Row],[DLI/DLR]]="DLI",IF(J1655="DLR",0,DLILibrary[[#This Row],[Value of DLI (in mln)]]),DLILibrary[[#This Row],[Value of DLI (in mln)]])</f>
        <v>3</v>
      </c>
      <c r="M1654" s="239">
        <f>IF(DLILibrary[[#This Row],[DLI/DLR]]="DLI",DLILibrary[[#This Row],[Value of DLI (in mln)]]/(VLOOKUP(DLILibrary[[#This Row],[Project ID]],'RBF Projects'!A:U,12,FALSE)),0)</f>
        <v>0</v>
      </c>
      <c r="N1654" s="95" t="s">
        <v>63</v>
      </c>
      <c r="O1654" s="95" t="s">
        <v>2631</v>
      </c>
      <c r="P1654" s="76" t="s">
        <v>28</v>
      </c>
      <c r="Q1654" s="95" t="s">
        <v>2596</v>
      </c>
      <c r="R1654" s="76" t="s">
        <v>62</v>
      </c>
    </row>
    <row r="1655" spans="1:18" outlineLevel="1" x14ac:dyDescent="0.2">
      <c r="A1655" s="76" t="s">
        <v>2013</v>
      </c>
      <c r="B1655" s="95" t="s">
        <v>153</v>
      </c>
      <c r="C1655" s="76" t="s">
        <v>21</v>
      </c>
      <c r="D1655" s="76" t="s">
        <v>59</v>
      </c>
      <c r="E1655" s="95" t="s">
        <v>38</v>
      </c>
      <c r="F1655" s="95" t="s">
        <v>3230</v>
      </c>
      <c r="G1655" s="95" t="s">
        <v>49</v>
      </c>
      <c r="H1655" s="95" t="s">
        <v>78</v>
      </c>
      <c r="I1655" s="95" t="s">
        <v>2626</v>
      </c>
      <c r="J1655" s="95" t="str">
        <f>LEFT(DLILibrary[[#This Row],[DLI]], 3)</f>
        <v>DLR</v>
      </c>
      <c r="K1655" s="121">
        <v>1</v>
      </c>
      <c r="L1655" s="121">
        <f>IF(DLILibrary[[#This Row],[DLI/DLR]]="DLI",IF(J1656="DLR",0,DLILibrary[[#This Row],[Value of DLI (in mln)]]),DLILibrary[[#This Row],[Value of DLI (in mln)]])</f>
        <v>1</v>
      </c>
      <c r="M1655" s="239">
        <f>IF(DLILibrary[[#This Row],[DLI/DLR]]="DLI",DLILibrary[[#This Row],[Value of DLI (in mln)]]/(VLOOKUP(DLILibrary[[#This Row],[Project ID]],'RBF Projects'!A:U,12,FALSE)),0)</f>
        <v>0</v>
      </c>
      <c r="N1655" s="95" t="s">
        <v>63</v>
      </c>
      <c r="O1655" s="138" t="s">
        <v>2600</v>
      </c>
      <c r="P1655" s="76" t="s">
        <v>28</v>
      </c>
      <c r="Q1655" s="95" t="s">
        <v>2596</v>
      </c>
      <c r="R1655" s="76" t="s">
        <v>62</v>
      </c>
    </row>
    <row r="1656" spans="1:18" outlineLevel="1" x14ac:dyDescent="0.2">
      <c r="A1656" s="76" t="s">
        <v>2013</v>
      </c>
      <c r="B1656" s="95" t="s">
        <v>153</v>
      </c>
      <c r="C1656" s="76" t="s">
        <v>21</v>
      </c>
      <c r="D1656" s="76" t="s">
        <v>59</v>
      </c>
      <c r="E1656" s="95" t="s">
        <v>38</v>
      </c>
      <c r="F1656" s="95" t="s">
        <v>3233</v>
      </c>
      <c r="G1656" s="95" t="s">
        <v>45</v>
      </c>
      <c r="H1656" s="95" t="s">
        <v>78</v>
      </c>
      <c r="I1656" s="95" t="s">
        <v>3496</v>
      </c>
      <c r="J1656" s="95" t="str">
        <f>LEFT(DLILibrary[[#This Row],[DLI]], 3)</f>
        <v>DLR</v>
      </c>
      <c r="K1656" s="121">
        <v>3</v>
      </c>
      <c r="L1656" s="121">
        <f>IF(DLILibrary[[#This Row],[DLI/DLR]]="DLI",IF(J1657="DLR",0,DLILibrary[[#This Row],[Value of DLI (in mln)]]),DLILibrary[[#This Row],[Value of DLI (in mln)]])</f>
        <v>3</v>
      </c>
      <c r="M1656" s="239">
        <f>IF(DLILibrary[[#This Row],[DLI/DLR]]="DLI",DLILibrary[[#This Row],[Value of DLI (in mln)]]/(VLOOKUP(DLILibrary[[#This Row],[Project ID]],'RBF Projects'!A:U,12,FALSE)),0)</f>
        <v>0</v>
      </c>
      <c r="N1656" s="95" t="s">
        <v>63</v>
      </c>
      <c r="O1656" s="95" t="s">
        <v>2631</v>
      </c>
      <c r="P1656" s="76" t="s">
        <v>28</v>
      </c>
      <c r="Q1656" s="95" t="s">
        <v>2596</v>
      </c>
      <c r="R1656" s="76" t="s">
        <v>62</v>
      </c>
    </row>
    <row r="1657" spans="1:18" outlineLevel="1" x14ac:dyDescent="0.2">
      <c r="A1657" s="76" t="s">
        <v>2013</v>
      </c>
      <c r="B1657" s="95" t="s">
        <v>153</v>
      </c>
      <c r="C1657" s="76" t="s">
        <v>21</v>
      </c>
      <c r="D1657" s="76" t="s">
        <v>59</v>
      </c>
      <c r="E1657" s="95" t="s">
        <v>38</v>
      </c>
      <c r="F1657" s="95" t="s">
        <v>3230</v>
      </c>
      <c r="G1657" s="95" t="s">
        <v>49</v>
      </c>
      <c r="H1657" s="95" t="s">
        <v>78</v>
      </c>
      <c r="I1657" s="95" t="s">
        <v>2632</v>
      </c>
      <c r="J1657" s="95" t="str">
        <f>LEFT(DLILibrary[[#This Row],[DLI]], 3)</f>
        <v>DLR</v>
      </c>
      <c r="K1657" s="121">
        <v>1</v>
      </c>
      <c r="L1657" s="121">
        <f>IF(DLILibrary[[#This Row],[DLI/DLR]]="DLI",IF(J1658="DLR",0,DLILibrary[[#This Row],[Value of DLI (in mln)]]),DLILibrary[[#This Row],[Value of DLI (in mln)]])</f>
        <v>1</v>
      </c>
      <c r="M1657" s="239">
        <f>IF(DLILibrary[[#This Row],[DLI/DLR]]="DLI",DLILibrary[[#This Row],[Value of DLI (in mln)]]/(VLOOKUP(DLILibrary[[#This Row],[Project ID]],'RBF Projects'!A:U,12,FALSE)),0)</f>
        <v>0</v>
      </c>
      <c r="N1657" s="95" t="s">
        <v>63</v>
      </c>
      <c r="O1657" s="138" t="s">
        <v>2600</v>
      </c>
      <c r="P1657" s="76" t="s">
        <v>28</v>
      </c>
      <c r="Q1657" s="95" t="s">
        <v>2596</v>
      </c>
      <c r="R1657" s="76" t="s">
        <v>62</v>
      </c>
    </row>
    <row r="1658" spans="1:18" outlineLevel="1" x14ac:dyDescent="0.2">
      <c r="A1658" s="76" t="s">
        <v>2013</v>
      </c>
      <c r="B1658" s="95" t="s">
        <v>153</v>
      </c>
      <c r="C1658" s="76" t="s">
        <v>21</v>
      </c>
      <c r="D1658" s="76" t="s">
        <v>59</v>
      </c>
      <c r="E1658" s="95" t="s">
        <v>38</v>
      </c>
      <c r="F1658" s="95" t="s">
        <v>3233</v>
      </c>
      <c r="G1658" s="95" t="s">
        <v>45</v>
      </c>
      <c r="H1658" s="95" t="s">
        <v>78</v>
      </c>
      <c r="I1658" s="95" t="s">
        <v>2627</v>
      </c>
      <c r="J1658" s="95" t="str">
        <f>LEFT(DLILibrary[[#This Row],[DLI]], 3)</f>
        <v>DLR</v>
      </c>
      <c r="K1658" s="121">
        <v>3</v>
      </c>
      <c r="L1658" s="121">
        <f>IF(DLILibrary[[#This Row],[DLI/DLR]]="DLI",IF(J1659="DLR",0,DLILibrary[[#This Row],[Value of DLI (in mln)]]),DLILibrary[[#This Row],[Value of DLI (in mln)]])</f>
        <v>3</v>
      </c>
      <c r="M1658" s="239">
        <f>IF(DLILibrary[[#This Row],[DLI/DLR]]="DLI",DLILibrary[[#This Row],[Value of DLI (in mln)]]/(VLOOKUP(DLILibrary[[#This Row],[Project ID]],'RBF Projects'!A:U,12,FALSE)),0)</f>
        <v>0</v>
      </c>
      <c r="N1658" s="95" t="s">
        <v>63</v>
      </c>
      <c r="O1658" s="95" t="s">
        <v>2631</v>
      </c>
      <c r="P1658" s="76" t="s">
        <v>28</v>
      </c>
      <c r="Q1658" s="95" t="s">
        <v>2596</v>
      </c>
      <c r="R1658" s="76" t="s">
        <v>62</v>
      </c>
    </row>
    <row r="1659" spans="1:18" outlineLevel="1" x14ac:dyDescent="0.2">
      <c r="A1659" s="76" t="s">
        <v>2013</v>
      </c>
      <c r="B1659" s="95" t="s">
        <v>153</v>
      </c>
      <c r="C1659" s="76" t="s">
        <v>21</v>
      </c>
      <c r="D1659" s="76" t="s">
        <v>59</v>
      </c>
      <c r="E1659" s="95" t="s">
        <v>38</v>
      </c>
      <c r="F1659" s="95" t="s">
        <v>3230</v>
      </c>
      <c r="G1659" s="95" t="s">
        <v>49</v>
      </c>
      <c r="H1659" s="95" t="s">
        <v>78</v>
      </c>
      <c r="I1659" s="95" t="s">
        <v>2628</v>
      </c>
      <c r="J1659" s="95" t="str">
        <f>LEFT(DLILibrary[[#This Row],[DLI]], 3)</f>
        <v>DLR</v>
      </c>
      <c r="K1659" s="121">
        <v>1</v>
      </c>
      <c r="L1659" s="121">
        <f>IF(DLILibrary[[#This Row],[DLI/DLR]]="DLI",IF(J1660="DLR",0,DLILibrary[[#This Row],[Value of DLI (in mln)]]),DLILibrary[[#This Row],[Value of DLI (in mln)]])</f>
        <v>1</v>
      </c>
      <c r="M1659" s="239">
        <f>IF(DLILibrary[[#This Row],[DLI/DLR]]="DLI",DLILibrary[[#This Row],[Value of DLI (in mln)]]/(VLOOKUP(DLILibrary[[#This Row],[Project ID]],'RBF Projects'!A:U,12,FALSE)),0)</f>
        <v>0</v>
      </c>
      <c r="N1659" s="95" t="s">
        <v>63</v>
      </c>
      <c r="O1659" s="138" t="s">
        <v>2600</v>
      </c>
      <c r="P1659" s="76" t="s">
        <v>28</v>
      </c>
      <c r="Q1659" s="95" t="s">
        <v>2596</v>
      </c>
      <c r="R1659" s="76" t="s">
        <v>62</v>
      </c>
    </row>
    <row r="1660" spans="1:18" outlineLevel="1" x14ac:dyDescent="0.2">
      <c r="A1660" s="76" t="s">
        <v>2013</v>
      </c>
      <c r="B1660" s="95" t="s">
        <v>153</v>
      </c>
      <c r="C1660" s="76" t="s">
        <v>21</v>
      </c>
      <c r="D1660" s="76" t="s">
        <v>59</v>
      </c>
      <c r="E1660" s="95" t="s">
        <v>38</v>
      </c>
      <c r="F1660" s="95" t="s">
        <v>3233</v>
      </c>
      <c r="G1660" s="95" t="s">
        <v>45</v>
      </c>
      <c r="H1660" s="95" t="s">
        <v>78</v>
      </c>
      <c r="I1660" s="95" t="s">
        <v>2629</v>
      </c>
      <c r="J1660" s="95" t="str">
        <f>LEFT(DLILibrary[[#This Row],[DLI]], 3)</f>
        <v>DLR</v>
      </c>
      <c r="K1660" s="121">
        <v>3</v>
      </c>
      <c r="L1660" s="121">
        <f>IF(DLILibrary[[#This Row],[DLI/DLR]]="DLI",IF(J1661="DLR",0,DLILibrary[[#This Row],[Value of DLI (in mln)]]),DLILibrary[[#This Row],[Value of DLI (in mln)]])</f>
        <v>3</v>
      </c>
      <c r="M1660" s="239">
        <f>IF(DLILibrary[[#This Row],[DLI/DLR]]="DLI",DLILibrary[[#This Row],[Value of DLI (in mln)]]/(VLOOKUP(DLILibrary[[#This Row],[Project ID]],'RBF Projects'!A:U,12,FALSE)),0)</f>
        <v>0</v>
      </c>
      <c r="N1660" s="95" t="s">
        <v>63</v>
      </c>
      <c r="O1660" s="95" t="s">
        <v>2631</v>
      </c>
      <c r="P1660" s="76" t="s">
        <v>28</v>
      </c>
      <c r="Q1660" s="95" t="s">
        <v>2596</v>
      </c>
      <c r="R1660" s="76" t="s">
        <v>62</v>
      </c>
    </row>
    <row r="1661" spans="1:18" outlineLevel="1" x14ac:dyDescent="0.2">
      <c r="A1661" s="76" t="s">
        <v>2013</v>
      </c>
      <c r="B1661" s="95" t="s">
        <v>153</v>
      </c>
      <c r="C1661" s="76" t="s">
        <v>21</v>
      </c>
      <c r="D1661" s="76" t="s">
        <v>59</v>
      </c>
      <c r="E1661" s="95" t="s">
        <v>38</v>
      </c>
      <c r="F1661" s="95" t="s">
        <v>3230</v>
      </c>
      <c r="G1661" s="95" t="s">
        <v>49</v>
      </c>
      <c r="H1661" s="95" t="s">
        <v>78</v>
      </c>
      <c r="I1661" s="95" t="s">
        <v>2630</v>
      </c>
      <c r="J1661" s="95" t="str">
        <f>LEFT(DLILibrary[[#This Row],[DLI]], 3)</f>
        <v>DLR</v>
      </c>
      <c r="K1661" s="121">
        <v>1</v>
      </c>
      <c r="L1661" s="121">
        <f>IF(DLILibrary[[#This Row],[DLI/DLR]]="DLI",IF(J1662="DLR",0,DLILibrary[[#This Row],[Value of DLI (in mln)]]),DLILibrary[[#This Row],[Value of DLI (in mln)]])</f>
        <v>1</v>
      </c>
      <c r="M1661" s="239">
        <f>IF(DLILibrary[[#This Row],[DLI/DLR]]="DLI",DLILibrary[[#This Row],[Value of DLI (in mln)]]/(VLOOKUP(DLILibrary[[#This Row],[Project ID]],'RBF Projects'!A:U,12,FALSE)),0)</f>
        <v>0</v>
      </c>
      <c r="N1661" s="95" t="s">
        <v>63</v>
      </c>
      <c r="O1661" s="138" t="s">
        <v>2600</v>
      </c>
      <c r="P1661" s="76" t="s">
        <v>28</v>
      </c>
      <c r="Q1661" s="95" t="s">
        <v>2596</v>
      </c>
      <c r="R1661" s="76" t="s">
        <v>62</v>
      </c>
    </row>
    <row r="1662" spans="1:18" s="78" customFormat="1" x14ac:dyDescent="0.2">
      <c r="A1662" s="78" t="s">
        <v>2014</v>
      </c>
      <c r="B1662" s="77" t="s">
        <v>2523</v>
      </c>
      <c r="C1662" s="78" t="s">
        <v>19</v>
      </c>
      <c r="D1662" s="77" t="s">
        <v>59</v>
      </c>
      <c r="E1662" s="78" t="s">
        <v>37</v>
      </c>
      <c r="F1662" s="78" t="s">
        <v>2190</v>
      </c>
      <c r="G1662" s="78" t="s">
        <v>3270</v>
      </c>
      <c r="H1662" s="78" t="s">
        <v>74</v>
      </c>
      <c r="I1662" s="130" t="s">
        <v>621</v>
      </c>
      <c r="J1662" s="130" t="str">
        <f>LEFT(DLILibrary[[#This Row],[DLI]], 3)</f>
        <v>DLI</v>
      </c>
      <c r="K1662" s="131">
        <v>12.16</v>
      </c>
      <c r="L1662" s="131">
        <f>IF(DLILibrary[[#This Row],[DLI/DLR]]="DLI",IF(J1663="DLR",0,DLILibrary[[#This Row],[Value of DLI (in mln)]]),DLILibrary[[#This Row],[Value of DLI (in mln)]])</f>
        <v>0</v>
      </c>
      <c r="M1662" s="239">
        <f>IF(DLILibrary[[#This Row],[DLI/DLR]]="DLI",DLILibrary[[#This Row],[Value of DLI (in mln)]]/(VLOOKUP(DLILibrary[[#This Row],[Project ID]],'RBF Projects'!A:U,12,FALSE)),0)</f>
        <v>0.10252942451144643</v>
      </c>
      <c r="N1662" s="78" t="s">
        <v>62</v>
      </c>
      <c r="O1662" s="133" t="s">
        <v>2070</v>
      </c>
      <c r="P1662" s="77" t="s">
        <v>30</v>
      </c>
      <c r="Q1662" s="78" t="s">
        <v>625</v>
      </c>
      <c r="R1662" s="77" t="s">
        <v>62</v>
      </c>
    </row>
    <row r="1663" spans="1:18" outlineLevel="1" x14ac:dyDescent="0.2">
      <c r="A1663" s="76" t="s">
        <v>2014</v>
      </c>
      <c r="B1663" s="95" t="s">
        <v>2523</v>
      </c>
      <c r="C1663" s="95" t="s">
        <v>19</v>
      </c>
      <c r="D1663" s="76" t="s">
        <v>59</v>
      </c>
      <c r="E1663" s="95" t="s">
        <v>37</v>
      </c>
      <c r="F1663" s="95" t="s">
        <v>2190</v>
      </c>
      <c r="G1663" s="95" t="s">
        <v>3270</v>
      </c>
      <c r="H1663" s="95" t="s">
        <v>74</v>
      </c>
      <c r="I1663" s="95" t="s">
        <v>623</v>
      </c>
      <c r="J1663" s="95" t="str">
        <f>LEFT(DLILibrary[[#This Row],[DLI]], 3)</f>
        <v>DLR</v>
      </c>
      <c r="K1663" s="116" t="s">
        <v>472</v>
      </c>
      <c r="L1663" s="116" t="str">
        <f>IF(DLILibrary[[#This Row],[DLI/DLR]]="DLI",IF(J1664="DLR",0,DLILibrary[[#This Row],[Value of DLI (in mln)]]),DLILibrary[[#This Row],[Value of DLI (in mln)]])</f>
        <v>n/a</v>
      </c>
      <c r="M1663" s="239">
        <f>IF(DLILibrary[[#This Row],[DLI/DLR]]="DLI",DLILibrary[[#This Row],[Value of DLI (in mln)]]/(VLOOKUP(DLILibrary[[#This Row],[Project ID]],'RBF Projects'!A:U,12,FALSE)),0)</f>
        <v>0</v>
      </c>
      <c r="N1663" s="95" t="s">
        <v>62</v>
      </c>
      <c r="O1663" s="95" t="s">
        <v>2658</v>
      </c>
      <c r="P1663" s="76" t="s">
        <v>30</v>
      </c>
      <c r="Q1663" s="95" t="s">
        <v>625</v>
      </c>
      <c r="R1663" s="76" t="s">
        <v>62</v>
      </c>
    </row>
    <row r="1664" spans="1:18" outlineLevel="1" x14ac:dyDescent="0.2">
      <c r="A1664" s="76" t="s">
        <v>2014</v>
      </c>
      <c r="B1664" s="95" t="s">
        <v>2523</v>
      </c>
      <c r="C1664" s="95" t="s">
        <v>19</v>
      </c>
      <c r="D1664" s="76" t="s">
        <v>59</v>
      </c>
      <c r="E1664" s="95" t="s">
        <v>37</v>
      </c>
      <c r="F1664" s="95" t="s">
        <v>2190</v>
      </c>
      <c r="G1664" s="95" t="s">
        <v>3270</v>
      </c>
      <c r="H1664" s="95" t="s">
        <v>74</v>
      </c>
      <c r="I1664" s="95" t="s">
        <v>624</v>
      </c>
      <c r="J1664" s="95" t="str">
        <f>LEFT(DLILibrary[[#This Row],[DLI]], 3)</f>
        <v>DLR</v>
      </c>
      <c r="K1664" s="116" t="s">
        <v>472</v>
      </c>
      <c r="L1664" s="116" t="str">
        <f>IF(DLILibrary[[#This Row],[DLI/DLR]]="DLI",IF(J1665="DLR",0,DLILibrary[[#This Row],[Value of DLI (in mln)]]),DLILibrary[[#This Row],[Value of DLI (in mln)]])</f>
        <v>n/a</v>
      </c>
      <c r="M1664" s="239">
        <f>IF(DLILibrary[[#This Row],[DLI/DLR]]="DLI",DLILibrary[[#This Row],[Value of DLI (in mln)]]/(VLOOKUP(DLILibrary[[#This Row],[Project ID]],'RBF Projects'!A:U,12,FALSE)),0)</f>
        <v>0</v>
      </c>
      <c r="N1664" s="95" t="s">
        <v>62</v>
      </c>
      <c r="O1664" s="95" t="s">
        <v>2658</v>
      </c>
      <c r="P1664" s="76" t="s">
        <v>30</v>
      </c>
      <c r="Q1664" s="95" t="s">
        <v>625</v>
      </c>
      <c r="R1664" s="76" t="s">
        <v>62</v>
      </c>
    </row>
    <row r="1665" spans="1:18" x14ac:dyDescent="0.2">
      <c r="A1665" s="76" t="s">
        <v>2014</v>
      </c>
      <c r="B1665" s="95" t="s">
        <v>2523</v>
      </c>
      <c r="C1665" s="95" t="s">
        <v>19</v>
      </c>
      <c r="D1665" s="76" t="s">
        <v>59</v>
      </c>
      <c r="E1665" s="95" t="s">
        <v>37</v>
      </c>
      <c r="F1665" s="95" t="s">
        <v>3238</v>
      </c>
      <c r="G1665" s="95" t="s">
        <v>138</v>
      </c>
      <c r="H1665" s="95" t="s">
        <v>352</v>
      </c>
      <c r="I1665" s="136" t="s">
        <v>2634</v>
      </c>
      <c r="J1665" s="136" t="str">
        <f>LEFT(DLILibrary[[#This Row],[DLI]], 3)</f>
        <v>DLI</v>
      </c>
      <c r="K1665" s="137">
        <v>7.3000999999999996</v>
      </c>
      <c r="L1665" s="137">
        <f>IF(DLILibrary[[#This Row],[DLI/DLR]]="DLI",IF(J1666="DLR",0,DLILibrary[[#This Row],[Value of DLI (in mln)]]),DLILibrary[[#This Row],[Value of DLI (in mln)]])</f>
        <v>0</v>
      </c>
      <c r="M1665" s="239">
        <f>IF(DLILibrary[[#This Row],[DLI/DLR]]="DLI",DLILibrary[[#This Row],[Value of DLI (in mln)]]/(VLOOKUP(DLILibrary[[#This Row],[Project ID]],'RBF Projects'!A:U,12,FALSE)),0)</f>
        <v>6.1552224660856095E-2</v>
      </c>
      <c r="N1665" s="95" t="s">
        <v>61</v>
      </c>
      <c r="O1665" s="138" t="s">
        <v>2070</v>
      </c>
      <c r="P1665" s="76" t="s">
        <v>27</v>
      </c>
      <c r="Q1665" s="95" t="s">
        <v>2660</v>
      </c>
      <c r="R1665" s="76" t="s">
        <v>62</v>
      </c>
    </row>
    <row r="1666" spans="1:18" outlineLevel="1" x14ac:dyDescent="0.2">
      <c r="A1666" s="76" t="s">
        <v>2014</v>
      </c>
      <c r="B1666" s="95" t="s">
        <v>2523</v>
      </c>
      <c r="C1666" s="95" t="s">
        <v>19</v>
      </c>
      <c r="D1666" s="76" t="s">
        <v>59</v>
      </c>
      <c r="E1666" s="95" t="s">
        <v>37</v>
      </c>
      <c r="F1666" s="95" t="s">
        <v>3238</v>
      </c>
      <c r="G1666" s="95" t="s">
        <v>138</v>
      </c>
      <c r="H1666" s="95" t="s">
        <v>352</v>
      </c>
      <c r="I1666" s="95" t="s">
        <v>2663</v>
      </c>
      <c r="J1666" s="95" t="str">
        <f>LEFT(DLILibrary[[#This Row],[DLI]], 3)</f>
        <v>DLR</v>
      </c>
      <c r="K1666" s="116" t="s">
        <v>472</v>
      </c>
      <c r="L1666" s="116" t="str">
        <f>IF(DLILibrary[[#This Row],[DLI/DLR]]="DLI",IF(J1667="DLR",0,DLILibrary[[#This Row],[Value of DLI (in mln)]]),DLILibrary[[#This Row],[Value of DLI (in mln)]])</f>
        <v>n/a</v>
      </c>
      <c r="M1666" s="239">
        <f>IF(DLILibrary[[#This Row],[DLI/DLR]]="DLI",DLILibrary[[#This Row],[Value of DLI (in mln)]]/(VLOOKUP(DLILibrary[[#This Row],[Project ID]],'RBF Projects'!A:U,12,FALSE)),0)</f>
        <v>0</v>
      </c>
      <c r="N1666" s="95" t="s">
        <v>61</v>
      </c>
      <c r="O1666" s="95" t="s">
        <v>2659</v>
      </c>
      <c r="P1666" s="76" t="s">
        <v>27</v>
      </c>
      <c r="Q1666" s="95" t="s">
        <v>2660</v>
      </c>
      <c r="R1666" s="76" t="s">
        <v>62</v>
      </c>
    </row>
    <row r="1667" spans="1:18" x14ac:dyDescent="0.2">
      <c r="A1667" s="76" t="s">
        <v>2014</v>
      </c>
      <c r="B1667" s="95" t="s">
        <v>2523</v>
      </c>
      <c r="C1667" s="95" t="s">
        <v>19</v>
      </c>
      <c r="D1667" s="76" t="s">
        <v>59</v>
      </c>
      <c r="E1667" s="95" t="s">
        <v>37</v>
      </c>
      <c r="F1667" s="95" t="s">
        <v>3230</v>
      </c>
      <c r="G1667" s="95" t="s">
        <v>3293</v>
      </c>
      <c r="H1667" s="95" t="s">
        <v>74</v>
      </c>
      <c r="I1667" s="136" t="s">
        <v>2635</v>
      </c>
      <c r="J1667" s="136" t="str">
        <f>LEFT(DLILibrary[[#This Row],[DLI]], 3)</f>
        <v>DLI</v>
      </c>
      <c r="K1667" s="137">
        <v>19.026</v>
      </c>
      <c r="L1667" s="137">
        <f>IF(DLILibrary[[#This Row],[DLI/DLR]]="DLI",IF(J1668="DLR",0,DLILibrary[[#This Row],[Value of DLI (in mln)]]),DLILibrary[[#This Row],[Value of DLI (in mln)]])</f>
        <v>0</v>
      </c>
      <c r="M1667" s="239">
        <f>IF(DLILibrary[[#This Row],[DLI/DLR]]="DLI",DLILibrary[[#This Row],[Value of DLI (in mln)]]/(VLOOKUP(DLILibrary[[#This Row],[Project ID]],'RBF Projects'!A:U,12,FALSE)),0)</f>
        <v>0.16042144989759705</v>
      </c>
      <c r="N1667" s="95" t="s">
        <v>61</v>
      </c>
      <c r="O1667" s="138" t="s">
        <v>2070</v>
      </c>
      <c r="P1667" s="76" t="s">
        <v>28</v>
      </c>
      <c r="Q1667" s="95" t="s">
        <v>631</v>
      </c>
      <c r="R1667" s="76" t="s">
        <v>62</v>
      </c>
    </row>
    <row r="1668" spans="1:18" outlineLevel="1" x14ac:dyDescent="0.2">
      <c r="A1668" s="76" t="s">
        <v>2014</v>
      </c>
      <c r="B1668" s="95" t="s">
        <v>2523</v>
      </c>
      <c r="C1668" s="95" t="s">
        <v>19</v>
      </c>
      <c r="D1668" s="76" t="s">
        <v>59</v>
      </c>
      <c r="E1668" s="95" t="s">
        <v>37</v>
      </c>
      <c r="F1668" s="95" t="s">
        <v>3230</v>
      </c>
      <c r="G1668" s="95" t="s">
        <v>3293</v>
      </c>
      <c r="H1668" s="95" t="s">
        <v>74</v>
      </c>
      <c r="I1668" s="95" t="s">
        <v>2636</v>
      </c>
      <c r="J1668" s="95" t="str">
        <f>LEFT(DLILibrary[[#This Row],[DLI]], 3)</f>
        <v>DLR</v>
      </c>
      <c r="K1668" s="116" t="s">
        <v>472</v>
      </c>
      <c r="L1668" s="116" t="str">
        <f>IF(DLILibrary[[#This Row],[DLI/DLR]]="DLI",IF(J1669="DLR",0,DLILibrary[[#This Row],[Value of DLI (in mln)]]),DLILibrary[[#This Row],[Value of DLI (in mln)]])</f>
        <v>n/a</v>
      </c>
      <c r="M1668" s="239">
        <f>IF(DLILibrary[[#This Row],[DLI/DLR]]="DLI",DLILibrary[[#This Row],[Value of DLI (in mln)]]/(VLOOKUP(DLILibrary[[#This Row],[Project ID]],'RBF Projects'!A:U,12,FALSE)),0)</f>
        <v>0</v>
      </c>
      <c r="N1668" s="95" t="s">
        <v>61</v>
      </c>
      <c r="O1668" s="95" t="s">
        <v>2662</v>
      </c>
      <c r="P1668" s="76" t="s">
        <v>28</v>
      </c>
      <c r="Q1668" s="95" t="s">
        <v>631</v>
      </c>
      <c r="R1668" s="76" t="s">
        <v>62</v>
      </c>
    </row>
    <row r="1669" spans="1:18" outlineLevel="1" x14ac:dyDescent="0.2">
      <c r="A1669" s="76" t="s">
        <v>2014</v>
      </c>
      <c r="B1669" s="95" t="s">
        <v>2523</v>
      </c>
      <c r="C1669" s="95" t="s">
        <v>19</v>
      </c>
      <c r="D1669" s="76" t="s">
        <v>59</v>
      </c>
      <c r="E1669" s="95" t="s">
        <v>37</v>
      </c>
      <c r="F1669" s="95" t="s">
        <v>3230</v>
      </c>
      <c r="G1669" s="95" t="s">
        <v>3293</v>
      </c>
      <c r="H1669" s="95" t="s">
        <v>74</v>
      </c>
      <c r="I1669" s="95" t="s">
        <v>2637</v>
      </c>
      <c r="J1669" s="95" t="str">
        <f>LEFT(DLILibrary[[#This Row],[DLI]], 3)</f>
        <v>DLR</v>
      </c>
      <c r="K1669" s="116" t="s">
        <v>472</v>
      </c>
      <c r="L1669" s="116" t="str">
        <f>IF(DLILibrary[[#This Row],[DLI/DLR]]="DLI",IF(J1670="DLR",0,DLILibrary[[#This Row],[Value of DLI (in mln)]]),DLILibrary[[#This Row],[Value of DLI (in mln)]])</f>
        <v>n/a</v>
      </c>
      <c r="M1669" s="239">
        <f>IF(DLILibrary[[#This Row],[DLI/DLR]]="DLI",DLILibrary[[#This Row],[Value of DLI (in mln)]]/(VLOOKUP(DLILibrary[[#This Row],[Project ID]],'RBF Projects'!A:U,12,FALSE)),0)</f>
        <v>0</v>
      </c>
      <c r="N1669" s="95" t="s">
        <v>61</v>
      </c>
      <c r="O1669" s="95" t="s">
        <v>2662</v>
      </c>
      <c r="P1669" s="76" t="s">
        <v>28</v>
      </c>
      <c r="Q1669" s="95" t="s">
        <v>631</v>
      </c>
      <c r="R1669" s="76" t="s">
        <v>62</v>
      </c>
    </row>
    <row r="1670" spans="1:18" outlineLevel="1" x14ac:dyDescent="0.2">
      <c r="A1670" s="76" t="s">
        <v>2014</v>
      </c>
      <c r="B1670" s="95" t="s">
        <v>2523</v>
      </c>
      <c r="C1670" s="95" t="s">
        <v>19</v>
      </c>
      <c r="D1670" s="76" t="s">
        <v>59</v>
      </c>
      <c r="E1670" s="95" t="s">
        <v>37</v>
      </c>
      <c r="F1670" s="95" t="s">
        <v>3230</v>
      </c>
      <c r="G1670" s="95" t="s">
        <v>3293</v>
      </c>
      <c r="H1670" s="95" t="s">
        <v>74</v>
      </c>
      <c r="I1670" s="95" t="s">
        <v>2638</v>
      </c>
      <c r="J1670" s="95" t="str">
        <f>LEFT(DLILibrary[[#This Row],[DLI]], 3)</f>
        <v>DLR</v>
      </c>
      <c r="K1670" s="116" t="s">
        <v>472</v>
      </c>
      <c r="L1670" s="116" t="str">
        <f>IF(DLILibrary[[#This Row],[DLI/DLR]]="DLI",IF(J1671="DLR",0,DLILibrary[[#This Row],[Value of DLI (in mln)]]),DLILibrary[[#This Row],[Value of DLI (in mln)]])</f>
        <v>n/a</v>
      </c>
      <c r="M1670" s="239">
        <f>IF(DLILibrary[[#This Row],[DLI/DLR]]="DLI",DLILibrary[[#This Row],[Value of DLI (in mln)]]/(VLOOKUP(DLILibrary[[#This Row],[Project ID]],'RBF Projects'!A:U,12,FALSE)),0)</f>
        <v>0</v>
      </c>
      <c r="N1670" s="95" t="s">
        <v>61</v>
      </c>
      <c r="O1670" s="95" t="s">
        <v>2662</v>
      </c>
      <c r="P1670" s="76" t="s">
        <v>28</v>
      </c>
      <c r="Q1670" s="95" t="s">
        <v>631</v>
      </c>
      <c r="R1670" s="76" t="s">
        <v>62</v>
      </c>
    </row>
    <row r="1671" spans="1:18" outlineLevel="1" x14ac:dyDescent="0.2">
      <c r="A1671" s="76" t="s">
        <v>2014</v>
      </c>
      <c r="B1671" s="95" t="s">
        <v>2523</v>
      </c>
      <c r="C1671" s="95" t="s">
        <v>19</v>
      </c>
      <c r="D1671" s="76" t="s">
        <v>59</v>
      </c>
      <c r="E1671" s="95" t="s">
        <v>37</v>
      </c>
      <c r="F1671" s="95" t="s">
        <v>3230</v>
      </c>
      <c r="G1671" s="95" t="s">
        <v>3293</v>
      </c>
      <c r="H1671" s="95" t="s">
        <v>74</v>
      </c>
      <c r="I1671" s="95" t="s">
        <v>2639</v>
      </c>
      <c r="J1671" s="95" t="str">
        <f>LEFT(DLILibrary[[#This Row],[DLI]], 3)</f>
        <v>DLR</v>
      </c>
      <c r="K1671" s="116" t="s">
        <v>472</v>
      </c>
      <c r="L1671" s="116" t="str">
        <f>IF(DLILibrary[[#This Row],[DLI/DLR]]="DLI",IF(J1672="DLR",0,DLILibrary[[#This Row],[Value of DLI (in mln)]]),DLILibrary[[#This Row],[Value of DLI (in mln)]])</f>
        <v>n/a</v>
      </c>
      <c r="M1671" s="239">
        <f>IF(DLILibrary[[#This Row],[DLI/DLR]]="DLI",DLILibrary[[#This Row],[Value of DLI (in mln)]]/(VLOOKUP(DLILibrary[[#This Row],[Project ID]],'RBF Projects'!A:U,12,FALSE)),0)</f>
        <v>0</v>
      </c>
      <c r="N1671" s="95" t="s">
        <v>61</v>
      </c>
      <c r="O1671" s="95" t="s">
        <v>2662</v>
      </c>
      <c r="P1671" s="76" t="s">
        <v>28</v>
      </c>
      <c r="Q1671" s="95" t="s">
        <v>631</v>
      </c>
      <c r="R1671" s="76" t="s">
        <v>62</v>
      </c>
    </row>
    <row r="1672" spans="1:18" x14ac:dyDescent="0.2">
      <c r="A1672" s="76" t="s">
        <v>2014</v>
      </c>
      <c r="B1672" s="95" t="s">
        <v>2523</v>
      </c>
      <c r="C1672" s="95" t="s">
        <v>19</v>
      </c>
      <c r="D1672" s="76" t="s">
        <v>59</v>
      </c>
      <c r="E1672" s="95" t="s">
        <v>37</v>
      </c>
      <c r="F1672" s="95" t="s">
        <v>3236</v>
      </c>
      <c r="G1672" s="95" t="s">
        <v>3272</v>
      </c>
      <c r="H1672" s="95" t="s">
        <v>74</v>
      </c>
      <c r="I1672" s="136" t="s">
        <v>2640</v>
      </c>
      <c r="J1672" s="136" t="str">
        <f>LEFT(DLILibrary[[#This Row],[DLI]], 3)</f>
        <v>DLI</v>
      </c>
      <c r="K1672" s="137">
        <v>37.837000000000003</v>
      </c>
      <c r="L1672" s="137">
        <f>IF(DLILibrary[[#This Row],[DLI/DLR]]="DLI",IF(J1673="DLR",0,DLILibrary[[#This Row],[Value of DLI (in mln)]]),DLILibrary[[#This Row],[Value of DLI (in mln)]])</f>
        <v>0</v>
      </c>
      <c r="M1672" s="239">
        <f>IF(DLILibrary[[#This Row],[DLI/DLR]]="DLI",DLILibrary[[#This Row],[Value of DLI (in mln)]]/(VLOOKUP(DLILibrary[[#This Row],[Project ID]],'RBF Projects'!A:U,12,FALSE)),0)</f>
        <v>0.31903008513483544</v>
      </c>
      <c r="N1672" s="95" t="s">
        <v>61</v>
      </c>
      <c r="O1672" s="138" t="s">
        <v>2070</v>
      </c>
      <c r="P1672" s="76" t="s">
        <v>27</v>
      </c>
      <c r="Q1672" s="95" t="s">
        <v>2661</v>
      </c>
      <c r="R1672" s="76" t="s">
        <v>62</v>
      </c>
    </row>
    <row r="1673" spans="1:18" outlineLevel="1" x14ac:dyDescent="0.2">
      <c r="A1673" s="76" t="s">
        <v>2014</v>
      </c>
      <c r="B1673" s="95" t="s">
        <v>2523</v>
      </c>
      <c r="C1673" s="95" t="s">
        <v>19</v>
      </c>
      <c r="D1673" s="76" t="s">
        <v>59</v>
      </c>
      <c r="E1673" s="95" t="s">
        <v>37</v>
      </c>
      <c r="F1673" s="95" t="s">
        <v>3236</v>
      </c>
      <c r="G1673" s="95" t="s">
        <v>3272</v>
      </c>
      <c r="H1673" s="95" t="s">
        <v>74</v>
      </c>
      <c r="I1673" s="95" t="s">
        <v>2641</v>
      </c>
      <c r="J1673" s="95" t="str">
        <f>LEFT(DLILibrary[[#This Row],[DLI]], 3)</f>
        <v>DLR</v>
      </c>
      <c r="K1673" s="116" t="s">
        <v>472</v>
      </c>
      <c r="L1673" s="116" t="str">
        <f>IF(DLILibrary[[#This Row],[DLI/DLR]]="DLI",IF(J1674="DLR",0,DLILibrary[[#This Row],[Value of DLI (in mln)]]),DLILibrary[[#This Row],[Value of DLI (in mln)]])</f>
        <v>n/a</v>
      </c>
      <c r="M1673" s="239">
        <f>IF(DLILibrary[[#This Row],[DLI/DLR]]="DLI",DLILibrary[[#This Row],[Value of DLI (in mln)]]/(VLOOKUP(DLILibrary[[#This Row],[Project ID]],'RBF Projects'!A:U,12,FALSE)),0)</f>
        <v>0</v>
      </c>
      <c r="N1673" s="95" t="s">
        <v>61</v>
      </c>
      <c r="O1673" s="95" t="s">
        <v>2664</v>
      </c>
      <c r="P1673" s="76" t="s">
        <v>27</v>
      </c>
      <c r="Q1673" s="95" t="s">
        <v>2661</v>
      </c>
      <c r="R1673" s="76" t="s">
        <v>62</v>
      </c>
    </row>
    <row r="1674" spans="1:18" outlineLevel="1" x14ac:dyDescent="0.2">
      <c r="A1674" s="76" t="s">
        <v>2014</v>
      </c>
      <c r="B1674" s="95" t="s">
        <v>2523</v>
      </c>
      <c r="C1674" s="95" t="s">
        <v>19</v>
      </c>
      <c r="D1674" s="76" t="s">
        <v>59</v>
      </c>
      <c r="E1674" s="95" t="s">
        <v>37</v>
      </c>
      <c r="F1674" s="95" t="s">
        <v>3236</v>
      </c>
      <c r="G1674" s="95" t="s">
        <v>3272</v>
      </c>
      <c r="H1674" s="95" t="s">
        <v>74</v>
      </c>
      <c r="I1674" s="95" t="s">
        <v>2642</v>
      </c>
      <c r="J1674" s="95" t="str">
        <f>LEFT(DLILibrary[[#This Row],[DLI]], 3)</f>
        <v>DLR</v>
      </c>
      <c r="K1674" s="116" t="s">
        <v>472</v>
      </c>
      <c r="L1674" s="116" t="str">
        <f>IF(DLILibrary[[#This Row],[DLI/DLR]]="DLI",IF(J1675="DLR",0,DLILibrary[[#This Row],[Value of DLI (in mln)]]),DLILibrary[[#This Row],[Value of DLI (in mln)]])</f>
        <v>n/a</v>
      </c>
      <c r="M1674" s="239">
        <f>IF(DLILibrary[[#This Row],[DLI/DLR]]="DLI",DLILibrary[[#This Row],[Value of DLI (in mln)]]/(VLOOKUP(DLILibrary[[#This Row],[Project ID]],'RBF Projects'!A:U,12,FALSE)),0)</f>
        <v>0</v>
      </c>
      <c r="N1674" s="95" t="s">
        <v>61</v>
      </c>
      <c r="O1674" s="95" t="s">
        <v>2665</v>
      </c>
      <c r="P1674" s="76" t="s">
        <v>27</v>
      </c>
      <c r="Q1674" s="95" t="s">
        <v>2661</v>
      </c>
      <c r="R1674" s="76" t="s">
        <v>62</v>
      </c>
    </row>
    <row r="1675" spans="1:18" outlineLevel="1" x14ac:dyDescent="0.2">
      <c r="A1675" s="76" t="s">
        <v>2014</v>
      </c>
      <c r="B1675" s="95" t="s">
        <v>2523</v>
      </c>
      <c r="C1675" s="95" t="s">
        <v>19</v>
      </c>
      <c r="D1675" s="76" t="s">
        <v>59</v>
      </c>
      <c r="E1675" s="95" t="s">
        <v>37</v>
      </c>
      <c r="F1675" s="95" t="s">
        <v>3236</v>
      </c>
      <c r="G1675" s="95" t="s">
        <v>3272</v>
      </c>
      <c r="H1675" s="95" t="s">
        <v>74</v>
      </c>
      <c r="I1675" s="95" t="s">
        <v>2643</v>
      </c>
      <c r="J1675" s="95" t="str">
        <f>LEFT(DLILibrary[[#This Row],[DLI]], 3)</f>
        <v>DLR</v>
      </c>
      <c r="K1675" s="116" t="s">
        <v>472</v>
      </c>
      <c r="L1675" s="116" t="str">
        <f>IF(DLILibrary[[#This Row],[DLI/DLR]]="DLI",IF(J1676="DLR",0,DLILibrary[[#This Row],[Value of DLI (in mln)]]),DLILibrary[[#This Row],[Value of DLI (in mln)]])</f>
        <v>n/a</v>
      </c>
      <c r="M1675" s="239">
        <f>IF(DLILibrary[[#This Row],[DLI/DLR]]="DLI",DLILibrary[[#This Row],[Value of DLI (in mln)]]/(VLOOKUP(DLILibrary[[#This Row],[Project ID]],'RBF Projects'!A:U,12,FALSE)),0)</f>
        <v>0</v>
      </c>
      <c r="N1675" s="95" t="s">
        <v>61</v>
      </c>
      <c r="O1675" s="95" t="s">
        <v>2666</v>
      </c>
      <c r="P1675" s="76" t="s">
        <v>27</v>
      </c>
      <c r="Q1675" s="95" t="s">
        <v>2661</v>
      </c>
      <c r="R1675" s="76" t="s">
        <v>62</v>
      </c>
    </row>
    <row r="1676" spans="1:18" x14ac:dyDescent="0.2">
      <c r="A1676" s="76" t="s">
        <v>2014</v>
      </c>
      <c r="B1676" s="95" t="s">
        <v>2523</v>
      </c>
      <c r="C1676" s="95" t="s">
        <v>19</v>
      </c>
      <c r="D1676" s="76" t="s">
        <v>59</v>
      </c>
      <c r="E1676" s="95" t="s">
        <v>37</v>
      </c>
      <c r="F1676" s="95" t="s">
        <v>3236</v>
      </c>
      <c r="G1676" s="95" t="s">
        <v>3252</v>
      </c>
      <c r="H1676" s="95" t="s">
        <v>74</v>
      </c>
      <c r="I1676" s="136" t="s">
        <v>2644</v>
      </c>
      <c r="J1676" s="136" t="str">
        <f>LEFT(DLILibrary[[#This Row],[DLI]], 3)</f>
        <v>DLI</v>
      </c>
      <c r="K1676" s="137">
        <v>25.431999999999999</v>
      </c>
      <c r="L1676" s="137">
        <f>IF(DLILibrary[[#This Row],[DLI/DLR]]="DLI",IF(J1677="DLR",0,DLILibrary[[#This Row],[Value of DLI (in mln)]]),DLILibrary[[#This Row],[Value of DLI (in mln)]])</f>
        <v>0</v>
      </c>
      <c r="M1676" s="239">
        <f>IF(DLILibrary[[#This Row],[DLI/DLR]]="DLI",DLILibrary[[#This Row],[Value of DLI (in mln)]]/(VLOOKUP(DLILibrary[[#This Row],[Project ID]],'RBF Projects'!A:U,12,FALSE)),0)</f>
        <v>0.21443489508018962</v>
      </c>
      <c r="N1676" s="95" t="s">
        <v>61</v>
      </c>
      <c r="O1676" s="138" t="s">
        <v>2070</v>
      </c>
      <c r="P1676" s="76" t="s">
        <v>27</v>
      </c>
      <c r="Q1676" s="95" t="s">
        <v>644</v>
      </c>
      <c r="R1676" s="76" t="s">
        <v>62</v>
      </c>
    </row>
    <row r="1677" spans="1:18" outlineLevel="1" x14ac:dyDescent="0.2">
      <c r="A1677" s="76" t="s">
        <v>2014</v>
      </c>
      <c r="B1677" s="95" t="s">
        <v>2523</v>
      </c>
      <c r="C1677" s="95" t="s">
        <v>19</v>
      </c>
      <c r="D1677" s="76" t="s">
        <v>59</v>
      </c>
      <c r="E1677" s="95" t="s">
        <v>37</v>
      </c>
      <c r="F1677" s="95" t="s">
        <v>3236</v>
      </c>
      <c r="G1677" s="95" t="s">
        <v>3252</v>
      </c>
      <c r="H1677" s="95" t="s">
        <v>74</v>
      </c>
      <c r="I1677" s="95" t="s">
        <v>2645</v>
      </c>
      <c r="J1677" s="95" t="str">
        <f>LEFT(DLILibrary[[#This Row],[DLI]], 3)</f>
        <v>DLR</v>
      </c>
      <c r="K1677" s="116" t="s">
        <v>472</v>
      </c>
      <c r="L1677" s="116" t="str">
        <f>IF(DLILibrary[[#This Row],[DLI/DLR]]="DLI",IF(J1678="DLR",0,DLILibrary[[#This Row],[Value of DLI (in mln)]]),DLILibrary[[#This Row],[Value of DLI (in mln)]])</f>
        <v>n/a</v>
      </c>
      <c r="M1677" s="239">
        <f>IF(DLILibrary[[#This Row],[DLI/DLR]]="DLI",DLILibrary[[#This Row],[Value of DLI (in mln)]]/(VLOOKUP(DLILibrary[[#This Row],[Project ID]],'RBF Projects'!A:U,12,FALSE)),0)</f>
        <v>0</v>
      </c>
      <c r="N1677" s="95" t="s">
        <v>61</v>
      </c>
      <c r="O1677" s="95" t="s">
        <v>2672</v>
      </c>
      <c r="P1677" s="76" t="s">
        <v>27</v>
      </c>
      <c r="Q1677" s="95" t="s">
        <v>644</v>
      </c>
      <c r="R1677" s="76" t="s">
        <v>62</v>
      </c>
    </row>
    <row r="1678" spans="1:18" outlineLevel="1" x14ac:dyDescent="0.2">
      <c r="A1678" s="76" t="s">
        <v>2014</v>
      </c>
      <c r="B1678" s="95" t="s">
        <v>2523</v>
      </c>
      <c r="C1678" s="95" t="s">
        <v>19</v>
      </c>
      <c r="D1678" s="76" t="s">
        <v>59</v>
      </c>
      <c r="E1678" s="95" t="s">
        <v>37</v>
      </c>
      <c r="F1678" s="95" t="s">
        <v>3236</v>
      </c>
      <c r="G1678" s="95" t="s">
        <v>3252</v>
      </c>
      <c r="H1678" s="95" t="s">
        <v>74</v>
      </c>
      <c r="I1678" s="95" t="s">
        <v>2646</v>
      </c>
      <c r="J1678" s="95" t="str">
        <f>LEFT(DLILibrary[[#This Row],[DLI]], 3)</f>
        <v>DLR</v>
      </c>
      <c r="K1678" s="116" t="s">
        <v>472</v>
      </c>
      <c r="L1678" s="116" t="str">
        <f>IF(DLILibrary[[#This Row],[DLI/DLR]]="DLI",IF(J1679="DLR",0,DLILibrary[[#This Row],[Value of DLI (in mln)]]),DLILibrary[[#This Row],[Value of DLI (in mln)]])</f>
        <v>n/a</v>
      </c>
      <c r="M1678" s="239">
        <f>IF(DLILibrary[[#This Row],[DLI/DLR]]="DLI",DLILibrary[[#This Row],[Value of DLI (in mln)]]/(VLOOKUP(DLILibrary[[#This Row],[Project ID]],'RBF Projects'!A:U,12,FALSE)),0)</f>
        <v>0</v>
      </c>
      <c r="N1678" s="95" t="s">
        <v>61</v>
      </c>
      <c r="O1678" s="95" t="s">
        <v>2667</v>
      </c>
      <c r="P1678" s="76" t="s">
        <v>27</v>
      </c>
      <c r="Q1678" s="95" t="s">
        <v>644</v>
      </c>
      <c r="R1678" s="76" t="s">
        <v>62</v>
      </c>
    </row>
    <row r="1679" spans="1:18" outlineLevel="1" x14ac:dyDescent="0.2">
      <c r="A1679" s="76" t="s">
        <v>2014</v>
      </c>
      <c r="B1679" s="95" t="s">
        <v>2523</v>
      </c>
      <c r="C1679" s="95" t="s">
        <v>19</v>
      </c>
      <c r="D1679" s="76" t="s">
        <v>59</v>
      </c>
      <c r="E1679" s="95" t="s">
        <v>37</v>
      </c>
      <c r="F1679" s="95" t="s">
        <v>3236</v>
      </c>
      <c r="G1679" s="95" t="s">
        <v>3252</v>
      </c>
      <c r="H1679" s="95" t="s">
        <v>74</v>
      </c>
      <c r="I1679" s="95" t="s">
        <v>2647</v>
      </c>
      <c r="J1679" s="95" t="str">
        <f>LEFT(DLILibrary[[#This Row],[DLI]], 3)</f>
        <v>DLR</v>
      </c>
      <c r="K1679" s="116" t="s">
        <v>472</v>
      </c>
      <c r="L1679" s="116" t="str">
        <f>IF(DLILibrary[[#This Row],[DLI/DLR]]="DLI",IF(J1680="DLR",0,DLILibrary[[#This Row],[Value of DLI (in mln)]]),DLILibrary[[#This Row],[Value of DLI (in mln)]])</f>
        <v>n/a</v>
      </c>
      <c r="M1679" s="239">
        <f>IF(DLILibrary[[#This Row],[DLI/DLR]]="DLI",DLILibrary[[#This Row],[Value of DLI (in mln)]]/(VLOOKUP(DLILibrary[[#This Row],[Project ID]],'RBF Projects'!A:U,12,FALSE)),0)</f>
        <v>0</v>
      </c>
      <c r="N1679" s="95" t="s">
        <v>61</v>
      </c>
      <c r="O1679" s="95" t="s">
        <v>2668</v>
      </c>
      <c r="P1679" s="76" t="s">
        <v>27</v>
      </c>
      <c r="Q1679" s="95" t="s">
        <v>644</v>
      </c>
      <c r="R1679" s="76" t="s">
        <v>62</v>
      </c>
    </row>
    <row r="1680" spans="1:18" x14ac:dyDescent="0.2">
      <c r="A1680" s="76" t="s">
        <v>2014</v>
      </c>
      <c r="B1680" s="95" t="s">
        <v>2523</v>
      </c>
      <c r="C1680" s="95" t="s">
        <v>19</v>
      </c>
      <c r="D1680" s="76" t="s">
        <v>59</v>
      </c>
      <c r="E1680" s="95" t="s">
        <v>37</v>
      </c>
      <c r="F1680" s="95" t="s">
        <v>3231</v>
      </c>
      <c r="G1680" s="95" t="s">
        <v>3266</v>
      </c>
      <c r="H1680" s="95" t="s">
        <v>74</v>
      </c>
      <c r="I1680" s="136" t="s">
        <v>2648</v>
      </c>
      <c r="J1680" s="136" t="str">
        <f>LEFT(DLILibrary[[#This Row],[DLI]], 3)</f>
        <v>DLI</v>
      </c>
      <c r="K1680" s="137">
        <v>7.9950000000000001</v>
      </c>
      <c r="L1680" s="137">
        <f>IF(DLILibrary[[#This Row],[DLI/DLR]]="DLI",IF(J1681="DLR",0,DLILibrary[[#This Row],[Value of DLI (in mln)]]),DLILibrary[[#This Row],[Value of DLI (in mln)]])</f>
        <v>0</v>
      </c>
      <c r="M1680" s="239">
        <f>IF(DLILibrary[[#This Row],[DLI/DLR]]="DLI",DLILibrary[[#This Row],[Value of DLI (in mln)]]/(VLOOKUP(DLILibrary[[#This Row],[Project ID]],'RBF Projects'!A:U,12,FALSE)),0)</f>
        <v>6.7411410277057091E-2</v>
      </c>
      <c r="N1680" s="95" t="s">
        <v>61</v>
      </c>
      <c r="O1680" s="138" t="s">
        <v>2070</v>
      </c>
      <c r="P1680" s="76" t="s">
        <v>30</v>
      </c>
      <c r="Q1680" s="95" t="s">
        <v>645</v>
      </c>
      <c r="R1680" s="76" t="s">
        <v>62</v>
      </c>
    </row>
    <row r="1681" spans="1:18" outlineLevel="1" x14ac:dyDescent="0.2">
      <c r="A1681" s="76" t="s">
        <v>2014</v>
      </c>
      <c r="B1681" s="95" t="s">
        <v>2523</v>
      </c>
      <c r="C1681" s="95" t="s">
        <v>19</v>
      </c>
      <c r="D1681" s="76" t="s">
        <v>59</v>
      </c>
      <c r="E1681" s="95" t="s">
        <v>37</v>
      </c>
      <c r="F1681" s="95" t="s">
        <v>3231</v>
      </c>
      <c r="G1681" s="95" t="s">
        <v>3266</v>
      </c>
      <c r="H1681" s="95" t="s">
        <v>74</v>
      </c>
      <c r="I1681" s="95" t="s">
        <v>2649</v>
      </c>
      <c r="J1681" s="95" t="str">
        <f>LEFT(DLILibrary[[#This Row],[DLI]], 3)</f>
        <v>DLR</v>
      </c>
      <c r="K1681" s="116" t="s">
        <v>472</v>
      </c>
      <c r="L1681" s="116" t="str">
        <f>IF(DLILibrary[[#This Row],[DLI/DLR]]="DLI",IF(J1682="DLR",0,DLILibrary[[#This Row],[Value of DLI (in mln)]]),DLILibrary[[#This Row],[Value of DLI (in mln)]])</f>
        <v>n/a</v>
      </c>
      <c r="M1681" s="239">
        <f>IF(DLILibrary[[#This Row],[DLI/DLR]]="DLI",DLILibrary[[#This Row],[Value of DLI (in mln)]]/(VLOOKUP(DLILibrary[[#This Row],[Project ID]],'RBF Projects'!A:U,12,FALSE)),0)</f>
        <v>0</v>
      </c>
      <c r="N1681" s="95" t="s">
        <v>61</v>
      </c>
      <c r="O1681" s="95" t="s">
        <v>2669</v>
      </c>
      <c r="P1681" s="76" t="s">
        <v>30</v>
      </c>
      <c r="Q1681" s="95" t="s">
        <v>645</v>
      </c>
      <c r="R1681" s="76" t="s">
        <v>62</v>
      </c>
    </row>
    <row r="1682" spans="1:18" outlineLevel="1" x14ac:dyDescent="0.2">
      <c r="A1682" s="76" t="s">
        <v>2014</v>
      </c>
      <c r="B1682" s="95" t="s">
        <v>2523</v>
      </c>
      <c r="C1682" s="95" t="s">
        <v>19</v>
      </c>
      <c r="D1682" s="76" t="s">
        <v>59</v>
      </c>
      <c r="E1682" s="95" t="s">
        <v>37</v>
      </c>
      <c r="F1682" s="95" t="s">
        <v>3231</v>
      </c>
      <c r="G1682" s="95" t="s">
        <v>3266</v>
      </c>
      <c r="H1682" s="95" t="s">
        <v>74</v>
      </c>
      <c r="I1682" s="95" t="s">
        <v>2650</v>
      </c>
      <c r="J1682" s="95" t="str">
        <f>LEFT(DLILibrary[[#This Row],[DLI]], 3)</f>
        <v>DLR</v>
      </c>
      <c r="K1682" s="116" t="s">
        <v>472</v>
      </c>
      <c r="L1682" s="116" t="str">
        <f>IF(DLILibrary[[#This Row],[DLI/DLR]]="DLI",IF(J1683="DLR",0,DLILibrary[[#This Row],[Value of DLI (in mln)]]),DLILibrary[[#This Row],[Value of DLI (in mln)]])</f>
        <v>n/a</v>
      </c>
      <c r="M1682" s="239">
        <f>IF(DLILibrary[[#This Row],[DLI/DLR]]="DLI",DLILibrary[[#This Row],[Value of DLI (in mln)]]/(VLOOKUP(DLILibrary[[#This Row],[Project ID]],'RBF Projects'!A:U,12,FALSE)),0)</f>
        <v>0</v>
      </c>
      <c r="N1682" s="95" t="s">
        <v>61</v>
      </c>
      <c r="O1682" s="95" t="s">
        <v>2670</v>
      </c>
      <c r="P1682" s="76" t="s">
        <v>30</v>
      </c>
      <c r="Q1682" s="95" t="s">
        <v>645</v>
      </c>
      <c r="R1682" s="76" t="s">
        <v>62</v>
      </c>
    </row>
    <row r="1683" spans="1:18" outlineLevel="1" x14ac:dyDescent="0.2">
      <c r="A1683" s="76" t="s">
        <v>2014</v>
      </c>
      <c r="B1683" s="95" t="s">
        <v>2523</v>
      </c>
      <c r="C1683" s="95" t="s">
        <v>19</v>
      </c>
      <c r="D1683" s="76" t="s">
        <v>59</v>
      </c>
      <c r="E1683" s="95" t="s">
        <v>37</v>
      </c>
      <c r="F1683" s="95" t="s">
        <v>3231</v>
      </c>
      <c r="G1683" s="95" t="s">
        <v>3266</v>
      </c>
      <c r="H1683" s="95" t="s">
        <v>74</v>
      </c>
      <c r="I1683" s="95" t="s">
        <v>2651</v>
      </c>
      <c r="J1683" s="95" t="str">
        <f>LEFT(DLILibrary[[#This Row],[DLI]], 3)</f>
        <v>DLR</v>
      </c>
      <c r="K1683" s="116" t="s">
        <v>472</v>
      </c>
      <c r="L1683" s="116" t="str">
        <f>IF(DLILibrary[[#This Row],[DLI/DLR]]="DLI",IF(J1684="DLR",0,DLILibrary[[#This Row],[Value of DLI (in mln)]]),DLILibrary[[#This Row],[Value of DLI (in mln)]])</f>
        <v>n/a</v>
      </c>
      <c r="M1683" s="239">
        <f>IF(DLILibrary[[#This Row],[DLI/DLR]]="DLI",DLILibrary[[#This Row],[Value of DLI (in mln)]]/(VLOOKUP(DLILibrary[[#This Row],[Project ID]],'RBF Projects'!A:U,12,FALSE)),0)</f>
        <v>0</v>
      </c>
      <c r="N1683" s="95" t="s">
        <v>61</v>
      </c>
      <c r="O1683" s="95" t="s">
        <v>2671</v>
      </c>
      <c r="P1683" s="76" t="s">
        <v>30</v>
      </c>
      <c r="Q1683" s="95" t="s">
        <v>645</v>
      </c>
      <c r="R1683" s="76" t="s">
        <v>62</v>
      </c>
    </row>
    <row r="1684" spans="1:18" outlineLevel="1" x14ac:dyDescent="0.2">
      <c r="A1684" s="76" t="s">
        <v>2014</v>
      </c>
      <c r="B1684" s="95" t="s">
        <v>2523</v>
      </c>
      <c r="C1684" s="95" t="s">
        <v>19</v>
      </c>
      <c r="D1684" s="76" t="s">
        <v>59</v>
      </c>
      <c r="E1684" s="95" t="s">
        <v>37</v>
      </c>
      <c r="F1684" s="95" t="s">
        <v>3231</v>
      </c>
      <c r="G1684" s="95" t="s">
        <v>3266</v>
      </c>
      <c r="H1684" s="95" t="s">
        <v>74</v>
      </c>
      <c r="I1684" s="95" t="s">
        <v>2652</v>
      </c>
      <c r="J1684" s="95" t="str">
        <f>LEFT(DLILibrary[[#This Row],[DLI]], 3)</f>
        <v>DLR</v>
      </c>
      <c r="K1684" s="116" t="s">
        <v>472</v>
      </c>
      <c r="L1684" s="116" t="str">
        <f>IF(DLILibrary[[#This Row],[DLI/DLR]]="DLI",IF(J1685="DLR",0,DLILibrary[[#This Row],[Value of DLI (in mln)]]),DLILibrary[[#This Row],[Value of DLI (in mln)]])</f>
        <v>n/a</v>
      </c>
      <c r="M1684" s="239">
        <f>IF(DLILibrary[[#This Row],[DLI/DLR]]="DLI",DLILibrary[[#This Row],[Value of DLI (in mln)]]/(VLOOKUP(DLILibrary[[#This Row],[Project ID]],'RBF Projects'!A:U,12,FALSE)),0)</f>
        <v>0</v>
      </c>
      <c r="N1684" s="95" t="s">
        <v>61</v>
      </c>
      <c r="O1684" s="95" t="s">
        <v>2673</v>
      </c>
      <c r="P1684" s="76" t="s">
        <v>30</v>
      </c>
      <c r="Q1684" s="95" t="s">
        <v>645</v>
      </c>
      <c r="R1684" s="76" t="s">
        <v>62</v>
      </c>
    </row>
    <row r="1685" spans="1:18" x14ac:dyDescent="0.2">
      <c r="A1685" s="76" t="s">
        <v>2014</v>
      </c>
      <c r="B1685" s="95" t="s">
        <v>2523</v>
      </c>
      <c r="C1685" s="95" t="s">
        <v>19</v>
      </c>
      <c r="D1685" s="76" t="s">
        <v>59</v>
      </c>
      <c r="E1685" s="95" t="s">
        <v>37</v>
      </c>
      <c r="F1685" s="95" t="s">
        <v>3238</v>
      </c>
      <c r="G1685" s="95" t="s">
        <v>2868</v>
      </c>
      <c r="H1685" s="95" t="s">
        <v>74</v>
      </c>
      <c r="I1685" s="136" t="s">
        <v>639</v>
      </c>
      <c r="J1685" s="136" t="str">
        <f>LEFT(DLILibrary[[#This Row],[DLI]], 3)</f>
        <v>DLI</v>
      </c>
      <c r="K1685" s="137">
        <v>8.85</v>
      </c>
      <c r="L1685" s="137">
        <f>IF(DLILibrary[[#This Row],[DLI/DLR]]="DLI",IF(J1686="DLR",0,DLILibrary[[#This Row],[Value of DLI (in mln)]]),DLILibrary[[#This Row],[Value of DLI (in mln)]])</f>
        <v>0</v>
      </c>
      <c r="M1685" s="239">
        <f>IF(DLILibrary[[#This Row],[DLI/DLR]]="DLI",DLILibrary[[#This Row],[Value of DLI (in mln)]]/(VLOOKUP(DLILibrary[[#This Row],[Project ID]],'RBF Projects'!A:U,12,FALSE)),0)</f>
        <v>7.4620510438018164E-2</v>
      </c>
      <c r="N1685" s="95" t="s">
        <v>61</v>
      </c>
      <c r="O1685" s="138" t="s">
        <v>2070</v>
      </c>
      <c r="P1685" s="76" t="s">
        <v>30</v>
      </c>
      <c r="Q1685" s="95" t="s">
        <v>676</v>
      </c>
      <c r="R1685" s="76" t="s">
        <v>62</v>
      </c>
    </row>
    <row r="1686" spans="1:18" outlineLevel="1" x14ac:dyDescent="0.2">
      <c r="A1686" s="76" t="s">
        <v>2014</v>
      </c>
      <c r="B1686" s="95" t="s">
        <v>2523</v>
      </c>
      <c r="C1686" s="95" t="s">
        <v>19</v>
      </c>
      <c r="D1686" s="76" t="s">
        <v>59</v>
      </c>
      <c r="E1686" s="95" t="s">
        <v>37</v>
      </c>
      <c r="F1686" s="95" t="s">
        <v>3238</v>
      </c>
      <c r="G1686" s="95" t="s">
        <v>2868</v>
      </c>
      <c r="H1686" s="95" t="s">
        <v>74</v>
      </c>
      <c r="I1686" s="95" t="s">
        <v>2653</v>
      </c>
      <c r="J1686" s="95" t="str">
        <f>LEFT(DLILibrary[[#This Row],[DLI]], 3)</f>
        <v>DLR</v>
      </c>
      <c r="K1686" s="116" t="s">
        <v>472</v>
      </c>
      <c r="L1686" s="116" t="str">
        <f>IF(DLILibrary[[#This Row],[DLI/DLR]]="DLI",IF(J1687="DLR",0,DLILibrary[[#This Row],[Value of DLI (in mln)]]),DLILibrary[[#This Row],[Value of DLI (in mln)]])</f>
        <v>n/a</v>
      </c>
      <c r="M1686" s="239">
        <f>IF(DLILibrary[[#This Row],[DLI/DLR]]="DLI",DLILibrary[[#This Row],[Value of DLI (in mln)]]/(VLOOKUP(DLILibrary[[#This Row],[Project ID]],'RBF Projects'!A:U,12,FALSE)),0)</f>
        <v>0</v>
      </c>
      <c r="N1686" s="95" t="s">
        <v>61</v>
      </c>
      <c r="O1686" s="95" t="s">
        <v>2674</v>
      </c>
      <c r="P1686" s="76" t="s">
        <v>30</v>
      </c>
      <c r="Q1686" s="95" t="s">
        <v>676</v>
      </c>
      <c r="R1686" s="76" t="s">
        <v>62</v>
      </c>
    </row>
    <row r="1687" spans="1:18" outlineLevel="1" x14ac:dyDescent="0.2">
      <c r="A1687" s="76" t="s">
        <v>2014</v>
      </c>
      <c r="B1687" s="95" t="s">
        <v>2523</v>
      </c>
      <c r="C1687" s="95" t="s">
        <v>19</v>
      </c>
      <c r="D1687" s="76" t="s">
        <v>59</v>
      </c>
      <c r="E1687" s="95" t="s">
        <v>37</v>
      </c>
      <c r="F1687" s="95" t="s">
        <v>3238</v>
      </c>
      <c r="G1687" s="95" t="s">
        <v>2868</v>
      </c>
      <c r="H1687" s="95" t="s">
        <v>74</v>
      </c>
      <c r="I1687" s="95" t="s">
        <v>2654</v>
      </c>
      <c r="J1687" s="95" t="str">
        <f>LEFT(DLILibrary[[#This Row],[DLI]], 3)</f>
        <v>DLR</v>
      </c>
      <c r="K1687" s="116" t="s">
        <v>472</v>
      </c>
      <c r="L1687" s="116" t="str">
        <f>IF(DLILibrary[[#This Row],[DLI/DLR]]="DLI",IF(J1688="DLR",0,DLILibrary[[#This Row],[Value of DLI (in mln)]]),DLILibrary[[#This Row],[Value of DLI (in mln)]])</f>
        <v>n/a</v>
      </c>
      <c r="M1687" s="239">
        <f>IF(DLILibrary[[#This Row],[DLI/DLR]]="DLI",DLILibrary[[#This Row],[Value of DLI (in mln)]]/(VLOOKUP(DLILibrary[[#This Row],[Project ID]],'RBF Projects'!A:U,12,FALSE)),0)</f>
        <v>0</v>
      </c>
      <c r="N1687" s="95" t="s">
        <v>61</v>
      </c>
      <c r="O1687" s="95" t="s">
        <v>2675</v>
      </c>
      <c r="P1687" s="76" t="s">
        <v>30</v>
      </c>
      <c r="Q1687" s="95" t="s">
        <v>676</v>
      </c>
      <c r="R1687" s="76" t="s">
        <v>62</v>
      </c>
    </row>
    <row r="1688" spans="1:18" outlineLevel="1" x14ac:dyDescent="0.2">
      <c r="A1688" s="76" t="s">
        <v>2014</v>
      </c>
      <c r="B1688" s="95" t="s">
        <v>2523</v>
      </c>
      <c r="C1688" s="95" t="s">
        <v>19</v>
      </c>
      <c r="D1688" s="76" t="s">
        <v>59</v>
      </c>
      <c r="E1688" s="95" t="s">
        <v>37</v>
      </c>
      <c r="F1688" s="95" t="s">
        <v>3238</v>
      </c>
      <c r="G1688" s="95" t="s">
        <v>2868</v>
      </c>
      <c r="H1688" s="95" t="s">
        <v>74</v>
      </c>
      <c r="I1688" s="95" t="s">
        <v>2655</v>
      </c>
      <c r="J1688" s="95" t="str">
        <f>LEFT(DLILibrary[[#This Row],[DLI]], 3)</f>
        <v>DLR</v>
      </c>
      <c r="K1688" s="116" t="s">
        <v>472</v>
      </c>
      <c r="L1688" s="116" t="str">
        <f>IF(DLILibrary[[#This Row],[DLI/DLR]]="DLI",IF(J1689="DLR",0,DLILibrary[[#This Row],[Value of DLI (in mln)]]),DLILibrary[[#This Row],[Value of DLI (in mln)]])</f>
        <v>n/a</v>
      </c>
      <c r="M1688" s="239">
        <f>IF(DLILibrary[[#This Row],[DLI/DLR]]="DLI",DLILibrary[[#This Row],[Value of DLI (in mln)]]/(VLOOKUP(DLILibrary[[#This Row],[Project ID]],'RBF Projects'!A:U,12,FALSE)),0)</f>
        <v>0</v>
      </c>
      <c r="N1688" s="95" t="s">
        <v>61</v>
      </c>
      <c r="O1688" s="95" t="s">
        <v>2676</v>
      </c>
      <c r="P1688" s="76" t="s">
        <v>30</v>
      </c>
      <c r="Q1688" s="95" t="s">
        <v>676</v>
      </c>
      <c r="R1688" s="76" t="s">
        <v>62</v>
      </c>
    </row>
    <row r="1689" spans="1:18" outlineLevel="1" x14ac:dyDescent="0.2">
      <c r="A1689" s="76" t="s">
        <v>2014</v>
      </c>
      <c r="B1689" s="95" t="s">
        <v>2523</v>
      </c>
      <c r="C1689" s="95" t="s">
        <v>19</v>
      </c>
      <c r="D1689" s="76" t="s">
        <v>59</v>
      </c>
      <c r="E1689" s="95" t="s">
        <v>37</v>
      </c>
      <c r="F1689" s="95" t="s">
        <v>3238</v>
      </c>
      <c r="G1689" s="95" t="s">
        <v>2868</v>
      </c>
      <c r="H1689" s="95" t="s">
        <v>74</v>
      </c>
      <c r="I1689" s="95" t="s">
        <v>2656</v>
      </c>
      <c r="J1689" s="95" t="str">
        <f>LEFT(DLILibrary[[#This Row],[DLI]], 3)</f>
        <v>DLR</v>
      </c>
      <c r="K1689" s="116" t="s">
        <v>472</v>
      </c>
      <c r="L1689" s="116" t="str">
        <f>IF(DLILibrary[[#This Row],[DLI/DLR]]="DLI",IF(J1690="DLR",0,DLILibrary[[#This Row],[Value of DLI (in mln)]]),DLILibrary[[#This Row],[Value of DLI (in mln)]])</f>
        <v>n/a</v>
      </c>
      <c r="M1689" s="239">
        <f>IF(DLILibrary[[#This Row],[DLI/DLR]]="DLI",DLILibrary[[#This Row],[Value of DLI (in mln)]]/(VLOOKUP(DLILibrary[[#This Row],[Project ID]],'RBF Projects'!A:U,12,FALSE)),0)</f>
        <v>0</v>
      </c>
      <c r="N1689" s="95" t="s">
        <v>61</v>
      </c>
      <c r="O1689" s="95" t="s">
        <v>2677</v>
      </c>
      <c r="P1689" s="76" t="s">
        <v>30</v>
      </c>
      <c r="Q1689" s="95" t="s">
        <v>676</v>
      </c>
      <c r="R1689" s="76" t="s">
        <v>62</v>
      </c>
    </row>
    <row r="1690" spans="1:18" outlineLevel="1" x14ac:dyDescent="0.2">
      <c r="A1690" s="76" t="s">
        <v>2014</v>
      </c>
      <c r="B1690" s="95" t="s">
        <v>2523</v>
      </c>
      <c r="C1690" s="95" t="s">
        <v>19</v>
      </c>
      <c r="D1690" s="76" t="s">
        <v>59</v>
      </c>
      <c r="E1690" s="95" t="s">
        <v>37</v>
      </c>
      <c r="F1690" s="95" t="s">
        <v>3238</v>
      </c>
      <c r="G1690" s="95" t="s">
        <v>2868</v>
      </c>
      <c r="H1690" s="95" t="s">
        <v>74</v>
      </c>
      <c r="I1690" s="95" t="s">
        <v>2657</v>
      </c>
      <c r="J1690" s="95" t="str">
        <f>LEFT(DLILibrary[[#This Row],[DLI]], 3)</f>
        <v>DLR</v>
      </c>
      <c r="K1690" s="116" t="s">
        <v>472</v>
      </c>
      <c r="L1690" s="116" t="str">
        <f>IF(DLILibrary[[#This Row],[DLI/DLR]]="DLI",IF(J1691="DLR",0,DLILibrary[[#This Row],[Value of DLI (in mln)]]),DLILibrary[[#This Row],[Value of DLI (in mln)]])</f>
        <v>n/a</v>
      </c>
      <c r="M1690" s="239">
        <f>IF(DLILibrary[[#This Row],[DLI/DLR]]="DLI",DLILibrary[[#This Row],[Value of DLI (in mln)]]/(VLOOKUP(DLILibrary[[#This Row],[Project ID]],'RBF Projects'!A:U,12,FALSE)),0)</f>
        <v>0</v>
      </c>
      <c r="N1690" s="95" t="s">
        <v>61</v>
      </c>
      <c r="O1690" s="95" t="s">
        <v>2678</v>
      </c>
      <c r="P1690" s="76" t="s">
        <v>30</v>
      </c>
      <c r="Q1690" s="95" t="s">
        <v>676</v>
      </c>
      <c r="R1690" s="76" t="s">
        <v>62</v>
      </c>
    </row>
    <row r="1691" spans="1:18" s="78" customFormat="1" x14ac:dyDescent="0.2">
      <c r="A1691" s="77" t="s">
        <v>2015</v>
      </c>
      <c r="B1691" s="78" t="s">
        <v>2524</v>
      </c>
      <c r="C1691" s="78" t="s">
        <v>20</v>
      </c>
      <c r="D1691" s="77" t="s">
        <v>59</v>
      </c>
      <c r="E1691" s="78" t="s">
        <v>34</v>
      </c>
      <c r="F1691" s="78" t="s">
        <v>3230</v>
      </c>
      <c r="G1691" s="78" t="s">
        <v>3293</v>
      </c>
      <c r="H1691" s="78" t="s">
        <v>78</v>
      </c>
      <c r="I1691" s="130" t="s">
        <v>3281</v>
      </c>
      <c r="J1691" s="130" t="str">
        <f>LEFT(DLILibrary[[#This Row],[DLI]], 3)</f>
        <v>DLI</v>
      </c>
      <c r="K1691" s="131">
        <v>1</v>
      </c>
      <c r="L1691" s="131">
        <f>IF(DLILibrary[[#This Row],[DLI/DLR]]="DLI",IF(J1692="DLR",0,DLILibrary[[#This Row],[Value of DLI (in mln)]]),DLILibrary[[#This Row],[Value of DLI (in mln)]])</f>
        <v>0</v>
      </c>
      <c r="M1691" s="239">
        <f>IF(DLILibrary[[#This Row],[DLI/DLR]]="DLI",DLILibrary[[#This Row],[Value of DLI (in mln)]]/(VLOOKUP(DLILibrary[[#This Row],[Project ID]],'RBF Projects'!A:U,12,FALSE)),0)</f>
        <v>0.33333333333333331</v>
      </c>
      <c r="N1691" s="78" t="s">
        <v>61</v>
      </c>
      <c r="O1691" s="133" t="s">
        <v>2679</v>
      </c>
      <c r="P1691" s="77" t="s">
        <v>27</v>
      </c>
      <c r="Q1691" s="78" t="s">
        <v>2680</v>
      </c>
      <c r="R1691" s="77" t="s">
        <v>62</v>
      </c>
    </row>
    <row r="1692" spans="1:18" ht="16" outlineLevel="1" x14ac:dyDescent="0.2">
      <c r="A1692" s="76" t="s">
        <v>2015</v>
      </c>
      <c r="B1692" s="95" t="s">
        <v>2524</v>
      </c>
      <c r="C1692" s="44" t="s">
        <v>20</v>
      </c>
      <c r="D1692" s="76" t="s">
        <v>59</v>
      </c>
      <c r="E1692" s="95" t="s">
        <v>34</v>
      </c>
      <c r="F1692" s="95" t="s">
        <v>3230</v>
      </c>
      <c r="G1692" s="95" t="s">
        <v>3293</v>
      </c>
      <c r="H1692" s="95" t="s">
        <v>78</v>
      </c>
      <c r="I1692" s="45" t="s">
        <v>2760</v>
      </c>
      <c r="J1692" s="95" t="str">
        <f>LEFT(DLILibrary[[#This Row],[DLI]], 3)</f>
        <v>DLR</v>
      </c>
      <c r="K1692" s="121">
        <v>1</v>
      </c>
      <c r="L1692" s="121">
        <f>IF(DLILibrary[[#This Row],[DLI/DLR]]="DLI",IF(J1693="DLR",0,DLILibrary[[#This Row],[Value of DLI (in mln)]]),DLILibrary[[#This Row],[Value of DLI (in mln)]])</f>
        <v>1</v>
      </c>
      <c r="M1692" s="239">
        <f>IF(DLILibrary[[#This Row],[DLI/DLR]]="DLI",DLILibrary[[#This Row],[Value of DLI (in mln)]]/(VLOOKUP(DLILibrary[[#This Row],[Project ID]],'RBF Projects'!A:U,12,FALSE)),0)</f>
        <v>0</v>
      </c>
      <c r="N1692" s="95" t="s">
        <v>61</v>
      </c>
      <c r="O1692" s="138" t="s">
        <v>2679</v>
      </c>
      <c r="P1692" s="76" t="s">
        <v>27</v>
      </c>
      <c r="Q1692" s="95" t="s">
        <v>2680</v>
      </c>
      <c r="R1692" s="76" t="s">
        <v>62</v>
      </c>
    </row>
    <row r="1693" spans="1:18" ht="16" x14ac:dyDescent="0.2">
      <c r="A1693" s="76" t="s">
        <v>2015</v>
      </c>
      <c r="B1693" s="95" t="s">
        <v>2524</v>
      </c>
      <c r="C1693" s="44" t="s">
        <v>20</v>
      </c>
      <c r="D1693" s="76" t="s">
        <v>59</v>
      </c>
      <c r="E1693" s="95" t="s">
        <v>34</v>
      </c>
      <c r="F1693" s="95" t="s">
        <v>3231</v>
      </c>
      <c r="G1693" s="95" t="s">
        <v>3284</v>
      </c>
      <c r="H1693" s="95" t="s">
        <v>78</v>
      </c>
      <c r="I1693" s="136" t="s">
        <v>3282</v>
      </c>
      <c r="J1693" s="136" t="str">
        <f>LEFT(DLILibrary[[#This Row],[DLI]], 3)</f>
        <v>DLI</v>
      </c>
      <c r="K1693" s="137">
        <v>1</v>
      </c>
      <c r="L1693" s="137">
        <f>IF(DLILibrary[[#This Row],[DLI/DLR]]="DLI",IF(J1694="DLR",0,DLILibrary[[#This Row],[Value of DLI (in mln)]]),DLILibrary[[#This Row],[Value of DLI (in mln)]])</f>
        <v>0</v>
      </c>
      <c r="M1693" s="239">
        <f>IF(DLILibrary[[#This Row],[DLI/DLR]]="DLI",DLILibrary[[#This Row],[Value of DLI (in mln)]]/(VLOOKUP(DLILibrary[[#This Row],[Project ID]],'RBF Projects'!A:U,12,FALSE)),0)</f>
        <v>0.33333333333333331</v>
      </c>
      <c r="N1693" s="95" t="s">
        <v>61</v>
      </c>
      <c r="O1693" s="138" t="s">
        <v>2681</v>
      </c>
      <c r="P1693" s="76" t="s">
        <v>27</v>
      </c>
      <c r="Q1693" s="95" t="s">
        <v>2682</v>
      </c>
      <c r="R1693" s="76" t="s">
        <v>62</v>
      </c>
    </row>
    <row r="1694" spans="1:18" ht="16" outlineLevel="1" x14ac:dyDescent="0.2">
      <c r="A1694" s="76" t="s">
        <v>2015</v>
      </c>
      <c r="B1694" s="95" t="s">
        <v>2524</v>
      </c>
      <c r="C1694" s="44" t="s">
        <v>20</v>
      </c>
      <c r="D1694" s="76" t="s">
        <v>59</v>
      </c>
      <c r="E1694" s="95" t="s">
        <v>34</v>
      </c>
      <c r="F1694" s="95" t="s">
        <v>3231</v>
      </c>
      <c r="G1694" s="95" t="s">
        <v>3284</v>
      </c>
      <c r="H1694" s="95" t="s">
        <v>78</v>
      </c>
      <c r="I1694" s="95" t="s">
        <v>2761</v>
      </c>
      <c r="J1694" s="95" t="str">
        <f>LEFT(DLILibrary[[#This Row],[DLI]], 3)</f>
        <v>DLR</v>
      </c>
      <c r="K1694" s="121">
        <v>1</v>
      </c>
      <c r="L1694" s="121">
        <f>IF(DLILibrary[[#This Row],[DLI/DLR]]="DLI",IF(J1695="DLR",0,DLILibrary[[#This Row],[Value of DLI (in mln)]]),DLILibrary[[#This Row],[Value of DLI (in mln)]])</f>
        <v>1</v>
      </c>
      <c r="M1694" s="239">
        <f>IF(DLILibrary[[#This Row],[DLI/DLR]]="DLI",DLILibrary[[#This Row],[Value of DLI (in mln)]]/(VLOOKUP(DLILibrary[[#This Row],[Project ID]],'RBF Projects'!A:U,12,FALSE)),0)</f>
        <v>0</v>
      </c>
      <c r="N1694" s="95" t="s">
        <v>61</v>
      </c>
      <c r="O1694" s="138" t="s">
        <v>2681</v>
      </c>
      <c r="P1694" s="76" t="s">
        <v>27</v>
      </c>
      <c r="Q1694" s="95" t="s">
        <v>2682</v>
      </c>
      <c r="R1694" s="76" t="s">
        <v>62</v>
      </c>
    </row>
    <row r="1695" spans="1:18" ht="16" x14ac:dyDescent="0.2">
      <c r="A1695" s="76" t="s">
        <v>2015</v>
      </c>
      <c r="B1695" s="95" t="s">
        <v>2524</v>
      </c>
      <c r="C1695" s="44" t="s">
        <v>20</v>
      </c>
      <c r="D1695" s="76" t="s">
        <v>59</v>
      </c>
      <c r="E1695" s="95" t="s">
        <v>34</v>
      </c>
      <c r="F1695" s="95" t="s">
        <v>3232</v>
      </c>
      <c r="G1695" s="95" t="s">
        <v>2832</v>
      </c>
      <c r="H1695" s="95" t="s">
        <v>78</v>
      </c>
      <c r="I1695" s="136" t="s">
        <v>3283</v>
      </c>
      <c r="J1695" s="136" t="str">
        <f>LEFT(DLILibrary[[#This Row],[DLI]], 3)</f>
        <v>DLI</v>
      </c>
      <c r="K1695" s="137">
        <v>1</v>
      </c>
      <c r="L1695" s="137">
        <f>IF(DLILibrary[[#This Row],[DLI/DLR]]="DLI",IF(J1696="DLR",0,DLILibrary[[#This Row],[Value of DLI (in mln)]]),DLILibrary[[#This Row],[Value of DLI (in mln)]])</f>
        <v>0</v>
      </c>
      <c r="M1695" s="239">
        <f>IF(DLILibrary[[#This Row],[DLI/DLR]]="DLI",DLILibrary[[#This Row],[Value of DLI (in mln)]]/(VLOOKUP(DLILibrary[[#This Row],[Project ID]],'RBF Projects'!A:U,12,FALSE)),0)</f>
        <v>0.33333333333333331</v>
      </c>
      <c r="N1695" s="95" t="s">
        <v>61</v>
      </c>
      <c r="O1695" s="138" t="s">
        <v>3228</v>
      </c>
      <c r="P1695" s="76" t="s">
        <v>27</v>
      </c>
      <c r="Q1695" s="95" t="s">
        <v>2683</v>
      </c>
      <c r="R1695" s="76" t="s">
        <v>62</v>
      </c>
    </row>
    <row r="1696" spans="1:18" ht="16" outlineLevel="1" x14ac:dyDescent="0.2">
      <c r="A1696" s="76" t="s">
        <v>2015</v>
      </c>
      <c r="B1696" s="95" t="s">
        <v>2524</v>
      </c>
      <c r="C1696" s="44" t="s">
        <v>20</v>
      </c>
      <c r="E1696" s="95" t="s">
        <v>34</v>
      </c>
      <c r="F1696" s="95" t="s">
        <v>3232</v>
      </c>
      <c r="G1696" s="95" t="s">
        <v>2832</v>
      </c>
      <c r="H1696" s="95" t="s">
        <v>78</v>
      </c>
      <c r="I1696" s="95" t="s">
        <v>3229</v>
      </c>
      <c r="J1696" s="95" t="str">
        <f>LEFT(DLILibrary[[#This Row],[DLI]], 3)</f>
        <v>DLR</v>
      </c>
      <c r="K1696" s="121">
        <v>1</v>
      </c>
      <c r="L1696" s="121">
        <f>IF(DLILibrary[[#This Row],[DLI/DLR]]="DLI",IF(J1697="DLR",0,DLILibrary[[#This Row],[Value of DLI (in mln)]]),DLILibrary[[#This Row],[Value of DLI (in mln)]])</f>
        <v>1</v>
      </c>
      <c r="M1696" s="239">
        <f>IF(DLILibrary[[#This Row],[DLI/DLR]]="DLI",DLILibrary[[#This Row],[Value of DLI (in mln)]]/(VLOOKUP(DLILibrary[[#This Row],[Project ID]],'RBF Projects'!A:U,12,FALSE)),0)</f>
        <v>0</v>
      </c>
      <c r="N1696" s="95" t="s">
        <v>61</v>
      </c>
      <c r="O1696" s="138" t="s">
        <v>3228</v>
      </c>
      <c r="P1696" s="76" t="s">
        <v>27</v>
      </c>
      <c r="Q1696" s="95" t="s">
        <v>2683</v>
      </c>
      <c r="R1696" s="76" t="s">
        <v>62</v>
      </c>
    </row>
    <row r="1697" spans="1:18" s="78" customFormat="1" x14ac:dyDescent="0.2">
      <c r="A1697" s="78" t="s">
        <v>2016</v>
      </c>
      <c r="B1697" s="78" t="s">
        <v>1967</v>
      </c>
      <c r="C1697" s="78" t="s">
        <v>21</v>
      </c>
      <c r="D1697" s="77" t="s">
        <v>59</v>
      </c>
      <c r="E1697" s="78" t="s">
        <v>37</v>
      </c>
      <c r="F1697" s="78" t="s">
        <v>3231</v>
      </c>
      <c r="G1697" s="78" t="s">
        <v>3472</v>
      </c>
      <c r="H1697" s="78" t="s">
        <v>352</v>
      </c>
      <c r="I1697" s="130" t="s">
        <v>2684</v>
      </c>
      <c r="J1697" s="130" t="str">
        <f>LEFT(DLILibrary[[#This Row],[DLI]], 3)</f>
        <v>DLI</v>
      </c>
      <c r="K1697" s="131">
        <f>SUM(K1698:K1701)</f>
        <v>68</v>
      </c>
      <c r="L1697" s="131">
        <f>IF(DLILibrary[[#This Row],[DLI/DLR]]="DLI",IF(J1698="DLR",0,DLILibrary[[#This Row],[Value of DLI (in mln)]]),DLILibrary[[#This Row],[Value of DLI (in mln)]])</f>
        <v>0</v>
      </c>
      <c r="M1697" s="239">
        <f>IF(DLILibrary[[#This Row],[DLI/DLR]]="DLI",DLILibrary[[#This Row],[Value of DLI (in mln)]]/(VLOOKUP(DLILibrary[[#This Row],[Project ID]],'RBF Projects'!A:U,12,FALSE)),0)</f>
        <v>0.21052664168210786</v>
      </c>
      <c r="N1697" s="78" t="s">
        <v>61</v>
      </c>
      <c r="O1697" s="133" t="s">
        <v>2759</v>
      </c>
      <c r="P1697" s="77" t="s">
        <v>27</v>
      </c>
      <c r="Q1697" s="78" t="s">
        <v>2729</v>
      </c>
      <c r="R1697" s="77" t="s">
        <v>62</v>
      </c>
    </row>
    <row r="1698" spans="1:18" outlineLevel="1" x14ac:dyDescent="0.2">
      <c r="A1698" s="95" t="s">
        <v>2016</v>
      </c>
      <c r="B1698" s="95" t="s">
        <v>1967</v>
      </c>
      <c r="C1698" s="95" t="s">
        <v>21</v>
      </c>
      <c r="D1698" s="76" t="s">
        <v>59</v>
      </c>
      <c r="E1698" s="95" t="s">
        <v>37</v>
      </c>
      <c r="F1698" s="95" t="s">
        <v>3231</v>
      </c>
      <c r="G1698" s="95" t="s">
        <v>3472</v>
      </c>
      <c r="H1698" s="95" t="s">
        <v>352</v>
      </c>
      <c r="I1698" s="95" t="s">
        <v>2685</v>
      </c>
      <c r="J1698" s="95" t="str">
        <f>LEFT(DLILibrary[[#This Row],[DLI]], 3)</f>
        <v>DLR</v>
      </c>
      <c r="K1698" s="121">
        <v>1</v>
      </c>
      <c r="L1698" s="121">
        <f>IF(DLILibrary[[#This Row],[DLI/DLR]]="DLI",IF(J1699="DLR",0,DLILibrary[[#This Row],[Value of DLI (in mln)]]),DLILibrary[[#This Row],[Value of DLI (in mln)]])</f>
        <v>1</v>
      </c>
      <c r="M1698" s="239">
        <f>IF(DLILibrary[[#This Row],[DLI/DLR]]="DLI",DLILibrary[[#This Row],[Value of DLI (in mln)]]/(VLOOKUP(DLILibrary[[#This Row],[Project ID]],'RBF Projects'!A:U,12,FALSE)),0)</f>
        <v>0</v>
      </c>
      <c r="N1698" s="95" t="s">
        <v>61</v>
      </c>
      <c r="O1698" s="138" t="s">
        <v>63</v>
      </c>
      <c r="P1698" s="76" t="s">
        <v>29</v>
      </c>
      <c r="Q1698" s="95" t="s">
        <v>2729</v>
      </c>
      <c r="R1698" s="76" t="s">
        <v>62</v>
      </c>
    </row>
    <row r="1699" spans="1:18" outlineLevel="1" x14ac:dyDescent="0.2">
      <c r="A1699" s="95" t="s">
        <v>2016</v>
      </c>
      <c r="B1699" s="95" t="s">
        <v>1967</v>
      </c>
      <c r="C1699" s="95" t="s">
        <v>21</v>
      </c>
      <c r="D1699" s="76" t="s">
        <v>59</v>
      </c>
      <c r="E1699" s="95" t="s">
        <v>37</v>
      </c>
      <c r="F1699" s="95" t="s">
        <v>3231</v>
      </c>
      <c r="G1699" s="95" t="s">
        <v>3472</v>
      </c>
      <c r="H1699" s="95" t="s">
        <v>352</v>
      </c>
      <c r="I1699" s="95" t="s">
        <v>2686</v>
      </c>
      <c r="J1699" s="95" t="str">
        <f>LEFT(DLILibrary[[#This Row],[DLI]], 3)</f>
        <v>DLR</v>
      </c>
      <c r="K1699" s="121">
        <v>32.5</v>
      </c>
      <c r="L1699" s="121">
        <f>IF(DLILibrary[[#This Row],[DLI/DLR]]="DLI",IF(J1700="DLR",0,DLILibrary[[#This Row],[Value of DLI (in mln)]]),DLILibrary[[#This Row],[Value of DLI (in mln)]])</f>
        <v>32.5</v>
      </c>
      <c r="M1699" s="239">
        <f>IF(DLILibrary[[#This Row],[DLI/DLR]]="DLI",DLILibrary[[#This Row],[Value of DLI (in mln)]]/(VLOOKUP(DLILibrary[[#This Row],[Project ID]],'RBF Projects'!A:U,12,FALSE)),0)</f>
        <v>0</v>
      </c>
      <c r="N1699" s="95" t="s">
        <v>61</v>
      </c>
      <c r="O1699" s="138" t="s">
        <v>2758</v>
      </c>
      <c r="P1699" s="76" t="s">
        <v>28</v>
      </c>
      <c r="Q1699" s="95" t="s">
        <v>2729</v>
      </c>
      <c r="R1699" s="76" t="s">
        <v>62</v>
      </c>
    </row>
    <row r="1700" spans="1:18" outlineLevel="1" x14ac:dyDescent="0.2">
      <c r="A1700" s="95" t="s">
        <v>2016</v>
      </c>
      <c r="B1700" s="95" t="s">
        <v>1967</v>
      </c>
      <c r="C1700" s="95" t="s">
        <v>21</v>
      </c>
      <c r="D1700" s="76" t="s">
        <v>59</v>
      </c>
      <c r="E1700" s="95" t="s">
        <v>37</v>
      </c>
      <c r="F1700" s="95" t="s">
        <v>3231</v>
      </c>
      <c r="G1700" s="95" t="s">
        <v>3472</v>
      </c>
      <c r="H1700" s="95" t="s">
        <v>352</v>
      </c>
      <c r="I1700" s="95" t="s">
        <v>2687</v>
      </c>
      <c r="J1700" s="95" t="str">
        <f>LEFT(DLILibrary[[#This Row],[DLI]], 3)</f>
        <v>DLR</v>
      </c>
      <c r="K1700" s="121">
        <v>32.5</v>
      </c>
      <c r="L1700" s="121">
        <f>IF(DLILibrary[[#This Row],[DLI/DLR]]="DLI",IF(J1701="DLR",0,DLILibrary[[#This Row],[Value of DLI (in mln)]]),DLILibrary[[#This Row],[Value of DLI (in mln)]])</f>
        <v>32.5</v>
      </c>
      <c r="M1700" s="239">
        <f>IF(DLILibrary[[#This Row],[DLI/DLR]]="DLI",DLILibrary[[#This Row],[Value of DLI (in mln)]]/(VLOOKUP(DLILibrary[[#This Row],[Project ID]],'RBF Projects'!A:U,12,FALSE)),0)</f>
        <v>0</v>
      </c>
      <c r="N1700" s="95" t="s">
        <v>61</v>
      </c>
      <c r="O1700" s="138" t="s">
        <v>2730</v>
      </c>
      <c r="P1700" s="76" t="s">
        <v>28</v>
      </c>
      <c r="Q1700" s="95" t="s">
        <v>2729</v>
      </c>
      <c r="R1700" s="76" t="s">
        <v>62</v>
      </c>
    </row>
    <row r="1701" spans="1:18" outlineLevel="1" x14ac:dyDescent="0.2">
      <c r="A1701" s="95" t="s">
        <v>2016</v>
      </c>
      <c r="B1701" s="95" t="s">
        <v>1967</v>
      </c>
      <c r="C1701" s="95" t="s">
        <v>21</v>
      </c>
      <c r="D1701" s="76" t="s">
        <v>59</v>
      </c>
      <c r="E1701" s="95" t="s">
        <v>37</v>
      </c>
      <c r="F1701" s="95" t="s">
        <v>3231</v>
      </c>
      <c r="G1701" s="95" t="s">
        <v>3472</v>
      </c>
      <c r="H1701" s="95" t="s">
        <v>352</v>
      </c>
      <c r="I1701" s="95" t="s">
        <v>2688</v>
      </c>
      <c r="J1701" s="95" t="str">
        <f>LEFT(DLILibrary[[#This Row],[DLI]], 3)</f>
        <v>DLR</v>
      </c>
      <c r="K1701" s="121">
        <v>2</v>
      </c>
      <c r="L1701" s="121">
        <f>IF(DLILibrary[[#This Row],[DLI/DLR]]="DLI",IF(J1702="DLR",0,DLILibrary[[#This Row],[Value of DLI (in mln)]]),DLILibrary[[#This Row],[Value of DLI (in mln)]])</f>
        <v>2</v>
      </c>
      <c r="M1701" s="239">
        <f>IF(DLILibrary[[#This Row],[DLI/DLR]]="DLI",DLILibrary[[#This Row],[Value of DLI (in mln)]]/(VLOOKUP(DLILibrary[[#This Row],[Project ID]],'RBF Projects'!A:U,12,FALSE)),0)</f>
        <v>0</v>
      </c>
      <c r="N1701" s="95" t="s">
        <v>61</v>
      </c>
      <c r="O1701" s="138" t="s">
        <v>2731</v>
      </c>
      <c r="P1701" s="76" t="s">
        <v>28</v>
      </c>
      <c r="Q1701" s="95" t="s">
        <v>2729</v>
      </c>
      <c r="R1701" s="76" t="s">
        <v>62</v>
      </c>
    </row>
    <row r="1702" spans="1:18" x14ac:dyDescent="0.2">
      <c r="A1702" s="95" t="s">
        <v>2016</v>
      </c>
      <c r="B1702" s="95" t="s">
        <v>1967</v>
      </c>
      <c r="C1702" s="95" t="s">
        <v>21</v>
      </c>
      <c r="D1702" s="76" t="s">
        <v>59</v>
      </c>
      <c r="E1702" s="95" t="s">
        <v>37</v>
      </c>
      <c r="F1702" s="95" t="s">
        <v>3231</v>
      </c>
      <c r="G1702" s="95" t="s">
        <v>3472</v>
      </c>
      <c r="H1702" s="95" t="s">
        <v>78</v>
      </c>
      <c r="I1702" s="136" t="s">
        <v>2689</v>
      </c>
      <c r="J1702" s="136" t="str">
        <f>LEFT(DLILibrary[[#This Row],[DLI]], 3)</f>
        <v>DLI</v>
      </c>
      <c r="K1702" s="137">
        <f>SUM(K1703:K1705)</f>
        <v>58</v>
      </c>
      <c r="L1702" s="137">
        <f>IF(DLILibrary[[#This Row],[DLI/DLR]]="DLI",IF(J1703="DLR",0,DLILibrary[[#This Row],[Value of DLI (in mln)]]),DLILibrary[[#This Row],[Value of DLI (in mln)]])</f>
        <v>0</v>
      </c>
      <c r="M1702" s="239">
        <f>IF(DLILibrary[[#This Row],[DLI/DLR]]="DLI",DLILibrary[[#This Row],[Value of DLI (in mln)]]/(VLOOKUP(DLILibrary[[#This Row],[Project ID]],'RBF Projects'!A:U,12,FALSE)),0)</f>
        <v>0.17956684143473906</v>
      </c>
      <c r="N1702" s="95" t="s">
        <v>61</v>
      </c>
      <c r="O1702" s="138" t="s">
        <v>2759</v>
      </c>
      <c r="P1702" s="76" t="s">
        <v>28</v>
      </c>
      <c r="Q1702" s="95" t="s">
        <v>2729</v>
      </c>
      <c r="R1702" s="76" t="s">
        <v>62</v>
      </c>
    </row>
    <row r="1703" spans="1:18" outlineLevel="1" x14ac:dyDescent="0.2">
      <c r="A1703" s="95" t="s">
        <v>2016</v>
      </c>
      <c r="B1703" s="95" t="s">
        <v>1967</v>
      </c>
      <c r="C1703" s="95" t="s">
        <v>21</v>
      </c>
      <c r="D1703" s="76" t="s">
        <v>59</v>
      </c>
      <c r="E1703" s="95" t="s">
        <v>37</v>
      </c>
      <c r="F1703" s="95" t="s">
        <v>3231</v>
      </c>
      <c r="G1703" s="95" t="s">
        <v>3472</v>
      </c>
      <c r="H1703" s="95" t="s">
        <v>78</v>
      </c>
      <c r="I1703" s="95" t="s">
        <v>2690</v>
      </c>
      <c r="J1703" s="95" t="str">
        <f>LEFT(DLILibrary[[#This Row],[DLI]], 3)</f>
        <v>DLR</v>
      </c>
      <c r="K1703" s="121">
        <v>7.25</v>
      </c>
      <c r="L1703" s="121">
        <f>IF(DLILibrary[[#This Row],[DLI/DLR]]="DLI",IF(J1704="DLR",0,DLILibrary[[#This Row],[Value of DLI (in mln)]]),DLILibrary[[#This Row],[Value of DLI (in mln)]])</f>
        <v>7.25</v>
      </c>
      <c r="M1703" s="239">
        <f>IF(DLILibrary[[#This Row],[DLI/DLR]]="DLI",DLILibrary[[#This Row],[Value of DLI (in mln)]]/(VLOOKUP(DLILibrary[[#This Row],[Project ID]],'RBF Projects'!A:U,12,FALSE)),0)</f>
        <v>0</v>
      </c>
      <c r="N1703" s="95" t="s">
        <v>61</v>
      </c>
      <c r="O1703" s="138" t="s">
        <v>2732</v>
      </c>
      <c r="P1703" s="76" t="s">
        <v>28</v>
      </c>
      <c r="Q1703" s="95" t="s">
        <v>2729</v>
      </c>
      <c r="R1703" s="76" t="s">
        <v>62</v>
      </c>
    </row>
    <row r="1704" spans="1:18" outlineLevel="1" x14ac:dyDescent="0.2">
      <c r="A1704" s="95" t="s">
        <v>2016</v>
      </c>
      <c r="B1704" s="95" t="s">
        <v>1967</v>
      </c>
      <c r="C1704" s="95" t="s">
        <v>21</v>
      </c>
      <c r="D1704" s="76" t="s">
        <v>59</v>
      </c>
      <c r="E1704" s="95" t="s">
        <v>37</v>
      </c>
      <c r="F1704" s="95" t="s">
        <v>3231</v>
      </c>
      <c r="G1704" s="95" t="s">
        <v>3472</v>
      </c>
      <c r="H1704" s="95" t="s">
        <v>78</v>
      </c>
      <c r="I1704" s="95" t="s">
        <v>2691</v>
      </c>
      <c r="J1704" s="95" t="str">
        <f>LEFT(DLILibrary[[#This Row],[DLI]], 3)</f>
        <v>DLR</v>
      </c>
      <c r="K1704" s="121">
        <v>18.75</v>
      </c>
      <c r="L1704" s="121">
        <f>IF(DLILibrary[[#This Row],[DLI/DLR]]="DLI",IF(J1705="DLR",0,DLILibrary[[#This Row],[Value of DLI (in mln)]]),DLILibrary[[#This Row],[Value of DLI (in mln)]])</f>
        <v>18.75</v>
      </c>
      <c r="M1704" s="239">
        <f>IF(DLILibrary[[#This Row],[DLI/DLR]]="DLI",DLILibrary[[#This Row],[Value of DLI (in mln)]]/(VLOOKUP(DLILibrary[[#This Row],[Project ID]],'RBF Projects'!A:U,12,FALSE)),0)</f>
        <v>0</v>
      </c>
      <c r="N1704" s="95" t="s">
        <v>61</v>
      </c>
      <c r="O1704" s="138" t="s">
        <v>2733</v>
      </c>
      <c r="P1704" s="76" t="s">
        <v>28</v>
      </c>
      <c r="Q1704" s="95" t="s">
        <v>2729</v>
      </c>
      <c r="R1704" s="76" t="s">
        <v>62</v>
      </c>
    </row>
    <row r="1705" spans="1:18" outlineLevel="1" x14ac:dyDescent="0.2">
      <c r="A1705" s="95" t="s">
        <v>2016</v>
      </c>
      <c r="B1705" s="95" t="s">
        <v>1967</v>
      </c>
      <c r="C1705" s="95" t="s">
        <v>21</v>
      </c>
      <c r="D1705" s="76" t="s">
        <v>59</v>
      </c>
      <c r="E1705" s="95" t="s">
        <v>37</v>
      </c>
      <c r="F1705" s="95" t="s">
        <v>3231</v>
      </c>
      <c r="G1705" s="95" t="s">
        <v>3472</v>
      </c>
      <c r="H1705" s="95" t="s">
        <v>78</v>
      </c>
      <c r="I1705" s="95" t="s">
        <v>2692</v>
      </c>
      <c r="J1705" s="95" t="str">
        <f>LEFT(DLILibrary[[#This Row],[DLI]], 3)</f>
        <v>DLR</v>
      </c>
      <c r="K1705" s="121">
        <v>32</v>
      </c>
      <c r="L1705" s="121">
        <f>IF(DLILibrary[[#This Row],[DLI/DLR]]="DLI",IF(J1706="DLR",0,DLILibrary[[#This Row],[Value of DLI (in mln)]]),DLILibrary[[#This Row],[Value of DLI (in mln)]])</f>
        <v>32</v>
      </c>
      <c r="M1705" s="239">
        <f>IF(DLILibrary[[#This Row],[DLI/DLR]]="DLI",DLILibrary[[#This Row],[Value of DLI (in mln)]]/(VLOOKUP(DLILibrary[[#This Row],[Project ID]],'RBF Projects'!A:U,12,FALSE)),0)</f>
        <v>0</v>
      </c>
      <c r="N1705" s="95" t="s">
        <v>61</v>
      </c>
      <c r="O1705" s="138" t="s">
        <v>2734</v>
      </c>
      <c r="P1705" s="76" t="s">
        <v>28</v>
      </c>
      <c r="Q1705" s="95" t="s">
        <v>2729</v>
      </c>
      <c r="R1705" s="76" t="s">
        <v>62</v>
      </c>
    </row>
    <row r="1706" spans="1:18" x14ac:dyDescent="0.2">
      <c r="A1706" s="95" t="s">
        <v>2016</v>
      </c>
      <c r="B1706" s="95" t="s">
        <v>1967</v>
      </c>
      <c r="C1706" s="95" t="s">
        <v>21</v>
      </c>
      <c r="D1706" s="76" t="s">
        <v>59</v>
      </c>
      <c r="E1706" s="95" t="s">
        <v>37</v>
      </c>
      <c r="F1706" s="95" t="s">
        <v>3238</v>
      </c>
      <c r="G1706" s="95" t="s">
        <v>3275</v>
      </c>
      <c r="H1706" s="95" t="s">
        <v>78</v>
      </c>
      <c r="I1706" s="136" t="s">
        <v>3526</v>
      </c>
      <c r="J1706" s="136" t="str">
        <f>LEFT(DLILibrary[[#This Row],[DLI]], 3)</f>
        <v>DLI</v>
      </c>
      <c r="K1706" s="137">
        <f>SUM(K1707:K1711)</f>
        <v>20</v>
      </c>
      <c r="L1706" s="137">
        <f>IF(DLILibrary[[#This Row],[DLI/DLR]]="DLI",IF(J1707="DLR",0,DLILibrary[[#This Row],[Value of DLI (in mln)]]),DLILibrary[[#This Row],[Value of DLI (in mln)]])</f>
        <v>0</v>
      </c>
      <c r="M1706" s="239">
        <f>IF(DLILibrary[[#This Row],[DLI/DLR]]="DLI",DLILibrary[[#This Row],[Value of DLI (in mln)]]/(VLOOKUP(DLILibrary[[#This Row],[Project ID]],'RBF Projects'!A:U,12,FALSE)),0)</f>
        <v>6.1919600494737603E-2</v>
      </c>
      <c r="N1706" s="95" t="s">
        <v>61</v>
      </c>
      <c r="O1706" s="138" t="s">
        <v>2759</v>
      </c>
      <c r="P1706" s="76" t="s">
        <v>28</v>
      </c>
      <c r="Q1706" s="95" t="s">
        <v>2736</v>
      </c>
      <c r="R1706" s="76" t="s">
        <v>62</v>
      </c>
    </row>
    <row r="1707" spans="1:18" outlineLevel="1" x14ac:dyDescent="0.2">
      <c r="A1707" s="95" t="s">
        <v>2016</v>
      </c>
      <c r="B1707" s="95" t="s">
        <v>1967</v>
      </c>
      <c r="C1707" s="95" t="s">
        <v>21</v>
      </c>
      <c r="D1707" s="76" t="s">
        <v>59</v>
      </c>
      <c r="E1707" s="95" t="s">
        <v>37</v>
      </c>
      <c r="F1707" s="95" t="s">
        <v>3238</v>
      </c>
      <c r="G1707" s="95" t="s">
        <v>3275</v>
      </c>
      <c r="H1707" s="95" t="s">
        <v>78</v>
      </c>
      <c r="I1707" s="95" t="s">
        <v>2693</v>
      </c>
      <c r="J1707" s="95" t="str">
        <f>LEFT(DLILibrary[[#This Row],[DLI]], 3)</f>
        <v>DLR</v>
      </c>
      <c r="K1707" s="121">
        <v>3</v>
      </c>
      <c r="L1707" s="121">
        <f>IF(DLILibrary[[#This Row],[DLI/DLR]]="DLI",IF(J1708="DLR",0,DLILibrary[[#This Row],[Value of DLI (in mln)]]),DLILibrary[[#This Row],[Value of DLI (in mln)]])</f>
        <v>3</v>
      </c>
      <c r="M1707" s="239">
        <f>IF(DLILibrary[[#This Row],[DLI/DLR]]="DLI",DLILibrary[[#This Row],[Value of DLI (in mln)]]/(VLOOKUP(DLILibrary[[#This Row],[Project ID]],'RBF Projects'!A:U,12,FALSE)),0)</f>
        <v>0</v>
      </c>
      <c r="N1707" s="95" t="s">
        <v>61</v>
      </c>
      <c r="O1707" s="138" t="s">
        <v>2735</v>
      </c>
      <c r="P1707" s="76" t="s">
        <v>28</v>
      </c>
      <c r="Q1707" s="95" t="s">
        <v>2736</v>
      </c>
      <c r="R1707" s="76" t="s">
        <v>62</v>
      </c>
    </row>
    <row r="1708" spans="1:18" outlineLevel="1" x14ac:dyDescent="0.2">
      <c r="A1708" s="95" t="s">
        <v>2016</v>
      </c>
      <c r="B1708" s="95" t="s">
        <v>1967</v>
      </c>
      <c r="C1708" s="95" t="s">
        <v>21</v>
      </c>
      <c r="D1708" s="76" t="s">
        <v>59</v>
      </c>
      <c r="E1708" s="95" t="s">
        <v>37</v>
      </c>
      <c r="F1708" s="95" t="s">
        <v>3238</v>
      </c>
      <c r="G1708" s="95" t="s">
        <v>3275</v>
      </c>
      <c r="H1708" s="95" t="s">
        <v>78</v>
      </c>
      <c r="I1708" s="95" t="s">
        <v>2694</v>
      </c>
      <c r="J1708" s="95" t="str">
        <f>LEFT(DLILibrary[[#This Row],[DLI]], 3)</f>
        <v>DLR</v>
      </c>
      <c r="K1708" s="121">
        <v>3</v>
      </c>
      <c r="L1708" s="121">
        <f>IF(DLILibrary[[#This Row],[DLI/DLR]]="DLI",IF(J1709="DLR",0,DLILibrary[[#This Row],[Value of DLI (in mln)]]),DLILibrary[[#This Row],[Value of DLI (in mln)]])</f>
        <v>3</v>
      </c>
      <c r="M1708" s="239">
        <f>IF(DLILibrary[[#This Row],[DLI/DLR]]="DLI",DLILibrary[[#This Row],[Value of DLI (in mln)]]/(VLOOKUP(DLILibrary[[#This Row],[Project ID]],'RBF Projects'!A:U,12,FALSE)),0)</f>
        <v>0</v>
      </c>
      <c r="N1708" s="95" t="s">
        <v>61</v>
      </c>
      <c r="O1708" s="138" t="s">
        <v>2735</v>
      </c>
      <c r="P1708" s="76" t="s">
        <v>28</v>
      </c>
      <c r="Q1708" s="95" t="s">
        <v>2736</v>
      </c>
      <c r="R1708" s="76" t="s">
        <v>62</v>
      </c>
    </row>
    <row r="1709" spans="1:18" outlineLevel="1" x14ac:dyDescent="0.2">
      <c r="A1709" s="95" t="s">
        <v>2016</v>
      </c>
      <c r="B1709" s="95" t="s">
        <v>1967</v>
      </c>
      <c r="C1709" s="95" t="s">
        <v>21</v>
      </c>
      <c r="D1709" s="76" t="s">
        <v>59</v>
      </c>
      <c r="E1709" s="95" t="s">
        <v>37</v>
      </c>
      <c r="F1709" s="95" t="s">
        <v>3238</v>
      </c>
      <c r="G1709" s="95" t="s">
        <v>3275</v>
      </c>
      <c r="H1709" s="95" t="s">
        <v>78</v>
      </c>
      <c r="I1709" s="95" t="s">
        <v>2695</v>
      </c>
      <c r="J1709" s="95" t="str">
        <f>LEFT(DLILibrary[[#This Row],[DLI]], 3)</f>
        <v>DLR</v>
      </c>
      <c r="K1709" s="121">
        <v>4</v>
      </c>
      <c r="L1709" s="121">
        <f>IF(DLILibrary[[#This Row],[DLI/DLR]]="DLI",IF(J1710="DLR",0,DLILibrary[[#This Row],[Value of DLI (in mln)]]),DLILibrary[[#This Row],[Value of DLI (in mln)]])</f>
        <v>4</v>
      </c>
      <c r="M1709" s="239">
        <f>IF(DLILibrary[[#This Row],[DLI/DLR]]="DLI",DLILibrary[[#This Row],[Value of DLI (in mln)]]/(VLOOKUP(DLILibrary[[#This Row],[Project ID]],'RBF Projects'!A:U,12,FALSE)),0)</f>
        <v>0</v>
      </c>
      <c r="N1709" s="95" t="s">
        <v>61</v>
      </c>
      <c r="O1709" s="138" t="s">
        <v>2737</v>
      </c>
      <c r="P1709" s="76" t="s">
        <v>28</v>
      </c>
      <c r="Q1709" s="95" t="s">
        <v>2736</v>
      </c>
      <c r="R1709" s="76" t="s">
        <v>62</v>
      </c>
    </row>
    <row r="1710" spans="1:18" outlineLevel="1" x14ac:dyDescent="0.2">
      <c r="A1710" s="95" t="s">
        <v>2016</v>
      </c>
      <c r="B1710" s="95" t="s">
        <v>1967</v>
      </c>
      <c r="C1710" s="95" t="s">
        <v>21</v>
      </c>
      <c r="D1710" s="76" t="s">
        <v>59</v>
      </c>
      <c r="E1710" s="95" t="s">
        <v>37</v>
      </c>
      <c r="F1710" s="95" t="s">
        <v>3238</v>
      </c>
      <c r="G1710" s="95" t="s">
        <v>3275</v>
      </c>
      <c r="H1710" s="95" t="s">
        <v>78</v>
      </c>
      <c r="I1710" s="95" t="s">
        <v>2696</v>
      </c>
      <c r="J1710" s="95" t="str">
        <f>LEFT(DLILibrary[[#This Row],[DLI]], 3)</f>
        <v>DLR</v>
      </c>
      <c r="K1710" s="121">
        <v>5</v>
      </c>
      <c r="L1710" s="121">
        <f>IF(DLILibrary[[#This Row],[DLI/DLR]]="DLI",IF(J1711="DLR",0,DLILibrary[[#This Row],[Value of DLI (in mln)]]),DLILibrary[[#This Row],[Value of DLI (in mln)]])</f>
        <v>5</v>
      </c>
      <c r="M1710" s="239">
        <f>IF(DLILibrary[[#This Row],[DLI/DLR]]="DLI",DLILibrary[[#This Row],[Value of DLI (in mln)]]/(VLOOKUP(DLILibrary[[#This Row],[Project ID]],'RBF Projects'!A:U,12,FALSE)),0)</f>
        <v>0</v>
      </c>
      <c r="N1710" s="95" t="s">
        <v>61</v>
      </c>
      <c r="O1710" s="138" t="s">
        <v>2738</v>
      </c>
      <c r="P1710" s="76" t="s">
        <v>28</v>
      </c>
      <c r="Q1710" s="95" t="s">
        <v>2736</v>
      </c>
      <c r="R1710" s="76" t="s">
        <v>62</v>
      </c>
    </row>
    <row r="1711" spans="1:18" outlineLevel="1" x14ac:dyDescent="0.2">
      <c r="A1711" s="95" t="s">
        <v>2016</v>
      </c>
      <c r="B1711" s="95" t="s">
        <v>1967</v>
      </c>
      <c r="C1711" s="95" t="s">
        <v>21</v>
      </c>
      <c r="D1711" s="76" t="s">
        <v>59</v>
      </c>
      <c r="E1711" s="95" t="s">
        <v>37</v>
      </c>
      <c r="F1711" s="95" t="s">
        <v>3238</v>
      </c>
      <c r="G1711" s="95" t="s">
        <v>3275</v>
      </c>
      <c r="H1711" s="95" t="s">
        <v>78</v>
      </c>
      <c r="I1711" s="95" t="s">
        <v>2697</v>
      </c>
      <c r="J1711" s="95" t="str">
        <f>LEFT(DLILibrary[[#This Row],[DLI]], 3)</f>
        <v>DLR</v>
      </c>
      <c r="K1711" s="121">
        <v>5</v>
      </c>
      <c r="L1711" s="121">
        <f>IF(DLILibrary[[#This Row],[DLI/DLR]]="DLI",IF(J1712="DLR",0,DLILibrary[[#This Row],[Value of DLI (in mln)]]),DLILibrary[[#This Row],[Value of DLI (in mln)]])</f>
        <v>5</v>
      </c>
      <c r="M1711" s="239">
        <f>IF(DLILibrary[[#This Row],[DLI/DLR]]="DLI",DLILibrary[[#This Row],[Value of DLI (in mln)]]/(VLOOKUP(DLILibrary[[#This Row],[Project ID]],'RBF Projects'!A:U,12,FALSE)),0)</f>
        <v>0</v>
      </c>
      <c r="N1711" s="95" t="s">
        <v>61</v>
      </c>
      <c r="O1711" s="138" t="s">
        <v>2738</v>
      </c>
      <c r="P1711" s="76" t="s">
        <v>28</v>
      </c>
      <c r="Q1711" s="95" t="s">
        <v>2736</v>
      </c>
      <c r="R1711" s="76" t="s">
        <v>62</v>
      </c>
    </row>
    <row r="1712" spans="1:18" x14ac:dyDescent="0.2">
      <c r="A1712" s="95" t="s">
        <v>2016</v>
      </c>
      <c r="B1712" s="95" t="s">
        <v>1967</v>
      </c>
      <c r="C1712" s="95" t="s">
        <v>21</v>
      </c>
      <c r="D1712" s="76" t="s">
        <v>59</v>
      </c>
      <c r="E1712" s="95" t="s">
        <v>37</v>
      </c>
      <c r="F1712" s="95" t="s">
        <v>3230</v>
      </c>
      <c r="G1712" s="95" t="s">
        <v>50</v>
      </c>
      <c r="H1712" s="95" t="s">
        <v>78</v>
      </c>
      <c r="I1712" s="136" t="s">
        <v>3527</v>
      </c>
      <c r="J1712" s="136" t="str">
        <f>LEFT(DLILibrary[[#This Row],[DLI]], 3)</f>
        <v>DLI</v>
      </c>
      <c r="K1712" s="137">
        <f>SUM(K1713:K1717)</f>
        <v>16.5</v>
      </c>
      <c r="L1712" s="137">
        <f>IF(DLILibrary[[#This Row],[DLI/DLR]]="DLI",IF(J1713="DLR",0,DLILibrary[[#This Row],[Value of DLI (in mln)]]),DLILibrary[[#This Row],[Value of DLI (in mln)]])</f>
        <v>0</v>
      </c>
      <c r="M1712" s="239">
        <f>IF(DLILibrary[[#This Row],[DLI/DLR]]="DLI",DLILibrary[[#This Row],[Value of DLI (in mln)]]/(VLOOKUP(DLILibrary[[#This Row],[Project ID]],'RBF Projects'!A:U,12,FALSE)),0)</f>
        <v>5.1083670408158525E-2</v>
      </c>
      <c r="N1712" s="95" t="s">
        <v>61</v>
      </c>
      <c r="O1712" s="138" t="s">
        <v>2759</v>
      </c>
      <c r="P1712" s="76" t="s">
        <v>27</v>
      </c>
      <c r="Q1712" s="95" t="s">
        <v>2729</v>
      </c>
      <c r="R1712" s="76" t="s">
        <v>62</v>
      </c>
    </row>
    <row r="1713" spans="1:18" outlineLevel="1" x14ac:dyDescent="0.2">
      <c r="A1713" s="95" t="s">
        <v>2016</v>
      </c>
      <c r="B1713" s="95" t="s">
        <v>1967</v>
      </c>
      <c r="C1713" s="95" t="s">
        <v>21</v>
      </c>
      <c r="D1713" s="76" t="s">
        <v>59</v>
      </c>
      <c r="E1713" s="95" t="s">
        <v>37</v>
      </c>
      <c r="F1713" s="95" t="s">
        <v>3230</v>
      </c>
      <c r="G1713" s="95" t="s">
        <v>50</v>
      </c>
      <c r="H1713" s="95" t="s">
        <v>78</v>
      </c>
      <c r="I1713" s="95" t="s">
        <v>2698</v>
      </c>
      <c r="J1713" s="95" t="str">
        <f>LEFT(DLILibrary[[#This Row],[DLI]], 3)</f>
        <v>DLR</v>
      </c>
      <c r="K1713" s="121">
        <v>0.5</v>
      </c>
      <c r="L1713" s="121">
        <f>IF(DLILibrary[[#This Row],[DLI/DLR]]="DLI",IF(J1714="DLR",0,DLILibrary[[#This Row],[Value of DLI (in mln)]]),DLILibrary[[#This Row],[Value of DLI (in mln)]])</f>
        <v>0.5</v>
      </c>
      <c r="M1713" s="239">
        <f>IF(DLILibrary[[#This Row],[DLI/DLR]]="DLI",DLILibrary[[#This Row],[Value of DLI (in mln)]]/(VLOOKUP(DLILibrary[[#This Row],[Project ID]],'RBF Projects'!A:U,12,FALSE)),0)</f>
        <v>0</v>
      </c>
      <c r="N1713" s="95" t="s">
        <v>61</v>
      </c>
      <c r="O1713" s="138" t="s">
        <v>63</v>
      </c>
      <c r="P1713" s="76" t="s">
        <v>29</v>
      </c>
      <c r="Q1713" s="95" t="s">
        <v>2729</v>
      </c>
      <c r="R1713" s="76" t="s">
        <v>62</v>
      </c>
    </row>
    <row r="1714" spans="1:18" outlineLevel="1" x14ac:dyDescent="0.2">
      <c r="A1714" s="95" t="s">
        <v>2016</v>
      </c>
      <c r="B1714" s="95" t="s">
        <v>1967</v>
      </c>
      <c r="C1714" s="95" t="s">
        <v>21</v>
      </c>
      <c r="D1714" s="76" t="s">
        <v>59</v>
      </c>
      <c r="E1714" s="95" t="s">
        <v>37</v>
      </c>
      <c r="F1714" s="95" t="s">
        <v>3230</v>
      </c>
      <c r="G1714" s="95" t="s">
        <v>50</v>
      </c>
      <c r="H1714" s="95" t="s">
        <v>78</v>
      </c>
      <c r="I1714" s="95" t="s">
        <v>2699</v>
      </c>
      <c r="J1714" s="95" t="str">
        <f>LEFT(DLILibrary[[#This Row],[DLI]], 3)</f>
        <v>DLR</v>
      </c>
      <c r="K1714" s="121">
        <v>2.5</v>
      </c>
      <c r="L1714" s="121">
        <f>IF(DLILibrary[[#This Row],[DLI/DLR]]="DLI",IF(J1715="DLR",0,DLILibrary[[#This Row],[Value of DLI (in mln)]]),DLILibrary[[#This Row],[Value of DLI (in mln)]])</f>
        <v>2.5</v>
      </c>
      <c r="M1714" s="239">
        <f>IF(DLILibrary[[#This Row],[DLI/DLR]]="DLI",DLILibrary[[#This Row],[Value of DLI (in mln)]]/(VLOOKUP(DLILibrary[[#This Row],[Project ID]],'RBF Projects'!A:U,12,FALSE)),0)</f>
        <v>0</v>
      </c>
      <c r="N1714" s="95" t="s">
        <v>61</v>
      </c>
      <c r="O1714" s="138" t="s">
        <v>2739</v>
      </c>
      <c r="P1714" s="76" t="s">
        <v>29</v>
      </c>
      <c r="Q1714" s="95" t="s">
        <v>2729</v>
      </c>
      <c r="R1714" s="76" t="s">
        <v>62</v>
      </c>
    </row>
    <row r="1715" spans="1:18" outlineLevel="1" x14ac:dyDescent="0.2">
      <c r="A1715" s="95" t="s">
        <v>2016</v>
      </c>
      <c r="B1715" s="95" t="s">
        <v>1967</v>
      </c>
      <c r="C1715" s="95" t="s">
        <v>21</v>
      </c>
      <c r="D1715" s="76" t="s">
        <v>59</v>
      </c>
      <c r="E1715" s="95" t="s">
        <v>37</v>
      </c>
      <c r="F1715" s="95" t="s">
        <v>3230</v>
      </c>
      <c r="G1715" s="95" t="s">
        <v>50</v>
      </c>
      <c r="H1715" s="95" t="s">
        <v>78</v>
      </c>
      <c r="I1715" s="95" t="s">
        <v>2700</v>
      </c>
      <c r="J1715" s="95" t="str">
        <f>LEFT(DLILibrary[[#This Row],[DLI]], 3)</f>
        <v>DLR</v>
      </c>
      <c r="K1715" s="121">
        <v>4.3</v>
      </c>
      <c r="L1715" s="121">
        <f>IF(DLILibrary[[#This Row],[DLI/DLR]]="DLI",IF(J1716="DLR",0,DLILibrary[[#This Row],[Value of DLI (in mln)]]),DLILibrary[[#This Row],[Value of DLI (in mln)]])</f>
        <v>4.3</v>
      </c>
      <c r="M1715" s="239">
        <f>IF(DLILibrary[[#This Row],[DLI/DLR]]="DLI",DLILibrary[[#This Row],[Value of DLI (in mln)]]/(VLOOKUP(DLILibrary[[#This Row],[Project ID]],'RBF Projects'!A:U,12,FALSE)),0)</f>
        <v>0</v>
      </c>
      <c r="N1715" s="95" t="s">
        <v>61</v>
      </c>
      <c r="O1715" s="138" t="s">
        <v>2740</v>
      </c>
      <c r="P1715" s="76" t="s">
        <v>28</v>
      </c>
      <c r="Q1715" s="95" t="s">
        <v>2729</v>
      </c>
      <c r="R1715" s="76" t="s">
        <v>62</v>
      </c>
    </row>
    <row r="1716" spans="1:18" outlineLevel="1" x14ac:dyDescent="0.2">
      <c r="A1716" s="95" t="s">
        <v>2016</v>
      </c>
      <c r="B1716" s="95" t="s">
        <v>1967</v>
      </c>
      <c r="C1716" s="95" t="s">
        <v>21</v>
      </c>
      <c r="D1716" s="76" t="s">
        <v>59</v>
      </c>
      <c r="E1716" s="95" t="s">
        <v>37</v>
      </c>
      <c r="F1716" s="95" t="s">
        <v>3230</v>
      </c>
      <c r="G1716" s="95" t="s">
        <v>50</v>
      </c>
      <c r="H1716" s="95" t="s">
        <v>78</v>
      </c>
      <c r="I1716" s="95" t="s">
        <v>3528</v>
      </c>
      <c r="J1716" s="95" t="str">
        <f>LEFT(DLILibrary[[#This Row],[DLI]], 3)</f>
        <v>DLR</v>
      </c>
      <c r="K1716" s="121">
        <v>4.5999999999999996</v>
      </c>
      <c r="L1716" s="121">
        <f>IF(DLILibrary[[#This Row],[DLI/DLR]]="DLI",IF(J1717="DLR",0,DLILibrary[[#This Row],[Value of DLI (in mln)]]),DLILibrary[[#This Row],[Value of DLI (in mln)]])</f>
        <v>4.5999999999999996</v>
      </c>
      <c r="M1716" s="239">
        <f>IF(DLILibrary[[#This Row],[DLI/DLR]]="DLI",DLILibrary[[#This Row],[Value of DLI (in mln)]]/(VLOOKUP(DLILibrary[[#This Row],[Project ID]],'RBF Projects'!A:U,12,FALSE)),0)</f>
        <v>0</v>
      </c>
      <c r="N1716" s="95" t="s">
        <v>61</v>
      </c>
      <c r="O1716" s="138" t="s">
        <v>2741</v>
      </c>
      <c r="P1716" s="76" t="s">
        <v>28</v>
      </c>
      <c r="Q1716" s="95" t="s">
        <v>2729</v>
      </c>
      <c r="R1716" s="76" t="s">
        <v>62</v>
      </c>
    </row>
    <row r="1717" spans="1:18" outlineLevel="1" x14ac:dyDescent="0.2">
      <c r="A1717" s="95" t="s">
        <v>2016</v>
      </c>
      <c r="B1717" s="95" t="s">
        <v>1967</v>
      </c>
      <c r="C1717" s="95" t="s">
        <v>21</v>
      </c>
      <c r="D1717" s="76" t="s">
        <v>59</v>
      </c>
      <c r="E1717" s="95" t="s">
        <v>37</v>
      </c>
      <c r="F1717" s="95" t="s">
        <v>3230</v>
      </c>
      <c r="G1717" s="95" t="s">
        <v>50</v>
      </c>
      <c r="H1717" s="95" t="s">
        <v>78</v>
      </c>
      <c r="I1717" s="95" t="s">
        <v>2701</v>
      </c>
      <c r="J1717" s="95" t="str">
        <f>LEFT(DLILibrary[[#This Row],[DLI]], 3)</f>
        <v>DLR</v>
      </c>
      <c r="K1717" s="121">
        <v>4.5999999999999996</v>
      </c>
      <c r="L1717" s="121">
        <f>IF(DLILibrary[[#This Row],[DLI/DLR]]="DLI",IF(J1718="DLR",0,DLILibrary[[#This Row],[Value of DLI (in mln)]]),DLILibrary[[#This Row],[Value of DLI (in mln)]])</f>
        <v>4.5999999999999996</v>
      </c>
      <c r="M1717" s="239">
        <f>IF(DLILibrary[[#This Row],[DLI/DLR]]="DLI",DLILibrary[[#This Row],[Value of DLI (in mln)]]/(VLOOKUP(DLILibrary[[#This Row],[Project ID]],'RBF Projects'!A:U,12,FALSE)),0)</f>
        <v>0</v>
      </c>
      <c r="N1717" s="95" t="s">
        <v>61</v>
      </c>
      <c r="O1717" s="138" t="s">
        <v>2741</v>
      </c>
      <c r="P1717" s="76" t="s">
        <v>28</v>
      </c>
      <c r="Q1717" s="95" t="s">
        <v>2729</v>
      </c>
      <c r="R1717" s="76" t="s">
        <v>62</v>
      </c>
    </row>
    <row r="1718" spans="1:18" x14ac:dyDescent="0.2">
      <c r="A1718" s="95" t="s">
        <v>2016</v>
      </c>
      <c r="B1718" s="95" t="s">
        <v>1967</v>
      </c>
      <c r="C1718" s="95" t="s">
        <v>21</v>
      </c>
      <c r="D1718" s="76" t="s">
        <v>59</v>
      </c>
      <c r="E1718" s="95" t="s">
        <v>37</v>
      </c>
      <c r="F1718" s="95" t="s">
        <v>3230</v>
      </c>
      <c r="G1718" s="95" t="s">
        <v>50</v>
      </c>
      <c r="H1718" s="95" t="s">
        <v>78</v>
      </c>
      <c r="I1718" s="136" t="s">
        <v>2702</v>
      </c>
      <c r="J1718" s="136" t="str">
        <f>LEFT(DLILibrary[[#This Row],[DLI]], 3)</f>
        <v>DLI</v>
      </c>
      <c r="K1718" s="137">
        <f>SUM(K1719:K1723)</f>
        <v>9.9994999999999994</v>
      </c>
      <c r="L1718" s="137">
        <f>IF(DLILibrary[[#This Row],[DLI/DLR]]="DLI",IF(J1719="DLR",0,DLILibrary[[#This Row],[Value of DLI (in mln)]]),DLILibrary[[#This Row],[Value of DLI (in mln)]])</f>
        <v>0</v>
      </c>
      <c r="M1718" s="239">
        <f>IF(DLILibrary[[#This Row],[DLI/DLR]]="DLI",DLILibrary[[#This Row],[Value of DLI (in mln)]]/(VLOOKUP(DLILibrary[[#This Row],[Project ID]],'RBF Projects'!A:U,12,FALSE)),0)</f>
        <v>3.0958252257356433E-2</v>
      </c>
      <c r="N1718" s="95" t="s">
        <v>61</v>
      </c>
      <c r="O1718" s="138" t="s">
        <v>63</v>
      </c>
      <c r="P1718" s="76" t="s">
        <v>28</v>
      </c>
      <c r="Q1718" s="95" t="s">
        <v>2729</v>
      </c>
      <c r="R1718" s="76" t="s">
        <v>62</v>
      </c>
    </row>
    <row r="1719" spans="1:18" outlineLevel="1" x14ac:dyDescent="0.2">
      <c r="A1719" s="95" t="s">
        <v>2016</v>
      </c>
      <c r="B1719" s="95" t="s">
        <v>1967</v>
      </c>
      <c r="C1719" s="95" t="s">
        <v>21</v>
      </c>
      <c r="D1719" s="76" t="s">
        <v>59</v>
      </c>
      <c r="E1719" s="95" t="s">
        <v>37</v>
      </c>
      <c r="F1719" s="95" t="s">
        <v>3230</v>
      </c>
      <c r="G1719" s="95" t="s">
        <v>50</v>
      </c>
      <c r="H1719" s="95" t="s">
        <v>78</v>
      </c>
      <c r="I1719" s="95" t="s">
        <v>2703</v>
      </c>
      <c r="J1719" s="95" t="str">
        <f>LEFT(DLILibrary[[#This Row],[DLI]], 3)</f>
        <v>DLR</v>
      </c>
      <c r="K1719" s="121">
        <v>1.875</v>
      </c>
      <c r="L1719" s="121">
        <f>IF(DLILibrary[[#This Row],[DLI/DLR]]="DLI",IF(J1720="DLR",0,DLILibrary[[#This Row],[Value of DLI (in mln)]]),DLILibrary[[#This Row],[Value of DLI (in mln)]])</f>
        <v>1.875</v>
      </c>
      <c r="M1719" s="239">
        <f>IF(DLILibrary[[#This Row],[DLI/DLR]]="DLI",DLILibrary[[#This Row],[Value of DLI (in mln)]]/(VLOOKUP(DLILibrary[[#This Row],[Project ID]],'RBF Projects'!A:U,12,FALSE)),0)</f>
        <v>0</v>
      </c>
      <c r="N1719" s="95" t="s">
        <v>61</v>
      </c>
      <c r="O1719" s="138" t="s">
        <v>63</v>
      </c>
      <c r="P1719" s="76" t="s">
        <v>28</v>
      </c>
      <c r="Q1719" s="95" t="s">
        <v>2729</v>
      </c>
      <c r="R1719" s="76" t="s">
        <v>62</v>
      </c>
    </row>
    <row r="1720" spans="1:18" outlineLevel="1" x14ac:dyDescent="0.2">
      <c r="A1720" s="95" t="s">
        <v>2016</v>
      </c>
      <c r="B1720" s="95" t="s">
        <v>1967</v>
      </c>
      <c r="C1720" s="95" t="s">
        <v>21</v>
      </c>
      <c r="D1720" s="76" t="s">
        <v>59</v>
      </c>
      <c r="E1720" s="95" t="s">
        <v>37</v>
      </c>
      <c r="F1720" s="95" t="s">
        <v>3230</v>
      </c>
      <c r="G1720" s="95" t="s">
        <v>50</v>
      </c>
      <c r="H1720" s="95" t="s">
        <v>78</v>
      </c>
      <c r="I1720" s="95" t="s">
        <v>2704</v>
      </c>
      <c r="J1720" s="95" t="str">
        <f>LEFT(DLILibrary[[#This Row],[DLI]], 3)</f>
        <v>DLR</v>
      </c>
      <c r="K1720" s="121">
        <v>1.875</v>
      </c>
      <c r="L1720" s="121">
        <f>IF(DLILibrary[[#This Row],[DLI/DLR]]="DLI",IF(J1721="DLR",0,DLILibrary[[#This Row],[Value of DLI (in mln)]]),DLILibrary[[#This Row],[Value of DLI (in mln)]])</f>
        <v>1.875</v>
      </c>
      <c r="M1720" s="239">
        <f>IF(DLILibrary[[#This Row],[DLI/DLR]]="DLI",DLILibrary[[#This Row],[Value of DLI (in mln)]]/(VLOOKUP(DLILibrary[[#This Row],[Project ID]],'RBF Projects'!A:U,12,FALSE)),0)</f>
        <v>0</v>
      </c>
      <c r="N1720" s="95" t="s">
        <v>61</v>
      </c>
      <c r="O1720" s="138" t="s">
        <v>63</v>
      </c>
      <c r="P1720" s="76" t="s">
        <v>28</v>
      </c>
      <c r="Q1720" s="95" t="s">
        <v>2729</v>
      </c>
      <c r="R1720" s="76" t="s">
        <v>62</v>
      </c>
    </row>
    <row r="1721" spans="1:18" outlineLevel="1" x14ac:dyDescent="0.2">
      <c r="A1721" s="95" t="s">
        <v>2016</v>
      </c>
      <c r="B1721" s="95" t="s">
        <v>1967</v>
      </c>
      <c r="C1721" s="95" t="s">
        <v>21</v>
      </c>
      <c r="D1721" s="76" t="s">
        <v>59</v>
      </c>
      <c r="E1721" s="95" t="s">
        <v>37</v>
      </c>
      <c r="F1721" s="95" t="s">
        <v>3230</v>
      </c>
      <c r="G1721" s="95" t="s">
        <v>50</v>
      </c>
      <c r="H1721" s="95" t="s">
        <v>78</v>
      </c>
      <c r="I1721" s="95" t="s">
        <v>2705</v>
      </c>
      <c r="J1721" s="95" t="str">
        <f>LEFT(DLILibrary[[#This Row],[DLI]], 3)</f>
        <v>DLR</v>
      </c>
      <c r="K1721" s="121">
        <v>1.875</v>
      </c>
      <c r="L1721" s="121">
        <f>IF(DLILibrary[[#This Row],[DLI/DLR]]="DLI",IF(J1722="DLR",0,DLILibrary[[#This Row],[Value of DLI (in mln)]]),DLILibrary[[#This Row],[Value of DLI (in mln)]])</f>
        <v>1.875</v>
      </c>
      <c r="M1721" s="239">
        <f>IF(DLILibrary[[#This Row],[DLI/DLR]]="DLI",DLILibrary[[#This Row],[Value of DLI (in mln)]]/(VLOOKUP(DLILibrary[[#This Row],[Project ID]],'RBF Projects'!A:U,12,FALSE)),0)</f>
        <v>0</v>
      </c>
      <c r="N1721" s="95" t="s">
        <v>61</v>
      </c>
      <c r="O1721" s="138" t="s">
        <v>63</v>
      </c>
      <c r="P1721" s="76" t="s">
        <v>28</v>
      </c>
      <c r="Q1721" s="95" t="s">
        <v>2729</v>
      </c>
      <c r="R1721" s="76" t="s">
        <v>62</v>
      </c>
    </row>
    <row r="1722" spans="1:18" outlineLevel="1" x14ac:dyDescent="0.2">
      <c r="A1722" s="95" t="s">
        <v>2016</v>
      </c>
      <c r="B1722" s="95" t="s">
        <v>1967</v>
      </c>
      <c r="C1722" s="95" t="s">
        <v>21</v>
      </c>
      <c r="D1722" s="76" t="s">
        <v>59</v>
      </c>
      <c r="E1722" s="95" t="s">
        <v>37</v>
      </c>
      <c r="F1722" s="95" t="s">
        <v>3230</v>
      </c>
      <c r="G1722" s="95" t="s">
        <v>50</v>
      </c>
      <c r="H1722" s="95" t="s">
        <v>78</v>
      </c>
      <c r="I1722" s="95" t="s">
        <v>2706</v>
      </c>
      <c r="J1722" s="95" t="str">
        <f>LEFT(DLILibrary[[#This Row],[DLI]], 3)</f>
        <v>DLR</v>
      </c>
      <c r="K1722" s="121">
        <v>2.1875</v>
      </c>
      <c r="L1722" s="121">
        <f>IF(DLILibrary[[#This Row],[DLI/DLR]]="DLI",IF(J1723="DLR",0,DLILibrary[[#This Row],[Value of DLI (in mln)]]),DLILibrary[[#This Row],[Value of DLI (in mln)]])</f>
        <v>2.1875</v>
      </c>
      <c r="M1722" s="239">
        <f>IF(DLILibrary[[#This Row],[DLI/DLR]]="DLI",DLILibrary[[#This Row],[Value of DLI (in mln)]]/(VLOOKUP(DLILibrary[[#This Row],[Project ID]],'RBF Projects'!A:U,12,FALSE)),0)</f>
        <v>0</v>
      </c>
      <c r="N1722" s="95" t="s">
        <v>61</v>
      </c>
      <c r="O1722" s="138" t="s">
        <v>63</v>
      </c>
      <c r="P1722" s="76" t="s">
        <v>28</v>
      </c>
      <c r="Q1722" s="95" t="s">
        <v>2729</v>
      </c>
      <c r="R1722" s="76" t="s">
        <v>62</v>
      </c>
    </row>
    <row r="1723" spans="1:18" outlineLevel="1" x14ac:dyDescent="0.2">
      <c r="A1723" s="95" t="s">
        <v>2016</v>
      </c>
      <c r="B1723" s="95" t="s">
        <v>1967</v>
      </c>
      <c r="C1723" s="95" t="s">
        <v>21</v>
      </c>
      <c r="D1723" s="76" t="s">
        <v>59</v>
      </c>
      <c r="E1723" s="95" t="s">
        <v>37</v>
      </c>
      <c r="F1723" s="95" t="s">
        <v>3230</v>
      </c>
      <c r="G1723" s="95" t="s">
        <v>50</v>
      </c>
      <c r="H1723" s="95" t="s">
        <v>78</v>
      </c>
      <c r="I1723" s="95" t="s">
        <v>2707</v>
      </c>
      <c r="J1723" s="95" t="str">
        <f>LEFT(DLILibrary[[#This Row],[DLI]], 3)</f>
        <v>DLR</v>
      </c>
      <c r="K1723" s="121">
        <v>2.1869999999999998</v>
      </c>
      <c r="L1723" s="121">
        <f>IF(DLILibrary[[#This Row],[DLI/DLR]]="DLI",IF(J1724="DLR",0,DLILibrary[[#This Row],[Value of DLI (in mln)]]),DLILibrary[[#This Row],[Value of DLI (in mln)]])</f>
        <v>2.1869999999999998</v>
      </c>
      <c r="M1723" s="239">
        <f>IF(DLILibrary[[#This Row],[DLI/DLR]]="DLI",DLILibrary[[#This Row],[Value of DLI (in mln)]]/(VLOOKUP(DLILibrary[[#This Row],[Project ID]],'RBF Projects'!A:U,12,FALSE)),0)</f>
        <v>0</v>
      </c>
      <c r="N1723" s="95" t="s">
        <v>61</v>
      </c>
      <c r="O1723" s="138" t="s">
        <v>63</v>
      </c>
      <c r="P1723" s="76" t="s">
        <v>28</v>
      </c>
      <c r="Q1723" s="95" t="s">
        <v>2729</v>
      </c>
      <c r="R1723" s="76" t="s">
        <v>62</v>
      </c>
    </row>
    <row r="1724" spans="1:18" x14ac:dyDescent="0.2">
      <c r="A1724" s="95" t="s">
        <v>2016</v>
      </c>
      <c r="B1724" s="95" t="s">
        <v>1967</v>
      </c>
      <c r="C1724" s="95" t="s">
        <v>21</v>
      </c>
      <c r="D1724" s="76" t="s">
        <v>59</v>
      </c>
      <c r="E1724" s="95" t="s">
        <v>37</v>
      </c>
      <c r="F1724" s="95" t="s">
        <v>3233</v>
      </c>
      <c r="G1724" s="95" t="s">
        <v>3268</v>
      </c>
      <c r="H1724" s="95" t="s">
        <v>78</v>
      </c>
      <c r="I1724" s="136" t="s">
        <v>3280</v>
      </c>
      <c r="J1724" s="136" t="str">
        <f>LEFT(DLILibrary[[#This Row],[DLI]], 3)</f>
        <v>DLI</v>
      </c>
      <c r="K1724" s="137">
        <f>SUM(K1725:K1729)</f>
        <v>16.5</v>
      </c>
      <c r="L1724" s="137">
        <f>IF(DLILibrary[[#This Row],[DLI/DLR]]="DLI",IF(J1725="DLR",0,DLILibrary[[#This Row],[Value of DLI (in mln)]]),DLILibrary[[#This Row],[Value of DLI (in mln)]])</f>
        <v>0</v>
      </c>
      <c r="M1724" s="239">
        <f>IF(DLILibrary[[#This Row],[DLI/DLR]]="DLI",DLILibrary[[#This Row],[Value of DLI (in mln)]]/(VLOOKUP(DLILibrary[[#This Row],[Project ID]],'RBF Projects'!A:U,12,FALSE)),0)</f>
        <v>5.1083670408158525E-2</v>
      </c>
      <c r="N1724" s="95" t="s">
        <v>61</v>
      </c>
      <c r="O1724" s="138" t="s">
        <v>2759</v>
      </c>
      <c r="P1724" s="76" t="s">
        <v>27</v>
      </c>
      <c r="Q1724" s="95" t="s">
        <v>2729</v>
      </c>
      <c r="R1724" s="76" t="s">
        <v>62</v>
      </c>
    </row>
    <row r="1725" spans="1:18" outlineLevel="1" x14ac:dyDescent="0.2">
      <c r="A1725" s="95" t="s">
        <v>2016</v>
      </c>
      <c r="B1725" s="95" t="s">
        <v>1967</v>
      </c>
      <c r="C1725" s="95" t="s">
        <v>21</v>
      </c>
      <c r="D1725" s="76" t="s">
        <v>59</v>
      </c>
      <c r="E1725" s="95" t="s">
        <v>37</v>
      </c>
      <c r="F1725" s="95" t="s">
        <v>3233</v>
      </c>
      <c r="G1725" s="95" t="s">
        <v>3268</v>
      </c>
      <c r="H1725" s="95" t="s">
        <v>78</v>
      </c>
      <c r="I1725" s="95" t="s">
        <v>2708</v>
      </c>
      <c r="J1725" s="95" t="str">
        <f>LEFT(DLILibrary[[#This Row],[DLI]], 3)</f>
        <v>DLR</v>
      </c>
      <c r="K1725" s="121">
        <v>0.5</v>
      </c>
      <c r="L1725" s="121">
        <f>IF(DLILibrary[[#This Row],[DLI/DLR]]="DLI",IF(J1726="DLR",0,DLILibrary[[#This Row],[Value of DLI (in mln)]]),DLILibrary[[#This Row],[Value of DLI (in mln)]])</f>
        <v>0.5</v>
      </c>
      <c r="M1725" s="239">
        <f>IF(DLILibrary[[#This Row],[DLI/DLR]]="DLI",DLILibrary[[#This Row],[Value of DLI (in mln)]]/(VLOOKUP(DLILibrary[[#This Row],[Project ID]],'RBF Projects'!A:U,12,FALSE)),0)</f>
        <v>0</v>
      </c>
      <c r="N1725" s="95" t="s">
        <v>61</v>
      </c>
      <c r="O1725" s="138" t="s">
        <v>63</v>
      </c>
      <c r="P1725" s="76" t="s">
        <v>29</v>
      </c>
      <c r="Q1725" s="95" t="s">
        <v>2729</v>
      </c>
      <c r="R1725" s="76" t="s">
        <v>62</v>
      </c>
    </row>
    <row r="1726" spans="1:18" outlineLevel="1" x14ac:dyDescent="0.2">
      <c r="A1726" s="95" t="s">
        <v>2016</v>
      </c>
      <c r="B1726" s="95" t="s">
        <v>1967</v>
      </c>
      <c r="C1726" s="95" t="s">
        <v>21</v>
      </c>
      <c r="D1726" s="76" t="s">
        <v>59</v>
      </c>
      <c r="E1726" s="95" t="s">
        <v>37</v>
      </c>
      <c r="F1726" s="95" t="s">
        <v>3233</v>
      </c>
      <c r="G1726" s="95" t="s">
        <v>3268</v>
      </c>
      <c r="H1726" s="95" t="s">
        <v>78</v>
      </c>
      <c r="I1726" s="95" t="s">
        <v>2709</v>
      </c>
      <c r="J1726" s="95" t="str">
        <f>LEFT(DLILibrary[[#This Row],[DLI]], 3)</f>
        <v>DLR</v>
      </c>
      <c r="K1726" s="121">
        <v>2.5</v>
      </c>
      <c r="L1726" s="121">
        <f>IF(DLILibrary[[#This Row],[DLI/DLR]]="DLI",IF(J1727="DLR",0,DLILibrary[[#This Row],[Value of DLI (in mln)]]),DLILibrary[[#This Row],[Value of DLI (in mln)]])</f>
        <v>2.5</v>
      </c>
      <c r="M1726" s="239">
        <f>IF(DLILibrary[[#This Row],[DLI/DLR]]="DLI",DLILibrary[[#This Row],[Value of DLI (in mln)]]/(VLOOKUP(DLILibrary[[#This Row],[Project ID]],'RBF Projects'!A:U,12,FALSE)),0)</f>
        <v>0</v>
      </c>
      <c r="N1726" s="95" t="s">
        <v>61</v>
      </c>
      <c r="O1726" s="138" t="s">
        <v>2742</v>
      </c>
      <c r="P1726" s="76" t="s">
        <v>28</v>
      </c>
      <c r="Q1726" s="95" t="s">
        <v>2729</v>
      </c>
      <c r="R1726" s="76" t="s">
        <v>62</v>
      </c>
    </row>
    <row r="1727" spans="1:18" outlineLevel="1" x14ac:dyDescent="0.2">
      <c r="A1727" s="95" t="s">
        <v>2016</v>
      </c>
      <c r="B1727" s="95" t="s">
        <v>1967</v>
      </c>
      <c r="C1727" s="95" t="s">
        <v>21</v>
      </c>
      <c r="D1727" s="76" t="s">
        <v>59</v>
      </c>
      <c r="E1727" s="95" t="s">
        <v>37</v>
      </c>
      <c r="F1727" s="95" t="s">
        <v>3233</v>
      </c>
      <c r="G1727" s="95" t="s">
        <v>3268</v>
      </c>
      <c r="H1727" s="95" t="s">
        <v>78</v>
      </c>
      <c r="I1727" s="95" t="s">
        <v>2710</v>
      </c>
      <c r="J1727" s="95" t="str">
        <f>LEFT(DLILibrary[[#This Row],[DLI]], 3)</f>
        <v>DLR</v>
      </c>
      <c r="K1727" s="121">
        <v>4.3</v>
      </c>
      <c r="L1727" s="121">
        <f>IF(DLILibrary[[#This Row],[DLI/DLR]]="DLI",IF(J1728="DLR",0,DLILibrary[[#This Row],[Value of DLI (in mln)]]),DLILibrary[[#This Row],[Value of DLI (in mln)]])</f>
        <v>4.3</v>
      </c>
      <c r="M1727" s="239">
        <f>IF(DLILibrary[[#This Row],[DLI/DLR]]="DLI",DLILibrary[[#This Row],[Value of DLI (in mln)]]/(VLOOKUP(DLILibrary[[#This Row],[Project ID]],'RBF Projects'!A:U,12,FALSE)),0)</f>
        <v>0</v>
      </c>
      <c r="N1727" s="95" t="s">
        <v>61</v>
      </c>
      <c r="O1727" s="138" t="s">
        <v>2743</v>
      </c>
      <c r="P1727" s="76" t="s">
        <v>28</v>
      </c>
      <c r="Q1727" s="95" t="s">
        <v>2729</v>
      </c>
      <c r="R1727" s="76" t="s">
        <v>62</v>
      </c>
    </row>
    <row r="1728" spans="1:18" outlineLevel="1" x14ac:dyDescent="0.2">
      <c r="A1728" s="95" t="s">
        <v>2016</v>
      </c>
      <c r="B1728" s="95" t="s">
        <v>1967</v>
      </c>
      <c r="C1728" s="95" t="s">
        <v>21</v>
      </c>
      <c r="D1728" s="76" t="s">
        <v>59</v>
      </c>
      <c r="E1728" s="95" t="s">
        <v>37</v>
      </c>
      <c r="F1728" s="95" t="s">
        <v>3233</v>
      </c>
      <c r="G1728" s="95" t="s">
        <v>3268</v>
      </c>
      <c r="H1728" s="95" t="s">
        <v>78</v>
      </c>
      <c r="I1728" s="95" t="s">
        <v>2711</v>
      </c>
      <c r="J1728" s="95" t="str">
        <f>LEFT(DLILibrary[[#This Row],[DLI]], 3)</f>
        <v>DLR</v>
      </c>
      <c r="K1728" s="121">
        <v>4.5999999999999996</v>
      </c>
      <c r="L1728" s="121">
        <f>IF(DLILibrary[[#This Row],[DLI/DLR]]="DLI",IF(J1729="DLR",0,DLILibrary[[#This Row],[Value of DLI (in mln)]]),DLILibrary[[#This Row],[Value of DLI (in mln)]])</f>
        <v>4.5999999999999996</v>
      </c>
      <c r="M1728" s="239">
        <f>IF(DLILibrary[[#This Row],[DLI/DLR]]="DLI",DLILibrary[[#This Row],[Value of DLI (in mln)]]/(VLOOKUP(DLILibrary[[#This Row],[Project ID]],'RBF Projects'!A:U,12,FALSE)),0)</f>
        <v>0</v>
      </c>
      <c r="N1728" s="95" t="s">
        <v>61</v>
      </c>
      <c r="O1728" s="138" t="s">
        <v>2744</v>
      </c>
      <c r="P1728" s="76" t="s">
        <v>28</v>
      </c>
      <c r="Q1728" s="95" t="s">
        <v>2729</v>
      </c>
      <c r="R1728" s="76" t="s">
        <v>62</v>
      </c>
    </row>
    <row r="1729" spans="1:18" outlineLevel="1" x14ac:dyDescent="0.2">
      <c r="A1729" s="95" t="s">
        <v>2016</v>
      </c>
      <c r="B1729" s="95" t="s">
        <v>1967</v>
      </c>
      <c r="C1729" s="95" t="s">
        <v>21</v>
      </c>
      <c r="D1729" s="76" t="s">
        <v>59</v>
      </c>
      <c r="E1729" s="95" t="s">
        <v>37</v>
      </c>
      <c r="F1729" s="95" t="s">
        <v>3233</v>
      </c>
      <c r="G1729" s="95" t="s">
        <v>3268</v>
      </c>
      <c r="H1729" s="95" t="s">
        <v>78</v>
      </c>
      <c r="I1729" s="95" t="s">
        <v>2712</v>
      </c>
      <c r="J1729" s="95" t="str">
        <f>LEFT(DLILibrary[[#This Row],[DLI]], 3)</f>
        <v>DLR</v>
      </c>
      <c r="K1729" s="121">
        <v>4.5999999999999996</v>
      </c>
      <c r="L1729" s="121">
        <f>IF(DLILibrary[[#This Row],[DLI/DLR]]="DLI",IF(J1730="DLR",0,DLILibrary[[#This Row],[Value of DLI (in mln)]]),DLILibrary[[#This Row],[Value of DLI (in mln)]])</f>
        <v>4.5999999999999996</v>
      </c>
      <c r="M1729" s="239">
        <f>IF(DLILibrary[[#This Row],[DLI/DLR]]="DLI",DLILibrary[[#This Row],[Value of DLI (in mln)]]/(VLOOKUP(DLILibrary[[#This Row],[Project ID]],'RBF Projects'!A:U,12,FALSE)),0)</f>
        <v>0</v>
      </c>
      <c r="N1729" s="95" t="s">
        <v>61</v>
      </c>
      <c r="O1729" s="138" t="s">
        <v>2744</v>
      </c>
      <c r="P1729" s="76" t="s">
        <v>28</v>
      </c>
      <c r="Q1729" s="95" t="s">
        <v>2729</v>
      </c>
      <c r="R1729" s="76" t="s">
        <v>62</v>
      </c>
    </row>
    <row r="1730" spans="1:18" x14ac:dyDescent="0.2">
      <c r="A1730" s="95" t="s">
        <v>2016</v>
      </c>
      <c r="B1730" s="95" t="s">
        <v>1967</v>
      </c>
      <c r="C1730" s="95" t="s">
        <v>21</v>
      </c>
      <c r="D1730" s="76" t="s">
        <v>59</v>
      </c>
      <c r="E1730" s="95" t="s">
        <v>37</v>
      </c>
      <c r="F1730" s="95" t="s">
        <v>2810</v>
      </c>
      <c r="G1730" s="95" t="s">
        <v>2823</v>
      </c>
      <c r="H1730" s="95" t="s">
        <v>78</v>
      </c>
      <c r="I1730" s="136" t="s">
        <v>2713</v>
      </c>
      <c r="J1730" s="136" t="str">
        <f>LEFT(DLILibrary[[#This Row],[DLI]], 3)</f>
        <v>DLI</v>
      </c>
      <c r="K1730" s="137">
        <f>SUM(K1731:K1735)</f>
        <v>14</v>
      </c>
      <c r="L1730" s="137">
        <f>IF(DLILibrary[[#This Row],[DLI/DLR]]="DLI",IF(J1731="DLR",0,DLILibrary[[#This Row],[Value of DLI (in mln)]]),DLILibrary[[#This Row],[Value of DLI (in mln)]])</f>
        <v>0</v>
      </c>
      <c r="M1730" s="239">
        <f>IF(DLILibrary[[#This Row],[DLI/DLR]]="DLI",DLILibrary[[#This Row],[Value of DLI (in mln)]]/(VLOOKUP(DLILibrary[[#This Row],[Project ID]],'RBF Projects'!A:U,12,FALSE)),0)</f>
        <v>4.3343720346316325E-2</v>
      </c>
      <c r="N1730" s="95" t="s">
        <v>61</v>
      </c>
      <c r="O1730" s="138" t="s">
        <v>2759</v>
      </c>
      <c r="P1730" s="76" t="s">
        <v>28</v>
      </c>
      <c r="Q1730" s="95" t="s">
        <v>2746</v>
      </c>
      <c r="R1730" s="76" t="s">
        <v>62</v>
      </c>
    </row>
    <row r="1731" spans="1:18" outlineLevel="1" x14ac:dyDescent="0.2">
      <c r="A1731" s="95" t="s">
        <v>2016</v>
      </c>
      <c r="B1731" s="95" t="s">
        <v>1967</v>
      </c>
      <c r="C1731" s="95" t="s">
        <v>21</v>
      </c>
      <c r="D1731" s="76" t="s">
        <v>59</v>
      </c>
      <c r="E1731" s="95" t="s">
        <v>37</v>
      </c>
      <c r="F1731" s="95" t="s">
        <v>2810</v>
      </c>
      <c r="G1731" s="95" t="s">
        <v>2823</v>
      </c>
      <c r="H1731" s="95" t="s">
        <v>78</v>
      </c>
      <c r="I1731" s="95" t="s">
        <v>2714</v>
      </c>
      <c r="J1731" s="95" t="str">
        <f>LEFT(DLILibrary[[#This Row],[DLI]], 3)</f>
        <v>DLR</v>
      </c>
      <c r="K1731" s="121">
        <v>1.75</v>
      </c>
      <c r="L1731" s="121">
        <f>IF(DLILibrary[[#This Row],[DLI/DLR]]="DLI",IF(J1732="DLR",0,DLILibrary[[#This Row],[Value of DLI (in mln)]]),DLILibrary[[#This Row],[Value of DLI (in mln)]])</f>
        <v>1.75</v>
      </c>
      <c r="M1731" s="239">
        <f>IF(DLILibrary[[#This Row],[DLI/DLR]]="DLI",DLILibrary[[#This Row],[Value of DLI (in mln)]]/(VLOOKUP(DLILibrary[[#This Row],[Project ID]],'RBF Projects'!A:U,12,FALSE)),0)</f>
        <v>0</v>
      </c>
      <c r="N1731" s="95" t="s">
        <v>61</v>
      </c>
      <c r="O1731" s="138" t="s">
        <v>2745</v>
      </c>
      <c r="P1731" s="76" t="s">
        <v>28</v>
      </c>
      <c r="Q1731" s="95" t="s">
        <v>2746</v>
      </c>
      <c r="R1731" s="76" t="s">
        <v>62</v>
      </c>
    </row>
    <row r="1732" spans="1:18" outlineLevel="1" x14ac:dyDescent="0.2">
      <c r="A1732" s="95" t="s">
        <v>2016</v>
      </c>
      <c r="B1732" s="95" t="s">
        <v>1967</v>
      </c>
      <c r="C1732" s="95" t="s">
        <v>21</v>
      </c>
      <c r="D1732" s="76" t="s">
        <v>59</v>
      </c>
      <c r="E1732" s="95" t="s">
        <v>37</v>
      </c>
      <c r="F1732" s="95" t="s">
        <v>2810</v>
      </c>
      <c r="G1732" s="95" t="s">
        <v>2823</v>
      </c>
      <c r="H1732" s="95" t="s">
        <v>78</v>
      </c>
      <c r="I1732" s="95" t="s">
        <v>2715</v>
      </c>
      <c r="J1732" s="95" t="str">
        <f>LEFT(DLILibrary[[#This Row],[DLI]], 3)</f>
        <v>DLR</v>
      </c>
      <c r="K1732" s="121">
        <v>3.5</v>
      </c>
      <c r="L1732" s="121">
        <f>IF(DLILibrary[[#This Row],[DLI/DLR]]="DLI",IF(J1733="DLR",0,DLILibrary[[#This Row],[Value of DLI (in mln)]]),DLILibrary[[#This Row],[Value of DLI (in mln)]])</f>
        <v>3.5</v>
      </c>
      <c r="M1732" s="239">
        <f>IF(DLILibrary[[#This Row],[DLI/DLR]]="DLI",DLILibrary[[#This Row],[Value of DLI (in mln)]]/(VLOOKUP(DLILibrary[[#This Row],[Project ID]],'RBF Projects'!A:U,12,FALSE)),0)</f>
        <v>0</v>
      </c>
      <c r="N1732" s="95" t="s">
        <v>61</v>
      </c>
      <c r="O1732" s="138" t="s">
        <v>2747</v>
      </c>
      <c r="P1732" s="76" t="s">
        <v>28</v>
      </c>
      <c r="Q1732" s="95" t="s">
        <v>2746</v>
      </c>
      <c r="R1732" s="76" t="s">
        <v>62</v>
      </c>
    </row>
    <row r="1733" spans="1:18" outlineLevel="1" x14ac:dyDescent="0.2">
      <c r="A1733" s="95" t="s">
        <v>2016</v>
      </c>
      <c r="B1733" s="95" t="s">
        <v>1967</v>
      </c>
      <c r="C1733" s="95" t="s">
        <v>21</v>
      </c>
      <c r="D1733" s="76" t="s">
        <v>59</v>
      </c>
      <c r="E1733" s="95" t="s">
        <v>37</v>
      </c>
      <c r="F1733" s="95" t="s">
        <v>2810</v>
      </c>
      <c r="G1733" s="95" t="s">
        <v>2823</v>
      </c>
      <c r="H1733" s="95" t="s">
        <v>78</v>
      </c>
      <c r="I1733" s="95" t="s">
        <v>2716</v>
      </c>
      <c r="J1733" s="95" t="str">
        <f>LEFT(DLILibrary[[#This Row],[DLI]], 3)</f>
        <v>DLR</v>
      </c>
      <c r="K1733" s="121">
        <v>3.5</v>
      </c>
      <c r="L1733" s="121">
        <f>IF(DLILibrary[[#This Row],[DLI/DLR]]="DLI",IF(J1734="DLR",0,DLILibrary[[#This Row],[Value of DLI (in mln)]]),DLILibrary[[#This Row],[Value of DLI (in mln)]])</f>
        <v>3.5</v>
      </c>
      <c r="M1733" s="239">
        <f>IF(DLILibrary[[#This Row],[DLI/DLR]]="DLI",DLILibrary[[#This Row],[Value of DLI (in mln)]]/(VLOOKUP(DLILibrary[[#This Row],[Project ID]],'RBF Projects'!A:U,12,FALSE)),0)</f>
        <v>0</v>
      </c>
      <c r="N1733" s="95" t="s">
        <v>61</v>
      </c>
      <c r="O1733" s="138" t="s">
        <v>2747</v>
      </c>
      <c r="P1733" s="76" t="s">
        <v>28</v>
      </c>
      <c r="Q1733" s="95" t="s">
        <v>2746</v>
      </c>
      <c r="R1733" s="76" t="s">
        <v>62</v>
      </c>
    </row>
    <row r="1734" spans="1:18" outlineLevel="1" x14ac:dyDescent="0.2">
      <c r="A1734" s="95" t="s">
        <v>2016</v>
      </c>
      <c r="B1734" s="95" t="s">
        <v>1967</v>
      </c>
      <c r="C1734" s="95" t="s">
        <v>21</v>
      </c>
      <c r="D1734" s="76" t="s">
        <v>59</v>
      </c>
      <c r="E1734" s="95" t="s">
        <v>37</v>
      </c>
      <c r="F1734" s="95" t="s">
        <v>2810</v>
      </c>
      <c r="G1734" s="95" t="s">
        <v>2823</v>
      </c>
      <c r="H1734" s="95" t="s">
        <v>78</v>
      </c>
      <c r="I1734" s="95" t="s">
        <v>2717</v>
      </c>
      <c r="J1734" s="95" t="str">
        <f>LEFT(DLILibrary[[#This Row],[DLI]], 3)</f>
        <v>DLR</v>
      </c>
      <c r="K1734" s="121">
        <v>3.5</v>
      </c>
      <c r="L1734" s="121">
        <f>IF(DLILibrary[[#This Row],[DLI/DLR]]="DLI",IF(J1735="DLR",0,DLILibrary[[#This Row],[Value of DLI (in mln)]]),DLILibrary[[#This Row],[Value of DLI (in mln)]])</f>
        <v>3.5</v>
      </c>
      <c r="M1734" s="239">
        <f>IF(DLILibrary[[#This Row],[DLI/DLR]]="DLI",DLILibrary[[#This Row],[Value of DLI (in mln)]]/(VLOOKUP(DLILibrary[[#This Row],[Project ID]],'RBF Projects'!A:U,12,FALSE)),0)</f>
        <v>0</v>
      </c>
      <c r="N1734" s="95" t="s">
        <v>61</v>
      </c>
      <c r="O1734" s="138" t="s">
        <v>2747</v>
      </c>
      <c r="P1734" s="76" t="s">
        <v>28</v>
      </c>
      <c r="Q1734" s="95" t="s">
        <v>2746</v>
      </c>
      <c r="R1734" s="76" t="s">
        <v>62</v>
      </c>
    </row>
    <row r="1735" spans="1:18" outlineLevel="1" x14ac:dyDescent="0.2">
      <c r="A1735" s="95" t="s">
        <v>2016</v>
      </c>
      <c r="B1735" s="95" t="s">
        <v>1967</v>
      </c>
      <c r="C1735" s="95" t="s">
        <v>21</v>
      </c>
      <c r="D1735" s="76" t="s">
        <v>59</v>
      </c>
      <c r="E1735" s="95" t="s">
        <v>37</v>
      </c>
      <c r="F1735" s="95" t="s">
        <v>2810</v>
      </c>
      <c r="G1735" s="95" t="s">
        <v>2823</v>
      </c>
      <c r="H1735" s="95" t="s">
        <v>78</v>
      </c>
      <c r="I1735" s="95" t="s">
        <v>2718</v>
      </c>
      <c r="J1735" s="95" t="str">
        <f>LEFT(DLILibrary[[#This Row],[DLI]], 3)</f>
        <v>DLR</v>
      </c>
      <c r="K1735" s="121">
        <v>1.75</v>
      </c>
      <c r="L1735" s="121">
        <f>IF(DLILibrary[[#This Row],[DLI/DLR]]="DLI",IF(J1736="DLR",0,DLILibrary[[#This Row],[Value of DLI (in mln)]]),DLILibrary[[#This Row],[Value of DLI (in mln)]])</f>
        <v>1.75</v>
      </c>
      <c r="M1735" s="239">
        <f>IF(DLILibrary[[#This Row],[DLI/DLR]]="DLI",DLILibrary[[#This Row],[Value of DLI (in mln)]]/(VLOOKUP(DLILibrary[[#This Row],[Project ID]],'RBF Projects'!A:U,12,FALSE)),0)</f>
        <v>0</v>
      </c>
      <c r="N1735" s="95" t="s">
        <v>61</v>
      </c>
      <c r="O1735" s="138" t="s">
        <v>2745</v>
      </c>
      <c r="P1735" s="76" t="s">
        <v>28</v>
      </c>
      <c r="Q1735" s="95" t="s">
        <v>2746</v>
      </c>
      <c r="R1735" s="76" t="s">
        <v>62</v>
      </c>
    </row>
    <row r="1736" spans="1:18" x14ac:dyDescent="0.2">
      <c r="A1736" s="95" t="s">
        <v>2016</v>
      </c>
      <c r="B1736" s="95" t="s">
        <v>1967</v>
      </c>
      <c r="C1736" s="95" t="s">
        <v>21</v>
      </c>
      <c r="D1736" s="76" t="s">
        <v>59</v>
      </c>
      <c r="E1736" s="95" t="s">
        <v>37</v>
      </c>
      <c r="F1736" s="95" t="s">
        <v>3236</v>
      </c>
      <c r="G1736" s="95" t="s">
        <v>3504</v>
      </c>
      <c r="H1736" s="95" t="s">
        <v>78</v>
      </c>
      <c r="I1736" s="136" t="s">
        <v>3529</v>
      </c>
      <c r="J1736" s="136" t="str">
        <f>LEFT(DLILibrary[[#This Row],[DLI]], 3)</f>
        <v>DLI</v>
      </c>
      <c r="K1736" s="137">
        <f>SUM(K1737:K1740)</f>
        <v>49.999999999999993</v>
      </c>
      <c r="L1736" s="137">
        <f>IF(DLILibrary[[#This Row],[DLI/DLR]]="DLI",IF(J1737="DLR",0,DLILibrary[[#This Row],[Value of DLI (in mln)]]),DLILibrary[[#This Row],[Value of DLI (in mln)]])</f>
        <v>0</v>
      </c>
      <c r="M1736" s="239">
        <f>IF(DLILibrary[[#This Row],[DLI/DLR]]="DLI",DLILibrary[[#This Row],[Value of DLI (in mln)]]/(VLOOKUP(DLILibrary[[#This Row],[Project ID]],'RBF Projects'!A:U,12,FALSE)),0)</f>
        <v>0.15479900123684398</v>
      </c>
      <c r="N1736" s="95" t="s">
        <v>61</v>
      </c>
      <c r="O1736" s="138" t="s">
        <v>2759</v>
      </c>
      <c r="P1736" s="76" t="s">
        <v>28</v>
      </c>
      <c r="Q1736" s="95" t="s">
        <v>2749</v>
      </c>
      <c r="R1736" s="76" t="s">
        <v>62</v>
      </c>
    </row>
    <row r="1737" spans="1:18" outlineLevel="1" x14ac:dyDescent="0.2">
      <c r="A1737" s="95" t="s">
        <v>2016</v>
      </c>
      <c r="B1737" s="95" t="s">
        <v>1967</v>
      </c>
      <c r="C1737" s="95" t="s">
        <v>21</v>
      </c>
      <c r="D1737" s="76" t="s">
        <v>59</v>
      </c>
      <c r="E1737" s="95" t="s">
        <v>37</v>
      </c>
      <c r="F1737" s="95" t="s">
        <v>3236</v>
      </c>
      <c r="G1737" s="95" t="s">
        <v>3504</v>
      </c>
      <c r="H1737" s="95" t="s">
        <v>78</v>
      </c>
      <c r="I1737" s="95" t="s">
        <v>2719</v>
      </c>
      <c r="J1737" s="95" t="str">
        <f>LEFT(DLILibrary[[#This Row],[DLI]], 3)</f>
        <v>DLR</v>
      </c>
      <c r="K1737" s="121">
        <v>12.9</v>
      </c>
      <c r="L1737" s="121">
        <f>IF(DLILibrary[[#This Row],[DLI/DLR]]="DLI",IF(J1738="DLR",0,DLILibrary[[#This Row],[Value of DLI (in mln)]]),DLILibrary[[#This Row],[Value of DLI (in mln)]])</f>
        <v>12.9</v>
      </c>
      <c r="M1737" s="239">
        <f>IF(DLILibrary[[#This Row],[DLI/DLR]]="DLI",DLILibrary[[#This Row],[Value of DLI (in mln)]]/(VLOOKUP(DLILibrary[[#This Row],[Project ID]],'RBF Projects'!A:U,12,FALSE)),0)</f>
        <v>0</v>
      </c>
      <c r="N1737" s="95" t="s">
        <v>61</v>
      </c>
      <c r="O1737" s="138" t="s">
        <v>2748</v>
      </c>
      <c r="P1737" s="76" t="s">
        <v>28</v>
      </c>
      <c r="Q1737" s="95" t="s">
        <v>2749</v>
      </c>
      <c r="R1737" s="76" t="s">
        <v>62</v>
      </c>
    </row>
    <row r="1738" spans="1:18" outlineLevel="1" x14ac:dyDescent="0.2">
      <c r="A1738" s="95" t="s">
        <v>2016</v>
      </c>
      <c r="B1738" s="95" t="s">
        <v>1967</v>
      </c>
      <c r="C1738" s="95" t="s">
        <v>21</v>
      </c>
      <c r="D1738" s="76" t="s">
        <v>59</v>
      </c>
      <c r="E1738" s="95" t="s">
        <v>37</v>
      </c>
      <c r="F1738" s="95" t="s">
        <v>3236</v>
      </c>
      <c r="G1738" s="95" t="s">
        <v>3504</v>
      </c>
      <c r="H1738" s="95" t="s">
        <v>78</v>
      </c>
      <c r="I1738" s="95" t="s">
        <v>2720</v>
      </c>
      <c r="J1738" s="95" t="str">
        <f>LEFT(DLILibrary[[#This Row],[DLI]], 3)</f>
        <v>DLR</v>
      </c>
      <c r="K1738" s="121">
        <v>15.25</v>
      </c>
      <c r="L1738" s="121">
        <f>IF(DLILibrary[[#This Row],[DLI/DLR]]="DLI",IF(J1739="DLR",0,DLILibrary[[#This Row],[Value of DLI (in mln)]]),DLILibrary[[#This Row],[Value of DLI (in mln)]])</f>
        <v>15.25</v>
      </c>
      <c r="M1738" s="239">
        <f>IF(DLILibrary[[#This Row],[DLI/DLR]]="DLI",DLILibrary[[#This Row],[Value of DLI (in mln)]]/(VLOOKUP(DLILibrary[[#This Row],[Project ID]],'RBF Projects'!A:U,12,FALSE)),0)</f>
        <v>0</v>
      </c>
      <c r="N1738" s="95" t="s">
        <v>61</v>
      </c>
      <c r="O1738" s="138" t="s">
        <v>2750</v>
      </c>
      <c r="P1738" s="76" t="s">
        <v>28</v>
      </c>
      <c r="Q1738" s="95" t="s">
        <v>2749</v>
      </c>
      <c r="R1738" s="76" t="s">
        <v>62</v>
      </c>
    </row>
    <row r="1739" spans="1:18" outlineLevel="1" x14ac:dyDescent="0.2">
      <c r="A1739" s="95" t="s">
        <v>2016</v>
      </c>
      <c r="B1739" s="95" t="s">
        <v>1967</v>
      </c>
      <c r="C1739" s="95" t="s">
        <v>21</v>
      </c>
      <c r="D1739" s="76" t="s">
        <v>59</v>
      </c>
      <c r="E1739" s="95" t="s">
        <v>37</v>
      </c>
      <c r="F1739" s="95" t="s">
        <v>3236</v>
      </c>
      <c r="G1739" s="95" t="s">
        <v>3504</v>
      </c>
      <c r="H1739" s="95" t="s">
        <v>78</v>
      </c>
      <c r="I1739" s="95" t="s">
        <v>2721</v>
      </c>
      <c r="J1739" s="95" t="str">
        <f>LEFT(DLILibrary[[#This Row],[DLI]], 3)</f>
        <v>DLR</v>
      </c>
      <c r="K1739" s="121">
        <v>13.45</v>
      </c>
      <c r="L1739" s="121">
        <f>IF(DLILibrary[[#This Row],[DLI/DLR]]="DLI",IF(J1740="DLR",0,DLILibrary[[#This Row],[Value of DLI (in mln)]]),DLILibrary[[#This Row],[Value of DLI (in mln)]])</f>
        <v>13.45</v>
      </c>
      <c r="M1739" s="239">
        <f>IF(DLILibrary[[#This Row],[DLI/DLR]]="DLI",DLILibrary[[#This Row],[Value of DLI (in mln)]]/(VLOOKUP(DLILibrary[[#This Row],[Project ID]],'RBF Projects'!A:U,12,FALSE)),0)</f>
        <v>0</v>
      </c>
      <c r="N1739" s="95" t="s">
        <v>61</v>
      </c>
      <c r="O1739" s="138" t="s">
        <v>2751</v>
      </c>
      <c r="P1739" s="76" t="s">
        <v>28</v>
      </c>
      <c r="Q1739" s="95" t="s">
        <v>2749</v>
      </c>
      <c r="R1739" s="76" t="s">
        <v>62</v>
      </c>
    </row>
    <row r="1740" spans="1:18" outlineLevel="1" x14ac:dyDescent="0.2">
      <c r="A1740" s="95" t="s">
        <v>2016</v>
      </c>
      <c r="B1740" s="95" t="s">
        <v>1967</v>
      </c>
      <c r="C1740" s="95" t="s">
        <v>21</v>
      </c>
      <c r="D1740" s="76" t="s">
        <v>59</v>
      </c>
      <c r="E1740" s="95" t="s">
        <v>37</v>
      </c>
      <c r="F1740" s="95" t="s">
        <v>3236</v>
      </c>
      <c r="G1740" s="95" t="s">
        <v>3504</v>
      </c>
      <c r="H1740" s="95" t="s">
        <v>78</v>
      </c>
      <c r="I1740" s="95" t="s">
        <v>2722</v>
      </c>
      <c r="J1740" s="95" t="str">
        <f>LEFT(DLILibrary[[#This Row],[DLI]], 3)</f>
        <v>DLR</v>
      </c>
      <c r="K1740" s="121">
        <v>8.4</v>
      </c>
      <c r="L1740" s="121">
        <f>IF(DLILibrary[[#This Row],[DLI/DLR]]="DLI",IF(J1741="DLR",0,DLILibrary[[#This Row],[Value of DLI (in mln)]]),DLILibrary[[#This Row],[Value of DLI (in mln)]])</f>
        <v>8.4</v>
      </c>
      <c r="M1740" s="239">
        <f>IF(DLILibrary[[#This Row],[DLI/DLR]]="DLI",DLILibrary[[#This Row],[Value of DLI (in mln)]]/(VLOOKUP(DLILibrary[[#This Row],[Project ID]],'RBF Projects'!A:U,12,FALSE)),0)</f>
        <v>0</v>
      </c>
      <c r="N1740" s="95" t="s">
        <v>61</v>
      </c>
      <c r="O1740" s="138" t="s">
        <v>2752</v>
      </c>
      <c r="P1740" s="76" t="s">
        <v>28</v>
      </c>
      <c r="Q1740" s="95" t="s">
        <v>2749</v>
      </c>
      <c r="R1740" s="76" t="s">
        <v>62</v>
      </c>
    </row>
    <row r="1741" spans="1:18" x14ac:dyDescent="0.2">
      <c r="A1741" s="95" t="s">
        <v>2016</v>
      </c>
      <c r="B1741" s="95" t="s">
        <v>1967</v>
      </c>
      <c r="C1741" s="95" t="s">
        <v>21</v>
      </c>
      <c r="D1741" s="76" t="s">
        <v>59</v>
      </c>
      <c r="E1741" s="95" t="s">
        <v>37</v>
      </c>
      <c r="F1741" s="95" t="s">
        <v>3236</v>
      </c>
      <c r="G1741" s="95" t="s">
        <v>3504</v>
      </c>
      <c r="H1741" s="95" t="s">
        <v>78</v>
      </c>
      <c r="I1741" s="136" t="s">
        <v>2723</v>
      </c>
      <c r="J1741" s="136" t="str">
        <f>LEFT(DLILibrary[[#This Row],[DLI]], 3)</f>
        <v>DLI</v>
      </c>
      <c r="K1741" s="137">
        <f>SUM(K1742:K1746)</f>
        <v>70</v>
      </c>
      <c r="L1741" s="137">
        <f>IF(DLILibrary[[#This Row],[DLI/DLR]]="DLI",IF(J1742="DLR",0,DLILibrary[[#This Row],[Value of DLI (in mln)]]),DLILibrary[[#This Row],[Value of DLI (in mln)]])</f>
        <v>0</v>
      </c>
      <c r="M1741" s="239">
        <f>IF(DLILibrary[[#This Row],[DLI/DLR]]="DLI",DLILibrary[[#This Row],[Value of DLI (in mln)]]/(VLOOKUP(DLILibrary[[#This Row],[Project ID]],'RBF Projects'!A:U,12,FALSE)),0)</f>
        <v>0.21671860173158161</v>
      </c>
      <c r="N1741" s="95" t="s">
        <v>61</v>
      </c>
      <c r="O1741" s="138" t="s">
        <v>2759</v>
      </c>
      <c r="P1741" s="76" t="s">
        <v>28</v>
      </c>
      <c r="Q1741" s="95" t="s">
        <v>2729</v>
      </c>
      <c r="R1741" s="76" t="s">
        <v>62</v>
      </c>
    </row>
    <row r="1742" spans="1:18" outlineLevel="1" x14ac:dyDescent="0.2">
      <c r="A1742" s="95" t="s">
        <v>2016</v>
      </c>
      <c r="B1742" s="95" t="s">
        <v>1967</v>
      </c>
      <c r="C1742" s="95" t="s">
        <v>21</v>
      </c>
      <c r="D1742" s="76" t="s">
        <v>59</v>
      </c>
      <c r="E1742" s="95" t="s">
        <v>37</v>
      </c>
      <c r="F1742" s="95" t="s">
        <v>3236</v>
      </c>
      <c r="G1742" s="95" t="s">
        <v>3504</v>
      </c>
      <c r="H1742" s="95" t="s">
        <v>78</v>
      </c>
      <c r="I1742" s="95" t="s">
        <v>2724</v>
      </c>
      <c r="J1742" s="95" t="str">
        <f>LEFT(DLILibrary[[#This Row],[DLI]], 3)</f>
        <v>DLR</v>
      </c>
      <c r="K1742" s="121">
        <v>14</v>
      </c>
      <c r="L1742" s="121">
        <f>IF(DLILibrary[[#This Row],[DLI/DLR]]="DLI",IF(J1743="DLR",0,DLILibrary[[#This Row],[Value of DLI (in mln)]]),DLILibrary[[#This Row],[Value of DLI (in mln)]])</f>
        <v>14</v>
      </c>
      <c r="M1742" s="239">
        <f>IF(DLILibrary[[#This Row],[DLI/DLR]]="DLI",DLILibrary[[#This Row],[Value of DLI (in mln)]]/(VLOOKUP(DLILibrary[[#This Row],[Project ID]],'RBF Projects'!A:U,12,FALSE)),0)</f>
        <v>0</v>
      </c>
      <c r="N1742" s="95" t="s">
        <v>61</v>
      </c>
      <c r="O1742" s="138" t="s">
        <v>2753</v>
      </c>
      <c r="P1742" s="76" t="s">
        <v>28</v>
      </c>
      <c r="Q1742" s="95" t="s">
        <v>2729</v>
      </c>
      <c r="R1742" s="76" t="s">
        <v>62</v>
      </c>
    </row>
    <row r="1743" spans="1:18" outlineLevel="1" x14ac:dyDescent="0.2">
      <c r="A1743" s="95" t="s">
        <v>2016</v>
      </c>
      <c r="B1743" s="95" t="s">
        <v>1967</v>
      </c>
      <c r="C1743" s="95" t="s">
        <v>21</v>
      </c>
      <c r="D1743" s="76" t="s">
        <v>59</v>
      </c>
      <c r="E1743" s="95" t="s">
        <v>37</v>
      </c>
      <c r="F1743" s="95" t="s">
        <v>3236</v>
      </c>
      <c r="G1743" s="95" t="s">
        <v>3504</v>
      </c>
      <c r="H1743" s="95" t="s">
        <v>78</v>
      </c>
      <c r="I1743" s="45" t="s">
        <v>2725</v>
      </c>
      <c r="J1743" s="95" t="str">
        <f>LEFT(DLILibrary[[#This Row],[DLI]], 3)</f>
        <v>DLR</v>
      </c>
      <c r="K1743" s="121">
        <v>14</v>
      </c>
      <c r="L1743" s="121">
        <f>IF(DLILibrary[[#This Row],[DLI/DLR]]="DLI",IF(J1744="DLR",0,DLILibrary[[#This Row],[Value of DLI (in mln)]]),DLILibrary[[#This Row],[Value of DLI (in mln)]])</f>
        <v>14</v>
      </c>
      <c r="M1743" s="239">
        <f>IF(DLILibrary[[#This Row],[DLI/DLR]]="DLI",DLILibrary[[#This Row],[Value of DLI (in mln)]]/(VLOOKUP(DLILibrary[[#This Row],[Project ID]],'RBF Projects'!A:U,12,FALSE)),0)</f>
        <v>0</v>
      </c>
      <c r="N1743" s="95" t="s">
        <v>61</v>
      </c>
      <c r="O1743" s="138" t="s">
        <v>2754</v>
      </c>
      <c r="P1743" s="76" t="s">
        <v>28</v>
      </c>
      <c r="Q1743" s="95" t="s">
        <v>2729</v>
      </c>
      <c r="R1743" s="76" t="s">
        <v>62</v>
      </c>
    </row>
    <row r="1744" spans="1:18" outlineLevel="1" x14ac:dyDescent="0.2">
      <c r="A1744" s="95" t="s">
        <v>2016</v>
      </c>
      <c r="B1744" s="95" t="s">
        <v>1967</v>
      </c>
      <c r="C1744" s="95" t="s">
        <v>21</v>
      </c>
      <c r="D1744" s="76" t="s">
        <v>59</v>
      </c>
      <c r="E1744" s="95" t="s">
        <v>37</v>
      </c>
      <c r="F1744" s="95" t="s">
        <v>3236</v>
      </c>
      <c r="G1744" s="95" t="s">
        <v>3504</v>
      </c>
      <c r="H1744" s="95" t="s">
        <v>78</v>
      </c>
      <c r="I1744" s="45" t="s">
        <v>2726</v>
      </c>
      <c r="J1744" s="95" t="str">
        <f>LEFT(DLILibrary[[#This Row],[DLI]], 3)</f>
        <v>DLR</v>
      </c>
      <c r="K1744" s="121">
        <v>14</v>
      </c>
      <c r="L1744" s="121">
        <f>IF(DLILibrary[[#This Row],[DLI/DLR]]="DLI",IF(J1745="DLR",0,DLILibrary[[#This Row],[Value of DLI (in mln)]]),DLILibrary[[#This Row],[Value of DLI (in mln)]])</f>
        <v>14</v>
      </c>
      <c r="M1744" s="239">
        <f>IF(DLILibrary[[#This Row],[DLI/DLR]]="DLI",DLILibrary[[#This Row],[Value of DLI (in mln)]]/(VLOOKUP(DLILibrary[[#This Row],[Project ID]],'RBF Projects'!A:U,12,FALSE)),0)</f>
        <v>0</v>
      </c>
      <c r="N1744" s="95" t="s">
        <v>61</v>
      </c>
      <c r="O1744" s="138" t="s">
        <v>2755</v>
      </c>
      <c r="P1744" s="76" t="s">
        <v>28</v>
      </c>
      <c r="Q1744" s="95" t="s">
        <v>2729</v>
      </c>
      <c r="R1744" s="76" t="s">
        <v>62</v>
      </c>
    </row>
    <row r="1745" spans="1:18" outlineLevel="1" x14ac:dyDescent="0.2">
      <c r="A1745" s="95" t="s">
        <v>2016</v>
      </c>
      <c r="B1745" s="95" t="s">
        <v>1967</v>
      </c>
      <c r="C1745" s="95" t="s">
        <v>21</v>
      </c>
      <c r="D1745" s="76" t="s">
        <v>59</v>
      </c>
      <c r="E1745" s="95" t="s">
        <v>37</v>
      </c>
      <c r="F1745" s="95" t="s">
        <v>3236</v>
      </c>
      <c r="G1745" s="95" t="s">
        <v>3504</v>
      </c>
      <c r="H1745" s="95" t="s">
        <v>78</v>
      </c>
      <c r="I1745" s="45" t="s">
        <v>2727</v>
      </c>
      <c r="J1745" s="95" t="str">
        <f>LEFT(DLILibrary[[#This Row],[DLI]], 3)</f>
        <v>DLR</v>
      </c>
      <c r="K1745" s="121">
        <v>14</v>
      </c>
      <c r="L1745" s="121">
        <f>IF(DLILibrary[[#This Row],[DLI/DLR]]="DLI",IF(J1746="DLR",0,DLILibrary[[#This Row],[Value of DLI (in mln)]]),DLILibrary[[#This Row],[Value of DLI (in mln)]])</f>
        <v>14</v>
      </c>
      <c r="M1745" s="239">
        <f>IF(DLILibrary[[#This Row],[DLI/DLR]]="DLI",DLILibrary[[#This Row],[Value of DLI (in mln)]]/(VLOOKUP(DLILibrary[[#This Row],[Project ID]],'RBF Projects'!A:U,12,FALSE)),0)</f>
        <v>0</v>
      </c>
      <c r="N1745" s="95" t="s">
        <v>61</v>
      </c>
      <c r="O1745" s="138" t="s">
        <v>2756</v>
      </c>
      <c r="P1745" s="76" t="s">
        <v>28</v>
      </c>
      <c r="Q1745" s="95" t="s">
        <v>2729</v>
      </c>
      <c r="R1745" s="76" t="s">
        <v>62</v>
      </c>
    </row>
    <row r="1746" spans="1:18" outlineLevel="1" x14ac:dyDescent="0.2">
      <c r="A1746" s="95" t="s">
        <v>2016</v>
      </c>
      <c r="B1746" s="95" t="s">
        <v>1967</v>
      </c>
      <c r="C1746" s="95" t="s">
        <v>21</v>
      </c>
      <c r="D1746" s="76" t="s">
        <v>59</v>
      </c>
      <c r="E1746" s="95" t="s">
        <v>37</v>
      </c>
      <c r="F1746" s="95" t="s">
        <v>3236</v>
      </c>
      <c r="G1746" s="95" t="s">
        <v>3504</v>
      </c>
      <c r="H1746" s="95" t="s">
        <v>78</v>
      </c>
      <c r="I1746" s="45" t="s">
        <v>2728</v>
      </c>
      <c r="J1746" s="95" t="str">
        <f>LEFT(DLILibrary[[#This Row],[DLI]], 3)</f>
        <v>DLR</v>
      </c>
      <c r="K1746" s="121">
        <v>14</v>
      </c>
      <c r="L1746" s="121">
        <f>IF(DLILibrary[[#This Row],[DLI/DLR]]="DLI",IF(J1747="DLR",0,DLILibrary[[#This Row],[Value of DLI (in mln)]]),DLILibrary[[#This Row],[Value of DLI (in mln)]])</f>
        <v>14</v>
      </c>
      <c r="M1746" s="239">
        <f>IF(DLILibrary[[#This Row],[DLI/DLR]]="DLI",DLILibrary[[#This Row],[Value of DLI (in mln)]]/(VLOOKUP(DLILibrary[[#This Row],[Project ID]],'RBF Projects'!A:U,12,FALSE)),0)</f>
        <v>0</v>
      </c>
      <c r="N1746" s="95" t="s">
        <v>61</v>
      </c>
      <c r="O1746" s="138" t="s">
        <v>2757</v>
      </c>
      <c r="P1746" s="76" t="s">
        <v>28</v>
      </c>
      <c r="Q1746" s="95" t="s">
        <v>2729</v>
      </c>
      <c r="R1746" s="76" t="s">
        <v>62</v>
      </c>
    </row>
    <row r="1747" spans="1:18" s="78" customFormat="1" ht="16" x14ac:dyDescent="0.2">
      <c r="A1747" s="78" t="s">
        <v>132</v>
      </c>
      <c r="B1747" s="77" t="s">
        <v>153</v>
      </c>
      <c r="C1747" s="151" t="s">
        <v>21</v>
      </c>
      <c r="D1747" s="77" t="s">
        <v>58</v>
      </c>
      <c r="E1747" s="78" t="s">
        <v>102</v>
      </c>
      <c r="F1747" s="78" t="s">
        <v>3232</v>
      </c>
      <c r="G1747" s="78" t="s">
        <v>2831</v>
      </c>
      <c r="H1747" s="78" t="s">
        <v>352</v>
      </c>
      <c r="I1747" s="129" t="s">
        <v>14110</v>
      </c>
      <c r="J1747" s="130" t="str">
        <f>LEFT(DLILibrary[[#This Row],[DLI]], 3)</f>
        <v>DLI</v>
      </c>
      <c r="K1747" s="131">
        <v>50</v>
      </c>
      <c r="L1747" s="131">
        <f>IF(DLILibrary[[#This Row],[DLI/DLR]]="DLI",IF(J1748="DLR",0,DLILibrary[[#This Row],[Value of DLI (in mln)]]),DLILibrary[[#This Row],[Value of DLI (in mln)]])</f>
        <v>0</v>
      </c>
      <c r="M1747" s="239">
        <f>IF(DLILibrary[[#This Row],[DLI/DLR]]="DLI",DLILibrary[[#This Row],[Value of DLI (in mln)]]/(VLOOKUP(DLILibrary[[#This Row],[Project ID]],'RBF Projects'!A:U,12,FALSE)),0)</f>
        <v>0.10526315789473684</v>
      </c>
      <c r="N1747" s="78" t="s">
        <v>61</v>
      </c>
      <c r="O1747" s="78" t="s">
        <v>2759</v>
      </c>
      <c r="P1747" s="77" t="s">
        <v>28</v>
      </c>
      <c r="Q1747" s="78" t="s">
        <v>14152</v>
      </c>
      <c r="R1747" s="77" t="s">
        <v>62</v>
      </c>
    </row>
    <row r="1748" spans="1:18" ht="16" x14ac:dyDescent="0.2">
      <c r="A1748" s="95" t="s">
        <v>132</v>
      </c>
      <c r="B1748" s="76" t="s">
        <v>153</v>
      </c>
      <c r="C1748" s="44" t="s">
        <v>21</v>
      </c>
      <c r="D1748" s="76" t="s">
        <v>58</v>
      </c>
      <c r="E1748" s="95" t="s">
        <v>102</v>
      </c>
      <c r="F1748" s="95" t="s">
        <v>3232</v>
      </c>
      <c r="G1748" s="95" t="s">
        <v>2831</v>
      </c>
      <c r="H1748" s="95" t="s">
        <v>352</v>
      </c>
      <c r="I1748" s="45" t="s">
        <v>14111</v>
      </c>
      <c r="J1748" s="95" t="str">
        <f>LEFT(DLILibrary[[#This Row],[DLI]], 3)</f>
        <v>DLR</v>
      </c>
      <c r="K1748" s="121">
        <v>7</v>
      </c>
      <c r="L1748" s="121">
        <f>IF(DLILibrary[[#This Row],[DLI/DLR]]="DLI",IF(J1749="DLR",0,DLILibrary[[#This Row],[Value of DLI (in mln)]]),DLILibrary[[#This Row],[Value of DLI (in mln)]])</f>
        <v>7</v>
      </c>
      <c r="M1748" s="239">
        <f>IF(DLILibrary[[#This Row],[DLI/DLR]]="DLI",DLILibrary[[#This Row],[Value of DLI (in mln)]]/(VLOOKUP(DLILibrary[[#This Row],[Project ID]],'RBF Projects'!A:U,12,FALSE)),0)</f>
        <v>0</v>
      </c>
      <c r="N1748" s="95" t="s">
        <v>61</v>
      </c>
      <c r="O1748" s="95" t="s">
        <v>14116</v>
      </c>
      <c r="P1748" s="76" t="s">
        <v>28</v>
      </c>
      <c r="Q1748" s="95" t="s">
        <v>14153</v>
      </c>
      <c r="R1748" s="76" t="s">
        <v>62</v>
      </c>
    </row>
    <row r="1749" spans="1:18" ht="16" x14ac:dyDescent="0.2">
      <c r="A1749" s="95" t="s">
        <v>132</v>
      </c>
      <c r="B1749" s="76" t="s">
        <v>153</v>
      </c>
      <c r="C1749" s="44" t="s">
        <v>21</v>
      </c>
      <c r="D1749" s="76" t="s">
        <v>58</v>
      </c>
      <c r="E1749" s="95" t="s">
        <v>102</v>
      </c>
      <c r="F1749" s="95" t="s">
        <v>3232</v>
      </c>
      <c r="G1749" s="95" t="s">
        <v>2831</v>
      </c>
      <c r="H1749" s="95" t="s">
        <v>352</v>
      </c>
      <c r="I1749" s="45" t="s">
        <v>14112</v>
      </c>
      <c r="J1749" s="95" t="str">
        <f>LEFT(DLILibrary[[#This Row],[DLI]], 3)</f>
        <v>DLR</v>
      </c>
      <c r="K1749" s="121">
        <v>7</v>
      </c>
      <c r="L1749" s="121">
        <f>IF(DLILibrary[[#This Row],[DLI/DLR]]="DLI",IF(J1750="DLR",0,DLILibrary[[#This Row],[Value of DLI (in mln)]]),DLILibrary[[#This Row],[Value of DLI (in mln)]])</f>
        <v>7</v>
      </c>
      <c r="M1749" s="239">
        <f>IF(DLILibrary[[#This Row],[DLI/DLR]]="DLI",DLILibrary[[#This Row],[Value of DLI (in mln)]]/(VLOOKUP(DLILibrary[[#This Row],[Project ID]],'RBF Projects'!A:U,12,FALSE)),0)</f>
        <v>0</v>
      </c>
      <c r="N1749" s="95" t="s">
        <v>61</v>
      </c>
      <c r="O1749" s="95" t="s">
        <v>14116</v>
      </c>
      <c r="P1749" s="76" t="s">
        <v>28</v>
      </c>
      <c r="Q1749" s="95" t="s">
        <v>14154</v>
      </c>
      <c r="R1749" s="76" t="s">
        <v>62</v>
      </c>
    </row>
    <row r="1750" spans="1:18" ht="16" x14ac:dyDescent="0.2">
      <c r="A1750" s="95" t="s">
        <v>132</v>
      </c>
      <c r="B1750" s="76" t="s">
        <v>153</v>
      </c>
      <c r="C1750" s="44" t="s">
        <v>21</v>
      </c>
      <c r="D1750" s="76" t="s">
        <v>58</v>
      </c>
      <c r="E1750" s="95" t="s">
        <v>102</v>
      </c>
      <c r="F1750" s="95" t="s">
        <v>3232</v>
      </c>
      <c r="G1750" s="95" t="s">
        <v>2831</v>
      </c>
      <c r="H1750" s="95" t="s">
        <v>352</v>
      </c>
      <c r="I1750" s="45" t="s">
        <v>14113</v>
      </c>
      <c r="J1750" s="95" t="str">
        <f>LEFT(DLILibrary[[#This Row],[DLI]], 3)</f>
        <v>DLR</v>
      </c>
      <c r="K1750" s="121">
        <v>6</v>
      </c>
      <c r="L1750" s="121">
        <f>IF(DLILibrary[[#This Row],[DLI/DLR]]="DLI",IF(J1751="DLR",0,DLILibrary[[#This Row],[Value of DLI (in mln)]]),DLILibrary[[#This Row],[Value of DLI (in mln)]])</f>
        <v>6</v>
      </c>
      <c r="M1750" s="239">
        <f>IF(DLILibrary[[#This Row],[DLI/DLR]]="DLI",DLILibrary[[#This Row],[Value of DLI (in mln)]]/(VLOOKUP(DLILibrary[[#This Row],[Project ID]],'RBF Projects'!A:U,12,FALSE)),0)</f>
        <v>0</v>
      </c>
      <c r="N1750" s="95" t="s">
        <v>61</v>
      </c>
      <c r="O1750" s="95" t="s">
        <v>14116</v>
      </c>
      <c r="P1750" s="76" t="s">
        <v>28</v>
      </c>
      <c r="Q1750" s="95" t="s">
        <v>14155</v>
      </c>
      <c r="R1750" s="76" t="s">
        <v>62</v>
      </c>
    </row>
    <row r="1751" spans="1:18" ht="16" x14ac:dyDescent="0.2">
      <c r="A1751" s="95" t="s">
        <v>132</v>
      </c>
      <c r="B1751" s="76" t="s">
        <v>153</v>
      </c>
      <c r="C1751" s="44" t="s">
        <v>21</v>
      </c>
      <c r="D1751" s="76" t="s">
        <v>58</v>
      </c>
      <c r="E1751" s="95" t="s">
        <v>102</v>
      </c>
      <c r="F1751" s="95" t="s">
        <v>3232</v>
      </c>
      <c r="G1751" s="95" t="s">
        <v>2831</v>
      </c>
      <c r="H1751" s="95" t="s">
        <v>352</v>
      </c>
      <c r="I1751" s="45" t="s">
        <v>14114</v>
      </c>
      <c r="J1751" s="95" t="str">
        <f>LEFT(DLILibrary[[#This Row],[DLI]], 3)</f>
        <v>DLR</v>
      </c>
      <c r="K1751" s="121">
        <v>30</v>
      </c>
      <c r="L1751" s="121">
        <f>IF(DLILibrary[[#This Row],[DLI/DLR]]="DLI",IF(J1752="DLR",0,DLILibrary[[#This Row],[Value of DLI (in mln)]]),DLILibrary[[#This Row],[Value of DLI (in mln)]])</f>
        <v>30</v>
      </c>
      <c r="M1751" s="239">
        <f>IF(DLILibrary[[#This Row],[DLI/DLR]]="DLI",DLILibrary[[#This Row],[Value of DLI (in mln)]]/(VLOOKUP(DLILibrary[[#This Row],[Project ID]],'RBF Projects'!A:U,12,FALSE)),0)</f>
        <v>0</v>
      </c>
      <c r="N1751" s="95" t="s">
        <v>61</v>
      </c>
      <c r="O1751" s="95" t="s">
        <v>14115</v>
      </c>
      <c r="P1751" s="76" t="s">
        <v>28</v>
      </c>
      <c r="Q1751" s="95" t="s">
        <v>14156</v>
      </c>
      <c r="R1751" s="76" t="s">
        <v>62</v>
      </c>
    </row>
    <row r="1752" spans="1:18" ht="16" x14ac:dyDescent="0.2">
      <c r="A1752" s="95" t="s">
        <v>132</v>
      </c>
      <c r="B1752" s="76" t="s">
        <v>153</v>
      </c>
      <c r="C1752" s="44" t="s">
        <v>21</v>
      </c>
      <c r="D1752" s="76" t="s">
        <v>58</v>
      </c>
      <c r="E1752" s="95" t="s">
        <v>102</v>
      </c>
      <c r="F1752" s="95" t="s">
        <v>3230</v>
      </c>
      <c r="G1752" s="95" t="s">
        <v>3293</v>
      </c>
      <c r="H1752" s="95" t="s">
        <v>352</v>
      </c>
      <c r="I1752" s="135" t="s">
        <v>14117</v>
      </c>
      <c r="J1752" s="136" t="str">
        <f>LEFT(DLILibrary[[#This Row],[DLI]], 3)</f>
        <v>DLI</v>
      </c>
      <c r="K1752" s="137">
        <v>30</v>
      </c>
      <c r="L1752" s="137">
        <f>IF(DLILibrary[[#This Row],[DLI/DLR]]="DLI",IF(J1753="DLR",0,DLILibrary[[#This Row],[Value of DLI (in mln)]]),DLILibrary[[#This Row],[Value of DLI (in mln)]])</f>
        <v>0</v>
      </c>
      <c r="M1752" s="239">
        <f>IF(DLILibrary[[#This Row],[DLI/DLR]]="DLI",DLILibrary[[#This Row],[Value of DLI (in mln)]]/(VLOOKUP(DLILibrary[[#This Row],[Project ID]],'RBF Projects'!A:U,12,FALSE)),0)</f>
        <v>6.3157894736842107E-2</v>
      </c>
      <c r="N1752" s="95" t="s">
        <v>61</v>
      </c>
      <c r="O1752" s="138" t="s">
        <v>2759</v>
      </c>
      <c r="P1752" s="76" t="s">
        <v>28</v>
      </c>
      <c r="Q1752" s="95" t="s">
        <v>14157</v>
      </c>
      <c r="R1752" s="76" t="s">
        <v>62</v>
      </c>
    </row>
    <row r="1753" spans="1:18" ht="16" x14ac:dyDescent="0.2">
      <c r="A1753" s="95" t="s">
        <v>132</v>
      </c>
      <c r="B1753" s="76" t="s">
        <v>153</v>
      </c>
      <c r="C1753" s="44" t="s">
        <v>21</v>
      </c>
      <c r="D1753" s="76" t="s">
        <v>58</v>
      </c>
      <c r="E1753" s="95" t="s">
        <v>102</v>
      </c>
      <c r="F1753" s="95" t="s">
        <v>3230</v>
      </c>
      <c r="G1753" s="95" t="s">
        <v>3293</v>
      </c>
      <c r="H1753" s="95" t="s">
        <v>352</v>
      </c>
      <c r="I1753" s="45" t="s">
        <v>14124</v>
      </c>
      <c r="J1753" s="95" t="str">
        <f>LEFT(DLILibrary[[#This Row],[DLI]], 3)</f>
        <v>DLR</v>
      </c>
      <c r="K1753" s="121">
        <v>10.8</v>
      </c>
      <c r="L1753" s="121">
        <f>IF(DLILibrary[[#This Row],[DLI/DLR]]="DLI",IF(J1754="DLR",0,DLILibrary[[#This Row],[Value of DLI (in mln)]]),DLILibrary[[#This Row],[Value of DLI (in mln)]])</f>
        <v>10.8</v>
      </c>
      <c r="M1753" s="239">
        <f>IF(DLILibrary[[#This Row],[DLI/DLR]]="DLI",DLILibrary[[#This Row],[Value of DLI (in mln)]]/(VLOOKUP(DLILibrary[[#This Row],[Project ID]],'RBF Projects'!A:U,12,FALSE)),0)</f>
        <v>0</v>
      </c>
      <c r="N1753" s="95" t="s">
        <v>61</v>
      </c>
      <c r="O1753" s="95" t="s">
        <v>14118</v>
      </c>
      <c r="P1753" s="76" t="s">
        <v>28</v>
      </c>
      <c r="Q1753" s="95" t="s">
        <v>14158</v>
      </c>
      <c r="R1753" s="76" t="s">
        <v>62</v>
      </c>
    </row>
    <row r="1754" spans="1:18" ht="16" x14ac:dyDescent="0.2">
      <c r="A1754" s="95" t="s">
        <v>132</v>
      </c>
      <c r="B1754" s="76" t="s">
        <v>153</v>
      </c>
      <c r="C1754" s="44" t="s">
        <v>21</v>
      </c>
      <c r="D1754" s="76" t="s">
        <v>58</v>
      </c>
      <c r="E1754" s="95" t="s">
        <v>102</v>
      </c>
      <c r="F1754" s="95" t="s">
        <v>3230</v>
      </c>
      <c r="G1754" s="95" t="s">
        <v>3293</v>
      </c>
      <c r="H1754" s="95" t="s">
        <v>352</v>
      </c>
      <c r="I1754" s="45" t="s">
        <v>14125</v>
      </c>
      <c r="J1754" s="95" t="str">
        <f>LEFT(DLILibrary[[#This Row],[DLI]], 3)</f>
        <v>DLR</v>
      </c>
      <c r="K1754" s="121">
        <v>8.4</v>
      </c>
      <c r="L1754" s="121">
        <f>IF(DLILibrary[[#This Row],[DLI/DLR]]="DLI",IF(J1755="DLR",0,DLILibrary[[#This Row],[Value of DLI (in mln)]]),DLILibrary[[#This Row],[Value of DLI (in mln)]])</f>
        <v>8.4</v>
      </c>
      <c r="M1754" s="239">
        <f>IF(DLILibrary[[#This Row],[DLI/DLR]]="DLI",DLILibrary[[#This Row],[Value of DLI (in mln)]]/(VLOOKUP(DLILibrary[[#This Row],[Project ID]],'RBF Projects'!A:U,12,FALSE)),0)</f>
        <v>0</v>
      </c>
      <c r="N1754" s="95" t="s">
        <v>61</v>
      </c>
      <c r="O1754" s="95" t="s">
        <v>14119</v>
      </c>
      <c r="P1754" s="76" t="s">
        <v>28</v>
      </c>
      <c r="Q1754" s="95" t="s">
        <v>14159</v>
      </c>
      <c r="R1754" s="76" t="s">
        <v>62</v>
      </c>
    </row>
    <row r="1755" spans="1:18" ht="16" x14ac:dyDescent="0.2">
      <c r="A1755" s="95" t="s">
        <v>132</v>
      </c>
      <c r="B1755" s="76" t="s">
        <v>153</v>
      </c>
      <c r="C1755" s="44" t="s">
        <v>21</v>
      </c>
      <c r="D1755" s="76" t="s">
        <v>58</v>
      </c>
      <c r="E1755" s="95" t="s">
        <v>102</v>
      </c>
      <c r="F1755" s="95" t="s">
        <v>3230</v>
      </c>
      <c r="G1755" s="95" t="s">
        <v>3293</v>
      </c>
      <c r="H1755" s="95" t="s">
        <v>352</v>
      </c>
      <c r="I1755" s="45" t="s">
        <v>14126</v>
      </c>
      <c r="J1755" s="95" t="str">
        <f>LEFT(DLILibrary[[#This Row],[DLI]], 3)</f>
        <v>DLR</v>
      </c>
      <c r="K1755" s="121">
        <v>10.8</v>
      </c>
      <c r="L1755" s="121">
        <f>IF(DLILibrary[[#This Row],[DLI/DLR]]="DLI",IF(J1757="DLR",0,DLILibrary[[#This Row],[Value of DLI (in mln)]]),DLILibrary[[#This Row],[Value of DLI (in mln)]])</f>
        <v>10.8</v>
      </c>
      <c r="M1755" s="239">
        <f>IF(DLILibrary[[#This Row],[DLI/DLR]]="DLI",DLILibrary[[#This Row],[Value of DLI (in mln)]]/(VLOOKUP(DLILibrary[[#This Row],[Project ID]],'RBF Projects'!A:U,12,FALSE)),0)</f>
        <v>0</v>
      </c>
      <c r="N1755" s="95" t="s">
        <v>61</v>
      </c>
      <c r="O1755" s="95" t="s">
        <v>14120</v>
      </c>
      <c r="P1755" s="76" t="s">
        <v>28</v>
      </c>
      <c r="Q1755" s="95" t="s">
        <v>14159</v>
      </c>
      <c r="R1755" s="76" t="s">
        <v>62</v>
      </c>
    </row>
    <row r="1756" spans="1:18" ht="16" x14ac:dyDescent="0.2">
      <c r="A1756" s="95" t="s">
        <v>132</v>
      </c>
      <c r="B1756" s="76" t="s">
        <v>153</v>
      </c>
      <c r="C1756" s="44" t="s">
        <v>21</v>
      </c>
      <c r="D1756" s="76" t="s">
        <v>58</v>
      </c>
      <c r="E1756" s="95" t="s">
        <v>102</v>
      </c>
      <c r="F1756" s="95" t="s">
        <v>3238</v>
      </c>
      <c r="G1756" s="95" t="s">
        <v>3278</v>
      </c>
      <c r="H1756" s="95" t="s">
        <v>352</v>
      </c>
      <c r="I1756" s="135" t="s">
        <v>14121</v>
      </c>
      <c r="J1756" s="136" t="str">
        <f>LEFT(DLILibrary[[#This Row],[DLI]], 3)</f>
        <v>DLI</v>
      </c>
      <c r="K1756" s="137">
        <v>20</v>
      </c>
      <c r="L1756" s="137">
        <f>IF(DLILibrary[[#This Row],[DLI/DLR]]="DLI",IF(J1757="DLR",0,DLILibrary[[#This Row],[Value of DLI (in mln)]]),DLILibrary[[#This Row],[Value of DLI (in mln)]])</f>
        <v>0</v>
      </c>
      <c r="M1756" s="239">
        <f>IF(DLILibrary[[#This Row],[DLI/DLR]]="DLI",DLILibrary[[#This Row],[Value of DLI (in mln)]]/(VLOOKUP(DLILibrary[[#This Row],[Project ID]],'RBF Projects'!A:U,12,FALSE)),0)</f>
        <v>4.2105263157894736E-2</v>
      </c>
      <c r="N1756" s="95" t="s">
        <v>61</v>
      </c>
      <c r="O1756" s="138" t="s">
        <v>2759</v>
      </c>
      <c r="P1756" s="76" t="s">
        <v>28</v>
      </c>
      <c r="Q1756" s="95" t="s">
        <v>14160</v>
      </c>
      <c r="R1756" s="76" t="s">
        <v>62</v>
      </c>
    </row>
    <row r="1757" spans="1:18" ht="16" x14ac:dyDescent="0.2">
      <c r="A1757" s="95" t="s">
        <v>132</v>
      </c>
      <c r="B1757" s="76" t="s">
        <v>153</v>
      </c>
      <c r="C1757" s="44" t="s">
        <v>21</v>
      </c>
      <c r="D1757" s="76" t="s">
        <v>58</v>
      </c>
      <c r="E1757" s="95" t="s">
        <v>102</v>
      </c>
      <c r="F1757" s="95" t="s">
        <v>3238</v>
      </c>
      <c r="G1757" s="95" t="s">
        <v>3278</v>
      </c>
      <c r="H1757" s="95" t="s">
        <v>352</v>
      </c>
      <c r="I1757" s="45" t="s">
        <v>14127</v>
      </c>
      <c r="J1757" s="95" t="str">
        <f>LEFT(DLILibrary[[#This Row],[DLI]], 3)</f>
        <v>DLR</v>
      </c>
      <c r="K1757" s="121">
        <v>2</v>
      </c>
      <c r="L1757" s="121">
        <f>IF(DLILibrary[[#This Row],[DLI/DLR]]="DLI",IF(J1758="DLR",0,DLILibrary[[#This Row],[Value of DLI (in mln)]]),DLILibrary[[#This Row],[Value of DLI (in mln)]])</f>
        <v>2</v>
      </c>
      <c r="M1757" s="239">
        <f>IF(DLILibrary[[#This Row],[DLI/DLR]]="DLI",DLILibrary[[#This Row],[Value of DLI (in mln)]]/(VLOOKUP(DLILibrary[[#This Row],[Project ID]],'RBF Projects'!A:U,12,FALSE)),0)</f>
        <v>0</v>
      </c>
      <c r="N1757" s="95" t="s">
        <v>61</v>
      </c>
      <c r="O1757" s="95" t="s">
        <v>14116</v>
      </c>
      <c r="P1757" s="76" t="s">
        <v>28</v>
      </c>
      <c r="Q1757" s="95" t="s">
        <v>14161</v>
      </c>
      <c r="R1757" s="76" t="s">
        <v>62</v>
      </c>
    </row>
    <row r="1758" spans="1:18" ht="16" x14ac:dyDescent="0.2">
      <c r="A1758" s="95" t="s">
        <v>132</v>
      </c>
      <c r="B1758" s="76" t="s">
        <v>153</v>
      </c>
      <c r="C1758" s="44" t="s">
        <v>21</v>
      </c>
      <c r="D1758" s="76" t="s">
        <v>58</v>
      </c>
      <c r="E1758" s="95" t="s">
        <v>102</v>
      </c>
      <c r="F1758" s="95" t="s">
        <v>3238</v>
      </c>
      <c r="G1758" s="95" t="s">
        <v>3278</v>
      </c>
      <c r="H1758" s="95" t="s">
        <v>352</v>
      </c>
      <c r="I1758" s="45" t="s">
        <v>14128</v>
      </c>
      <c r="J1758" s="95" t="str">
        <f>LEFT(DLILibrary[[#This Row],[DLI]], 3)</f>
        <v>DLR</v>
      </c>
      <c r="K1758" s="121">
        <v>7.2</v>
      </c>
      <c r="L1758" s="121">
        <f>IF(DLILibrary[[#This Row],[DLI/DLR]]="DLI",IF(J1759="DLR",0,DLILibrary[[#This Row],[Value of DLI (in mln)]]),DLILibrary[[#This Row],[Value of DLI (in mln)]])</f>
        <v>7.2</v>
      </c>
      <c r="M1758" s="239">
        <f>IF(DLILibrary[[#This Row],[DLI/DLR]]="DLI",DLILibrary[[#This Row],[Value of DLI (in mln)]]/(VLOOKUP(DLILibrary[[#This Row],[Project ID]],'RBF Projects'!A:U,12,FALSE)),0)</f>
        <v>0</v>
      </c>
      <c r="N1758" s="95" t="s">
        <v>61</v>
      </c>
      <c r="O1758" s="95" t="s">
        <v>14129</v>
      </c>
      <c r="P1758" s="76" t="s">
        <v>28</v>
      </c>
      <c r="Q1758" s="95" t="s">
        <v>14162</v>
      </c>
      <c r="R1758" s="76" t="s">
        <v>62</v>
      </c>
    </row>
    <row r="1759" spans="1:18" ht="16" x14ac:dyDescent="0.2">
      <c r="A1759" s="95" t="s">
        <v>132</v>
      </c>
      <c r="B1759" s="76" t="s">
        <v>153</v>
      </c>
      <c r="C1759" s="44" t="s">
        <v>21</v>
      </c>
      <c r="D1759" s="76" t="s">
        <v>58</v>
      </c>
      <c r="E1759" s="95" t="s">
        <v>102</v>
      </c>
      <c r="F1759" s="95" t="s">
        <v>3238</v>
      </c>
      <c r="G1759" s="95" t="s">
        <v>3278</v>
      </c>
      <c r="H1759" s="95" t="s">
        <v>352</v>
      </c>
      <c r="I1759" s="45" t="s">
        <v>14130</v>
      </c>
      <c r="J1759" s="95" t="str">
        <f>LEFT(DLILibrary[[#This Row],[DLI]], 3)</f>
        <v>DLR</v>
      </c>
      <c r="K1759" s="121">
        <v>7.2</v>
      </c>
      <c r="L1759" s="121">
        <f>IF(DLILibrary[[#This Row],[DLI/DLR]]="DLI",IF(J1760="DLR",0,DLILibrary[[#This Row],[Value of DLI (in mln)]]),DLILibrary[[#This Row],[Value of DLI (in mln)]])</f>
        <v>7.2</v>
      </c>
      <c r="M1759" s="239">
        <f>IF(DLILibrary[[#This Row],[DLI/DLR]]="DLI",DLILibrary[[#This Row],[Value of DLI (in mln)]]/(VLOOKUP(DLILibrary[[#This Row],[Project ID]],'RBF Projects'!A:U,12,FALSE)),0)</f>
        <v>0</v>
      </c>
      <c r="N1759" s="95" t="s">
        <v>61</v>
      </c>
      <c r="O1759" s="95" t="s">
        <v>14129</v>
      </c>
      <c r="P1759" s="76" t="s">
        <v>28</v>
      </c>
      <c r="Q1759" s="95" t="s">
        <v>14162</v>
      </c>
      <c r="R1759" s="76" t="s">
        <v>62</v>
      </c>
    </row>
    <row r="1760" spans="1:18" ht="16" x14ac:dyDescent="0.2">
      <c r="A1760" s="95" t="s">
        <v>132</v>
      </c>
      <c r="B1760" s="76" t="s">
        <v>153</v>
      </c>
      <c r="C1760" s="44" t="s">
        <v>21</v>
      </c>
      <c r="D1760" s="76" t="s">
        <v>58</v>
      </c>
      <c r="E1760" s="95" t="s">
        <v>102</v>
      </c>
      <c r="F1760" s="95" t="s">
        <v>3238</v>
      </c>
      <c r="G1760" s="95" t="s">
        <v>3278</v>
      </c>
      <c r="H1760" s="95" t="s">
        <v>352</v>
      </c>
      <c r="I1760" s="45" t="s">
        <v>14131</v>
      </c>
      <c r="J1760" s="95" t="str">
        <f>LEFT(DLILibrary[[#This Row],[DLI]], 3)</f>
        <v>DLR</v>
      </c>
      <c r="K1760" s="121">
        <v>7.2</v>
      </c>
      <c r="L1760" s="121">
        <v>3.6</v>
      </c>
      <c r="M1760" s="239">
        <f>IF(DLILibrary[[#This Row],[DLI/DLR]]="DLI",DLILibrary[[#This Row],[Value of DLI (in mln)]]/(VLOOKUP(DLILibrary[[#This Row],[Project ID]],'RBF Projects'!A:U,12,FALSE)),0)</f>
        <v>0</v>
      </c>
      <c r="N1760" s="95" t="s">
        <v>61</v>
      </c>
      <c r="O1760" s="95" t="s">
        <v>14129</v>
      </c>
      <c r="P1760" s="76" t="s">
        <v>28</v>
      </c>
      <c r="Q1760" s="95" t="s">
        <v>14162</v>
      </c>
      <c r="R1760" s="76" t="s">
        <v>62</v>
      </c>
    </row>
    <row r="1761" spans="1:18" ht="16" x14ac:dyDescent="0.2">
      <c r="A1761" s="95" t="s">
        <v>132</v>
      </c>
      <c r="B1761" s="76" t="s">
        <v>153</v>
      </c>
      <c r="C1761" s="44" t="s">
        <v>21</v>
      </c>
      <c r="D1761" s="76" t="s">
        <v>58</v>
      </c>
      <c r="E1761" s="95" t="s">
        <v>102</v>
      </c>
      <c r="F1761" s="95" t="s">
        <v>3232</v>
      </c>
      <c r="G1761" s="95" t="s">
        <v>2830</v>
      </c>
      <c r="H1761" s="95" t="s">
        <v>78</v>
      </c>
      <c r="I1761" s="135" t="s">
        <v>14132</v>
      </c>
      <c r="J1761" s="136" t="str">
        <f>LEFT(DLILibrary[[#This Row],[DLI]], 3)</f>
        <v>DLI</v>
      </c>
      <c r="K1761" s="137">
        <v>25</v>
      </c>
      <c r="L1761" s="121">
        <f>IF(DLILibrary[[#This Row],[DLI/DLR]]="DLI",IF(J1762="DLR",0,DLILibrary[[#This Row],[Value of DLI (in mln)]]),DLILibrary[[#This Row],[Value of DLI (in mln)]])</f>
        <v>0</v>
      </c>
      <c r="M1761" s="239">
        <f>IF(DLILibrary[[#This Row],[DLI/DLR]]="DLI",DLILibrary[[#This Row],[Value of DLI (in mln)]]/(VLOOKUP(DLILibrary[[#This Row],[Project ID]],'RBF Projects'!A:U,12,FALSE)),0)</f>
        <v>5.2631578947368418E-2</v>
      </c>
      <c r="N1761" s="95" t="s">
        <v>62</v>
      </c>
      <c r="O1761" s="95" t="s">
        <v>2759</v>
      </c>
      <c r="P1761" s="76" t="s">
        <v>28</v>
      </c>
      <c r="Q1761" s="95" t="s">
        <v>14163</v>
      </c>
      <c r="R1761" s="76" t="s">
        <v>62</v>
      </c>
    </row>
    <row r="1762" spans="1:18" ht="16" x14ac:dyDescent="0.2">
      <c r="A1762" s="95" t="s">
        <v>132</v>
      </c>
      <c r="B1762" s="76" t="s">
        <v>153</v>
      </c>
      <c r="C1762" s="44" t="s">
        <v>21</v>
      </c>
      <c r="D1762" s="76" t="s">
        <v>58</v>
      </c>
      <c r="E1762" s="95" t="s">
        <v>102</v>
      </c>
      <c r="F1762" s="95" t="s">
        <v>3232</v>
      </c>
      <c r="G1762" s="95" t="s">
        <v>2830</v>
      </c>
      <c r="H1762" s="95" t="s">
        <v>78</v>
      </c>
      <c r="I1762" s="45" t="s">
        <v>14135</v>
      </c>
      <c r="J1762" s="95" t="str">
        <f>LEFT(DLILibrary[[#This Row],[DLI]], 3)</f>
        <v>DLR</v>
      </c>
      <c r="K1762" s="121">
        <v>8</v>
      </c>
      <c r="L1762" s="121">
        <f>IF(DLILibrary[[#This Row],[DLI/DLR]]="DLI",IF(J1763="DLR",0,DLILibrary[[#This Row],[Value of DLI (in mln)]]),DLILibrary[[#This Row],[Value of DLI (in mln)]])</f>
        <v>8</v>
      </c>
      <c r="M1762" s="239">
        <f>IF(DLILibrary[[#This Row],[DLI/DLR]]="DLI",DLILibrary[[#This Row],[Value of DLI (in mln)]]/(VLOOKUP(DLILibrary[[#This Row],[Project ID]],'RBF Projects'!A:U,12,FALSE)),0)</f>
        <v>0</v>
      </c>
      <c r="N1762" s="95" t="s">
        <v>62</v>
      </c>
      <c r="O1762" s="95" t="s">
        <v>14133</v>
      </c>
      <c r="P1762" s="76" t="s">
        <v>28</v>
      </c>
      <c r="Q1762" s="95" t="s">
        <v>14164</v>
      </c>
      <c r="R1762" s="76" t="s">
        <v>62</v>
      </c>
    </row>
    <row r="1763" spans="1:18" ht="16" x14ac:dyDescent="0.2">
      <c r="A1763" s="95" t="s">
        <v>132</v>
      </c>
      <c r="B1763" s="76" t="s">
        <v>153</v>
      </c>
      <c r="C1763" s="44" t="s">
        <v>21</v>
      </c>
      <c r="D1763" s="76" t="s">
        <v>58</v>
      </c>
      <c r="E1763" s="95" t="s">
        <v>102</v>
      </c>
      <c r="F1763" s="95" t="s">
        <v>3232</v>
      </c>
      <c r="G1763" s="95" t="s">
        <v>2830</v>
      </c>
      <c r="H1763" s="95" t="s">
        <v>78</v>
      </c>
      <c r="I1763" s="45" t="s">
        <v>14134</v>
      </c>
      <c r="J1763" s="95" t="str">
        <f>LEFT(DLILibrary[[#This Row],[DLI]], 3)</f>
        <v>DLR</v>
      </c>
      <c r="K1763" s="121">
        <v>4.5</v>
      </c>
      <c r="L1763" s="121">
        <f>IF(DLILibrary[[#This Row],[DLI/DLR]]="DLI",IF(J1764="DLR",0,DLILibrary[[#This Row],[Value of DLI (in mln)]]),DLILibrary[[#This Row],[Value of DLI (in mln)]])</f>
        <v>4.5</v>
      </c>
      <c r="M1763" s="239">
        <f>IF(DLILibrary[[#This Row],[DLI/DLR]]="DLI",DLILibrary[[#This Row],[Value of DLI (in mln)]]/(VLOOKUP(DLILibrary[[#This Row],[Project ID]],'RBF Projects'!A:U,12,FALSE)),0)</f>
        <v>0</v>
      </c>
      <c r="N1763" s="95" t="s">
        <v>62</v>
      </c>
      <c r="O1763" s="95" t="s">
        <v>14116</v>
      </c>
      <c r="P1763" s="76" t="s">
        <v>28</v>
      </c>
      <c r="Q1763" s="95" t="s">
        <v>14164</v>
      </c>
      <c r="R1763" s="76" t="s">
        <v>62</v>
      </c>
    </row>
    <row r="1764" spans="1:18" ht="16" x14ac:dyDescent="0.2">
      <c r="A1764" s="95" t="s">
        <v>132</v>
      </c>
      <c r="B1764" s="76" t="s">
        <v>153</v>
      </c>
      <c r="C1764" s="44" t="s">
        <v>21</v>
      </c>
      <c r="D1764" s="76" t="s">
        <v>58</v>
      </c>
      <c r="E1764" s="95" t="s">
        <v>102</v>
      </c>
      <c r="F1764" s="95" t="s">
        <v>3232</v>
      </c>
      <c r="G1764" s="95" t="s">
        <v>2830</v>
      </c>
      <c r="H1764" s="95" t="s">
        <v>78</v>
      </c>
      <c r="I1764" s="45" t="s">
        <v>14136</v>
      </c>
      <c r="J1764" s="95" t="str">
        <f>LEFT(DLILibrary[[#This Row],[DLI]], 3)</f>
        <v>DLR</v>
      </c>
      <c r="K1764" s="121">
        <v>4.5</v>
      </c>
      <c r="L1764" s="121">
        <f>IF(DLILibrary[[#This Row],[DLI/DLR]]="DLI",IF(J1765="DLR",0,DLILibrary[[#This Row],[Value of DLI (in mln)]]),DLILibrary[[#This Row],[Value of DLI (in mln)]])</f>
        <v>4.5</v>
      </c>
      <c r="M1764" s="239">
        <f>IF(DLILibrary[[#This Row],[DLI/DLR]]="DLI",DLILibrary[[#This Row],[Value of DLI (in mln)]]/(VLOOKUP(DLILibrary[[#This Row],[Project ID]],'RBF Projects'!A:U,12,FALSE)),0)</f>
        <v>0</v>
      </c>
      <c r="N1764" s="95" t="s">
        <v>62</v>
      </c>
      <c r="O1764" s="95" t="s">
        <v>14116</v>
      </c>
      <c r="P1764" s="76" t="s">
        <v>28</v>
      </c>
      <c r="Q1764" s="95" t="s">
        <v>14164</v>
      </c>
      <c r="R1764" s="76" t="s">
        <v>62</v>
      </c>
    </row>
    <row r="1765" spans="1:18" ht="16" x14ac:dyDescent="0.2">
      <c r="A1765" s="95" t="s">
        <v>132</v>
      </c>
      <c r="B1765" s="76" t="s">
        <v>153</v>
      </c>
      <c r="C1765" s="44" t="s">
        <v>21</v>
      </c>
      <c r="D1765" s="76" t="s">
        <v>58</v>
      </c>
      <c r="E1765" s="95" t="s">
        <v>102</v>
      </c>
      <c r="F1765" s="95" t="s">
        <v>3232</v>
      </c>
      <c r="G1765" s="95" t="s">
        <v>2830</v>
      </c>
      <c r="H1765" s="95" t="s">
        <v>78</v>
      </c>
      <c r="I1765" s="45" t="s">
        <v>14137</v>
      </c>
      <c r="J1765" s="95" t="str">
        <f>LEFT(DLILibrary[[#This Row],[DLI]], 3)</f>
        <v>DLR</v>
      </c>
      <c r="K1765" s="121">
        <v>8</v>
      </c>
      <c r="L1765" s="121">
        <f>IF(DLILibrary[[#This Row],[DLI/DLR]]="DLI",IF(J1766="DLR",0,DLILibrary[[#This Row],[Value of DLI (in mln)]]),DLILibrary[[#This Row],[Value of DLI (in mln)]])</f>
        <v>8</v>
      </c>
      <c r="M1765" s="239">
        <f>IF(DLILibrary[[#This Row],[DLI/DLR]]="DLI",DLILibrary[[#This Row],[Value of DLI (in mln)]]/(VLOOKUP(DLILibrary[[#This Row],[Project ID]],'RBF Projects'!A:U,12,FALSE)),0)</f>
        <v>0</v>
      </c>
      <c r="N1765" s="95" t="s">
        <v>62</v>
      </c>
      <c r="O1765" s="95" t="s">
        <v>14133</v>
      </c>
      <c r="P1765" s="76" t="s">
        <v>28</v>
      </c>
      <c r="Q1765" s="95" t="s">
        <v>14164</v>
      </c>
      <c r="R1765" s="76" t="s">
        <v>62</v>
      </c>
    </row>
    <row r="1766" spans="1:18" ht="16" x14ac:dyDescent="0.2">
      <c r="A1766" s="95" t="s">
        <v>132</v>
      </c>
      <c r="B1766" s="76" t="s">
        <v>153</v>
      </c>
      <c r="C1766" s="44" t="s">
        <v>21</v>
      </c>
      <c r="D1766" s="76" t="s">
        <v>58</v>
      </c>
      <c r="E1766" s="95" t="s">
        <v>102</v>
      </c>
      <c r="F1766" s="95" t="s">
        <v>3238</v>
      </c>
      <c r="G1766" s="95" t="s">
        <v>3277</v>
      </c>
      <c r="H1766" s="95" t="s">
        <v>78</v>
      </c>
      <c r="I1766" s="135" t="s">
        <v>14138</v>
      </c>
      <c r="J1766" s="136" t="str">
        <f>LEFT(DLILibrary[[#This Row],[DLI]], 3)</f>
        <v>DLI</v>
      </c>
      <c r="K1766" s="137">
        <v>10</v>
      </c>
      <c r="L1766" s="121">
        <f>IF(DLILibrary[[#This Row],[DLI/DLR]]="DLI",IF(J1767="DLR",0,DLILibrary[[#This Row],[Value of DLI (in mln)]]),DLILibrary[[#This Row],[Value of DLI (in mln)]])</f>
        <v>0</v>
      </c>
      <c r="M1766" s="239">
        <f>IF(DLILibrary[[#This Row],[DLI/DLR]]="DLI",DLILibrary[[#This Row],[Value of DLI (in mln)]]/(VLOOKUP(DLILibrary[[#This Row],[Project ID]],'RBF Projects'!A:U,12,FALSE)),0)</f>
        <v>2.1052631578947368E-2</v>
      </c>
      <c r="N1766" s="95" t="s">
        <v>62</v>
      </c>
      <c r="O1766" s="95" t="s">
        <v>14116</v>
      </c>
      <c r="P1766" s="76" t="s">
        <v>28</v>
      </c>
      <c r="Q1766" s="95" t="s">
        <v>14165</v>
      </c>
      <c r="R1766" s="76" t="s">
        <v>62</v>
      </c>
    </row>
    <row r="1767" spans="1:18" ht="16" x14ac:dyDescent="0.2">
      <c r="A1767" s="95" t="s">
        <v>132</v>
      </c>
      <c r="B1767" s="76" t="s">
        <v>153</v>
      </c>
      <c r="C1767" s="44" t="s">
        <v>21</v>
      </c>
      <c r="D1767" s="76" t="s">
        <v>58</v>
      </c>
      <c r="E1767" s="95" t="s">
        <v>102</v>
      </c>
      <c r="F1767" s="95" t="s">
        <v>3238</v>
      </c>
      <c r="G1767" s="95" t="s">
        <v>3277</v>
      </c>
      <c r="H1767" s="95" t="s">
        <v>78</v>
      </c>
      <c r="I1767" s="45" t="s">
        <v>14139</v>
      </c>
      <c r="J1767" s="95" t="str">
        <f>LEFT(DLILibrary[[#This Row],[DLI]], 3)</f>
        <v>DLR</v>
      </c>
      <c r="K1767" s="121">
        <v>2</v>
      </c>
      <c r="L1767" s="121">
        <f>IF(DLILibrary[[#This Row],[DLI/DLR]]="DLI",IF(J1768="DLR",0,DLILibrary[[#This Row],[Value of DLI (in mln)]]),DLILibrary[[#This Row],[Value of DLI (in mln)]])</f>
        <v>2</v>
      </c>
      <c r="M1767" s="239">
        <f>IF(DLILibrary[[#This Row],[DLI/DLR]]="DLI",DLILibrary[[#This Row],[Value of DLI (in mln)]]/(VLOOKUP(DLILibrary[[#This Row],[Project ID]],'RBF Projects'!A:U,12,FALSE)),0)</f>
        <v>0</v>
      </c>
      <c r="N1767" s="95" t="s">
        <v>62</v>
      </c>
      <c r="O1767" s="95" t="s">
        <v>14116</v>
      </c>
      <c r="P1767" s="76" t="s">
        <v>28</v>
      </c>
      <c r="Q1767" s="95" t="s">
        <v>14166</v>
      </c>
      <c r="R1767" s="76" t="s">
        <v>62</v>
      </c>
    </row>
    <row r="1768" spans="1:18" ht="16" x14ac:dyDescent="0.2">
      <c r="A1768" s="95" t="s">
        <v>132</v>
      </c>
      <c r="B1768" s="76" t="s">
        <v>153</v>
      </c>
      <c r="C1768" s="44" t="s">
        <v>21</v>
      </c>
      <c r="D1768" s="76" t="s">
        <v>58</v>
      </c>
      <c r="E1768" s="95" t="s">
        <v>102</v>
      </c>
      <c r="F1768" s="95" t="s">
        <v>3238</v>
      </c>
      <c r="G1768" s="95" t="s">
        <v>3277</v>
      </c>
      <c r="H1768" s="95" t="s">
        <v>78</v>
      </c>
      <c r="I1768" s="45" t="s">
        <v>14140</v>
      </c>
      <c r="J1768" s="95" t="str">
        <f>LEFT(DLILibrary[[#This Row],[DLI]], 3)</f>
        <v>DLR</v>
      </c>
      <c r="K1768" s="121">
        <v>2</v>
      </c>
      <c r="L1768" s="121">
        <f>IF(DLILibrary[[#This Row],[DLI/DLR]]="DLI",IF(J1769="DLR",0,DLILibrary[[#This Row],[Value of DLI (in mln)]]),DLILibrary[[#This Row],[Value of DLI (in mln)]])</f>
        <v>2</v>
      </c>
      <c r="M1768" s="239">
        <f>IF(DLILibrary[[#This Row],[DLI/DLR]]="DLI",DLILibrary[[#This Row],[Value of DLI (in mln)]]/(VLOOKUP(DLILibrary[[#This Row],[Project ID]],'RBF Projects'!A:U,12,FALSE)),0)</f>
        <v>0</v>
      </c>
      <c r="N1768" s="95" t="s">
        <v>62</v>
      </c>
      <c r="O1768" s="95" t="s">
        <v>14116</v>
      </c>
      <c r="P1768" s="76" t="s">
        <v>28</v>
      </c>
      <c r="Q1768" s="95" t="s">
        <v>14167</v>
      </c>
      <c r="R1768" s="76" t="s">
        <v>62</v>
      </c>
    </row>
    <row r="1769" spans="1:18" ht="16" x14ac:dyDescent="0.2">
      <c r="A1769" s="95" t="s">
        <v>132</v>
      </c>
      <c r="B1769" s="76" t="s">
        <v>153</v>
      </c>
      <c r="C1769" s="44" t="s">
        <v>21</v>
      </c>
      <c r="D1769" s="76" t="s">
        <v>58</v>
      </c>
      <c r="E1769" s="95" t="s">
        <v>102</v>
      </c>
      <c r="F1769" s="95" t="s">
        <v>3238</v>
      </c>
      <c r="G1769" s="95" t="s">
        <v>3277</v>
      </c>
      <c r="H1769" s="95" t="s">
        <v>78</v>
      </c>
      <c r="I1769" s="45" t="s">
        <v>14141</v>
      </c>
      <c r="J1769" s="95" t="str">
        <f>LEFT(DLILibrary[[#This Row],[DLI]], 3)</f>
        <v>DLR</v>
      </c>
      <c r="K1769" s="121">
        <v>2</v>
      </c>
      <c r="L1769" s="121">
        <f>IF(DLILibrary[[#This Row],[DLI/DLR]]="DLI",IF(J1770="DLR",0,DLILibrary[[#This Row],[Value of DLI (in mln)]]),DLILibrary[[#This Row],[Value of DLI (in mln)]])</f>
        <v>2</v>
      </c>
      <c r="M1769" s="239">
        <f>IF(DLILibrary[[#This Row],[DLI/DLR]]="DLI",DLILibrary[[#This Row],[Value of DLI (in mln)]]/(VLOOKUP(DLILibrary[[#This Row],[Project ID]],'RBF Projects'!A:U,12,FALSE)),0)</f>
        <v>0</v>
      </c>
      <c r="N1769" s="95" t="s">
        <v>62</v>
      </c>
      <c r="O1769" s="95" t="s">
        <v>14116</v>
      </c>
      <c r="P1769" s="76" t="s">
        <v>28</v>
      </c>
      <c r="Q1769" s="95" t="s">
        <v>14167</v>
      </c>
      <c r="R1769" s="76" t="s">
        <v>62</v>
      </c>
    </row>
    <row r="1770" spans="1:18" ht="16" x14ac:dyDescent="0.2">
      <c r="A1770" s="95" t="s">
        <v>132</v>
      </c>
      <c r="B1770" s="76" t="s">
        <v>153</v>
      </c>
      <c r="C1770" s="44" t="s">
        <v>21</v>
      </c>
      <c r="D1770" s="76" t="s">
        <v>58</v>
      </c>
      <c r="E1770" s="95" t="s">
        <v>102</v>
      </c>
      <c r="F1770" s="95" t="s">
        <v>3238</v>
      </c>
      <c r="G1770" s="95" t="s">
        <v>3277</v>
      </c>
      <c r="H1770" s="95" t="s">
        <v>78</v>
      </c>
      <c r="I1770" s="45" t="s">
        <v>14142</v>
      </c>
      <c r="J1770" s="95" t="str">
        <f>LEFT(DLILibrary[[#This Row],[DLI]], 3)</f>
        <v>DLR</v>
      </c>
      <c r="K1770" s="121">
        <v>2</v>
      </c>
      <c r="L1770" s="121">
        <f>IF(DLILibrary[[#This Row],[DLI/DLR]]="DLI",IF(J1771="DLR",0,DLILibrary[[#This Row],[Value of DLI (in mln)]]),DLILibrary[[#This Row],[Value of DLI (in mln)]])</f>
        <v>2</v>
      </c>
      <c r="M1770" s="239">
        <f>IF(DLILibrary[[#This Row],[DLI/DLR]]="DLI",DLILibrary[[#This Row],[Value of DLI (in mln)]]/(VLOOKUP(DLILibrary[[#This Row],[Project ID]],'RBF Projects'!A:U,12,FALSE)),0)</f>
        <v>0</v>
      </c>
      <c r="N1770" s="95" t="s">
        <v>62</v>
      </c>
      <c r="O1770" s="95" t="s">
        <v>14116</v>
      </c>
      <c r="P1770" s="76" t="s">
        <v>28</v>
      </c>
      <c r="Q1770" s="95" t="s">
        <v>14167</v>
      </c>
      <c r="R1770" s="76" t="s">
        <v>62</v>
      </c>
    </row>
    <row r="1771" spans="1:18" ht="16" x14ac:dyDescent="0.2">
      <c r="A1771" s="95" t="s">
        <v>132</v>
      </c>
      <c r="B1771" s="76" t="s">
        <v>153</v>
      </c>
      <c r="C1771" s="44" t="s">
        <v>21</v>
      </c>
      <c r="D1771" s="76" t="s">
        <v>58</v>
      </c>
      <c r="E1771" s="95" t="s">
        <v>102</v>
      </c>
      <c r="F1771" s="95" t="s">
        <v>3238</v>
      </c>
      <c r="G1771" s="95" t="s">
        <v>3277</v>
      </c>
      <c r="H1771" s="95" t="s">
        <v>78</v>
      </c>
      <c r="I1771" s="45" t="s">
        <v>14143</v>
      </c>
      <c r="J1771" s="95" t="str">
        <f>LEFT(DLILibrary[[#This Row],[DLI]], 3)</f>
        <v>DLR</v>
      </c>
      <c r="K1771" s="121">
        <v>2</v>
      </c>
      <c r="L1771" s="121">
        <f>IF(DLILibrary[[#This Row],[DLI/DLR]]="DLI",IF(J1772="DLR",0,DLILibrary[[#This Row],[Value of DLI (in mln)]]),DLILibrary[[#This Row],[Value of DLI (in mln)]])</f>
        <v>2</v>
      </c>
      <c r="M1771" s="239">
        <f>IF(DLILibrary[[#This Row],[DLI/DLR]]="DLI",DLILibrary[[#This Row],[Value of DLI (in mln)]]/(VLOOKUP(DLILibrary[[#This Row],[Project ID]],'RBF Projects'!A:U,12,FALSE)),0)</f>
        <v>0</v>
      </c>
      <c r="N1771" s="95" t="s">
        <v>62</v>
      </c>
      <c r="O1771" s="95" t="s">
        <v>14116</v>
      </c>
      <c r="P1771" s="76" t="s">
        <v>28</v>
      </c>
      <c r="Q1771" s="95" t="s">
        <v>14167</v>
      </c>
      <c r="R1771" s="76" t="s">
        <v>62</v>
      </c>
    </row>
    <row r="1772" spans="1:18" ht="16" x14ac:dyDescent="0.2">
      <c r="A1772" s="95" t="s">
        <v>132</v>
      </c>
      <c r="B1772" s="76" t="s">
        <v>153</v>
      </c>
      <c r="C1772" s="44" t="s">
        <v>21</v>
      </c>
      <c r="D1772" s="76" t="s">
        <v>58</v>
      </c>
      <c r="E1772" s="95" t="s">
        <v>102</v>
      </c>
      <c r="F1772" s="95" t="s">
        <v>3238</v>
      </c>
      <c r="G1772" s="95" t="s">
        <v>2870</v>
      </c>
      <c r="H1772" s="95" t="s">
        <v>78</v>
      </c>
      <c r="I1772" s="135" t="s">
        <v>14144</v>
      </c>
      <c r="J1772" s="136" t="str">
        <f>LEFT(DLILibrary[[#This Row],[DLI]], 3)</f>
        <v>DLI</v>
      </c>
      <c r="K1772" s="137">
        <v>340</v>
      </c>
      <c r="L1772" s="121">
        <f>IF(DLILibrary[[#This Row],[DLI/DLR]]="DLI",IF(J1773="DLR",0,DLILibrary[[#This Row],[Value of DLI (in mln)]]),DLILibrary[[#This Row],[Value of DLI (in mln)]])</f>
        <v>0</v>
      </c>
      <c r="M1772" s="239">
        <f>IF(DLILibrary[[#This Row],[DLI/DLR]]="DLI",DLILibrary[[#This Row],[Value of DLI (in mln)]]/(VLOOKUP(DLILibrary[[#This Row],[Project ID]],'RBF Projects'!A:U,12,FALSE)),0)</f>
        <v>0.71578947368421053</v>
      </c>
      <c r="N1772" s="95" t="s">
        <v>61</v>
      </c>
      <c r="O1772" s="138" t="s">
        <v>2759</v>
      </c>
      <c r="P1772" s="76" t="s">
        <v>28</v>
      </c>
      <c r="Q1772" s="95" t="s">
        <v>14168</v>
      </c>
      <c r="R1772" s="76" t="s">
        <v>62</v>
      </c>
    </row>
    <row r="1773" spans="1:18" ht="16" x14ac:dyDescent="0.2">
      <c r="A1773" s="95" t="s">
        <v>132</v>
      </c>
      <c r="B1773" s="76" t="s">
        <v>153</v>
      </c>
      <c r="C1773" s="44" t="s">
        <v>21</v>
      </c>
      <c r="D1773" s="76" t="s">
        <v>58</v>
      </c>
      <c r="E1773" s="95" t="s">
        <v>102</v>
      </c>
      <c r="F1773" s="95" t="s">
        <v>3238</v>
      </c>
      <c r="G1773" s="95" t="s">
        <v>2870</v>
      </c>
      <c r="H1773" s="95" t="s">
        <v>78</v>
      </c>
      <c r="I1773" s="45" t="s">
        <v>14145</v>
      </c>
      <c r="J1773" s="95" t="str">
        <f>LEFT(DLILibrary[[#This Row],[DLI]], 3)</f>
        <v>DLR</v>
      </c>
      <c r="K1773" s="121">
        <v>76</v>
      </c>
      <c r="L1773" s="121">
        <f>IF(DLILibrary[[#This Row],[DLI/DLR]]="DLI",IF(J1774="DLR",0,DLILibrary[[#This Row],[Value of DLI (in mln)]]),DLILibrary[[#This Row],[Value of DLI (in mln)]])</f>
        <v>76</v>
      </c>
      <c r="M1773" s="239">
        <f>IF(DLILibrary[[#This Row],[DLI/DLR]]="DLI",DLILibrary[[#This Row],[Value of DLI (in mln)]]/(VLOOKUP(DLILibrary[[#This Row],[Project ID]],'RBF Projects'!A:U,12,FALSE)),0)</f>
        <v>0</v>
      </c>
      <c r="N1773" s="95" t="s">
        <v>61</v>
      </c>
      <c r="O1773" s="95" t="s">
        <v>14147</v>
      </c>
      <c r="P1773" s="76" t="s">
        <v>28</v>
      </c>
      <c r="Q1773" s="95" t="s">
        <v>14169</v>
      </c>
      <c r="R1773" s="76" t="s">
        <v>62</v>
      </c>
    </row>
    <row r="1774" spans="1:18" ht="16" x14ac:dyDescent="0.2">
      <c r="A1774" s="95" t="s">
        <v>132</v>
      </c>
      <c r="B1774" s="76" t="s">
        <v>153</v>
      </c>
      <c r="C1774" s="44" t="s">
        <v>21</v>
      </c>
      <c r="D1774" s="76" t="s">
        <v>58</v>
      </c>
      <c r="E1774" s="95" t="s">
        <v>102</v>
      </c>
      <c r="F1774" s="95" t="s">
        <v>3238</v>
      </c>
      <c r="G1774" s="95" t="s">
        <v>2870</v>
      </c>
      <c r="H1774" s="95" t="s">
        <v>78</v>
      </c>
      <c r="I1774" s="45" t="s">
        <v>14146</v>
      </c>
      <c r="J1774" s="95" t="str">
        <f>LEFT(DLILibrary[[#This Row],[DLI]], 3)</f>
        <v>DLR</v>
      </c>
      <c r="K1774" s="121">
        <v>66</v>
      </c>
      <c r="L1774" s="121">
        <f>IF(DLILibrary[[#This Row],[DLI/DLR]]="DLI",IF(J1775="DLR",0,DLILibrary[[#This Row],[Value of DLI (in mln)]]),DLILibrary[[#This Row],[Value of DLI (in mln)]])</f>
        <v>66</v>
      </c>
      <c r="M1774" s="239">
        <f>IF(DLILibrary[[#This Row],[DLI/DLR]]="DLI",DLILibrary[[#This Row],[Value of DLI (in mln)]]/(VLOOKUP(DLILibrary[[#This Row],[Project ID]],'RBF Projects'!A:U,12,FALSE)),0)</f>
        <v>0</v>
      </c>
      <c r="N1774" s="95" t="s">
        <v>61</v>
      </c>
      <c r="O1774" s="95" t="s">
        <v>14148</v>
      </c>
      <c r="P1774" s="76" t="s">
        <v>28</v>
      </c>
      <c r="Q1774" s="95" t="s">
        <v>14170</v>
      </c>
      <c r="R1774" s="76" t="s">
        <v>62</v>
      </c>
    </row>
    <row r="1775" spans="1:18" ht="16" x14ac:dyDescent="0.2">
      <c r="A1775" s="95" t="s">
        <v>132</v>
      </c>
      <c r="B1775" s="76" t="s">
        <v>153</v>
      </c>
      <c r="C1775" s="44" t="s">
        <v>21</v>
      </c>
      <c r="D1775" s="76" t="s">
        <v>58</v>
      </c>
      <c r="E1775" s="95" t="s">
        <v>102</v>
      </c>
      <c r="F1775" s="95" t="s">
        <v>3238</v>
      </c>
      <c r="G1775" s="95" t="s">
        <v>2870</v>
      </c>
      <c r="H1775" s="95" t="s">
        <v>78</v>
      </c>
      <c r="I1775" s="45" t="s">
        <v>14149</v>
      </c>
      <c r="J1775" s="95" t="str">
        <f>LEFT(DLILibrary[[#This Row],[DLI]], 3)</f>
        <v>DLR</v>
      </c>
      <c r="K1775" s="121">
        <v>66</v>
      </c>
      <c r="L1775" s="121">
        <f>IF(DLILibrary[[#This Row],[DLI/DLR]]="DLI",IF(J1776="DLR",0,DLILibrary[[#This Row],[Value of DLI (in mln)]]),DLILibrary[[#This Row],[Value of DLI (in mln)]])</f>
        <v>66</v>
      </c>
      <c r="M1775" s="239">
        <f>IF(DLILibrary[[#This Row],[DLI/DLR]]="DLI",DLILibrary[[#This Row],[Value of DLI (in mln)]]/(VLOOKUP(DLILibrary[[#This Row],[Project ID]],'RBF Projects'!A:U,12,FALSE)),0)</f>
        <v>0</v>
      </c>
      <c r="N1775" s="95" t="s">
        <v>61</v>
      </c>
      <c r="O1775" s="95" t="s">
        <v>14148</v>
      </c>
      <c r="P1775" s="76" t="s">
        <v>28</v>
      </c>
      <c r="Q1775" s="95" t="s">
        <v>14170</v>
      </c>
      <c r="R1775" s="76" t="s">
        <v>62</v>
      </c>
    </row>
    <row r="1776" spans="1:18" ht="16" x14ac:dyDescent="0.2">
      <c r="A1776" s="95" t="s">
        <v>132</v>
      </c>
      <c r="B1776" s="76" t="s">
        <v>153</v>
      </c>
      <c r="C1776" s="44" t="s">
        <v>21</v>
      </c>
      <c r="D1776" s="76" t="s">
        <v>58</v>
      </c>
      <c r="E1776" s="95" t="s">
        <v>102</v>
      </c>
      <c r="F1776" s="95" t="s">
        <v>3238</v>
      </c>
      <c r="G1776" s="95" t="s">
        <v>2870</v>
      </c>
      <c r="H1776" s="95" t="s">
        <v>78</v>
      </c>
      <c r="I1776" s="45" t="s">
        <v>14150</v>
      </c>
      <c r="J1776" s="95" t="str">
        <f>LEFT(DLILibrary[[#This Row],[DLI]], 3)</f>
        <v>DLR</v>
      </c>
      <c r="K1776" s="121">
        <v>66</v>
      </c>
      <c r="L1776" s="121">
        <f>IF(DLILibrary[[#This Row],[DLI/DLR]]="DLI",IF(J1777="DLR",0,DLILibrary[[#This Row],[Value of DLI (in mln)]]),DLILibrary[[#This Row],[Value of DLI (in mln)]])</f>
        <v>66</v>
      </c>
      <c r="M1776" s="239">
        <f>IF(DLILibrary[[#This Row],[DLI/DLR]]="DLI",DLILibrary[[#This Row],[Value of DLI (in mln)]]/(VLOOKUP(DLILibrary[[#This Row],[Project ID]],'RBF Projects'!A:U,12,FALSE)),0)</f>
        <v>0</v>
      </c>
      <c r="N1776" s="95" t="s">
        <v>61</v>
      </c>
      <c r="O1776" s="95" t="s">
        <v>14148</v>
      </c>
      <c r="P1776" s="76" t="s">
        <v>28</v>
      </c>
      <c r="Q1776" s="95" t="s">
        <v>14170</v>
      </c>
      <c r="R1776" s="76" t="s">
        <v>62</v>
      </c>
    </row>
    <row r="1777" spans="1:18" ht="16" x14ac:dyDescent="0.2">
      <c r="A1777" s="95" t="s">
        <v>132</v>
      </c>
      <c r="B1777" s="76" t="s">
        <v>153</v>
      </c>
      <c r="C1777" s="44" t="s">
        <v>21</v>
      </c>
      <c r="D1777" s="76" t="s">
        <v>58</v>
      </c>
      <c r="E1777" s="95" t="s">
        <v>102</v>
      </c>
      <c r="F1777" s="95" t="s">
        <v>3238</v>
      </c>
      <c r="G1777" s="95" t="s">
        <v>2870</v>
      </c>
      <c r="H1777" s="95" t="s">
        <v>78</v>
      </c>
      <c r="I1777" s="45" t="s">
        <v>14151</v>
      </c>
      <c r="J1777" s="95" t="str">
        <f>LEFT(DLILibrary[[#This Row],[DLI]], 3)</f>
        <v>DLR</v>
      </c>
      <c r="K1777" s="121">
        <v>66</v>
      </c>
      <c r="L1777" s="121">
        <f>IF(DLILibrary[[#This Row],[DLI/DLR]]="DLI",IF(J1778="DLR",0,DLILibrary[[#This Row],[Value of DLI (in mln)]]),DLILibrary[[#This Row],[Value of DLI (in mln)]])</f>
        <v>66</v>
      </c>
      <c r="M1777" s="239">
        <f>IF(DLILibrary[[#This Row],[DLI/DLR]]="DLI",DLILibrary[[#This Row],[Value of DLI (in mln)]]/(VLOOKUP(DLILibrary[[#This Row],[Project ID]],'RBF Projects'!A:U,12,FALSE)),0)</f>
        <v>0</v>
      </c>
      <c r="N1777" s="95" t="s">
        <v>61</v>
      </c>
      <c r="O1777" s="95" t="s">
        <v>14148</v>
      </c>
      <c r="P1777" s="76" t="s">
        <v>28</v>
      </c>
      <c r="Q1777" s="95" t="s">
        <v>14170</v>
      </c>
      <c r="R1777" s="76" t="s">
        <v>62</v>
      </c>
    </row>
    <row r="1778" spans="1:18" s="78" customFormat="1" ht="16" x14ac:dyDescent="0.2">
      <c r="A1778" s="77" t="s">
        <v>14107</v>
      </c>
      <c r="B1778" s="77" t="s">
        <v>14106</v>
      </c>
      <c r="C1778" s="151" t="s">
        <v>19</v>
      </c>
      <c r="D1778" s="77" t="s">
        <v>14208</v>
      </c>
      <c r="E1778" s="78" t="s">
        <v>35</v>
      </c>
      <c r="F1778" s="78" t="s">
        <v>3230</v>
      </c>
      <c r="G1778" s="78" t="s">
        <v>3293</v>
      </c>
      <c r="H1778" s="78" t="s">
        <v>78</v>
      </c>
      <c r="I1778" s="129" t="s">
        <v>14172</v>
      </c>
      <c r="J1778" s="130" t="str">
        <f>LEFT(DLILibrary[[#This Row],[DLI]], 3)</f>
        <v>DLI</v>
      </c>
      <c r="K1778" s="131">
        <v>170</v>
      </c>
      <c r="L1778" s="169">
        <f>IF(DLILibrary[[#This Row],[DLI/DLR]]="DLI",IF(J1779="DLR",0,DLILibrary[[#This Row],[Value of DLI (in mln)]]),DLILibrary[[#This Row],[Value of DLI (in mln)]])</f>
        <v>0</v>
      </c>
      <c r="M1778" s="239">
        <f>IF(DLILibrary[[#This Row],[DLI/DLR]]="DLI",DLILibrary[[#This Row],[Value of DLI (in mln)]]/(VLOOKUP(DLILibrary[[#This Row],[Project ID]],'RBF Projects'!A:U,12,FALSE)),0)</f>
        <v>0.24285714285714285</v>
      </c>
      <c r="N1778" s="78" t="s">
        <v>61</v>
      </c>
      <c r="O1778" s="78" t="s">
        <v>2759</v>
      </c>
      <c r="P1778" s="77" t="s">
        <v>30</v>
      </c>
      <c r="Q1778" s="78" t="s">
        <v>14200</v>
      </c>
      <c r="R1778" s="77" t="s">
        <v>62</v>
      </c>
    </row>
    <row r="1779" spans="1:18" ht="16" x14ac:dyDescent="0.2">
      <c r="A1779" s="76" t="s">
        <v>14107</v>
      </c>
      <c r="B1779" s="76" t="s">
        <v>14106</v>
      </c>
      <c r="C1779" s="44" t="s">
        <v>19</v>
      </c>
      <c r="D1779" s="76" t="s">
        <v>14208</v>
      </c>
      <c r="E1779" s="95" t="s">
        <v>35</v>
      </c>
      <c r="F1779" s="95" t="s">
        <v>3230</v>
      </c>
      <c r="G1779" s="95" t="s">
        <v>3293</v>
      </c>
      <c r="H1779" s="95" t="s">
        <v>78</v>
      </c>
      <c r="I1779" s="95" t="s">
        <v>14173</v>
      </c>
      <c r="J1779" s="95" t="str">
        <f>LEFT(DLILibrary[[#This Row],[DLI]], 3)</f>
        <v>DLR</v>
      </c>
      <c r="K1779" s="121">
        <v>100</v>
      </c>
      <c r="L1779" s="121">
        <f>IF(DLILibrary[[#This Row],[DLI/DLR]]="DLI",IF(J1780="DLR",0,DLILibrary[[#This Row],[Value of DLI (in mln)]]),DLILibrary[[#This Row],[Value of DLI (in mln)]])</f>
        <v>100</v>
      </c>
      <c r="M1779" s="239">
        <f>IF(DLILibrary[[#This Row],[DLI/DLR]]="DLI",DLILibrary[[#This Row],[Value of DLI (in mln)]]/(VLOOKUP(DLILibrary[[#This Row],[Project ID]],'RBF Projects'!A:U,12,FALSE)),0)</f>
        <v>0</v>
      </c>
      <c r="N1779" s="95" t="s">
        <v>61</v>
      </c>
      <c r="O1779" s="95" t="s">
        <v>14207</v>
      </c>
      <c r="P1779" s="76" t="s">
        <v>30</v>
      </c>
      <c r="Q1779" s="95" t="s">
        <v>14210</v>
      </c>
      <c r="R1779" s="76" t="s">
        <v>62</v>
      </c>
    </row>
    <row r="1780" spans="1:18" ht="16" x14ac:dyDescent="0.2">
      <c r="A1780" s="76" t="s">
        <v>14107</v>
      </c>
      <c r="B1780" s="76" t="s">
        <v>14106</v>
      </c>
      <c r="C1780" s="44" t="s">
        <v>19</v>
      </c>
      <c r="D1780" s="76" t="s">
        <v>14208</v>
      </c>
      <c r="E1780" s="95" t="s">
        <v>35</v>
      </c>
      <c r="F1780" s="95" t="s">
        <v>3230</v>
      </c>
      <c r="G1780" s="95" t="s">
        <v>3293</v>
      </c>
      <c r="H1780" s="95" t="s">
        <v>78</v>
      </c>
      <c r="I1780" s="95" t="s">
        <v>14174</v>
      </c>
      <c r="J1780" s="95" t="str">
        <f>LEFT(DLILibrary[[#This Row],[DLI]], 3)</f>
        <v>DLR</v>
      </c>
      <c r="K1780" s="121">
        <v>50</v>
      </c>
      <c r="L1780" s="121">
        <f>IF(DLILibrary[[#This Row],[DLI/DLR]]="DLI",IF(J1781="DLR",0,DLILibrary[[#This Row],[Value of DLI (in mln)]]),DLILibrary[[#This Row],[Value of DLI (in mln)]])</f>
        <v>50</v>
      </c>
      <c r="M1780" s="239">
        <f>IF(DLILibrary[[#This Row],[DLI/DLR]]="DLI",DLILibrary[[#This Row],[Value of DLI (in mln)]]/(VLOOKUP(DLILibrary[[#This Row],[Project ID]],'RBF Projects'!A:U,12,FALSE)),0)</f>
        <v>0</v>
      </c>
      <c r="N1780" s="95" t="s">
        <v>61</v>
      </c>
      <c r="O1780" s="95" t="s">
        <v>14207</v>
      </c>
      <c r="P1780" s="76" t="s">
        <v>30</v>
      </c>
      <c r="Q1780" s="95" t="s">
        <v>14209</v>
      </c>
      <c r="R1780" s="76" t="s">
        <v>62</v>
      </c>
    </row>
    <row r="1781" spans="1:18" ht="16" x14ac:dyDescent="0.2">
      <c r="A1781" s="76" t="s">
        <v>14107</v>
      </c>
      <c r="B1781" s="76" t="s">
        <v>14106</v>
      </c>
      <c r="C1781" s="44" t="s">
        <v>19</v>
      </c>
      <c r="D1781" s="76" t="s">
        <v>14208</v>
      </c>
      <c r="E1781" s="95" t="s">
        <v>35</v>
      </c>
      <c r="F1781" s="95" t="s">
        <v>3230</v>
      </c>
      <c r="G1781" s="95" t="s">
        <v>3293</v>
      </c>
      <c r="H1781" s="95" t="s">
        <v>78</v>
      </c>
      <c r="I1781" s="95" t="s">
        <v>14175</v>
      </c>
      <c r="J1781" s="95" t="str">
        <f>LEFT(DLILibrary[[#This Row],[DLI]], 3)</f>
        <v>DLR</v>
      </c>
      <c r="K1781" s="121">
        <v>20</v>
      </c>
      <c r="L1781" s="121">
        <f>IF(DLILibrary[[#This Row],[DLI/DLR]]="DLI",IF(J1782="DLR",0,DLILibrary[[#This Row],[Value of DLI (in mln)]]),DLILibrary[[#This Row],[Value of DLI (in mln)]])</f>
        <v>20</v>
      </c>
      <c r="M1781" s="239">
        <f>IF(DLILibrary[[#This Row],[DLI/DLR]]="DLI",DLILibrary[[#This Row],[Value of DLI (in mln)]]/(VLOOKUP(DLILibrary[[#This Row],[Project ID]],'RBF Projects'!A:U,12,FALSE)),0)</f>
        <v>0</v>
      </c>
      <c r="N1781" s="95" t="s">
        <v>61</v>
      </c>
      <c r="O1781" s="95" t="s">
        <v>14207</v>
      </c>
      <c r="P1781" s="76" t="s">
        <v>30</v>
      </c>
      <c r="Q1781" s="95" t="s">
        <v>14209</v>
      </c>
      <c r="R1781" s="76" t="s">
        <v>62</v>
      </c>
    </row>
    <row r="1782" spans="1:18" ht="16" x14ac:dyDescent="0.2">
      <c r="A1782" s="76" t="s">
        <v>14107</v>
      </c>
      <c r="B1782" s="76" t="s">
        <v>14106</v>
      </c>
      <c r="C1782" s="44" t="s">
        <v>19</v>
      </c>
      <c r="D1782" s="76" t="s">
        <v>14208</v>
      </c>
      <c r="E1782" s="95" t="s">
        <v>35</v>
      </c>
      <c r="F1782" s="95" t="s">
        <v>2810</v>
      </c>
      <c r="G1782" s="95" t="s">
        <v>2816</v>
      </c>
      <c r="H1782" s="95" t="s">
        <v>78</v>
      </c>
      <c r="I1782" s="135" t="s">
        <v>14176</v>
      </c>
      <c r="J1782" s="136" t="str">
        <f>LEFT(DLILibrary[[#This Row],[DLI]], 3)</f>
        <v>DLI</v>
      </c>
      <c r="K1782" s="137">
        <v>100</v>
      </c>
      <c r="L1782" s="121">
        <f>IF(DLILibrary[[#This Row],[DLI/DLR]]="DLI",IF(J1783="DLR",0,DLILibrary[[#This Row],[Value of DLI (in mln)]]),DLILibrary[[#This Row],[Value of DLI (in mln)]])</f>
        <v>0</v>
      </c>
      <c r="M1782" s="239">
        <f>IF(DLILibrary[[#This Row],[DLI/DLR]]="DLI",DLILibrary[[#This Row],[Value of DLI (in mln)]]/(VLOOKUP(DLILibrary[[#This Row],[Project ID]],'RBF Projects'!A:U,12,FALSE)),0)</f>
        <v>0.14285714285714285</v>
      </c>
      <c r="N1782" s="95" t="s">
        <v>61</v>
      </c>
      <c r="O1782" s="138" t="s">
        <v>2759</v>
      </c>
      <c r="P1782" s="76" t="s">
        <v>27</v>
      </c>
      <c r="Q1782" s="95" t="s">
        <v>14201</v>
      </c>
      <c r="R1782" s="76" t="s">
        <v>62</v>
      </c>
    </row>
    <row r="1783" spans="1:18" ht="16" x14ac:dyDescent="0.2">
      <c r="A1783" s="76" t="s">
        <v>14107</v>
      </c>
      <c r="B1783" s="76" t="s">
        <v>14106</v>
      </c>
      <c r="C1783" s="44" t="s">
        <v>19</v>
      </c>
      <c r="D1783" s="76" t="s">
        <v>14208</v>
      </c>
      <c r="E1783" s="95" t="s">
        <v>35</v>
      </c>
      <c r="F1783" s="95" t="s">
        <v>2810</v>
      </c>
      <c r="G1783" s="95" t="s">
        <v>2816</v>
      </c>
      <c r="H1783" s="95" t="s">
        <v>78</v>
      </c>
      <c r="I1783" s="45" t="s">
        <v>14177</v>
      </c>
      <c r="J1783" s="95" t="str">
        <f>LEFT(DLILibrary[[#This Row],[DLI]], 3)</f>
        <v>DLR</v>
      </c>
      <c r="K1783" s="121">
        <v>40</v>
      </c>
      <c r="L1783" s="121">
        <f>IF(DLILibrary[[#This Row],[DLI/DLR]]="DLI",IF(J1784="DLR",0,DLILibrary[[#This Row],[Value of DLI (in mln)]]),DLILibrary[[#This Row],[Value of DLI (in mln)]])</f>
        <v>40</v>
      </c>
      <c r="M1783" s="239">
        <f>IF(DLILibrary[[#This Row],[DLI/DLR]]="DLI",DLILibrary[[#This Row],[Value of DLI (in mln)]]/(VLOOKUP(DLILibrary[[#This Row],[Project ID]],'RBF Projects'!A:U,12,FALSE)),0)</f>
        <v>0</v>
      </c>
      <c r="N1783" s="95" t="s">
        <v>61</v>
      </c>
      <c r="O1783" s="95" t="s">
        <v>14182</v>
      </c>
      <c r="P1783" s="76" t="s">
        <v>27</v>
      </c>
      <c r="Q1783" s="95" t="s">
        <v>14211</v>
      </c>
      <c r="R1783" s="76" t="s">
        <v>62</v>
      </c>
    </row>
    <row r="1784" spans="1:18" ht="16" x14ac:dyDescent="0.2">
      <c r="A1784" s="76" t="s">
        <v>14107</v>
      </c>
      <c r="B1784" s="76" t="s">
        <v>14106</v>
      </c>
      <c r="C1784" s="44" t="s">
        <v>19</v>
      </c>
      <c r="D1784" s="76" t="s">
        <v>14208</v>
      </c>
      <c r="E1784" s="95" t="s">
        <v>35</v>
      </c>
      <c r="F1784" s="95" t="s">
        <v>2810</v>
      </c>
      <c r="G1784" s="95" t="s">
        <v>2816</v>
      </c>
      <c r="H1784" s="95" t="s">
        <v>78</v>
      </c>
      <c r="I1784" s="45" t="s">
        <v>14178</v>
      </c>
      <c r="J1784" s="95" t="str">
        <f>LEFT(DLILibrary[[#This Row],[DLI]], 3)</f>
        <v>DLR</v>
      </c>
      <c r="K1784" s="121">
        <v>40</v>
      </c>
      <c r="L1784" s="121">
        <f>IF(DLILibrary[[#This Row],[DLI/DLR]]="DLI",IF(J1785="DLR",0,DLILibrary[[#This Row],[Value of DLI (in mln)]]),DLILibrary[[#This Row],[Value of DLI (in mln)]])</f>
        <v>40</v>
      </c>
      <c r="M1784" s="239">
        <f>IF(DLILibrary[[#This Row],[DLI/DLR]]="DLI",DLILibrary[[#This Row],[Value of DLI (in mln)]]/(VLOOKUP(DLILibrary[[#This Row],[Project ID]],'RBF Projects'!A:U,12,FALSE)),0)</f>
        <v>0</v>
      </c>
      <c r="N1784" s="95" t="s">
        <v>61</v>
      </c>
      <c r="O1784" s="95" t="s">
        <v>14182</v>
      </c>
      <c r="P1784" s="76" t="s">
        <v>27</v>
      </c>
      <c r="Q1784" s="95" t="s">
        <v>14212</v>
      </c>
      <c r="R1784" s="76" t="s">
        <v>62</v>
      </c>
    </row>
    <row r="1785" spans="1:18" ht="16" x14ac:dyDescent="0.2">
      <c r="A1785" s="76" t="s">
        <v>14107</v>
      </c>
      <c r="B1785" s="76" t="s">
        <v>14106</v>
      </c>
      <c r="C1785" s="44" t="s">
        <v>19</v>
      </c>
      <c r="D1785" s="76" t="s">
        <v>14208</v>
      </c>
      <c r="E1785" s="95" t="s">
        <v>35</v>
      </c>
      <c r="F1785" s="95" t="s">
        <v>2810</v>
      </c>
      <c r="G1785" s="95" t="s">
        <v>2816</v>
      </c>
      <c r="H1785" s="95" t="s">
        <v>78</v>
      </c>
      <c r="I1785" s="95" t="s">
        <v>14179</v>
      </c>
      <c r="J1785" s="95" t="str">
        <f>LEFT(DLILibrary[[#This Row],[DLI]], 3)</f>
        <v>DLR</v>
      </c>
      <c r="K1785" s="121">
        <v>20</v>
      </c>
      <c r="L1785" s="121">
        <f>IF(DLILibrary[[#This Row],[DLI/DLR]]="DLI",IF(J1786="DLR",0,DLILibrary[[#This Row],[Value of DLI (in mln)]]),DLILibrary[[#This Row],[Value of DLI (in mln)]])</f>
        <v>20</v>
      </c>
      <c r="M1785" s="239">
        <f>IF(DLILibrary[[#This Row],[DLI/DLR]]="DLI",DLILibrary[[#This Row],[Value of DLI (in mln)]]/(VLOOKUP(DLILibrary[[#This Row],[Project ID]],'RBF Projects'!A:U,12,FALSE)),0)</f>
        <v>0</v>
      </c>
      <c r="N1785" s="95" t="s">
        <v>61</v>
      </c>
      <c r="O1785" s="95" t="s">
        <v>14206</v>
      </c>
      <c r="P1785" s="76" t="s">
        <v>27</v>
      </c>
      <c r="Q1785" s="95" t="s">
        <v>14213</v>
      </c>
      <c r="R1785" s="76" t="s">
        <v>62</v>
      </c>
    </row>
    <row r="1786" spans="1:18" ht="16" x14ac:dyDescent="0.2">
      <c r="A1786" s="76" t="s">
        <v>14107</v>
      </c>
      <c r="B1786" s="76" t="s">
        <v>14106</v>
      </c>
      <c r="C1786" s="44" t="s">
        <v>19</v>
      </c>
      <c r="D1786" s="76" t="s">
        <v>14208</v>
      </c>
      <c r="E1786" s="95" t="s">
        <v>35</v>
      </c>
      <c r="F1786" s="95" t="s">
        <v>3238</v>
      </c>
      <c r="G1786" s="95" t="s">
        <v>2870</v>
      </c>
      <c r="H1786" s="95" t="s">
        <v>78</v>
      </c>
      <c r="I1786" s="135" t="s">
        <v>14180</v>
      </c>
      <c r="J1786" s="136" t="str">
        <f>LEFT(DLILibrary[[#This Row],[DLI]], 3)</f>
        <v>DLI</v>
      </c>
      <c r="K1786" s="137">
        <v>70</v>
      </c>
      <c r="L1786" s="121">
        <f>IF(DLILibrary[[#This Row],[DLI/DLR]]="DLI",IF(J1787="DLR",0,DLILibrary[[#This Row],[Value of DLI (in mln)]]),DLILibrary[[#This Row],[Value of DLI (in mln)]])</f>
        <v>0</v>
      </c>
      <c r="M1786" s="239">
        <f>IF(DLILibrary[[#This Row],[DLI/DLR]]="DLI",DLILibrary[[#This Row],[Value of DLI (in mln)]]/(VLOOKUP(DLILibrary[[#This Row],[Project ID]],'RBF Projects'!A:U,12,FALSE)),0)</f>
        <v>0.1</v>
      </c>
      <c r="N1786" s="95" t="s">
        <v>61</v>
      </c>
      <c r="O1786" s="138" t="s">
        <v>2759</v>
      </c>
      <c r="P1786" s="76" t="s">
        <v>27</v>
      </c>
      <c r="Q1786" s="95" t="s">
        <v>14202</v>
      </c>
      <c r="R1786" s="76" t="s">
        <v>62</v>
      </c>
    </row>
    <row r="1787" spans="1:18" ht="16" x14ac:dyDescent="0.2">
      <c r="A1787" s="76" t="s">
        <v>14107</v>
      </c>
      <c r="B1787" s="76" t="s">
        <v>14106</v>
      </c>
      <c r="C1787" s="44" t="s">
        <v>19</v>
      </c>
      <c r="D1787" s="76" t="s">
        <v>14208</v>
      </c>
      <c r="E1787" s="95" t="s">
        <v>35</v>
      </c>
      <c r="F1787" s="95" t="s">
        <v>3238</v>
      </c>
      <c r="G1787" s="95" t="s">
        <v>2870</v>
      </c>
      <c r="H1787" s="95" t="s">
        <v>78</v>
      </c>
      <c r="I1787" s="95" t="s">
        <v>14181</v>
      </c>
      <c r="J1787" s="95" t="str">
        <f>LEFT(DLILibrary[[#This Row],[DLI]], 3)</f>
        <v>DLR</v>
      </c>
      <c r="K1787" s="121">
        <v>40</v>
      </c>
      <c r="L1787" s="121">
        <f>IF(DLILibrary[[#This Row],[DLI/DLR]]="DLI",IF(J1788="DLR",0,DLILibrary[[#This Row],[Value of DLI (in mln)]]),DLILibrary[[#This Row],[Value of DLI (in mln)]])</f>
        <v>40</v>
      </c>
      <c r="M1787" s="239">
        <f>IF(DLILibrary[[#This Row],[DLI/DLR]]="DLI",DLILibrary[[#This Row],[Value of DLI (in mln)]]/(VLOOKUP(DLILibrary[[#This Row],[Project ID]],'RBF Projects'!A:U,12,FALSE)),0)</f>
        <v>0</v>
      </c>
      <c r="N1787" s="95" t="s">
        <v>61</v>
      </c>
      <c r="O1787" s="95" t="s">
        <v>14215</v>
      </c>
      <c r="P1787" s="76" t="s">
        <v>27</v>
      </c>
      <c r="Q1787" s="95" t="s">
        <v>14202</v>
      </c>
      <c r="R1787" s="76" t="s">
        <v>62</v>
      </c>
    </row>
    <row r="1788" spans="1:18" ht="16" x14ac:dyDescent="0.2">
      <c r="A1788" s="76" t="s">
        <v>14107</v>
      </c>
      <c r="B1788" s="76" t="s">
        <v>14106</v>
      </c>
      <c r="C1788" s="44" t="s">
        <v>19</v>
      </c>
      <c r="D1788" s="76" t="s">
        <v>14208</v>
      </c>
      <c r="E1788" s="95" t="s">
        <v>35</v>
      </c>
      <c r="F1788" s="95" t="s">
        <v>3238</v>
      </c>
      <c r="G1788" s="95" t="s">
        <v>2870</v>
      </c>
      <c r="H1788" s="95" t="s">
        <v>78</v>
      </c>
      <c r="I1788" s="95" t="s">
        <v>14183</v>
      </c>
      <c r="J1788" s="95" t="str">
        <f>LEFT(DLILibrary[[#This Row],[DLI]], 3)</f>
        <v>DLR</v>
      </c>
      <c r="K1788" s="121">
        <v>30</v>
      </c>
      <c r="L1788" s="121">
        <f>IF(DLILibrary[[#This Row],[DLI/DLR]]="DLI",IF(J1789="DLR",0,DLILibrary[[#This Row],[Value of DLI (in mln)]]),DLILibrary[[#This Row],[Value of DLI (in mln)]])</f>
        <v>30</v>
      </c>
      <c r="M1788" s="239">
        <f>IF(DLILibrary[[#This Row],[DLI/DLR]]="DLI",DLILibrary[[#This Row],[Value of DLI (in mln)]]/(VLOOKUP(DLILibrary[[#This Row],[Project ID]],'RBF Projects'!A:U,12,FALSE)),0)</f>
        <v>0</v>
      </c>
      <c r="N1788" s="95" t="s">
        <v>61</v>
      </c>
      <c r="O1788" s="95" t="s">
        <v>14214</v>
      </c>
      <c r="P1788" s="76" t="s">
        <v>27</v>
      </c>
      <c r="Q1788" s="95" t="s">
        <v>14202</v>
      </c>
      <c r="R1788" s="76" t="s">
        <v>62</v>
      </c>
    </row>
    <row r="1789" spans="1:18" ht="16" x14ac:dyDescent="0.2">
      <c r="A1789" s="76" t="s">
        <v>14107</v>
      </c>
      <c r="B1789" s="76" t="s">
        <v>14106</v>
      </c>
      <c r="C1789" s="44" t="s">
        <v>19</v>
      </c>
      <c r="D1789" s="76" t="s">
        <v>14208</v>
      </c>
      <c r="E1789" s="95" t="s">
        <v>35</v>
      </c>
      <c r="F1789" s="95" t="s">
        <v>2810</v>
      </c>
      <c r="G1789" s="95" t="s">
        <v>3263</v>
      </c>
      <c r="H1789" s="95" t="s">
        <v>78</v>
      </c>
      <c r="I1789" s="135" t="s">
        <v>14184</v>
      </c>
      <c r="J1789" s="136" t="str">
        <f>LEFT(DLILibrary[[#This Row],[DLI]], 3)</f>
        <v>DLI</v>
      </c>
      <c r="K1789" s="137">
        <v>70</v>
      </c>
      <c r="L1789" s="121">
        <f>IF(DLILibrary[[#This Row],[DLI/DLR]]="DLI",IF(J1790="DLR",0,DLILibrary[[#This Row],[Value of DLI (in mln)]]),DLILibrary[[#This Row],[Value of DLI (in mln)]])</f>
        <v>0</v>
      </c>
      <c r="M1789" s="239">
        <f>IF(DLILibrary[[#This Row],[DLI/DLR]]="DLI",DLILibrary[[#This Row],[Value of DLI (in mln)]]/(VLOOKUP(DLILibrary[[#This Row],[Project ID]],'RBF Projects'!A:U,12,FALSE)),0)</f>
        <v>0.1</v>
      </c>
      <c r="N1789" s="95" t="s">
        <v>61</v>
      </c>
      <c r="O1789" s="138" t="s">
        <v>2759</v>
      </c>
      <c r="P1789" s="76" t="s">
        <v>28</v>
      </c>
      <c r="Q1789" s="95" t="s">
        <v>14203</v>
      </c>
      <c r="R1789" s="76" t="s">
        <v>62</v>
      </c>
    </row>
    <row r="1790" spans="1:18" ht="16" x14ac:dyDescent="0.2">
      <c r="A1790" s="76" t="s">
        <v>14107</v>
      </c>
      <c r="B1790" s="76" t="s">
        <v>14106</v>
      </c>
      <c r="C1790" s="44" t="s">
        <v>19</v>
      </c>
      <c r="D1790" s="76" t="s">
        <v>14208</v>
      </c>
      <c r="E1790" s="95" t="s">
        <v>35</v>
      </c>
      <c r="F1790" s="95" t="s">
        <v>2810</v>
      </c>
      <c r="G1790" s="95" t="s">
        <v>3263</v>
      </c>
      <c r="H1790" s="95" t="s">
        <v>78</v>
      </c>
      <c r="I1790" s="95" t="s">
        <v>14185</v>
      </c>
      <c r="J1790" s="95" t="str">
        <f>LEFT(DLILibrary[[#This Row],[DLI]], 3)</f>
        <v>DLR</v>
      </c>
      <c r="K1790" s="121">
        <v>30</v>
      </c>
      <c r="L1790" s="121">
        <f>IF(DLILibrary[[#This Row],[DLI/DLR]]="DLI",IF(J1791="DLR",0,DLILibrary[[#This Row],[Value of DLI (in mln)]]),DLILibrary[[#This Row],[Value of DLI (in mln)]])</f>
        <v>30</v>
      </c>
      <c r="M1790" s="239">
        <f>IF(DLILibrary[[#This Row],[DLI/DLR]]="DLI",DLILibrary[[#This Row],[Value of DLI (in mln)]]/(VLOOKUP(DLILibrary[[#This Row],[Project ID]],'RBF Projects'!A:U,12,FALSE)),0)</f>
        <v>0</v>
      </c>
      <c r="N1790" s="95" t="s">
        <v>61</v>
      </c>
      <c r="O1790" s="95" t="s">
        <v>14216</v>
      </c>
      <c r="P1790" s="76" t="s">
        <v>28</v>
      </c>
      <c r="Q1790" s="95" t="s">
        <v>14203</v>
      </c>
      <c r="R1790" s="76" t="s">
        <v>62</v>
      </c>
    </row>
    <row r="1791" spans="1:18" ht="16" x14ac:dyDescent="0.2">
      <c r="A1791" s="76" t="s">
        <v>14107</v>
      </c>
      <c r="B1791" s="76" t="s">
        <v>14106</v>
      </c>
      <c r="C1791" s="44" t="s">
        <v>19</v>
      </c>
      <c r="D1791" s="76" t="s">
        <v>14208</v>
      </c>
      <c r="E1791" s="95" t="s">
        <v>35</v>
      </c>
      <c r="F1791" s="95" t="s">
        <v>2810</v>
      </c>
      <c r="G1791" s="95" t="s">
        <v>3263</v>
      </c>
      <c r="H1791" s="95" t="s">
        <v>78</v>
      </c>
      <c r="I1791" s="95" t="s">
        <v>14186</v>
      </c>
      <c r="J1791" s="95" t="str">
        <f>LEFT(DLILibrary[[#This Row],[DLI]], 3)</f>
        <v>DLR</v>
      </c>
      <c r="K1791" s="121">
        <v>25</v>
      </c>
      <c r="L1791" s="121">
        <f>IF(DLILibrary[[#This Row],[DLI/DLR]]="DLI",IF(J1792="DLR",0,DLILibrary[[#This Row],[Value of DLI (in mln)]]),DLILibrary[[#This Row],[Value of DLI (in mln)]])</f>
        <v>25</v>
      </c>
      <c r="M1791" s="239">
        <f>IF(DLILibrary[[#This Row],[DLI/DLR]]="DLI",DLILibrary[[#This Row],[Value of DLI (in mln)]]/(VLOOKUP(DLILibrary[[#This Row],[Project ID]],'RBF Projects'!A:U,12,FALSE)),0)</f>
        <v>0</v>
      </c>
      <c r="N1791" s="95" t="s">
        <v>61</v>
      </c>
      <c r="O1791" s="95" t="s">
        <v>14216</v>
      </c>
      <c r="P1791" s="76" t="s">
        <v>28</v>
      </c>
      <c r="Q1791" s="95" t="s">
        <v>14203</v>
      </c>
      <c r="R1791" s="76" t="s">
        <v>62</v>
      </c>
    </row>
    <row r="1792" spans="1:18" ht="16" x14ac:dyDescent="0.2">
      <c r="A1792" s="76" t="s">
        <v>14107</v>
      </c>
      <c r="B1792" s="76" t="s">
        <v>14106</v>
      </c>
      <c r="C1792" s="44" t="s">
        <v>19</v>
      </c>
      <c r="D1792" s="76" t="s">
        <v>14208</v>
      </c>
      <c r="E1792" s="95" t="s">
        <v>35</v>
      </c>
      <c r="F1792" s="95" t="s">
        <v>2810</v>
      </c>
      <c r="G1792" s="95" t="s">
        <v>3263</v>
      </c>
      <c r="H1792" s="95" t="s">
        <v>78</v>
      </c>
      <c r="I1792" s="95" t="s">
        <v>14187</v>
      </c>
      <c r="J1792" s="95" t="str">
        <f>LEFT(DLILibrary[[#This Row],[DLI]], 3)</f>
        <v>DLR</v>
      </c>
      <c r="K1792" s="121">
        <v>15</v>
      </c>
      <c r="L1792" s="121">
        <f>IF(DLILibrary[[#This Row],[DLI/DLR]]="DLI",IF(J1793="DLR",0,DLILibrary[[#This Row],[Value of DLI (in mln)]]),DLILibrary[[#This Row],[Value of DLI (in mln)]])</f>
        <v>15</v>
      </c>
      <c r="M1792" s="239">
        <f>IF(DLILibrary[[#This Row],[DLI/DLR]]="DLI",DLILibrary[[#This Row],[Value of DLI (in mln)]]/(VLOOKUP(DLILibrary[[#This Row],[Project ID]],'RBF Projects'!A:U,12,FALSE)),0)</f>
        <v>0</v>
      </c>
      <c r="N1792" s="95" t="s">
        <v>61</v>
      </c>
      <c r="O1792" s="95" t="s">
        <v>14217</v>
      </c>
      <c r="P1792" s="76" t="s">
        <v>28</v>
      </c>
      <c r="Q1792" s="95" t="s">
        <v>14203</v>
      </c>
      <c r="R1792" s="76" t="s">
        <v>62</v>
      </c>
    </row>
    <row r="1793" spans="1:18" ht="16" x14ac:dyDescent="0.2">
      <c r="A1793" s="76" t="s">
        <v>14107</v>
      </c>
      <c r="B1793" s="76" t="s">
        <v>14106</v>
      </c>
      <c r="C1793" s="44" t="s">
        <v>19</v>
      </c>
      <c r="D1793" s="76" t="s">
        <v>14208</v>
      </c>
      <c r="E1793" s="95" t="s">
        <v>35</v>
      </c>
      <c r="F1793" s="95" t="s">
        <v>3231</v>
      </c>
      <c r="G1793" s="95" t="s">
        <v>3471</v>
      </c>
      <c r="H1793" s="95" t="s">
        <v>78</v>
      </c>
      <c r="I1793" s="135" t="s">
        <v>14188</v>
      </c>
      <c r="J1793" s="136" t="str">
        <f>LEFT(DLILibrary[[#This Row],[DLI]], 3)</f>
        <v>DLI</v>
      </c>
      <c r="K1793" s="137">
        <v>90</v>
      </c>
      <c r="L1793" s="121">
        <f>IF(DLILibrary[[#This Row],[DLI/DLR]]="DLI",IF(J1794="DLR",0,DLILibrary[[#This Row],[Value of DLI (in mln)]]),DLILibrary[[#This Row],[Value of DLI (in mln)]])</f>
        <v>0</v>
      </c>
      <c r="M1793" s="239">
        <f>IF(DLILibrary[[#This Row],[DLI/DLR]]="DLI",DLILibrary[[#This Row],[Value of DLI (in mln)]]/(VLOOKUP(DLILibrary[[#This Row],[Project ID]],'RBF Projects'!A:U,12,FALSE)),0)</f>
        <v>0.12857142857142856</v>
      </c>
      <c r="N1793" s="95" t="s">
        <v>61</v>
      </c>
      <c r="O1793" s="138" t="s">
        <v>2759</v>
      </c>
      <c r="P1793" s="76" t="s">
        <v>27</v>
      </c>
      <c r="Q1793" s="95" t="s">
        <v>995</v>
      </c>
      <c r="R1793" s="76" t="s">
        <v>62</v>
      </c>
    </row>
    <row r="1794" spans="1:18" ht="16" x14ac:dyDescent="0.2">
      <c r="A1794" s="76" t="s">
        <v>14107</v>
      </c>
      <c r="B1794" s="76" t="s">
        <v>14106</v>
      </c>
      <c r="C1794" s="44" t="s">
        <v>19</v>
      </c>
      <c r="D1794" s="76" t="s">
        <v>14208</v>
      </c>
      <c r="E1794" s="95" t="s">
        <v>35</v>
      </c>
      <c r="F1794" s="95" t="s">
        <v>3231</v>
      </c>
      <c r="G1794" s="95" t="s">
        <v>3471</v>
      </c>
      <c r="H1794" s="95" t="s">
        <v>78</v>
      </c>
      <c r="I1794" s="95" t="s">
        <v>14189</v>
      </c>
      <c r="J1794" s="95" t="str">
        <f>LEFT(DLILibrary[[#This Row],[DLI]], 3)</f>
        <v>DLR</v>
      </c>
      <c r="K1794" s="121">
        <v>30</v>
      </c>
      <c r="L1794" s="121">
        <f>IF(DLILibrary[[#This Row],[DLI/DLR]]="DLI",IF(J1795="DLR",0,DLILibrary[[#This Row],[Value of DLI (in mln)]]),DLILibrary[[#This Row],[Value of DLI (in mln)]])</f>
        <v>30</v>
      </c>
      <c r="M1794" s="239">
        <f>IF(DLILibrary[[#This Row],[DLI/DLR]]="DLI",DLILibrary[[#This Row],[Value of DLI (in mln)]]/(VLOOKUP(DLILibrary[[#This Row],[Project ID]],'RBF Projects'!A:U,12,FALSE)),0)</f>
        <v>0</v>
      </c>
      <c r="N1794" s="95" t="s">
        <v>61</v>
      </c>
      <c r="O1794" s="95" t="s">
        <v>14182</v>
      </c>
      <c r="P1794" s="76" t="s">
        <v>28</v>
      </c>
      <c r="Q1794" s="95" t="s">
        <v>14222</v>
      </c>
      <c r="R1794" s="76" t="s">
        <v>62</v>
      </c>
    </row>
    <row r="1795" spans="1:18" ht="16" x14ac:dyDescent="0.2">
      <c r="A1795" s="76" t="s">
        <v>14107</v>
      </c>
      <c r="B1795" s="76" t="s">
        <v>14106</v>
      </c>
      <c r="C1795" s="44" t="s">
        <v>19</v>
      </c>
      <c r="D1795" s="76" t="s">
        <v>14208</v>
      </c>
      <c r="E1795" s="95" t="s">
        <v>35</v>
      </c>
      <c r="F1795" s="95" t="s">
        <v>3231</v>
      </c>
      <c r="G1795" s="95" t="s">
        <v>3471</v>
      </c>
      <c r="H1795" s="95" t="s">
        <v>78</v>
      </c>
      <c r="I1795" s="95" t="s">
        <v>14190</v>
      </c>
      <c r="J1795" s="95" t="str">
        <f>LEFT(DLILibrary[[#This Row],[DLI]], 3)</f>
        <v>DLR</v>
      </c>
      <c r="K1795" s="121">
        <v>40</v>
      </c>
      <c r="L1795" s="121">
        <f>IF(DLILibrary[[#This Row],[DLI/DLR]]="DLI",IF(J1796="DLR",0,DLILibrary[[#This Row],[Value of DLI (in mln)]]),DLILibrary[[#This Row],[Value of DLI (in mln)]])</f>
        <v>40</v>
      </c>
      <c r="M1795" s="239">
        <f>IF(DLILibrary[[#This Row],[DLI/DLR]]="DLI",DLILibrary[[#This Row],[Value of DLI (in mln)]]/(VLOOKUP(DLILibrary[[#This Row],[Project ID]],'RBF Projects'!A:U,12,FALSE)),0)</f>
        <v>0</v>
      </c>
      <c r="N1795" s="95" t="s">
        <v>61</v>
      </c>
      <c r="O1795" s="95" t="s">
        <v>14182</v>
      </c>
      <c r="P1795" s="76" t="s">
        <v>28</v>
      </c>
      <c r="Q1795" s="95" t="s">
        <v>14223</v>
      </c>
      <c r="R1795" s="76" t="s">
        <v>62</v>
      </c>
    </row>
    <row r="1796" spans="1:18" ht="16" x14ac:dyDescent="0.2">
      <c r="A1796" s="76" t="s">
        <v>14107</v>
      </c>
      <c r="B1796" s="76" t="s">
        <v>14106</v>
      </c>
      <c r="C1796" s="44" t="s">
        <v>19</v>
      </c>
      <c r="D1796" s="76" t="s">
        <v>14208</v>
      </c>
      <c r="E1796" s="95" t="s">
        <v>35</v>
      </c>
      <c r="F1796" s="95" t="s">
        <v>3231</v>
      </c>
      <c r="G1796" s="95" t="s">
        <v>3471</v>
      </c>
      <c r="H1796" s="95" t="s">
        <v>78</v>
      </c>
      <c r="I1796" s="95" t="s">
        <v>14191</v>
      </c>
      <c r="J1796" s="95" t="str">
        <f>LEFT(DLILibrary[[#This Row],[DLI]], 3)</f>
        <v>DLR</v>
      </c>
      <c r="K1796" s="121">
        <v>20</v>
      </c>
      <c r="L1796" s="121">
        <f>IF(DLILibrary[[#This Row],[DLI/DLR]]="DLI",IF(J1797="DLR",0,DLILibrary[[#This Row],[Value of DLI (in mln)]]),DLILibrary[[#This Row],[Value of DLI (in mln)]])</f>
        <v>20</v>
      </c>
      <c r="M1796" s="239">
        <f>IF(DLILibrary[[#This Row],[DLI/DLR]]="DLI",DLILibrary[[#This Row],[Value of DLI (in mln)]]/(VLOOKUP(DLILibrary[[#This Row],[Project ID]],'RBF Projects'!A:U,12,FALSE)),0)</f>
        <v>0</v>
      </c>
      <c r="N1796" s="95" t="s">
        <v>61</v>
      </c>
      <c r="O1796" s="95" t="s">
        <v>14218</v>
      </c>
      <c r="P1796" s="76" t="s">
        <v>28</v>
      </c>
      <c r="Q1796" s="95" t="s">
        <v>14221</v>
      </c>
      <c r="R1796" s="76" t="s">
        <v>62</v>
      </c>
    </row>
    <row r="1797" spans="1:18" ht="16" x14ac:dyDescent="0.2">
      <c r="A1797" s="76" t="s">
        <v>14107</v>
      </c>
      <c r="B1797" s="76" t="s">
        <v>14106</v>
      </c>
      <c r="C1797" s="44" t="s">
        <v>19</v>
      </c>
      <c r="D1797" s="76" t="s">
        <v>14208</v>
      </c>
      <c r="E1797" s="95" t="s">
        <v>35</v>
      </c>
      <c r="F1797" s="95" t="s">
        <v>2810</v>
      </c>
      <c r="G1797" s="95" t="s">
        <v>2815</v>
      </c>
      <c r="H1797" s="95" t="s">
        <v>78</v>
      </c>
      <c r="I1797" s="135" t="s">
        <v>14192</v>
      </c>
      <c r="J1797" s="136" t="str">
        <f>LEFT(DLILibrary[[#This Row],[DLI]], 3)</f>
        <v>DLI</v>
      </c>
      <c r="K1797" s="137">
        <v>100</v>
      </c>
      <c r="L1797" s="121">
        <f>IF(DLILibrary[[#This Row],[DLI/DLR]]="DLI",IF(J1798="DLR",0,DLILibrary[[#This Row],[Value of DLI (in mln)]]),DLILibrary[[#This Row],[Value of DLI (in mln)]])</f>
        <v>0</v>
      </c>
      <c r="M1797" s="239">
        <f>IF(DLILibrary[[#This Row],[DLI/DLR]]="DLI",DLILibrary[[#This Row],[Value of DLI (in mln)]]/(VLOOKUP(DLILibrary[[#This Row],[Project ID]],'RBF Projects'!A:U,12,FALSE)),0)</f>
        <v>0.14285714285714285</v>
      </c>
      <c r="N1797" s="95" t="s">
        <v>61</v>
      </c>
      <c r="O1797" s="138" t="s">
        <v>2759</v>
      </c>
      <c r="P1797" s="76" t="s">
        <v>27</v>
      </c>
      <c r="Q1797" s="95" t="s">
        <v>995</v>
      </c>
      <c r="R1797" s="76" t="s">
        <v>62</v>
      </c>
    </row>
    <row r="1798" spans="1:18" ht="16" x14ac:dyDescent="0.2">
      <c r="A1798" s="76" t="s">
        <v>14107</v>
      </c>
      <c r="B1798" s="76" t="s">
        <v>14106</v>
      </c>
      <c r="C1798" s="44" t="s">
        <v>19</v>
      </c>
      <c r="D1798" s="76" t="s">
        <v>14208</v>
      </c>
      <c r="E1798" s="95" t="s">
        <v>35</v>
      </c>
      <c r="F1798" s="95" t="s">
        <v>2810</v>
      </c>
      <c r="G1798" s="95" t="s">
        <v>2815</v>
      </c>
      <c r="H1798" s="95" t="s">
        <v>78</v>
      </c>
      <c r="I1798" s="95" t="s">
        <v>14193</v>
      </c>
      <c r="J1798" s="95" t="str">
        <f>LEFT(DLILibrary[[#This Row],[DLI]], 3)</f>
        <v>DLR</v>
      </c>
      <c r="K1798" s="121">
        <v>30</v>
      </c>
      <c r="L1798" s="121">
        <f>IF(DLILibrary[[#This Row],[DLI/DLR]]="DLI",IF(J1799="DLR",0,DLILibrary[[#This Row],[Value of DLI (in mln)]]),DLILibrary[[#This Row],[Value of DLI (in mln)]])</f>
        <v>30</v>
      </c>
      <c r="M1798" s="239">
        <f>IF(DLILibrary[[#This Row],[DLI/DLR]]="DLI",DLILibrary[[#This Row],[Value of DLI (in mln)]]/(VLOOKUP(DLILibrary[[#This Row],[Project ID]],'RBF Projects'!A:U,12,FALSE)),0)</f>
        <v>0</v>
      </c>
      <c r="N1798" s="95" t="s">
        <v>61</v>
      </c>
      <c r="O1798" s="95" t="s">
        <v>14182</v>
      </c>
      <c r="P1798" s="76" t="s">
        <v>28</v>
      </c>
      <c r="Q1798" s="95" t="s">
        <v>14204</v>
      </c>
      <c r="R1798" s="76" t="s">
        <v>62</v>
      </c>
    </row>
    <row r="1799" spans="1:18" ht="16" x14ac:dyDescent="0.2">
      <c r="A1799" s="76" t="s">
        <v>14107</v>
      </c>
      <c r="B1799" s="76" t="s">
        <v>14106</v>
      </c>
      <c r="C1799" s="44" t="s">
        <v>19</v>
      </c>
      <c r="D1799" s="76" t="s">
        <v>14208</v>
      </c>
      <c r="E1799" s="95" t="s">
        <v>35</v>
      </c>
      <c r="F1799" s="95" t="s">
        <v>2810</v>
      </c>
      <c r="G1799" s="95" t="s">
        <v>2815</v>
      </c>
      <c r="H1799" s="95" t="s">
        <v>78</v>
      </c>
      <c r="I1799" s="95" t="s">
        <v>14194</v>
      </c>
      <c r="J1799" s="95" t="str">
        <f>LEFT(DLILibrary[[#This Row],[DLI]], 3)</f>
        <v>DLR</v>
      </c>
      <c r="K1799" s="121">
        <v>40</v>
      </c>
      <c r="L1799" s="121">
        <f>IF(DLILibrary[[#This Row],[DLI/DLR]]="DLI",IF(J1800="DLR",0,DLILibrary[[#This Row],[Value of DLI (in mln)]]),DLILibrary[[#This Row],[Value of DLI (in mln)]])</f>
        <v>40</v>
      </c>
      <c r="M1799" s="239">
        <f>IF(DLILibrary[[#This Row],[DLI/DLR]]="DLI",DLILibrary[[#This Row],[Value of DLI (in mln)]]/(VLOOKUP(DLILibrary[[#This Row],[Project ID]],'RBF Projects'!A:U,12,FALSE)),0)</f>
        <v>0</v>
      </c>
      <c r="N1799" s="95" t="s">
        <v>61</v>
      </c>
      <c r="O1799" s="95" t="s">
        <v>14182</v>
      </c>
      <c r="P1799" s="76" t="s">
        <v>28</v>
      </c>
      <c r="Q1799" s="95" t="s">
        <v>14204</v>
      </c>
      <c r="R1799" s="76" t="s">
        <v>62</v>
      </c>
    </row>
    <row r="1800" spans="1:18" ht="16" x14ac:dyDescent="0.2">
      <c r="A1800" s="76" t="s">
        <v>14107</v>
      </c>
      <c r="B1800" s="76" t="s">
        <v>14106</v>
      </c>
      <c r="C1800" s="44" t="s">
        <v>19</v>
      </c>
      <c r="D1800" s="76" t="s">
        <v>14208</v>
      </c>
      <c r="E1800" s="95" t="s">
        <v>35</v>
      </c>
      <c r="F1800" s="95" t="s">
        <v>2810</v>
      </c>
      <c r="G1800" s="95" t="s">
        <v>2815</v>
      </c>
      <c r="H1800" s="95" t="s">
        <v>78</v>
      </c>
      <c r="I1800" s="95" t="s">
        <v>14195</v>
      </c>
      <c r="J1800" s="95" t="str">
        <f>LEFT(DLILibrary[[#This Row],[DLI]], 3)</f>
        <v>DLR</v>
      </c>
      <c r="K1800" s="121">
        <v>30</v>
      </c>
      <c r="L1800" s="121">
        <f>IF(DLILibrary[[#This Row],[DLI/DLR]]="DLI",IF(J1801="DLR",0,DLILibrary[[#This Row],[Value of DLI (in mln)]]),DLILibrary[[#This Row],[Value of DLI (in mln)]])</f>
        <v>30</v>
      </c>
      <c r="M1800" s="239">
        <f>IF(DLILibrary[[#This Row],[DLI/DLR]]="DLI",DLILibrary[[#This Row],[Value of DLI (in mln)]]/(VLOOKUP(DLILibrary[[#This Row],[Project ID]],'RBF Projects'!A:U,12,FALSE)),0)</f>
        <v>0</v>
      </c>
      <c r="N1800" s="95" t="s">
        <v>61</v>
      </c>
      <c r="O1800" s="95" t="s">
        <v>14219</v>
      </c>
      <c r="P1800" s="76" t="s">
        <v>28</v>
      </c>
      <c r="Q1800" s="95" t="s">
        <v>14204</v>
      </c>
      <c r="R1800" s="76" t="s">
        <v>62</v>
      </c>
    </row>
    <row r="1801" spans="1:18" ht="16" x14ac:dyDescent="0.2">
      <c r="A1801" s="76" t="s">
        <v>14107</v>
      </c>
      <c r="B1801" s="76" t="s">
        <v>14106</v>
      </c>
      <c r="C1801" s="44" t="s">
        <v>19</v>
      </c>
      <c r="D1801" s="76" t="s">
        <v>14208</v>
      </c>
      <c r="E1801" s="95" t="s">
        <v>35</v>
      </c>
      <c r="F1801" s="95" t="s">
        <v>3238</v>
      </c>
      <c r="G1801" s="95" t="s">
        <v>2869</v>
      </c>
      <c r="H1801" s="95" t="s">
        <v>78</v>
      </c>
      <c r="I1801" s="135" t="s">
        <v>14196</v>
      </c>
      <c r="J1801" s="136" t="str">
        <f>LEFT(DLILibrary[[#This Row],[DLI]], 3)</f>
        <v>DLI</v>
      </c>
      <c r="K1801" s="137">
        <v>100</v>
      </c>
      <c r="L1801" s="121">
        <f>IF(DLILibrary[[#This Row],[DLI/DLR]]="DLI",IF(J1802="DLR",0,DLILibrary[[#This Row],[Value of DLI (in mln)]]),DLILibrary[[#This Row],[Value of DLI (in mln)]])</f>
        <v>0</v>
      </c>
      <c r="M1801" s="239">
        <f>IF(DLILibrary[[#This Row],[DLI/DLR]]="DLI",DLILibrary[[#This Row],[Value of DLI (in mln)]]/(VLOOKUP(DLILibrary[[#This Row],[Project ID]],'RBF Projects'!A:U,12,FALSE)),0)</f>
        <v>0.14285714285714285</v>
      </c>
      <c r="N1801" s="95" t="s">
        <v>61</v>
      </c>
      <c r="O1801" s="138" t="s">
        <v>2759</v>
      </c>
      <c r="P1801" s="76" t="s">
        <v>27</v>
      </c>
      <c r="Q1801" s="95" t="s">
        <v>995</v>
      </c>
      <c r="R1801" s="76" t="s">
        <v>62</v>
      </c>
    </row>
    <row r="1802" spans="1:18" ht="16" x14ac:dyDescent="0.2">
      <c r="A1802" s="76" t="s">
        <v>14107</v>
      </c>
      <c r="B1802" s="76" t="s">
        <v>14106</v>
      </c>
      <c r="C1802" s="44" t="s">
        <v>19</v>
      </c>
      <c r="D1802" s="76" t="s">
        <v>14208</v>
      </c>
      <c r="E1802" s="95" t="s">
        <v>35</v>
      </c>
      <c r="F1802" s="95" t="s">
        <v>3238</v>
      </c>
      <c r="G1802" s="95" t="s">
        <v>2869</v>
      </c>
      <c r="H1802" s="95" t="s">
        <v>78</v>
      </c>
      <c r="I1802" s="95" t="s">
        <v>14197</v>
      </c>
      <c r="J1802" s="95" t="str">
        <f>LEFT(DLILibrary[[#This Row],[DLI]], 3)</f>
        <v>DLR</v>
      </c>
      <c r="K1802" s="121">
        <v>30</v>
      </c>
      <c r="L1802" s="121">
        <f>IF(DLILibrary[[#This Row],[DLI/DLR]]="DLI",IF(J1803="DLR",0,DLILibrary[[#This Row],[Value of DLI (in mln)]]),DLILibrary[[#This Row],[Value of DLI (in mln)]])</f>
        <v>30</v>
      </c>
      <c r="M1802" s="239">
        <f>IF(DLILibrary[[#This Row],[DLI/DLR]]="DLI",DLILibrary[[#This Row],[Value of DLI (in mln)]]/(VLOOKUP(DLILibrary[[#This Row],[Project ID]],'RBF Projects'!A:U,12,FALSE)),0)</f>
        <v>0</v>
      </c>
      <c r="N1802" s="95" t="s">
        <v>61</v>
      </c>
      <c r="O1802" s="95" t="s">
        <v>14182</v>
      </c>
      <c r="P1802" s="76" t="s">
        <v>28</v>
      </c>
      <c r="Q1802" s="95" t="s">
        <v>14205</v>
      </c>
      <c r="R1802" s="76" t="s">
        <v>62</v>
      </c>
    </row>
    <row r="1803" spans="1:18" ht="16" x14ac:dyDescent="0.2">
      <c r="A1803" s="76" t="s">
        <v>14107</v>
      </c>
      <c r="B1803" s="76" t="s">
        <v>14106</v>
      </c>
      <c r="C1803" s="44" t="s">
        <v>19</v>
      </c>
      <c r="D1803" s="76" t="s">
        <v>14208</v>
      </c>
      <c r="E1803" s="95" t="s">
        <v>35</v>
      </c>
      <c r="F1803" s="95" t="s">
        <v>3238</v>
      </c>
      <c r="G1803" s="95" t="s">
        <v>2869</v>
      </c>
      <c r="H1803" s="95" t="s">
        <v>78</v>
      </c>
      <c r="I1803" s="95" t="s">
        <v>14198</v>
      </c>
      <c r="J1803" s="95" t="str">
        <f>LEFT(DLILibrary[[#This Row],[DLI]], 3)</f>
        <v>DLR</v>
      </c>
      <c r="K1803" s="121">
        <v>40</v>
      </c>
      <c r="L1803" s="121">
        <f>IF(DLILibrary[[#This Row],[DLI/DLR]]="DLI",IF(J1804="DLR",0,DLILibrary[[#This Row],[Value of DLI (in mln)]]),DLILibrary[[#This Row],[Value of DLI (in mln)]])</f>
        <v>40</v>
      </c>
      <c r="M1803" s="239">
        <f>IF(DLILibrary[[#This Row],[DLI/DLR]]="DLI",DLILibrary[[#This Row],[Value of DLI (in mln)]]/(VLOOKUP(DLILibrary[[#This Row],[Project ID]],'RBF Projects'!A:U,12,FALSE)),0)</f>
        <v>0</v>
      </c>
      <c r="N1803" s="95" t="s">
        <v>61</v>
      </c>
      <c r="O1803" s="95" t="s">
        <v>14182</v>
      </c>
      <c r="P1803" s="76" t="s">
        <v>28</v>
      </c>
      <c r="Q1803" s="95" t="s">
        <v>14205</v>
      </c>
      <c r="R1803" s="76" t="s">
        <v>62</v>
      </c>
    </row>
    <row r="1804" spans="1:18" ht="16" x14ac:dyDescent="0.2">
      <c r="A1804" s="76" t="s">
        <v>14107</v>
      </c>
      <c r="B1804" s="76" t="s">
        <v>14106</v>
      </c>
      <c r="C1804" s="44" t="s">
        <v>19</v>
      </c>
      <c r="D1804" s="76" t="s">
        <v>14208</v>
      </c>
      <c r="E1804" s="95" t="s">
        <v>35</v>
      </c>
      <c r="F1804" s="95" t="s">
        <v>3238</v>
      </c>
      <c r="G1804" s="95" t="s">
        <v>2869</v>
      </c>
      <c r="H1804" s="95" t="s">
        <v>78</v>
      </c>
      <c r="I1804" s="95" t="s">
        <v>14199</v>
      </c>
      <c r="J1804" s="95" t="str">
        <f>LEFT(DLILibrary[[#This Row],[DLI]], 3)</f>
        <v>DLR</v>
      </c>
      <c r="K1804" s="121">
        <v>30</v>
      </c>
      <c r="L1804" s="121">
        <f>IF(DLILibrary[[#This Row],[DLI/DLR]]="DLI",IF(J1805="DLR",0,DLILibrary[[#This Row],[Value of DLI (in mln)]]),DLILibrary[[#This Row],[Value of DLI (in mln)]])</f>
        <v>30</v>
      </c>
      <c r="M1804" s="239">
        <f>IF(DLILibrary[[#This Row],[DLI/DLR]]="DLI",DLILibrary[[#This Row],[Value of DLI (in mln)]]/(VLOOKUP(DLILibrary[[#This Row],[Project ID]],'RBF Projects'!A:U,12,FALSE)),0)</f>
        <v>0</v>
      </c>
      <c r="N1804" s="95" t="s">
        <v>61</v>
      </c>
      <c r="O1804" s="95" t="s">
        <v>14220</v>
      </c>
      <c r="P1804" s="76" t="s">
        <v>28</v>
      </c>
      <c r="Q1804" s="95" t="s">
        <v>14205</v>
      </c>
      <c r="R1804" s="76" t="s">
        <v>62</v>
      </c>
    </row>
    <row r="1805" spans="1:18" s="78" customFormat="1" ht="16" x14ac:dyDescent="0.2">
      <c r="A1805" s="77" t="s">
        <v>14092</v>
      </c>
      <c r="B1805" s="77" t="s">
        <v>14090</v>
      </c>
      <c r="C1805" s="151" t="s">
        <v>19</v>
      </c>
      <c r="D1805" s="77" t="s">
        <v>59</v>
      </c>
      <c r="E1805" s="78" t="s">
        <v>102</v>
      </c>
      <c r="F1805" s="78" t="s">
        <v>3230</v>
      </c>
      <c r="G1805" s="78" t="s">
        <v>3293</v>
      </c>
      <c r="H1805" s="78" t="s">
        <v>472</v>
      </c>
      <c r="I1805" s="130" t="s">
        <v>14231</v>
      </c>
      <c r="J1805" s="130" t="str">
        <f>LEFT(DLILibrary[[#This Row],[DLI]], 3)</f>
        <v>DLI</v>
      </c>
      <c r="K1805" s="131">
        <v>2.4</v>
      </c>
      <c r="L1805" s="169">
        <f>IF(DLILibrary[[#This Row],[DLI/DLR]]="DLI",IF(J1806="DLR",0,DLILibrary[[#This Row],[Value of DLI (in mln)]]),DLILibrary[[#This Row],[Value of DLI (in mln)]])</f>
        <v>2.4</v>
      </c>
      <c r="M1805" s="239">
        <f>IF(DLILibrary[[#This Row],[DLI/DLR]]="DLI",DLILibrary[[#This Row],[Value of DLI (in mln)]]/(VLOOKUP(DLILibrary[[#This Row],[Project ID]],'RBF Projects'!A:U,12,FALSE)),0)</f>
        <v>0.33195020746887965</v>
      </c>
      <c r="N1805" s="78" t="s">
        <v>61</v>
      </c>
      <c r="O1805" s="133" t="s">
        <v>14226</v>
      </c>
      <c r="P1805" s="77" t="s">
        <v>28</v>
      </c>
      <c r="Q1805" s="78" t="s">
        <v>14225</v>
      </c>
      <c r="R1805" s="77" t="s">
        <v>2279</v>
      </c>
    </row>
    <row r="1806" spans="1:18" ht="16" x14ac:dyDescent="0.2">
      <c r="A1806" s="76" t="s">
        <v>14092</v>
      </c>
      <c r="B1806" s="76" t="s">
        <v>14090</v>
      </c>
      <c r="C1806" s="44" t="s">
        <v>19</v>
      </c>
      <c r="D1806" s="76" t="s">
        <v>59</v>
      </c>
      <c r="E1806" s="95" t="s">
        <v>102</v>
      </c>
      <c r="F1806" s="95" t="s">
        <v>2810</v>
      </c>
      <c r="G1806" s="95" t="s">
        <v>2813</v>
      </c>
      <c r="H1806" s="95" t="s">
        <v>472</v>
      </c>
      <c r="I1806" s="136" t="s">
        <v>14609</v>
      </c>
      <c r="J1806" s="136" t="str">
        <f>LEFT(DLILibrary[[#This Row],[DLI]], 3)</f>
        <v>DLI</v>
      </c>
      <c r="K1806" s="137">
        <v>2.4</v>
      </c>
      <c r="L1806" s="121">
        <f>IF(DLILibrary[[#This Row],[DLI/DLR]]="DLI",IF(J1807="DLR",0,DLILibrary[[#This Row],[Value of DLI (in mln)]]),DLILibrary[[#This Row],[Value of DLI (in mln)]])</f>
        <v>2.4</v>
      </c>
      <c r="M1806" s="239">
        <f>IF(DLILibrary[[#This Row],[DLI/DLR]]="DLI",DLILibrary[[#This Row],[Value of DLI (in mln)]]/(VLOOKUP(DLILibrary[[#This Row],[Project ID]],'RBF Projects'!A:U,12,FALSE)),0)</f>
        <v>0.33195020746887965</v>
      </c>
      <c r="N1806" s="95" t="s">
        <v>61</v>
      </c>
      <c r="O1806" s="138" t="s">
        <v>14229</v>
      </c>
      <c r="P1806" s="76" t="s">
        <v>28</v>
      </c>
      <c r="Q1806" s="95" t="s">
        <v>14228</v>
      </c>
      <c r="R1806" s="76" t="s">
        <v>2279</v>
      </c>
    </row>
    <row r="1807" spans="1:18" ht="16" x14ac:dyDescent="0.2">
      <c r="A1807" s="76" t="s">
        <v>14092</v>
      </c>
      <c r="B1807" s="76" t="s">
        <v>14090</v>
      </c>
      <c r="C1807" s="44" t="s">
        <v>19</v>
      </c>
      <c r="D1807" s="76" t="s">
        <v>59</v>
      </c>
      <c r="E1807" s="95" t="s">
        <v>102</v>
      </c>
      <c r="F1807" s="95" t="s">
        <v>3232</v>
      </c>
      <c r="G1807" s="95" t="s">
        <v>2832</v>
      </c>
      <c r="H1807" s="95" t="s">
        <v>472</v>
      </c>
      <c r="I1807" s="135" t="s">
        <v>14227</v>
      </c>
      <c r="J1807" s="136" t="str">
        <f>LEFT(DLILibrary[[#This Row],[DLI]], 3)</f>
        <v>DLI</v>
      </c>
      <c r="K1807" s="137">
        <v>2.4</v>
      </c>
      <c r="L1807" s="121">
        <f>IF(DLILibrary[[#This Row],[DLI/DLR]]="DLI",IF(J1808="DLR",0,DLILibrary[[#This Row],[Value of DLI (in mln)]]),DLILibrary[[#This Row],[Value of DLI (in mln)]])</f>
        <v>2.4</v>
      </c>
      <c r="M1807" s="239">
        <f>IF(DLILibrary[[#This Row],[DLI/DLR]]="DLI",DLILibrary[[#This Row],[Value of DLI (in mln)]]/(VLOOKUP(DLILibrary[[#This Row],[Project ID]],'RBF Projects'!A:U,12,FALSE)),0)</f>
        <v>0.33195020746887965</v>
      </c>
      <c r="N1807" s="95" t="s">
        <v>61</v>
      </c>
      <c r="O1807" s="138" t="s">
        <v>14229</v>
      </c>
      <c r="P1807" s="76" t="s">
        <v>28</v>
      </c>
      <c r="Q1807" s="95" t="s">
        <v>14230</v>
      </c>
      <c r="R1807" s="76" t="s">
        <v>2279</v>
      </c>
    </row>
    <row r="1808" spans="1:18" s="78" customFormat="1" ht="16" x14ac:dyDescent="0.2">
      <c r="A1808" s="78" t="s">
        <v>14089</v>
      </c>
      <c r="B1808" s="77" t="s">
        <v>14090</v>
      </c>
      <c r="C1808" s="151" t="s">
        <v>19</v>
      </c>
      <c r="D1808" s="77" t="s">
        <v>14208</v>
      </c>
      <c r="E1808" s="78" t="s">
        <v>102</v>
      </c>
      <c r="F1808" s="78" t="s">
        <v>3230</v>
      </c>
      <c r="G1808" s="78" t="s">
        <v>48</v>
      </c>
      <c r="H1808" s="78" t="s">
        <v>352</v>
      </c>
      <c r="I1808" s="129" t="s">
        <v>14232</v>
      </c>
      <c r="J1808" s="130" t="str">
        <f>LEFT(DLILibrary[[#This Row],[DLI]], 3)</f>
        <v>PBC</v>
      </c>
      <c r="K1808" s="169">
        <v>2.8</v>
      </c>
      <c r="L1808" s="169">
        <f>IF(DLILibrary[[#This Row],[DLI/DLR]]="DLI",IF(J1809="DLR",0,DLILibrary[[#This Row],[Value of DLI (in mln)]]),DLILibrary[[#This Row],[Value of DLI (in mln)]])</f>
        <v>2.8</v>
      </c>
      <c r="M1808" s="239">
        <f>IF(DLILibrary[[#This Row],[DLI/DLR]]="DLI",DLILibrary[[#This Row],[Value of DLI (in mln)]]/(VLOOKUP(DLILibrary[[#This Row],[Project ID]],'RBF Projects'!A:U,12,FALSE)),0)</f>
        <v>0</v>
      </c>
      <c r="N1808" s="78" t="s">
        <v>61</v>
      </c>
      <c r="O1808" s="78" t="s">
        <v>14233</v>
      </c>
      <c r="P1808" s="77" t="s">
        <v>28</v>
      </c>
      <c r="Q1808" s="78" t="s">
        <v>14239</v>
      </c>
      <c r="R1808" s="77" t="s">
        <v>2382</v>
      </c>
    </row>
    <row r="1809" spans="1:18" ht="16" x14ac:dyDescent="0.2">
      <c r="A1809" s="95" t="s">
        <v>14089</v>
      </c>
      <c r="B1809" s="76" t="s">
        <v>14090</v>
      </c>
      <c r="C1809" s="44" t="s">
        <v>19</v>
      </c>
      <c r="D1809" s="76" t="s">
        <v>14208</v>
      </c>
      <c r="E1809" s="95" t="s">
        <v>102</v>
      </c>
      <c r="F1809" s="95" t="s">
        <v>3231</v>
      </c>
      <c r="G1809" s="95" t="s">
        <v>3284</v>
      </c>
      <c r="H1809" s="95" t="s">
        <v>78</v>
      </c>
      <c r="I1809" s="135" t="s">
        <v>14240</v>
      </c>
      <c r="J1809" s="136" t="str">
        <f>LEFT(DLILibrary[[#This Row],[DLI]], 3)</f>
        <v>PBC</v>
      </c>
      <c r="K1809" s="121">
        <v>2.6</v>
      </c>
      <c r="L1809" s="121">
        <f>IF(DLILibrary[[#This Row],[DLI/DLR]]="DLI",IF(J1810="DLR",0,DLILibrary[[#This Row],[Value of DLI (in mln)]]),DLILibrary[[#This Row],[Value of DLI (in mln)]])</f>
        <v>2.6</v>
      </c>
      <c r="M1809" s="239">
        <f>IF(DLILibrary[[#This Row],[DLI/DLR]]="DLI",DLILibrary[[#This Row],[Value of DLI (in mln)]]/(VLOOKUP(DLILibrary[[#This Row],[Project ID]],'RBF Projects'!A:U,12,FALSE)),0)</f>
        <v>0</v>
      </c>
      <c r="N1809" s="95" t="s">
        <v>61</v>
      </c>
      <c r="O1809" s="138" t="s">
        <v>472</v>
      </c>
      <c r="P1809" s="76" t="s">
        <v>28</v>
      </c>
      <c r="Q1809" s="95" t="s">
        <v>14239</v>
      </c>
      <c r="R1809" s="76" t="s">
        <v>2382</v>
      </c>
    </row>
    <row r="1810" spans="1:18" ht="16" x14ac:dyDescent="0.2">
      <c r="A1810" s="95" t="s">
        <v>14089</v>
      </c>
      <c r="B1810" s="76" t="s">
        <v>14090</v>
      </c>
      <c r="C1810" s="44" t="s">
        <v>19</v>
      </c>
      <c r="D1810" s="76" t="s">
        <v>14208</v>
      </c>
      <c r="E1810" s="95" t="s">
        <v>102</v>
      </c>
      <c r="F1810" s="95" t="s">
        <v>3232</v>
      </c>
      <c r="G1810" s="95" t="s">
        <v>2832</v>
      </c>
      <c r="H1810" s="95" t="s">
        <v>352</v>
      </c>
      <c r="I1810" s="135" t="s">
        <v>14234</v>
      </c>
      <c r="J1810" s="136" t="str">
        <f>LEFT(DLILibrary[[#This Row],[DLI]], 3)</f>
        <v>PBC</v>
      </c>
      <c r="K1810" s="121">
        <v>2.0179999999999998</v>
      </c>
      <c r="L1810" s="121">
        <f>IF(DLILibrary[[#This Row],[DLI/DLR]]="DLI",IF(J1811="DLR",0,DLILibrary[[#This Row],[Value of DLI (in mln)]]),DLILibrary[[#This Row],[Value of DLI (in mln)]])</f>
        <v>2.0179999999999998</v>
      </c>
      <c r="M1810" s="239">
        <f>IF(DLILibrary[[#This Row],[DLI/DLR]]="DLI",DLILibrary[[#This Row],[Value of DLI (in mln)]]/(VLOOKUP(DLILibrary[[#This Row],[Project ID]],'RBF Projects'!A:U,12,FALSE)),0)</f>
        <v>0</v>
      </c>
      <c r="N1810" s="95" t="s">
        <v>61</v>
      </c>
      <c r="O1810" s="138" t="s">
        <v>472</v>
      </c>
      <c r="P1810" s="76" t="s">
        <v>29</v>
      </c>
      <c r="Q1810" s="95" t="s">
        <v>14239</v>
      </c>
      <c r="R1810" s="76" t="s">
        <v>2382</v>
      </c>
    </row>
    <row r="1811" spans="1:18" ht="16" x14ac:dyDescent="0.2">
      <c r="A1811" s="95" t="s">
        <v>14089</v>
      </c>
      <c r="B1811" s="76" t="s">
        <v>14090</v>
      </c>
      <c r="C1811" s="44" t="s">
        <v>19</v>
      </c>
      <c r="D1811" s="76" t="s">
        <v>14208</v>
      </c>
      <c r="E1811" s="95" t="s">
        <v>102</v>
      </c>
      <c r="F1811" s="95" t="s">
        <v>2810</v>
      </c>
      <c r="G1811" s="95" t="s">
        <v>2815</v>
      </c>
      <c r="H1811" s="95" t="s">
        <v>74</v>
      </c>
      <c r="I1811" s="135" t="s">
        <v>14235</v>
      </c>
      <c r="J1811" s="136" t="str">
        <f>LEFT(DLILibrary[[#This Row],[DLI]], 3)</f>
        <v>PBC</v>
      </c>
      <c r="K1811" s="121">
        <v>0.98099999999999998</v>
      </c>
      <c r="L1811" s="121">
        <f>IF(DLILibrary[[#This Row],[DLI/DLR]]="DLI",IF(J1812="DLR",0,DLILibrary[[#This Row],[Value of DLI (in mln)]]),DLILibrary[[#This Row],[Value of DLI (in mln)]])</f>
        <v>0.98099999999999998</v>
      </c>
      <c r="M1811" s="239">
        <f>IF(DLILibrary[[#This Row],[DLI/DLR]]="DLI",DLILibrary[[#This Row],[Value of DLI (in mln)]]/(VLOOKUP(DLILibrary[[#This Row],[Project ID]],'RBF Projects'!A:U,12,FALSE)),0)</f>
        <v>0</v>
      </c>
      <c r="N1811" s="95" t="s">
        <v>61</v>
      </c>
      <c r="O1811" s="138" t="s">
        <v>472</v>
      </c>
      <c r="P1811" s="76" t="s">
        <v>28</v>
      </c>
      <c r="Q1811" s="95" t="s">
        <v>14239</v>
      </c>
      <c r="R1811" s="76" t="s">
        <v>2382</v>
      </c>
    </row>
    <row r="1812" spans="1:18" ht="16" x14ac:dyDescent="0.2">
      <c r="A1812" s="95" t="s">
        <v>14089</v>
      </c>
      <c r="B1812" s="76" t="s">
        <v>14090</v>
      </c>
      <c r="C1812" s="44" t="s">
        <v>19</v>
      </c>
      <c r="D1812" s="76" t="s">
        <v>14208</v>
      </c>
      <c r="E1812" s="95" t="s">
        <v>102</v>
      </c>
      <c r="F1812" s="95" t="s">
        <v>3230</v>
      </c>
      <c r="G1812" s="95" t="s">
        <v>48</v>
      </c>
      <c r="H1812" s="95" t="s">
        <v>78</v>
      </c>
      <c r="I1812" s="135" t="s">
        <v>14236</v>
      </c>
      <c r="J1812" s="136" t="str">
        <f>LEFT(DLILibrary[[#This Row],[DLI]], 3)</f>
        <v>PBC</v>
      </c>
      <c r="K1812" s="121">
        <v>2.41</v>
      </c>
      <c r="L1812" s="121">
        <f>IF(DLILibrary[[#This Row],[DLI/DLR]]="DLI",IF(J1813="DLR",0,DLILibrary[[#This Row],[Value of DLI (in mln)]]),DLILibrary[[#This Row],[Value of DLI (in mln)]])</f>
        <v>2.41</v>
      </c>
      <c r="M1812" s="239">
        <f>IF(DLILibrary[[#This Row],[DLI/DLR]]="DLI",DLILibrary[[#This Row],[Value of DLI (in mln)]]/(VLOOKUP(DLILibrary[[#This Row],[Project ID]],'RBF Projects'!A:U,12,FALSE)),0)</f>
        <v>0</v>
      </c>
      <c r="N1812" s="95" t="s">
        <v>61</v>
      </c>
      <c r="O1812" s="138" t="s">
        <v>472</v>
      </c>
      <c r="P1812" s="76" t="s">
        <v>28</v>
      </c>
      <c r="Q1812" s="95" t="s">
        <v>14239</v>
      </c>
      <c r="R1812" s="76" t="s">
        <v>2382</v>
      </c>
    </row>
    <row r="1813" spans="1:18" ht="16" x14ac:dyDescent="0.2">
      <c r="A1813" s="95" t="s">
        <v>14089</v>
      </c>
      <c r="B1813" s="76" t="s">
        <v>14090</v>
      </c>
      <c r="C1813" s="44" t="s">
        <v>19</v>
      </c>
      <c r="D1813" s="76" t="s">
        <v>14208</v>
      </c>
      <c r="E1813" s="95" t="s">
        <v>102</v>
      </c>
      <c r="F1813" s="95" t="s">
        <v>2810</v>
      </c>
      <c r="G1813" s="95" t="s">
        <v>2813</v>
      </c>
      <c r="H1813" s="95" t="s">
        <v>78</v>
      </c>
      <c r="I1813" s="135" t="s">
        <v>14237</v>
      </c>
      <c r="J1813" s="136" t="str">
        <f>LEFT(DLILibrary[[#This Row],[DLI]], 3)</f>
        <v>PBC</v>
      </c>
      <c r="K1813" s="121">
        <v>2.41</v>
      </c>
      <c r="L1813" s="121">
        <f>IF(DLILibrary[[#This Row],[DLI/DLR]]="DLI",IF(J1814="DLR",0,DLILibrary[[#This Row],[Value of DLI (in mln)]]),DLILibrary[[#This Row],[Value of DLI (in mln)]])</f>
        <v>2.41</v>
      </c>
      <c r="M1813" s="239">
        <f>IF(DLILibrary[[#This Row],[DLI/DLR]]="DLI",DLILibrary[[#This Row],[Value of DLI (in mln)]]/(VLOOKUP(DLILibrary[[#This Row],[Project ID]],'RBF Projects'!A:U,12,FALSE)),0)</f>
        <v>0</v>
      </c>
      <c r="N1813" s="95" t="s">
        <v>61</v>
      </c>
      <c r="O1813" s="138" t="s">
        <v>472</v>
      </c>
      <c r="P1813" s="76" t="s">
        <v>28</v>
      </c>
      <c r="Q1813" s="95" t="s">
        <v>14239</v>
      </c>
      <c r="R1813" s="76" t="s">
        <v>2382</v>
      </c>
    </row>
    <row r="1814" spans="1:18" ht="16" x14ac:dyDescent="0.2">
      <c r="A1814" s="95" t="s">
        <v>14089</v>
      </c>
      <c r="B1814" s="76" t="s">
        <v>14090</v>
      </c>
      <c r="C1814" s="44" t="s">
        <v>19</v>
      </c>
      <c r="D1814" s="76" t="s">
        <v>14208</v>
      </c>
      <c r="E1814" s="95" t="s">
        <v>102</v>
      </c>
      <c r="F1814" s="95" t="s">
        <v>3232</v>
      </c>
      <c r="G1814" s="95" t="s">
        <v>2832</v>
      </c>
      <c r="H1814" s="95" t="s">
        <v>352</v>
      </c>
      <c r="I1814" s="135" t="s">
        <v>14241</v>
      </c>
      <c r="J1814" s="136" t="str">
        <f>LEFT(DLILibrary[[#This Row],[DLI]], 3)</f>
        <v>PBC</v>
      </c>
      <c r="K1814" s="121">
        <v>1.5089999999999999</v>
      </c>
      <c r="L1814" s="121">
        <f>IF(DLILibrary[[#This Row],[DLI/DLR]]="DLI",IF(J1815="DLR",0,DLILibrary[[#This Row],[Value of DLI (in mln)]]),DLILibrary[[#This Row],[Value of DLI (in mln)]])</f>
        <v>1.5089999999999999</v>
      </c>
      <c r="M1814" s="239">
        <f>IF(DLILibrary[[#This Row],[DLI/DLR]]="DLI",DLILibrary[[#This Row],[Value of DLI (in mln)]]/(VLOOKUP(DLILibrary[[#This Row],[Project ID]],'RBF Projects'!A:U,12,FALSE)),0)</f>
        <v>0</v>
      </c>
      <c r="N1814" s="95" t="s">
        <v>61</v>
      </c>
      <c r="O1814" s="138" t="s">
        <v>472</v>
      </c>
      <c r="P1814" s="76" t="s">
        <v>29</v>
      </c>
      <c r="Q1814" s="95" t="s">
        <v>14239</v>
      </c>
      <c r="R1814" s="76" t="s">
        <v>2382</v>
      </c>
    </row>
    <row r="1815" spans="1:18" ht="16" x14ac:dyDescent="0.2">
      <c r="A1815" s="95" t="s">
        <v>14089</v>
      </c>
      <c r="B1815" s="76" t="s">
        <v>14090</v>
      </c>
      <c r="C1815" s="44" t="s">
        <v>19</v>
      </c>
      <c r="D1815" s="76" t="s">
        <v>14208</v>
      </c>
      <c r="E1815" s="95" t="s">
        <v>102</v>
      </c>
      <c r="F1815" s="95" t="s">
        <v>2810</v>
      </c>
      <c r="G1815" s="95" t="s">
        <v>2815</v>
      </c>
      <c r="H1815" s="95" t="s">
        <v>74</v>
      </c>
      <c r="I1815" s="135" t="s">
        <v>14238</v>
      </c>
      <c r="J1815" s="136" t="str">
        <f>LEFT(DLILibrary[[#This Row],[DLI]], 3)</f>
        <v>PBC</v>
      </c>
      <c r="K1815" s="121">
        <v>0.90095999999999998</v>
      </c>
      <c r="L1815" s="121">
        <f>IF(DLILibrary[[#This Row],[DLI/DLR]]="DLI",IF(J1816="DLR",0,DLILibrary[[#This Row],[Value of DLI (in mln)]]),DLILibrary[[#This Row],[Value of DLI (in mln)]])</f>
        <v>0.90095999999999998</v>
      </c>
      <c r="M1815" s="239">
        <f>IF(DLILibrary[[#This Row],[DLI/DLR]]="DLI",DLILibrary[[#This Row],[Value of DLI (in mln)]]/(VLOOKUP(DLILibrary[[#This Row],[Project ID]],'RBF Projects'!A:U,12,FALSE)),0)</f>
        <v>0</v>
      </c>
      <c r="N1815" s="95" t="s">
        <v>61</v>
      </c>
      <c r="O1815" s="138" t="s">
        <v>472</v>
      </c>
      <c r="P1815" s="76" t="s">
        <v>28</v>
      </c>
      <c r="Q1815" s="95" t="s">
        <v>14239</v>
      </c>
      <c r="R1815" s="76" t="s">
        <v>2382</v>
      </c>
    </row>
    <row r="1816" spans="1:18" s="78" customFormat="1" ht="16" x14ac:dyDescent="0.2">
      <c r="A1816" s="78" t="s">
        <v>14081</v>
      </c>
      <c r="B1816" s="78" t="s">
        <v>14083</v>
      </c>
      <c r="C1816" s="151" t="s">
        <v>23</v>
      </c>
      <c r="D1816" s="77" t="s">
        <v>59</v>
      </c>
      <c r="E1816" s="78" t="s">
        <v>34</v>
      </c>
      <c r="F1816" s="78" t="s">
        <v>3238</v>
      </c>
      <c r="G1816" s="78" t="s">
        <v>2868</v>
      </c>
      <c r="H1816" s="78" t="s">
        <v>352</v>
      </c>
      <c r="I1816" s="130" t="s">
        <v>14242</v>
      </c>
      <c r="J1816" s="130" t="str">
        <f>LEFT(DLILibrary[[#This Row],[DLI]], 3)</f>
        <v>DLI</v>
      </c>
      <c r="K1816" s="169">
        <v>1.385</v>
      </c>
      <c r="L1816" s="169">
        <f>IF(DLILibrary[[#This Row],[DLI/DLR]]="DLI",IF(J1817="DLR",0,DLILibrary[[#This Row],[Value of DLI (in mln)]]),DLILibrary[[#This Row],[Value of DLI (in mln)]])</f>
        <v>0</v>
      </c>
      <c r="M1816" s="239">
        <f>IF(DLILibrary[[#This Row],[DLI/DLR]]="DLI",DLILibrary[[#This Row],[Value of DLI (in mln)]]/(VLOOKUP(DLILibrary[[#This Row],[Project ID]],'RBF Projects'!A:U,12,FALSE)),0)</f>
        <v>0.2321877619446773</v>
      </c>
      <c r="N1816" s="78" t="s">
        <v>61</v>
      </c>
      <c r="O1816" s="78" t="s">
        <v>14245</v>
      </c>
      <c r="P1816" s="77" t="s">
        <v>27</v>
      </c>
      <c r="Q1816" s="78" t="s">
        <v>14272</v>
      </c>
      <c r="R1816" s="77" t="s">
        <v>62</v>
      </c>
    </row>
    <row r="1817" spans="1:18" ht="16" x14ac:dyDescent="0.2">
      <c r="A1817" s="95" t="s">
        <v>14081</v>
      </c>
      <c r="B1817" s="95" t="s">
        <v>14083</v>
      </c>
      <c r="C1817" s="44" t="s">
        <v>23</v>
      </c>
      <c r="D1817" s="76" t="s">
        <v>59</v>
      </c>
      <c r="E1817" s="95" t="s">
        <v>34</v>
      </c>
      <c r="F1817" s="95" t="s">
        <v>3238</v>
      </c>
      <c r="G1817" s="95" t="s">
        <v>2868</v>
      </c>
      <c r="I1817" s="45" t="s">
        <v>14243</v>
      </c>
      <c r="J1817" s="136" t="str">
        <f>LEFT(DLILibrary[[#This Row],[DLI]], 3)</f>
        <v>DLR</v>
      </c>
      <c r="K1817" s="121">
        <v>0.5</v>
      </c>
      <c r="L1817" s="121">
        <f>IF(DLILibrary[[#This Row],[DLI/DLR]]="DLI",IF(J1818="DLR",0,DLILibrary[[#This Row],[Value of DLI (in mln)]]),DLILibrary[[#This Row],[Value of DLI (in mln)]])</f>
        <v>0.5</v>
      </c>
      <c r="M1817" s="239">
        <f>IF(DLILibrary[[#This Row],[DLI/DLR]]="DLI",DLILibrary[[#This Row],[Value of DLI (in mln)]]/(VLOOKUP(DLILibrary[[#This Row],[Project ID]],'RBF Projects'!A:U,12,FALSE)),0)</f>
        <v>0</v>
      </c>
      <c r="N1817" s="95" t="s">
        <v>61</v>
      </c>
      <c r="O1817" s="138" t="s">
        <v>472</v>
      </c>
      <c r="R1817" s="76" t="s">
        <v>62</v>
      </c>
    </row>
    <row r="1818" spans="1:18" ht="16" x14ac:dyDescent="0.2">
      <c r="A1818" s="95" t="s">
        <v>14081</v>
      </c>
      <c r="B1818" s="95" t="s">
        <v>14083</v>
      </c>
      <c r="C1818" s="44" t="s">
        <v>23</v>
      </c>
      <c r="D1818" s="76" t="s">
        <v>59</v>
      </c>
      <c r="E1818" s="95" t="s">
        <v>34</v>
      </c>
      <c r="F1818" s="95" t="s">
        <v>3238</v>
      </c>
      <c r="G1818" s="95" t="s">
        <v>2868</v>
      </c>
      <c r="I1818" s="45" t="s">
        <v>14244</v>
      </c>
      <c r="J1818" s="136" t="str">
        <f>LEFT(DLILibrary[[#This Row],[DLI]], 3)</f>
        <v>DLR</v>
      </c>
      <c r="K1818" s="121">
        <v>0.88500000000000001</v>
      </c>
      <c r="L1818" s="121">
        <f>IF(DLILibrary[[#This Row],[DLI/DLR]]="DLI",IF(J1819="DLR",0,DLILibrary[[#This Row],[Value of DLI (in mln)]]),DLILibrary[[#This Row],[Value of DLI (in mln)]])</f>
        <v>0.88500000000000001</v>
      </c>
      <c r="M1818" s="239">
        <f>IF(DLILibrary[[#This Row],[DLI/DLR]]="DLI",DLILibrary[[#This Row],[Value of DLI (in mln)]]/(VLOOKUP(DLILibrary[[#This Row],[Project ID]],'RBF Projects'!A:U,12,FALSE)),0)</f>
        <v>0</v>
      </c>
      <c r="N1818" s="95" t="s">
        <v>61</v>
      </c>
      <c r="O1818" s="95" t="s">
        <v>14270</v>
      </c>
      <c r="R1818" s="76" t="s">
        <v>62</v>
      </c>
    </row>
    <row r="1819" spans="1:18" ht="16" x14ac:dyDescent="0.2">
      <c r="A1819" s="95" t="s">
        <v>14081</v>
      </c>
      <c r="B1819" s="95" t="s">
        <v>14083</v>
      </c>
      <c r="C1819" s="44" t="s">
        <v>23</v>
      </c>
      <c r="D1819" s="76" t="s">
        <v>59</v>
      </c>
      <c r="E1819" s="95" t="s">
        <v>34</v>
      </c>
      <c r="F1819" s="95" t="s">
        <v>3238</v>
      </c>
      <c r="G1819" s="95" t="s">
        <v>3243</v>
      </c>
      <c r="H1819" s="95" t="s">
        <v>78</v>
      </c>
      <c r="I1819" s="136" t="s">
        <v>14246</v>
      </c>
      <c r="J1819" s="136" t="str">
        <f>LEFT(DLILibrary[[#This Row],[DLI]], 3)</f>
        <v>DLI</v>
      </c>
      <c r="K1819" s="121">
        <v>0.57999999999999996</v>
      </c>
      <c r="L1819" s="121">
        <f>IF(DLILibrary[[#This Row],[DLI/DLR]]="DLI",IF(J1820="DLR",0,DLILibrary[[#This Row],[Value of DLI (in mln)]]),DLILibrary[[#This Row],[Value of DLI (in mln)]])</f>
        <v>0</v>
      </c>
      <c r="M1819" s="239">
        <f>IF(DLILibrary[[#This Row],[DLI/DLR]]="DLI",DLILibrary[[#This Row],[Value of DLI (in mln)]]/(VLOOKUP(DLILibrary[[#This Row],[Project ID]],'RBF Projects'!A:U,12,FALSE)),0)</f>
        <v>9.7233864207879286E-2</v>
      </c>
      <c r="N1819" s="95" t="s">
        <v>61</v>
      </c>
      <c r="O1819" s="138" t="s">
        <v>472</v>
      </c>
      <c r="P1819" s="76" t="s">
        <v>27</v>
      </c>
      <c r="Q1819" s="95" t="s">
        <v>14271</v>
      </c>
      <c r="R1819" s="76" t="s">
        <v>62</v>
      </c>
    </row>
    <row r="1820" spans="1:18" ht="16" x14ac:dyDescent="0.2">
      <c r="A1820" s="95" t="s">
        <v>14081</v>
      </c>
      <c r="B1820" s="95" t="s">
        <v>14083</v>
      </c>
      <c r="C1820" s="44" t="s">
        <v>23</v>
      </c>
      <c r="D1820" s="76" t="s">
        <v>59</v>
      </c>
      <c r="E1820" s="95" t="s">
        <v>34</v>
      </c>
      <c r="F1820" s="95" t="s">
        <v>3238</v>
      </c>
      <c r="G1820" s="95" t="s">
        <v>3243</v>
      </c>
      <c r="I1820" s="45" t="s">
        <v>14247</v>
      </c>
      <c r="J1820" s="136" t="str">
        <f>LEFT(DLILibrary[[#This Row],[DLI]], 3)</f>
        <v>DLR</v>
      </c>
      <c r="K1820" s="121">
        <v>0.33</v>
      </c>
      <c r="L1820" s="121">
        <f>IF(DLILibrary[[#This Row],[DLI/DLR]]="DLI",IF(J1821="DLR",0,DLILibrary[[#This Row],[Value of DLI (in mln)]]),DLILibrary[[#This Row],[Value of DLI (in mln)]])</f>
        <v>0.33</v>
      </c>
      <c r="M1820" s="239">
        <f>IF(DLILibrary[[#This Row],[DLI/DLR]]="DLI",DLILibrary[[#This Row],[Value of DLI (in mln)]]/(VLOOKUP(DLILibrary[[#This Row],[Project ID]],'RBF Projects'!A:U,12,FALSE)),0)</f>
        <v>0</v>
      </c>
      <c r="N1820" s="95" t="s">
        <v>61</v>
      </c>
      <c r="O1820" s="138" t="s">
        <v>472</v>
      </c>
      <c r="R1820" s="76" t="s">
        <v>62</v>
      </c>
    </row>
    <row r="1821" spans="1:18" ht="16" x14ac:dyDescent="0.2">
      <c r="A1821" s="95" t="s">
        <v>14081</v>
      </c>
      <c r="B1821" s="95" t="s">
        <v>14083</v>
      </c>
      <c r="C1821" s="44" t="s">
        <v>23</v>
      </c>
      <c r="D1821" s="76" t="s">
        <v>59</v>
      </c>
      <c r="E1821" s="95" t="s">
        <v>34</v>
      </c>
      <c r="F1821" s="95" t="s">
        <v>3238</v>
      </c>
      <c r="G1821" s="95" t="s">
        <v>3243</v>
      </c>
      <c r="I1821" s="95" t="s">
        <v>14248</v>
      </c>
      <c r="J1821" s="136" t="str">
        <f>LEFT(DLILibrary[[#This Row],[DLI]], 3)</f>
        <v>DLR</v>
      </c>
      <c r="K1821" s="121">
        <v>0.25</v>
      </c>
      <c r="L1821" s="121">
        <f>IF(DLILibrary[[#This Row],[DLI/DLR]]="DLI",IF(J1822="DLR",0,DLILibrary[[#This Row],[Value of DLI (in mln)]]),DLILibrary[[#This Row],[Value of DLI (in mln)]])</f>
        <v>0.25</v>
      </c>
      <c r="M1821" s="239">
        <f>IF(DLILibrary[[#This Row],[DLI/DLR]]="DLI",DLILibrary[[#This Row],[Value of DLI (in mln)]]/(VLOOKUP(DLILibrary[[#This Row],[Project ID]],'RBF Projects'!A:U,12,FALSE)),0)</f>
        <v>0</v>
      </c>
      <c r="N1821" s="95" t="s">
        <v>61</v>
      </c>
      <c r="O1821" s="95" t="s">
        <v>14249</v>
      </c>
      <c r="P1821" s="76" t="s">
        <v>27</v>
      </c>
      <c r="R1821" s="76" t="s">
        <v>62</v>
      </c>
    </row>
    <row r="1822" spans="1:18" ht="16" x14ac:dyDescent="0.2">
      <c r="A1822" s="95" t="s">
        <v>14081</v>
      </c>
      <c r="B1822" s="95" t="s">
        <v>14083</v>
      </c>
      <c r="C1822" s="44" t="s">
        <v>23</v>
      </c>
      <c r="D1822" s="76" t="s">
        <v>59</v>
      </c>
      <c r="E1822" s="95" t="s">
        <v>34</v>
      </c>
      <c r="F1822" s="95" t="s">
        <v>3238</v>
      </c>
      <c r="G1822" s="95" t="s">
        <v>3277</v>
      </c>
      <c r="H1822" s="95" t="s">
        <v>75</v>
      </c>
      <c r="I1822" s="136" t="s">
        <v>14250</v>
      </c>
      <c r="J1822" s="136" t="str">
        <f>LEFT(DLILibrary[[#This Row],[DLI]], 3)</f>
        <v>DLI</v>
      </c>
      <c r="K1822" s="121">
        <v>1.7</v>
      </c>
      <c r="L1822" s="121">
        <f>IF(DLILibrary[[#This Row],[DLI/DLR]]="DLI",IF(J1823="DLR",0,DLILibrary[[#This Row],[Value of DLI (in mln)]]),DLILibrary[[#This Row],[Value of DLI (in mln)]])</f>
        <v>0</v>
      </c>
      <c r="M1822" s="239">
        <f>IF(DLILibrary[[#This Row],[DLI/DLR]]="DLI",DLILibrary[[#This Row],[Value of DLI (in mln)]]/(VLOOKUP(DLILibrary[[#This Row],[Project ID]],'RBF Projects'!A:U,12,FALSE)),0)</f>
        <v>0.28499580888516346</v>
      </c>
      <c r="N1822" s="95" t="s">
        <v>61</v>
      </c>
      <c r="O1822" s="138" t="s">
        <v>472</v>
      </c>
      <c r="R1822" s="76" t="s">
        <v>62</v>
      </c>
    </row>
    <row r="1823" spans="1:18" ht="16" x14ac:dyDescent="0.2">
      <c r="A1823" s="95" t="s">
        <v>14081</v>
      </c>
      <c r="B1823" s="95" t="s">
        <v>14083</v>
      </c>
      <c r="C1823" s="44" t="s">
        <v>23</v>
      </c>
      <c r="D1823" s="76" t="s">
        <v>59</v>
      </c>
      <c r="E1823" s="95" t="s">
        <v>34</v>
      </c>
      <c r="F1823" s="95" t="s">
        <v>3238</v>
      </c>
      <c r="G1823" s="95" t="s">
        <v>3277</v>
      </c>
      <c r="I1823" s="45" t="s">
        <v>14252</v>
      </c>
      <c r="J1823" s="136" t="str">
        <f>LEFT(DLILibrary[[#This Row],[DLI]], 3)</f>
        <v>DLR</v>
      </c>
      <c r="K1823" s="121">
        <v>0.35</v>
      </c>
      <c r="L1823" s="121">
        <f>IF(DLILibrary[[#This Row],[DLI/DLR]]="DLI",IF(J1824="DLR",0,DLILibrary[[#This Row],[Value of DLI (in mln)]]),DLILibrary[[#This Row],[Value of DLI (in mln)]])</f>
        <v>0.35</v>
      </c>
      <c r="M1823" s="239">
        <f>IF(DLILibrary[[#This Row],[DLI/DLR]]="DLI",DLILibrary[[#This Row],[Value of DLI (in mln)]]/(VLOOKUP(DLILibrary[[#This Row],[Project ID]],'RBF Projects'!A:U,12,FALSE)),0)</f>
        <v>0</v>
      </c>
      <c r="N1823" s="95" t="s">
        <v>61</v>
      </c>
      <c r="O1823" s="95" t="s">
        <v>14251</v>
      </c>
      <c r="P1823" s="76" t="s">
        <v>30</v>
      </c>
      <c r="Q1823" s="95" t="s">
        <v>14273</v>
      </c>
      <c r="R1823" s="76" t="s">
        <v>62</v>
      </c>
    </row>
    <row r="1824" spans="1:18" ht="16" x14ac:dyDescent="0.2">
      <c r="A1824" s="95" t="s">
        <v>14081</v>
      </c>
      <c r="B1824" s="95" t="s">
        <v>14083</v>
      </c>
      <c r="C1824" s="44" t="s">
        <v>23</v>
      </c>
      <c r="D1824" s="76" t="s">
        <v>59</v>
      </c>
      <c r="E1824" s="95" t="s">
        <v>34</v>
      </c>
      <c r="F1824" s="95" t="s">
        <v>3238</v>
      </c>
      <c r="G1824" s="95" t="s">
        <v>3277</v>
      </c>
      <c r="I1824" s="45" t="s">
        <v>14253</v>
      </c>
      <c r="J1824" s="136" t="str">
        <f>LEFT(DLILibrary[[#This Row],[DLI]], 3)</f>
        <v>DLR</v>
      </c>
      <c r="K1824" s="121">
        <v>0.3</v>
      </c>
      <c r="L1824" s="121">
        <f>IF(DLILibrary[[#This Row],[DLI/DLR]]="DLI",IF(J1825="DLR",0,DLILibrary[[#This Row],[Value of DLI (in mln)]]),DLILibrary[[#This Row],[Value of DLI (in mln)]])</f>
        <v>0.3</v>
      </c>
      <c r="M1824" s="239">
        <f>IF(DLILibrary[[#This Row],[DLI/DLR]]="DLI",DLILibrary[[#This Row],[Value of DLI (in mln)]]/(VLOOKUP(DLILibrary[[#This Row],[Project ID]],'RBF Projects'!A:U,12,FALSE)),0)</f>
        <v>0</v>
      </c>
      <c r="N1824" s="95" t="s">
        <v>61</v>
      </c>
      <c r="O1824" s="95" t="s">
        <v>14254</v>
      </c>
      <c r="P1824" s="76" t="s">
        <v>28</v>
      </c>
      <c r="Q1824" s="95" t="s">
        <v>14274</v>
      </c>
      <c r="R1824" s="76" t="s">
        <v>62</v>
      </c>
    </row>
    <row r="1825" spans="1:18" ht="16" x14ac:dyDescent="0.2">
      <c r="A1825" s="95" t="s">
        <v>14081</v>
      </c>
      <c r="B1825" s="95" t="s">
        <v>14083</v>
      </c>
      <c r="C1825" s="44" t="s">
        <v>23</v>
      </c>
      <c r="D1825" s="76" t="s">
        <v>59</v>
      </c>
      <c r="E1825" s="95" t="s">
        <v>34</v>
      </c>
      <c r="F1825" s="95" t="s">
        <v>3238</v>
      </c>
      <c r="G1825" s="95" t="s">
        <v>3277</v>
      </c>
      <c r="I1825" s="45" t="s">
        <v>14255</v>
      </c>
      <c r="J1825" s="136" t="str">
        <f>LEFT(DLILibrary[[#This Row],[DLI]], 3)</f>
        <v>DLR</v>
      </c>
      <c r="K1825" s="121">
        <v>0.3</v>
      </c>
      <c r="L1825" s="121">
        <f>IF(DLILibrary[[#This Row],[DLI/DLR]]="DLI",IF(J1826="DLR",0,DLILibrary[[#This Row],[Value of DLI (in mln)]]),DLILibrary[[#This Row],[Value of DLI (in mln)]])</f>
        <v>0.3</v>
      </c>
      <c r="M1825" s="239">
        <f>IF(DLILibrary[[#This Row],[DLI/DLR]]="DLI",DLILibrary[[#This Row],[Value of DLI (in mln)]]/(VLOOKUP(DLILibrary[[#This Row],[Project ID]],'RBF Projects'!A:U,12,FALSE)),0)</f>
        <v>0</v>
      </c>
      <c r="N1825" s="95" t="s">
        <v>61</v>
      </c>
      <c r="O1825" s="95" t="s">
        <v>14257</v>
      </c>
      <c r="P1825" s="76" t="s">
        <v>28</v>
      </c>
      <c r="Q1825" s="95" t="s">
        <v>14274</v>
      </c>
      <c r="R1825" s="76" t="s">
        <v>62</v>
      </c>
    </row>
    <row r="1826" spans="1:18" ht="16" x14ac:dyDescent="0.2">
      <c r="A1826" s="95" t="s">
        <v>14081</v>
      </c>
      <c r="B1826" s="95" t="s">
        <v>14083</v>
      </c>
      <c r="C1826" s="44" t="s">
        <v>23</v>
      </c>
      <c r="D1826" s="76" t="s">
        <v>59</v>
      </c>
      <c r="E1826" s="95" t="s">
        <v>34</v>
      </c>
      <c r="F1826" s="95" t="s">
        <v>3238</v>
      </c>
      <c r="G1826" s="95" t="s">
        <v>3277</v>
      </c>
      <c r="I1826" s="45" t="s">
        <v>14256</v>
      </c>
      <c r="J1826" s="136" t="str">
        <f>LEFT(DLILibrary[[#This Row],[DLI]], 3)</f>
        <v>DLR</v>
      </c>
      <c r="K1826" s="121">
        <v>0.45</v>
      </c>
      <c r="L1826" s="121">
        <f>IF(DLILibrary[[#This Row],[DLI/DLR]]="DLI",IF(J1827="DLR",0,DLILibrary[[#This Row],[Value of DLI (in mln)]]),DLILibrary[[#This Row],[Value of DLI (in mln)]])</f>
        <v>0.45</v>
      </c>
      <c r="M1826" s="239">
        <f>IF(DLILibrary[[#This Row],[DLI/DLR]]="DLI",DLILibrary[[#This Row],[Value of DLI (in mln)]]/(VLOOKUP(DLILibrary[[#This Row],[Project ID]],'RBF Projects'!A:U,12,FALSE)),0)</f>
        <v>0</v>
      </c>
      <c r="N1826" s="95" t="s">
        <v>61</v>
      </c>
      <c r="O1826" s="95" t="s">
        <v>14258</v>
      </c>
      <c r="P1826" s="76" t="s">
        <v>30</v>
      </c>
      <c r="Q1826" s="95" t="s">
        <v>14274</v>
      </c>
      <c r="R1826" s="76" t="s">
        <v>62</v>
      </c>
    </row>
    <row r="1827" spans="1:18" ht="16" x14ac:dyDescent="0.2">
      <c r="A1827" s="95" t="s">
        <v>14081</v>
      </c>
      <c r="B1827" s="95" t="s">
        <v>14083</v>
      </c>
      <c r="C1827" s="44" t="s">
        <v>23</v>
      </c>
      <c r="D1827" s="76" t="s">
        <v>59</v>
      </c>
      <c r="E1827" s="95" t="s">
        <v>34</v>
      </c>
      <c r="F1827" s="95" t="s">
        <v>3238</v>
      </c>
      <c r="G1827" s="95" t="s">
        <v>3277</v>
      </c>
      <c r="I1827" s="45" t="s">
        <v>14259</v>
      </c>
      <c r="J1827" s="136" t="str">
        <f>LEFT(DLILibrary[[#This Row],[DLI]], 3)</f>
        <v>DLR</v>
      </c>
      <c r="K1827" s="121">
        <v>0.3</v>
      </c>
      <c r="L1827" s="121">
        <f>IF(DLILibrary[[#This Row],[DLI/DLR]]="DLI",IF(J1828="DLR",0,DLILibrary[[#This Row],[Value of DLI (in mln)]]),DLILibrary[[#This Row],[Value of DLI (in mln)]])</f>
        <v>0.3</v>
      </c>
      <c r="M1827" s="239">
        <f>IF(DLILibrary[[#This Row],[DLI/DLR]]="DLI",DLILibrary[[#This Row],[Value of DLI (in mln)]]/(VLOOKUP(DLILibrary[[#This Row],[Project ID]],'RBF Projects'!A:U,12,FALSE)),0)</f>
        <v>0</v>
      </c>
      <c r="N1827" s="95" t="s">
        <v>61</v>
      </c>
      <c r="O1827" s="138" t="s">
        <v>472</v>
      </c>
      <c r="P1827" s="76" t="s">
        <v>30</v>
      </c>
      <c r="Q1827" s="95" t="s">
        <v>14275</v>
      </c>
      <c r="R1827" s="76" t="s">
        <v>62</v>
      </c>
    </row>
    <row r="1828" spans="1:18" ht="16" x14ac:dyDescent="0.2">
      <c r="A1828" s="95" t="s">
        <v>14081</v>
      </c>
      <c r="B1828" s="95" t="s">
        <v>14083</v>
      </c>
      <c r="C1828" s="44" t="s">
        <v>23</v>
      </c>
      <c r="D1828" s="76" t="s">
        <v>59</v>
      </c>
      <c r="E1828" s="95" t="s">
        <v>34</v>
      </c>
      <c r="F1828" s="95" t="s">
        <v>2810</v>
      </c>
      <c r="G1828" s="95" t="s">
        <v>3506</v>
      </c>
      <c r="H1828" s="95" t="s">
        <v>78</v>
      </c>
      <c r="I1828" s="136" t="s">
        <v>14260</v>
      </c>
      <c r="J1828" s="136" t="str">
        <f>LEFT(DLILibrary[[#This Row],[DLI]], 3)</f>
        <v>DLI</v>
      </c>
      <c r="K1828" s="121">
        <v>2.2999999999999998</v>
      </c>
      <c r="L1828" s="121">
        <f>IF(DLILibrary[[#This Row],[DLI/DLR]]="DLI",IF(J1829="DLR",0,DLILibrary[[#This Row],[Value of DLI (in mln)]]),DLILibrary[[#This Row],[Value of DLI (in mln)]])</f>
        <v>0</v>
      </c>
      <c r="M1828" s="239">
        <f>IF(DLILibrary[[#This Row],[DLI/DLR]]="DLI",DLILibrary[[#This Row],[Value of DLI (in mln)]]/(VLOOKUP(DLILibrary[[#This Row],[Project ID]],'RBF Projects'!A:U,12,FALSE)),0)</f>
        <v>0.38558256496227994</v>
      </c>
      <c r="N1828" s="95" t="s">
        <v>61</v>
      </c>
      <c r="O1828" s="138" t="s">
        <v>472</v>
      </c>
      <c r="P1828" s="76" t="s">
        <v>27</v>
      </c>
      <c r="Q1828" s="95" t="s">
        <v>14276</v>
      </c>
      <c r="R1828" s="76" t="s">
        <v>62</v>
      </c>
    </row>
    <row r="1829" spans="1:18" ht="16" x14ac:dyDescent="0.2">
      <c r="A1829" s="95" t="s">
        <v>14081</v>
      </c>
      <c r="B1829" s="95" t="s">
        <v>14083</v>
      </c>
      <c r="C1829" s="44" t="s">
        <v>23</v>
      </c>
      <c r="D1829" s="76" t="s">
        <v>59</v>
      </c>
      <c r="E1829" s="95" t="s">
        <v>34</v>
      </c>
      <c r="F1829" s="95" t="s">
        <v>2810</v>
      </c>
      <c r="G1829" s="95" t="s">
        <v>3506</v>
      </c>
      <c r="I1829" s="45" t="s">
        <v>14261</v>
      </c>
      <c r="J1829" s="136" t="str">
        <f>LEFT(DLILibrary[[#This Row],[DLI]], 3)</f>
        <v>DLR</v>
      </c>
      <c r="K1829" s="121">
        <v>0.5</v>
      </c>
      <c r="L1829" s="121">
        <f>IF(DLILibrary[[#This Row],[DLI/DLR]]="DLI",IF(J1830="DLR",0,DLILibrary[[#This Row],[Value of DLI (in mln)]]),DLILibrary[[#This Row],[Value of DLI (in mln)]])</f>
        <v>0.5</v>
      </c>
      <c r="M1829" s="239">
        <f>IF(DLILibrary[[#This Row],[DLI/DLR]]="DLI",DLILibrary[[#This Row],[Value of DLI (in mln)]]/(VLOOKUP(DLILibrary[[#This Row],[Project ID]],'RBF Projects'!A:U,12,FALSE)),0)</f>
        <v>0</v>
      </c>
      <c r="N1829" s="95" t="s">
        <v>61</v>
      </c>
      <c r="O1829" s="138" t="s">
        <v>472</v>
      </c>
      <c r="P1829" s="76" t="s">
        <v>30</v>
      </c>
      <c r="Q1829" s="95" t="s">
        <v>14277</v>
      </c>
      <c r="R1829" s="76" t="s">
        <v>62</v>
      </c>
    </row>
    <row r="1830" spans="1:18" ht="16" x14ac:dyDescent="0.2">
      <c r="A1830" s="95" t="s">
        <v>14081</v>
      </c>
      <c r="B1830" s="95" t="s">
        <v>14083</v>
      </c>
      <c r="C1830" s="44" t="s">
        <v>23</v>
      </c>
      <c r="D1830" s="76" t="s">
        <v>59</v>
      </c>
      <c r="E1830" s="95" t="s">
        <v>34</v>
      </c>
      <c r="F1830" s="95" t="s">
        <v>2810</v>
      </c>
      <c r="G1830" s="95" t="s">
        <v>3506</v>
      </c>
      <c r="I1830" s="45" t="s">
        <v>14262</v>
      </c>
      <c r="J1830" s="136" t="str">
        <f>LEFT(DLILibrary[[#This Row],[DLI]], 3)</f>
        <v>DLR</v>
      </c>
      <c r="K1830" s="121">
        <v>0.6</v>
      </c>
      <c r="L1830" s="121">
        <f>IF(DLILibrary[[#This Row],[DLI/DLR]]="DLI",IF(J1831="DLR",0,DLILibrary[[#This Row],[Value of DLI (in mln)]]),DLILibrary[[#This Row],[Value of DLI (in mln)]])</f>
        <v>0.6</v>
      </c>
      <c r="M1830" s="239">
        <f>IF(DLILibrary[[#This Row],[DLI/DLR]]="DLI",DLILibrary[[#This Row],[Value of DLI (in mln)]]/(VLOOKUP(DLILibrary[[#This Row],[Project ID]],'RBF Projects'!A:U,12,FALSE)),0)</f>
        <v>0</v>
      </c>
      <c r="N1830" s="95" t="s">
        <v>61</v>
      </c>
      <c r="O1830" s="95" t="s">
        <v>14263</v>
      </c>
      <c r="P1830" s="76" t="s">
        <v>28</v>
      </c>
      <c r="Q1830" s="95" t="s">
        <v>14278</v>
      </c>
      <c r="R1830" s="76" t="s">
        <v>62</v>
      </c>
    </row>
    <row r="1831" spans="1:18" ht="16" x14ac:dyDescent="0.2">
      <c r="A1831" s="95" t="s">
        <v>14081</v>
      </c>
      <c r="B1831" s="95" t="s">
        <v>14083</v>
      </c>
      <c r="C1831" s="44" t="s">
        <v>23</v>
      </c>
      <c r="D1831" s="76" t="s">
        <v>59</v>
      </c>
      <c r="E1831" s="95" t="s">
        <v>34</v>
      </c>
      <c r="F1831" s="95" t="s">
        <v>2810</v>
      </c>
      <c r="G1831" s="95" t="s">
        <v>3506</v>
      </c>
      <c r="I1831" s="45" t="s">
        <v>14264</v>
      </c>
      <c r="J1831" s="136" t="str">
        <f>LEFT(DLILibrary[[#This Row],[DLI]], 3)</f>
        <v>DLR</v>
      </c>
      <c r="K1831" s="121">
        <v>0.6</v>
      </c>
      <c r="L1831" s="121">
        <f>IF(DLILibrary[[#This Row],[DLI/DLR]]="DLI",IF(J1832="DLR",0,DLILibrary[[#This Row],[Value of DLI (in mln)]]),DLILibrary[[#This Row],[Value of DLI (in mln)]])</f>
        <v>0.6</v>
      </c>
      <c r="M1831" s="239">
        <f>IF(DLILibrary[[#This Row],[DLI/DLR]]="DLI",DLILibrary[[#This Row],[Value of DLI (in mln)]]/(VLOOKUP(DLILibrary[[#This Row],[Project ID]],'RBF Projects'!A:U,12,FALSE)),0)</f>
        <v>0</v>
      </c>
      <c r="N1831" s="95" t="s">
        <v>61</v>
      </c>
      <c r="O1831" s="138" t="s">
        <v>14265</v>
      </c>
      <c r="P1831" s="76" t="s">
        <v>28</v>
      </c>
      <c r="Q1831" s="95" t="s">
        <v>14278</v>
      </c>
      <c r="R1831" s="76" t="s">
        <v>62</v>
      </c>
    </row>
    <row r="1832" spans="1:18" ht="16" x14ac:dyDescent="0.2">
      <c r="A1832" s="95" t="s">
        <v>14081</v>
      </c>
      <c r="B1832" s="95" t="s">
        <v>14083</v>
      </c>
      <c r="C1832" s="44" t="s">
        <v>23</v>
      </c>
      <c r="D1832" s="76" t="s">
        <v>59</v>
      </c>
      <c r="E1832" s="95" t="s">
        <v>34</v>
      </c>
      <c r="F1832" s="95" t="s">
        <v>2810</v>
      </c>
      <c r="G1832" s="95" t="s">
        <v>3506</v>
      </c>
      <c r="I1832" s="45" t="s">
        <v>14266</v>
      </c>
      <c r="J1832" s="136" t="str">
        <f>LEFT(DLILibrary[[#This Row],[DLI]], 3)</f>
        <v>DLR</v>
      </c>
      <c r="K1832" s="121">
        <v>0.4</v>
      </c>
      <c r="L1832" s="121">
        <f>IF(DLILibrary[[#This Row],[DLI/DLR]]="DLI",IF(J1833="DLR",0,DLILibrary[[#This Row],[Value of DLI (in mln)]]),DLILibrary[[#This Row],[Value of DLI (in mln)]])</f>
        <v>0.4</v>
      </c>
      <c r="M1832" s="239">
        <f>IF(DLILibrary[[#This Row],[DLI/DLR]]="DLI",DLILibrary[[#This Row],[Value of DLI (in mln)]]/(VLOOKUP(DLILibrary[[#This Row],[Project ID]],'RBF Projects'!A:U,12,FALSE)),0)</f>
        <v>0</v>
      </c>
      <c r="N1832" s="95" t="s">
        <v>61</v>
      </c>
      <c r="O1832" s="95" t="s">
        <v>14267</v>
      </c>
      <c r="P1832" s="76" t="s">
        <v>28</v>
      </c>
      <c r="Q1832" s="95" t="s">
        <v>14278</v>
      </c>
      <c r="R1832" s="76" t="s">
        <v>62</v>
      </c>
    </row>
    <row r="1833" spans="1:18" ht="16" x14ac:dyDescent="0.2">
      <c r="A1833" s="95" t="s">
        <v>14081</v>
      </c>
      <c r="B1833" s="95" t="s">
        <v>14083</v>
      </c>
      <c r="C1833" s="44" t="s">
        <v>23</v>
      </c>
      <c r="D1833" s="76" t="s">
        <v>59</v>
      </c>
      <c r="E1833" s="95" t="s">
        <v>34</v>
      </c>
      <c r="F1833" s="95" t="s">
        <v>2810</v>
      </c>
      <c r="G1833" s="95" t="s">
        <v>3506</v>
      </c>
      <c r="I1833" s="45" t="s">
        <v>14268</v>
      </c>
      <c r="J1833" s="136" t="str">
        <f>LEFT(DLILibrary[[#This Row],[DLI]], 3)</f>
        <v>DLR</v>
      </c>
      <c r="K1833" s="121">
        <v>0.2</v>
      </c>
      <c r="L1833" s="121">
        <f>IF(DLILibrary[[#This Row],[DLI/DLR]]="DLI",IF(J1834="DLR",0,DLILibrary[[#This Row],[Value of DLI (in mln)]]),DLILibrary[[#This Row],[Value of DLI (in mln)]])</f>
        <v>0.2</v>
      </c>
      <c r="M1833" s="239">
        <f>IF(DLILibrary[[#This Row],[DLI/DLR]]="DLI",DLILibrary[[#This Row],[Value of DLI (in mln)]]/(VLOOKUP(DLILibrary[[#This Row],[Project ID]],'RBF Projects'!A:U,12,FALSE)),0)</f>
        <v>0</v>
      </c>
      <c r="N1833" s="95" t="s">
        <v>61</v>
      </c>
      <c r="O1833" s="95" t="s">
        <v>14269</v>
      </c>
      <c r="P1833" s="76" t="s">
        <v>28</v>
      </c>
      <c r="Q1833" s="95" t="s">
        <v>14279</v>
      </c>
      <c r="R1833" s="76" t="s">
        <v>62</v>
      </c>
    </row>
    <row r="1834" spans="1:18" s="78" customFormat="1" ht="16" x14ac:dyDescent="0.2">
      <c r="A1834" s="78" t="s">
        <v>14104</v>
      </c>
      <c r="B1834" s="78" t="s">
        <v>157</v>
      </c>
      <c r="C1834" s="151" t="s">
        <v>19</v>
      </c>
      <c r="D1834" s="77" t="s">
        <v>59</v>
      </c>
      <c r="E1834" s="78" t="s">
        <v>102</v>
      </c>
      <c r="F1834" s="78" t="s">
        <v>3238</v>
      </c>
      <c r="G1834" s="78" t="s">
        <v>2868</v>
      </c>
      <c r="H1834" s="78" t="s">
        <v>472</v>
      </c>
      <c r="I1834" s="129" t="s">
        <v>14280</v>
      </c>
      <c r="J1834" s="130" t="str">
        <f>LEFT(DLILibrary[[#This Row],[DLI]], 3)</f>
        <v>DLI</v>
      </c>
      <c r="K1834" s="169">
        <v>1.5</v>
      </c>
      <c r="L1834" s="169">
        <f>IF(DLILibrary[[#This Row],[DLI/DLR]]="DLI",IF(J1835="DLR",0,DLILibrary[[#This Row],[Value of DLI (in mln)]]),DLILibrary[[#This Row],[Value of DLI (in mln)]])</f>
        <v>1.5</v>
      </c>
      <c r="M1834" s="239">
        <f>IF(DLILibrary[[#This Row],[DLI/DLR]]="DLI",DLILibrary[[#This Row],[Value of DLI (in mln)]]/(VLOOKUP(DLILibrary[[#This Row],[Project ID]],'RBF Projects'!A:U,12,FALSE)),0)</f>
        <v>0.25510204081632654</v>
      </c>
      <c r="N1834" s="78" t="s">
        <v>61</v>
      </c>
      <c r="O1834" s="78" t="s">
        <v>14282</v>
      </c>
      <c r="P1834" s="77" t="s">
        <v>29</v>
      </c>
      <c r="Q1834" s="78" t="s">
        <v>14281</v>
      </c>
      <c r="R1834" s="77" t="s">
        <v>2382</v>
      </c>
    </row>
    <row r="1835" spans="1:18" ht="16" x14ac:dyDescent="0.2">
      <c r="A1835" s="95" t="s">
        <v>14104</v>
      </c>
      <c r="B1835" s="95" t="s">
        <v>157</v>
      </c>
      <c r="C1835" s="44" t="s">
        <v>19</v>
      </c>
      <c r="D1835" s="76" t="s">
        <v>59</v>
      </c>
      <c r="E1835" s="95" t="s">
        <v>102</v>
      </c>
      <c r="F1835" s="95" t="s">
        <v>3238</v>
      </c>
      <c r="G1835" s="95" t="s">
        <v>2868</v>
      </c>
      <c r="H1835" s="95" t="s">
        <v>472</v>
      </c>
      <c r="I1835" s="95" t="s">
        <v>14283</v>
      </c>
      <c r="J1835" s="136" t="str">
        <f>LEFT(DLILibrary[[#This Row],[DLI]], 3)</f>
        <v>DLI</v>
      </c>
      <c r="K1835" s="121">
        <v>0.3</v>
      </c>
      <c r="L1835" s="121">
        <f>IF(DLILibrary[[#This Row],[DLI/DLR]]="DLI",IF(J1836="DLR",0,DLILibrary[[#This Row],[Value of DLI (in mln)]]),DLILibrary[[#This Row],[Value of DLI (in mln)]])</f>
        <v>0.3</v>
      </c>
      <c r="M1835" s="239">
        <f>IF(DLILibrary[[#This Row],[DLI/DLR]]="DLI",DLILibrary[[#This Row],[Value of DLI (in mln)]]/(VLOOKUP(DLILibrary[[#This Row],[Project ID]],'RBF Projects'!A:U,12,FALSE)),0)</f>
        <v>5.1020408163265307E-2</v>
      </c>
      <c r="N1835" s="95" t="s">
        <v>61</v>
      </c>
      <c r="O1835" s="95" t="s">
        <v>14285</v>
      </c>
      <c r="P1835" s="76" t="s">
        <v>28</v>
      </c>
      <c r="Q1835" s="95" t="s">
        <v>14284</v>
      </c>
      <c r="R1835" s="76" t="s">
        <v>2382</v>
      </c>
    </row>
    <row r="1836" spans="1:18" ht="16" x14ac:dyDescent="0.2">
      <c r="A1836" s="95" t="s">
        <v>14104</v>
      </c>
      <c r="B1836" s="95" t="s">
        <v>157</v>
      </c>
      <c r="C1836" s="44" t="s">
        <v>19</v>
      </c>
      <c r="D1836" s="76" t="s">
        <v>59</v>
      </c>
      <c r="E1836" s="95" t="s">
        <v>102</v>
      </c>
      <c r="F1836" s="95" t="s">
        <v>3238</v>
      </c>
      <c r="G1836" s="95" t="s">
        <v>2868</v>
      </c>
      <c r="H1836" s="95" t="s">
        <v>472</v>
      </c>
      <c r="I1836" s="136" t="s">
        <v>14303</v>
      </c>
      <c r="J1836" s="136" t="str">
        <f>LEFT(DLILibrary[[#This Row],[DLI]], 3)</f>
        <v>DLI</v>
      </c>
      <c r="K1836" s="121">
        <v>0</v>
      </c>
      <c r="L1836" s="121">
        <f>IF(DLILibrary[[#This Row],[DLI/DLR]]="DLI",IF(J1837="DLR",0,DLILibrary[[#This Row],[Value of DLI (in mln)]]),DLILibrary[[#This Row],[Value of DLI (in mln)]])</f>
        <v>0</v>
      </c>
      <c r="M1836" s="239">
        <f>IF(DLILibrary[[#This Row],[DLI/DLR]]="DLI",DLILibrary[[#This Row],[Value of DLI (in mln)]]/(VLOOKUP(DLILibrary[[#This Row],[Project ID]],'RBF Projects'!A:U,12,FALSE)),0)</f>
        <v>0</v>
      </c>
      <c r="N1836" s="95" t="s">
        <v>61</v>
      </c>
      <c r="O1836" s="95" t="s">
        <v>14287</v>
      </c>
      <c r="P1836" s="76" t="s">
        <v>29</v>
      </c>
      <c r="Q1836" s="95" t="s">
        <v>14286</v>
      </c>
      <c r="R1836" s="76" t="s">
        <v>2278</v>
      </c>
    </row>
    <row r="1837" spans="1:18" ht="16" x14ac:dyDescent="0.2">
      <c r="A1837" s="95" t="s">
        <v>14104</v>
      </c>
      <c r="B1837" s="95" t="s">
        <v>157</v>
      </c>
      <c r="C1837" s="44" t="s">
        <v>19</v>
      </c>
      <c r="D1837" s="76" t="s">
        <v>59</v>
      </c>
      <c r="E1837" s="95" t="s">
        <v>102</v>
      </c>
      <c r="F1837" s="95" t="s">
        <v>3238</v>
      </c>
      <c r="G1837" s="95" t="s">
        <v>2868</v>
      </c>
      <c r="H1837" s="95" t="s">
        <v>472</v>
      </c>
      <c r="I1837" s="95" t="s">
        <v>14304</v>
      </c>
      <c r="J1837" s="136" t="str">
        <f>LEFT(DLILibrary[[#This Row],[DLI]], 3)</f>
        <v>DLI</v>
      </c>
      <c r="K1837" s="121">
        <v>0.75</v>
      </c>
      <c r="L1837" s="121">
        <f>IF(DLILibrary[[#This Row],[DLI/DLR]]="DLI",IF(J1838="DLR",0,DLILibrary[[#This Row],[Value of DLI (in mln)]]),DLILibrary[[#This Row],[Value of DLI (in mln)]])</f>
        <v>0.75</v>
      </c>
      <c r="M1837" s="239">
        <f>IF(DLILibrary[[#This Row],[DLI/DLR]]="DLI",DLILibrary[[#This Row],[Value of DLI (in mln)]]/(VLOOKUP(DLILibrary[[#This Row],[Project ID]],'RBF Projects'!A:U,12,FALSE)),0)</f>
        <v>0.12755102040816327</v>
      </c>
      <c r="N1837" s="95" t="s">
        <v>61</v>
      </c>
      <c r="O1837" s="95" t="s">
        <v>14288</v>
      </c>
      <c r="P1837" s="76" t="s">
        <v>28</v>
      </c>
      <c r="Q1837" s="95" t="s">
        <v>14289</v>
      </c>
      <c r="R1837" s="76" t="s">
        <v>2574</v>
      </c>
    </row>
    <row r="1838" spans="1:18" ht="16" x14ac:dyDescent="0.2">
      <c r="A1838" s="95" t="s">
        <v>14104</v>
      </c>
      <c r="B1838" s="95" t="s">
        <v>157</v>
      </c>
      <c r="C1838" s="44" t="s">
        <v>19</v>
      </c>
      <c r="D1838" s="76" t="s">
        <v>59</v>
      </c>
      <c r="E1838" s="95" t="s">
        <v>102</v>
      </c>
      <c r="F1838" s="95" t="s">
        <v>3230</v>
      </c>
      <c r="G1838" s="95" t="s">
        <v>3293</v>
      </c>
      <c r="H1838" s="95" t="s">
        <v>472</v>
      </c>
      <c r="I1838" s="136" t="s">
        <v>2769</v>
      </c>
      <c r="J1838" s="136" t="str">
        <f>LEFT(DLILibrary[[#This Row],[DLI]], 3)</f>
        <v>DLI</v>
      </c>
      <c r="K1838" s="121">
        <v>0.80500000000000005</v>
      </c>
      <c r="L1838" s="121">
        <f>IF(DLILibrary[[#This Row],[DLI/DLR]]="DLI",IF(J1839="DLR",0,DLILibrary[[#This Row],[Value of DLI (in mln)]]),DLILibrary[[#This Row],[Value of DLI (in mln)]])</f>
        <v>0.80500000000000005</v>
      </c>
      <c r="M1838" s="239">
        <f>IF(DLILibrary[[#This Row],[DLI/DLR]]="DLI",DLILibrary[[#This Row],[Value of DLI (in mln)]]/(VLOOKUP(DLILibrary[[#This Row],[Project ID]],'RBF Projects'!A:U,12,FALSE)),0)</f>
        <v>0.13690476190476192</v>
      </c>
      <c r="N1838" s="95" t="s">
        <v>61</v>
      </c>
      <c r="O1838" s="95" t="s">
        <v>14291</v>
      </c>
      <c r="P1838" s="76" t="s">
        <v>29</v>
      </c>
      <c r="Q1838" s="95" t="s">
        <v>14290</v>
      </c>
      <c r="R1838" s="76" t="s">
        <v>2382</v>
      </c>
    </row>
    <row r="1839" spans="1:18" ht="16" x14ac:dyDescent="0.2">
      <c r="A1839" s="95" t="s">
        <v>14104</v>
      </c>
      <c r="B1839" s="95" t="s">
        <v>157</v>
      </c>
      <c r="C1839" s="44" t="s">
        <v>19</v>
      </c>
      <c r="D1839" s="76" t="s">
        <v>59</v>
      </c>
      <c r="E1839" s="95" t="s">
        <v>102</v>
      </c>
      <c r="F1839" s="95" t="s">
        <v>3230</v>
      </c>
      <c r="G1839" s="95" t="s">
        <v>3293</v>
      </c>
      <c r="H1839" s="95" t="s">
        <v>472</v>
      </c>
      <c r="I1839" s="136" t="s">
        <v>14292</v>
      </c>
      <c r="J1839" s="136" t="str">
        <f>LEFT(DLILibrary[[#This Row],[DLI]], 3)</f>
        <v>DLI</v>
      </c>
      <c r="K1839" s="121">
        <v>0.41899999999999998</v>
      </c>
      <c r="L1839" s="121">
        <f>IF(DLILibrary[[#This Row],[DLI/DLR]]="DLI",IF(J1840="DLR",0,DLILibrary[[#This Row],[Value of DLI (in mln)]]),DLILibrary[[#This Row],[Value of DLI (in mln)]])</f>
        <v>0.41899999999999998</v>
      </c>
      <c r="M1839" s="239">
        <f>IF(DLILibrary[[#This Row],[DLI/DLR]]="DLI",DLILibrary[[#This Row],[Value of DLI (in mln)]]/(VLOOKUP(DLILibrary[[#This Row],[Project ID]],'RBF Projects'!A:U,12,FALSE)),0)</f>
        <v>7.1258503401360543E-2</v>
      </c>
      <c r="N1839" s="95" t="s">
        <v>61</v>
      </c>
      <c r="O1839" s="95" t="s">
        <v>14294</v>
      </c>
      <c r="P1839" s="76" t="s">
        <v>28</v>
      </c>
      <c r="Q1839" s="95" t="s">
        <v>14293</v>
      </c>
      <c r="R1839" s="76" t="s">
        <v>2382</v>
      </c>
    </row>
    <row r="1840" spans="1:18" ht="16" x14ac:dyDescent="0.2">
      <c r="A1840" s="95" t="s">
        <v>14104</v>
      </c>
      <c r="B1840" s="95" t="s">
        <v>157</v>
      </c>
      <c r="C1840" s="44" t="s">
        <v>19</v>
      </c>
      <c r="D1840" s="76" t="s">
        <v>59</v>
      </c>
      <c r="E1840" s="95" t="s">
        <v>102</v>
      </c>
      <c r="F1840" s="95" t="s">
        <v>3238</v>
      </c>
      <c r="G1840" s="95" t="s">
        <v>2869</v>
      </c>
      <c r="H1840" s="95" t="s">
        <v>472</v>
      </c>
      <c r="I1840" s="136" t="s">
        <v>14295</v>
      </c>
      <c r="J1840" s="136" t="str">
        <f>LEFT(DLILibrary[[#This Row],[DLI]], 3)</f>
        <v>DLI</v>
      </c>
      <c r="K1840" s="121">
        <v>0.45500000000000002</v>
      </c>
      <c r="L1840" s="121">
        <f>IF(DLILibrary[[#This Row],[DLI/DLR]]="DLI",IF(J1841="DLR",0,DLILibrary[[#This Row],[Value of DLI (in mln)]]),DLILibrary[[#This Row],[Value of DLI (in mln)]])</f>
        <v>0.45500000000000002</v>
      </c>
      <c r="M1840" s="239">
        <f>IF(DLILibrary[[#This Row],[DLI/DLR]]="DLI",DLILibrary[[#This Row],[Value of DLI (in mln)]]/(VLOOKUP(DLILibrary[[#This Row],[Project ID]],'RBF Projects'!A:U,12,FALSE)),0)</f>
        <v>7.7380952380952384E-2</v>
      </c>
      <c r="N1840" s="95" t="s">
        <v>62</v>
      </c>
      <c r="O1840" s="95" t="s">
        <v>14296</v>
      </c>
      <c r="P1840" s="76" t="s">
        <v>29</v>
      </c>
      <c r="Q1840" s="95" t="s">
        <v>14299</v>
      </c>
      <c r="R1840" s="76" t="s">
        <v>2382</v>
      </c>
    </row>
    <row r="1841" spans="1:18" ht="16" x14ac:dyDescent="0.2">
      <c r="A1841" s="95" t="s">
        <v>14104</v>
      </c>
      <c r="B1841" s="95" t="s">
        <v>157</v>
      </c>
      <c r="C1841" s="44" t="s">
        <v>19</v>
      </c>
      <c r="D1841" s="76" t="s">
        <v>59</v>
      </c>
      <c r="E1841" s="95" t="s">
        <v>102</v>
      </c>
      <c r="F1841" s="95" t="s">
        <v>3238</v>
      </c>
      <c r="G1841" s="95" t="s">
        <v>2869</v>
      </c>
      <c r="H1841" s="95" t="s">
        <v>472</v>
      </c>
      <c r="I1841" s="136" t="s">
        <v>14297</v>
      </c>
      <c r="J1841" s="136" t="str">
        <f>LEFT(DLILibrary[[#This Row],[DLI]], 3)</f>
        <v>DLI</v>
      </c>
      <c r="K1841" s="121">
        <v>0.40500000000000003</v>
      </c>
      <c r="L1841" s="121">
        <f>IF(DLILibrary[[#This Row],[DLI/DLR]]="DLI",IF(J1842="DLR",0,DLILibrary[[#This Row],[Value of DLI (in mln)]]),DLILibrary[[#This Row],[Value of DLI (in mln)]])</f>
        <v>0.40500000000000003</v>
      </c>
      <c r="M1841" s="239">
        <f>IF(DLILibrary[[#This Row],[DLI/DLR]]="DLI",DLILibrary[[#This Row],[Value of DLI (in mln)]]/(VLOOKUP(DLILibrary[[#This Row],[Project ID]],'RBF Projects'!A:U,12,FALSE)),0)</f>
        <v>6.887755102040817E-2</v>
      </c>
      <c r="N1841" s="95" t="s">
        <v>62</v>
      </c>
      <c r="O1841" s="95" t="s">
        <v>14296</v>
      </c>
      <c r="P1841" s="76" t="s">
        <v>29</v>
      </c>
      <c r="Q1841" s="95" t="s">
        <v>14298</v>
      </c>
      <c r="R1841" s="76" t="s">
        <v>2382</v>
      </c>
    </row>
    <row r="1842" spans="1:18" ht="16" x14ac:dyDescent="0.2">
      <c r="A1842" s="95" t="s">
        <v>14104</v>
      </c>
      <c r="B1842" s="95" t="s">
        <v>157</v>
      </c>
      <c r="C1842" s="44" t="s">
        <v>19</v>
      </c>
      <c r="D1842" s="76" t="s">
        <v>59</v>
      </c>
      <c r="E1842" s="95" t="s">
        <v>102</v>
      </c>
      <c r="F1842" s="95" t="s">
        <v>3238</v>
      </c>
      <c r="G1842" s="95" t="s">
        <v>2869</v>
      </c>
      <c r="H1842" s="95" t="s">
        <v>472</v>
      </c>
      <c r="I1842" s="136" t="s">
        <v>14300</v>
      </c>
      <c r="J1842" s="136" t="str">
        <f>LEFT(DLILibrary[[#This Row],[DLI]], 3)</f>
        <v>DLI</v>
      </c>
      <c r="K1842" s="121">
        <v>1.246</v>
      </c>
      <c r="L1842" s="121">
        <f>IF(DLILibrary[[#This Row],[DLI/DLR]]="DLI",IF(J1843="DLR",0,DLILibrary[[#This Row],[Value of DLI (in mln)]]),DLILibrary[[#This Row],[Value of DLI (in mln)]])</f>
        <v>1.246</v>
      </c>
      <c r="M1842" s="239">
        <f>IF(DLILibrary[[#This Row],[DLI/DLR]]="DLI",DLILibrary[[#This Row],[Value of DLI (in mln)]]/(VLOOKUP(DLILibrary[[#This Row],[Project ID]],'RBF Projects'!A:U,12,FALSE)),0)</f>
        <v>0.2119047619047619</v>
      </c>
      <c r="N1842" s="95" t="s">
        <v>61</v>
      </c>
      <c r="O1842" s="95" t="s">
        <v>14302</v>
      </c>
      <c r="P1842" s="76" t="s">
        <v>28</v>
      </c>
      <c r="Q1842" s="95" t="s">
        <v>14301</v>
      </c>
      <c r="R1842" s="76" t="s">
        <v>2382</v>
      </c>
    </row>
    <row r="1843" spans="1:18" s="78" customFormat="1" ht="16" x14ac:dyDescent="0.2">
      <c r="A1843" s="77" t="s">
        <v>14073</v>
      </c>
      <c r="B1843" s="78" t="s">
        <v>14074</v>
      </c>
      <c r="C1843" s="151" t="s">
        <v>21</v>
      </c>
      <c r="D1843" s="77" t="s">
        <v>59</v>
      </c>
      <c r="E1843" s="78" t="s">
        <v>102</v>
      </c>
      <c r="F1843" s="78" t="s">
        <v>3238</v>
      </c>
      <c r="G1843" s="78" t="s">
        <v>2868</v>
      </c>
      <c r="H1843" s="78" t="s">
        <v>78</v>
      </c>
      <c r="I1843" s="129" t="s">
        <v>14344</v>
      </c>
      <c r="J1843" s="130" t="str">
        <f>LEFT(DLILibrary[[#This Row],[DLI]], 3)</f>
        <v>DLI</v>
      </c>
      <c r="K1843" s="169">
        <v>17</v>
      </c>
      <c r="L1843" s="169">
        <f>IF(DLILibrary[[#This Row],[DLI/DLR]]="DLI",IF(J1844="DLR",0,DLILibrary[[#This Row],[Value of DLI (in mln)]]),DLILibrary[[#This Row],[Value of DLI (in mln)]])</f>
        <v>17</v>
      </c>
      <c r="M1843" s="239">
        <f>IF(DLILibrary[[#This Row],[DLI/DLR]]="DLI",DLILibrary[[#This Row],[Value of DLI (in mln)]]/(VLOOKUP(DLILibrary[[#This Row],[Project ID]],'RBF Projects'!A:U,12,FALSE)),0)</f>
        <v>0.11486486486486487</v>
      </c>
      <c r="N1843" s="78" t="s">
        <v>61</v>
      </c>
      <c r="O1843" s="164"/>
      <c r="P1843" s="77" t="s">
        <v>30</v>
      </c>
      <c r="Q1843" s="78" t="s">
        <v>14358</v>
      </c>
      <c r="R1843" s="77" t="s">
        <v>62</v>
      </c>
    </row>
    <row r="1844" spans="1:18" ht="16" x14ac:dyDescent="0.2">
      <c r="A1844" s="76" t="s">
        <v>14073</v>
      </c>
      <c r="B1844" s="95" t="s">
        <v>14074</v>
      </c>
      <c r="C1844" s="44" t="s">
        <v>22</v>
      </c>
      <c r="D1844" s="76" t="s">
        <v>59</v>
      </c>
      <c r="E1844" s="95" t="s">
        <v>102</v>
      </c>
      <c r="F1844" s="95" t="s">
        <v>3238</v>
      </c>
      <c r="G1844" s="95" t="s">
        <v>2870</v>
      </c>
      <c r="H1844" s="95" t="s">
        <v>78</v>
      </c>
      <c r="I1844" s="135" t="s">
        <v>14305</v>
      </c>
      <c r="J1844" s="136" t="str">
        <f>LEFT(DLILibrary[[#This Row],[DLI]], 3)</f>
        <v>DLI</v>
      </c>
      <c r="K1844" s="121">
        <v>17</v>
      </c>
      <c r="L1844" s="121">
        <f>IF(DLILibrary[[#This Row],[DLI/DLR]]="DLI",IF(J1845="DLR",0,DLILibrary[[#This Row],[Value of DLI (in mln)]]),DLILibrary[[#This Row],[Value of DLI (in mln)]])</f>
        <v>0</v>
      </c>
      <c r="M1844" s="239">
        <f>IF(DLILibrary[[#This Row],[DLI/DLR]]="DLI",DLILibrary[[#This Row],[Value of DLI (in mln)]]/(VLOOKUP(DLILibrary[[#This Row],[Project ID]],'RBF Projects'!A:U,12,FALSE)),0)</f>
        <v>0.11486486486486487</v>
      </c>
      <c r="N1844" s="95" t="s">
        <v>61</v>
      </c>
      <c r="P1844" s="76" t="s">
        <v>30</v>
      </c>
      <c r="Q1844" s="95" t="s">
        <v>14358</v>
      </c>
      <c r="R1844" s="76" t="s">
        <v>62</v>
      </c>
    </row>
    <row r="1845" spans="1:18" ht="16" x14ac:dyDescent="0.2">
      <c r="A1845" s="76" t="s">
        <v>14073</v>
      </c>
      <c r="B1845" s="95" t="s">
        <v>14074</v>
      </c>
      <c r="C1845" s="44" t="s">
        <v>22</v>
      </c>
      <c r="D1845" s="76" t="s">
        <v>59</v>
      </c>
      <c r="E1845" s="95" t="s">
        <v>102</v>
      </c>
      <c r="F1845" s="95" t="s">
        <v>3238</v>
      </c>
      <c r="G1845" s="95" t="s">
        <v>2870</v>
      </c>
      <c r="H1845" s="95" t="s">
        <v>78</v>
      </c>
      <c r="I1845" s="45" t="s">
        <v>14318</v>
      </c>
      <c r="J1845" s="136" t="str">
        <f>LEFT(DLILibrary[[#This Row],[DLI]], 3)</f>
        <v>DLR</v>
      </c>
      <c r="K1845" s="121">
        <v>8.5</v>
      </c>
      <c r="L1845" s="121">
        <f>IF(DLILibrary[[#This Row],[DLI/DLR]]="DLI",IF(J1846="DLR",0,DLILibrary[[#This Row],[Value of DLI (in mln)]]),DLILibrary[[#This Row],[Value of DLI (in mln)]])</f>
        <v>8.5</v>
      </c>
      <c r="M1845" s="239">
        <f>IF(DLILibrary[[#This Row],[DLI/DLR]]="DLI",DLILibrary[[#This Row],[Value of DLI (in mln)]]/(VLOOKUP(DLILibrary[[#This Row],[Project ID]],'RBF Projects'!A:U,12,FALSE)),0)</f>
        <v>0</v>
      </c>
      <c r="N1845" s="95" t="s">
        <v>61</v>
      </c>
      <c r="O1845" s="95" t="s">
        <v>14306</v>
      </c>
      <c r="R1845" s="76" t="s">
        <v>62</v>
      </c>
    </row>
    <row r="1846" spans="1:18" ht="16" x14ac:dyDescent="0.2">
      <c r="A1846" s="76" t="s">
        <v>14073</v>
      </c>
      <c r="B1846" s="95" t="s">
        <v>14074</v>
      </c>
      <c r="C1846" s="44" t="s">
        <v>22</v>
      </c>
      <c r="D1846" s="76" t="s">
        <v>59</v>
      </c>
      <c r="E1846" s="95" t="s">
        <v>102</v>
      </c>
      <c r="F1846" s="95" t="s">
        <v>3238</v>
      </c>
      <c r="G1846" s="95" t="s">
        <v>2870</v>
      </c>
      <c r="H1846" s="95" t="s">
        <v>78</v>
      </c>
      <c r="I1846" s="45" t="s">
        <v>14317</v>
      </c>
      <c r="J1846" s="136" t="str">
        <f>LEFT(DLILibrary[[#This Row],[DLI]], 3)</f>
        <v>DLR</v>
      </c>
      <c r="K1846" s="121">
        <v>8.5</v>
      </c>
      <c r="L1846" s="121">
        <f>IF(DLILibrary[[#This Row],[DLI/DLR]]="DLI",IF(J1847="DLR",0,DLILibrary[[#This Row],[Value of DLI (in mln)]]),DLILibrary[[#This Row],[Value of DLI (in mln)]])</f>
        <v>8.5</v>
      </c>
      <c r="M1846" s="239">
        <f>IF(DLILibrary[[#This Row],[DLI/DLR]]="DLI",DLILibrary[[#This Row],[Value of DLI (in mln)]]/(VLOOKUP(DLILibrary[[#This Row],[Project ID]],'RBF Projects'!A:U,12,FALSE)),0)</f>
        <v>0</v>
      </c>
      <c r="N1846" s="95" t="s">
        <v>61</v>
      </c>
      <c r="O1846" s="95" t="s">
        <v>14307</v>
      </c>
      <c r="R1846" s="76" t="s">
        <v>62</v>
      </c>
    </row>
    <row r="1847" spans="1:18" ht="16" x14ac:dyDescent="0.2">
      <c r="A1847" s="76" t="s">
        <v>14073</v>
      </c>
      <c r="B1847" s="95" t="s">
        <v>14074</v>
      </c>
      <c r="C1847" s="44" t="s">
        <v>22</v>
      </c>
      <c r="D1847" s="76" t="s">
        <v>59</v>
      </c>
      <c r="E1847" s="95" t="s">
        <v>102</v>
      </c>
      <c r="F1847" s="95" t="s">
        <v>3238</v>
      </c>
      <c r="G1847" s="95" t="s">
        <v>2870</v>
      </c>
      <c r="H1847" s="95" t="s">
        <v>78</v>
      </c>
      <c r="I1847" s="135" t="s">
        <v>14350</v>
      </c>
      <c r="J1847" s="136" t="str">
        <f>LEFT(DLILibrary[[#This Row],[DLI]], 3)</f>
        <v>DLI</v>
      </c>
      <c r="K1847" s="121">
        <v>18</v>
      </c>
      <c r="L1847" s="121">
        <f>IF(DLILibrary[[#This Row],[DLI/DLR]]="DLI",IF(J1848="DLR",0,DLILibrary[[#This Row],[Value of DLI (in mln)]]),DLILibrary[[#This Row],[Value of DLI (in mln)]])</f>
        <v>0</v>
      </c>
      <c r="M1847" s="239">
        <f>IF(DLILibrary[[#This Row],[DLI/DLR]]="DLI",DLILibrary[[#This Row],[Value of DLI (in mln)]]/(VLOOKUP(DLILibrary[[#This Row],[Project ID]],'RBF Projects'!A:U,12,FALSE)),0)</f>
        <v>0.12162162162162163</v>
      </c>
      <c r="N1847" s="95" t="s">
        <v>61</v>
      </c>
      <c r="P1847" s="76" t="s">
        <v>30</v>
      </c>
      <c r="Q1847" s="95" t="s">
        <v>14358</v>
      </c>
      <c r="R1847" s="76" t="s">
        <v>62</v>
      </c>
    </row>
    <row r="1848" spans="1:18" ht="16" x14ac:dyDescent="0.2">
      <c r="A1848" s="76" t="s">
        <v>14073</v>
      </c>
      <c r="B1848" s="95" t="s">
        <v>14074</v>
      </c>
      <c r="C1848" s="44" t="s">
        <v>22</v>
      </c>
      <c r="D1848" s="76" t="s">
        <v>59</v>
      </c>
      <c r="E1848" s="95" t="s">
        <v>102</v>
      </c>
      <c r="F1848" s="95" t="s">
        <v>3238</v>
      </c>
      <c r="G1848" s="95" t="s">
        <v>2870</v>
      </c>
      <c r="H1848" s="95" t="s">
        <v>78</v>
      </c>
      <c r="I1848" s="45" t="s">
        <v>14319</v>
      </c>
      <c r="J1848" s="136" t="str">
        <f>LEFT(DLILibrary[[#This Row],[DLI]], 3)</f>
        <v>DLR</v>
      </c>
      <c r="K1848" s="121">
        <v>9</v>
      </c>
      <c r="L1848" s="121">
        <f>IF(DLILibrary[[#This Row],[DLI/DLR]]="DLI",IF(J1849="DLR",0,DLILibrary[[#This Row],[Value of DLI (in mln)]]),DLILibrary[[#This Row],[Value of DLI (in mln)]])</f>
        <v>9</v>
      </c>
      <c r="M1848" s="239">
        <f>IF(DLILibrary[[#This Row],[DLI/DLR]]="DLI",DLILibrary[[#This Row],[Value of DLI (in mln)]]/(VLOOKUP(DLILibrary[[#This Row],[Project ID]],'RBF Projects'!A:U,12,FALSE)),0)</f>
        <v>0</v>
      </c>
      <c r="N1848" s="95" t="s">
        <v>61</v>
      </c>
      <c r="O1848" s="95" t="s">
        <v>14308</v>
      </c>
      <c r="R1848" s="76" t="s">
        <v>62</v>
      </c>
    </row>
    <row r="1849" spans="1:18" ht="16" x14ac:dyDescent="0.2">
      <c r="A1849" s="76" t="s">
        <v>14073</v>
      </c>
      <c r="B1849" s="95" t="s">
        <v>14074</v>
      </c>
      <c r="C1849" s="44" t="s">
        <v>22</v>
      </c>
      <c r="D1849" s="76" t="s">
        <v>59</v>
      </c>
      <c r="E1849" s="95" t="s">
        <v>102</v>
      </c>
      <c r="F1849" s="95" t="s">
        <v>3238</v>
      </c>
      <c r="G1849" s="95" t="s">
        <v>2870</v>
      </c>
      <c r="H1849" s="95" t="s">
        <v>78</v>
      </c>
      <c r="I1849" s="45" t="s">
        <v>14320</v>
      </c>
      <c r="J1849" s="136" t="str">
        <f>LEFT(DLILibrary[[#This Row],[DLI]], 3)</f>
        <v>DLR</v>
      </c>
      <c r="K1849" s="121">
        <v>9</v>
      </c>
      <c r="L1849" s="121">
        <f>IF(DLILibrary[[#This Row],[DLI/DLR]]="DLI",IF(J1850="DLR",0,DLILibrary[[#This Row],[Value of DLI (in mln)]]),DLILibrary[[#This Row],[Value of DLI (in mln)]])</f>
        <v>9</v>
      </c>
      <c r="M1849" s="239">
        <f>IF(DLILibrary[[#This Row],[DLI/DLR]]="DLI",DLILibrary[[#This Row],[Value of DLI (in mln)]]/(VLOOKUP(DLILibrary[[#This Row],[Project ID]],'RBF Projects'!A:U,12,FALSE)),0)</f>
        <v>0</v>
      </c>
      <c r="N1849" s="95" t="s">
        <v>61</v>
      </c>
      <c r="O1849" s="95" t="s">
        <v>14309</v>
      </c>
      <c r="R1849" s="76" t="s">
        <v>62</v>
      </c>
    </row>
    <row r="1850" spans="1:18" ht="16" x14ac:dyDescent="0.2">
      <c r="A1850" s="76" t="s">
        <v>14073</v>
      </c>
      <c r="B1850" s="95" t="s">
        <v>14074</v>
      </c>
      <c r="C1850" s="44" t="s">
        <v>22</v>
      </c>
      <c r="D1850" s="76" t="s">
        <v>59</v>
      </c>
      <c r="E1850" s="95" t="s">
        <v>102</v>
      </c>
      <c r="F1850" s="95" t="s">
        <v>3238</v>
      </c>
      <c r="G1850" s="95" t="s">
        <v>3275</v>
      </c>
      <c r="H1850" s="95" t="s">
        <v>78</v>
      </c>
      <c r="I1850" s="135" t="s">
        <v>14310</v>
      </c>
      <c r="J1850" s="136" t="str">
        <f>LEFT(DLILibrary[[#This Row],[DLI]], 3)</f>
        <v>DLI</v>
      </c>
      <c r="K1850" s="121">
        <v>7</v>
      </c>
      <c r="L1850" s="121">
        <f>IF(DLILibrary[[#This Row],[DLI/DLR]]="DLI",IF(J1851="DLR",0,DLILibrary[[#This Row],[Value of DLI (in mln)]]),DLILibrary[[#This Row],[Value of DLI (in mln)]])</f>
        <v>0</v>
      </c>
      <c r="M1850" s="239">
        <f>IF(DLILibrary[[#This Row],[DLI/DLR]]="DLI",DLILibrary[[#This Row],[Value of DLI (in mln)]]/(VLOOKUP(DLILibrary[[#This Row],[Project ID]],'RBF Projects'!A:U,12,FALSE)),0)</f>
        <v>4.72972972972973E-2</v>
      </c>
      <c r="N1850" s="95" t="s">
        <v>61</v>
      </c>
      <c r="P1850" s="76" t="s">
        <v>30</v>
      </c>
      <c r="Q1850" s="95" t="s">
        <v>14357</v>
      </c>
      <c r="R1850" s="76" t="s">
        <v>62</v>
      </c>
    </row>
    <row r="1851" spans="1:18" ht="16" x14ac:dyDescent="0.2">
      <c r="A1851" s="76" t="s">
        <v>14073</v>
      </c>
      <c r="B1851" s="95" t="s">
        <v>14074</v>
      </c>
      <c r="C1851" s="44" t="s">
        <v>22</v>
      </c>
      <c r="D1851" s="76" t="s">
        <v>59</v>
      </c>
      <c r="E1851" s="95" t="s">
        <v>102</v>
      </c>
      <c r="F1851" s="95" t="s">
        <v>2810</v>
      </c>
      <c r="G1851" s="95" t="s">
        <v>2819</v>
      </c>
      <c r="H1851" s="95" t="s">
        <v>78</v>
      </c>
      <c r="I1851" s="45" t="s">
        <v>14312</v>
      </c>
      <c r="J1851" s="136" t="str">
        <f>LEFT(DLILibrary[[#This Row],[DLI]], 3)</f>
        <v>DLR</v>
      </c>
      <c r="K1851" s="121">
        <v>7</v>
      </c>
      <c r="L1851" s="121">
        <f>IF(DLILibrary[[#This Row],[DLI/DLR]]="DLI",IF(J1852="DLR",0,DLILibrary[[#This Row],[Value of DLI (in mln)]]),DLILibrary[[#This Row],[Value of DLI (in mln)]])</f>
        <v>7</v>
      </c>
      <c r="M1851" s="239">
        <f>IF(DLILibrary[[#This Row],[DLI/DLR]]="DLI",DLILibrary[[#This Row],[Value of DLI (in mln)]]/(VLOOKUP(DLILibrary[[#This Row],[Project ID]],'RBF Projects'!A:U,12,FALSE)),0)</f>
        <v>0</v>
      </c>
      <c r="N1851" s="95" t="s">
        <v>61</v>
      </c>
      <c r="O1851" s="95" t="s">
        <v>14311</v>
      </c>
      <c r="R1851" s="76" t="s">
        <v>62</v>
      </c>
    </row>
    <row r="1852" spans="1:18" ht="16" x14ac:dyDescent="0.2">
      <c r="A1852" s="76" t="s">
        <v>14073</v>
      </c>
      <c r="B1852" s="95" t="s">
        <v>14074</v>
      </c>
      <c r="C1852" s="44" t="s">
        <v>22</v>
      </c>
      <c r="D1852" s="76" t="s">
        <v>59</v>
      </c>
      <c r="E1852" s="95" t="s">
        <v>102</v>
      </c>
      <c r="F1852" s="95" t="s">
        <v>2810</v>
      </c>
      <c r="G1852" s="95" t="s">
        <v>2819</v>
      </c>
      <c r="H1852" s="95" t="s">
        <v>78</v>
      </c>
      <c r="I1852" s="135" t="s">
        <v>14313</v>
      </c>
      <c r="J1852" s="136" t="str">
        <f>LEFT(DLILibrary[[#This Row],[DLI]], 3)</f>
        <v>DLI</v>
      </c>
      <c r="K1852" s="121">
        <v>8</v>
      </c>
      <c r="L1852" s="121">
        <f>IF(DLILibrary[[#This Row],[DLI/DLR]]="DLI",IF(J1853="DLR",0,DLILibrary[[#This Row],[Value of DLI (in mln)]]),DLILibrary[[#This Row],[Value of DLI (in mln)]])</f>
        <v>0</v>
      </c>
      <c r="M1852" s="239">
        <f>IF(DLILibrary[[#This Row],[DLI/DLR]]="DLI",DLILibrary[[#This Row],[Value of DLI (in mln)]]/(VLOOKUP(DLILibrary[[#This Row],[Project ID]],'RBF Projects'!A:U,12,FALSE)),0)</f>
        <v>5.4054054054054057E-2</v>
      </c>
      <c r="N1852" s="95" t="s">
        <v>61</v>
      </c>
      <c r="P1852" s="76" t="s">
        <v>30</v>
      </c>
      <c r="Q1852" s="95" t="s">
        <v>14356</v>
      </c>
      <c r="R1852" s="76" t="s">
        <v>62</v>
      </c>
    </row>
    <row r="1853" spans="1:18" ht="16" x14ac:dyDescent="0.2">
      <c r="A1853" s="76" t="s">
        <v>14073</v>
      </c>
      <c r="B1853" s="95" t="s">
        <v>14074</v>
      </c>
      <c r="C1853" s="44" t="s">
        <v>22</v>
      </c>
      <c r="D1853" s="76" t="s">
        <v>59</v>
      </c>
      <c r="E1853" s="95" t="s">
        <v>102</v>
      </c>
      <c r="F1853" s="95" t="s">
        <v>2810</v>
      </c>
      <c r="G1853" s="95" t="s">
        <v>2819</v>
      </c>
      <c r="H1853" s="95" t="s">
        <v>78</v>
      </c>
      <c r="I1853" s="45" t="s">
        <v>14314</v>
      </c>
      <c r="J1853" s="136" t="str">
        <f>LEFT(DLILibrary[[#This Row],[DLI]], 3)</f>
        <v>DLR</v>
      </c>
      <c r="K1853" s="121">
        <v>8</v>
      </c>
      <c r="L1853" s="121">
        <f>IF(DLILibrary[[#This Row],[DLI/DLR]]="DLI",IF(J1854="DLR",0,DLILibrary[[#This Row],[Value of DLI (in mln)]]),DLILibrary[[#This Row],[Value of DLI (in mln)]])</f>
        <v>8</v>
      </c>
      <c r="M1853" s="239">
        <f>IF(DLILibrary[[#This Row],[DLI/DLR]]="DLI",DLILibrary[[#This Row],[Value of DLI (in mln)]]/(VLOOKUP(DLILibrary[[#This Row],[Project ID]],'RBF Projects'!A:U,12,FALSE)),0)</f>
        <v>0</v>
      </c>
      <c r="N1853" s="95" t="s">
        <v>61</v>
      </c>
      <c r="O1853" s="95" t="s">
        <v>14315</v>
      </c>
      <c r="R1853" s="76" t="s">
        <v>62</v>
      </c>
    </row>
    <row r="1854" spans="1:18" ht="16" x14ac:dyDescent="0.2">
      <c r="A1854" s="76" t="s">
        <v>14073</v>
      </c>
      <c r="B1854" s="95" t="s">
        <v>14074</v>
      </c>
      <c r="C1854" s="44" t="s">
        <v>22</v>
      </c>
      <c r="D1854" s="76" t="s">
        <v>59</v>
      </c>
      <c r="E1854" s="95" t="s">
        <v>102</v>
      </c>
      <c r="F1854" s="95" t="s">
        <v>2810</v>
      </c>
      <c r="G1854" s="95" t="s">
        <v>2819</v>
      </c>
      <c r="H1854" s="95" t="s">
        <v>78</v>
      </c>
      <c r="I1854" s="135" t="s">
        <v>14316</v>
      </c>
      <c r="J1854" s="136" t="str">
        <f>LEFT(DLILibrary[[#This Row],[DLI]], 3)</f>
        <v>DLI</v>
      </c>
      <c r="K1854" s="121">
        <v>8</v>
      </c>
      <c r="L1854" s="121">
        <f>IF(DLILibrary[[#This Row],[DLI/DLR]]="DLI",IF(J1855="DLR",0,DLILibrary[[#This Row],[Value of DLI (in mln)]]),DLILibrary[[#This Row],[Value of DLI (in mln)]])</f>
        <v>0</v>
      </c>
      <c r="M1854" s="239">
        <f>IF(DLILibrary[[#This Row],[DLI/DLR]]="DLI",DLILibrary[[#This Row],[Value of DLI (in mln)]]/(VLOOKUP(DLILibrary[[#This Row],[Project ID]],'RBF Projects'!A:U,12,FALSE)),0)</f>
        <v>5.4054054054054057E-2</v>
      </c>
      <c r="N1854" s="95" t="s">
        <v>61</v>
      </c>
      <c r="O1854" s="138" t="s">
        <v>14323</v>
      </c>
      <c r="P1854" s="76" t="s">
        <v>30</v>
      </c>
      <c r="Q1854" s="95" t="s">
        <v>14355</v>
      </c>
      <c r="R1854" s="76" t="s">
        <v>62</v>
      </c>
    </row>
    <row r="1855" spans="1:18" ht="16" x14ac:dyDescent="0.2">
      <c r="A1855" s="76" t="s">
        <v>14073</v>
      </c>
      <c r="B1855" s="95" t="s">
        <v>14074</v>
      </c>
      <c r="C1855" s="44" t="s">
        <v>22</v>
      </c>
      <c r="D1855" s="76" t="s">
        <v>59</v>
      </c>
      <c r="E1855" s="95" t="s">
        <v>102</v>
      </c>
      <c r="F1855" s="95" t="s">
        <v>2810</v>
      </c>
      <c r="G1855" s="95" t="s">
        <v>2819</v>
      </c>
      <c r="H1855" s="95" t="s">
        <v>78</v>
      </c>
      <c r="I1855" s="45" t="s">
        <v>14321</v>
      </c>
      <c r="J1855" s="136" t="str">
        <f>LEFT(DLILibrary[[#This Row],[DLI]], 3)</f>
        <v>DLR</v>
      </c>
      <c r="K1855" s="121">
        <v>4</v>
      </c>
      <c r="L1855" s="121">
        <f>IF(DLILibrary[[#This Row],[DLI/DLR]]="DLI",IF(J1856="DLR",0,DLILibrary[[#This Row],[Value of DLI (in mln)]]),DLILibrary[[#This Row],[Value of DLI (in mln)]])</f>
        <v>4</v>
      </c>
      <c r="M1855" s="239">
        <f>IF(DLILibrary[[#This Row],[DLI/DLR]]="DLI",DLILibrary[[#This Row],[Value of DLI (in mln)]]/(VLOOKUP(DLILibrary[[#This Row],[Project ID]],'RBF Projects'!A:U,12,FALSE)),0)</f>
        <v>0</v>
      </c>
      <c r="N1855" s="95" t="s">
        <v>61</v>
      </c>
      <c r="O1855" s="138" t="s">
        <v>14324</v>
      </c>
      <c r="R1855" s="76" t="s">
        <v>62</v>
      </c>
    </row>
    <row r="1856" spans="1:18" ht="16" x14ac:dyDescent="0.2">
      <c r="A1856" s="76" t="s">
        <v>14073</v>
      </c>
      <c r="B1856" s="95" t="s">
        <v>14074</v>
      </c>
      <c r="C1856" s="44" t="s">
        <v>22</v>
      </c>
      <c r="D1856" s="76" t="s">
        <v>59</v>
      </c>
      <c r="E1856" s="95" t="s">
        <v>102</v>
      </c>
      <c r="F1856" s="95" t="s">
        <v>2810</v>
      </c>
      <c r="G1856" s="95" t="s">
        <v>2819</v>
      </c>
      <c r="H1856" s="95" t="s">
        <v>78</v>
      </c>
      <c r="I1856" s="45" t="s">
        <v>14322</v>
      </c>
      <c r="J1856" s="136" t="str">
        <f>LEFT(DLILibrary[[#This Row],[DLI]], 3)</f>
        <v>DLR</v>
      </c>
      <c r="K1856" s="121">
        <v>4</v>
      </c>
      <c r="L1856" s="121">
        <f>IF(DLILibrary[[#This Row],[DLI/DLR]]="DLI",IF(J1857="DLR",0,DLILibrary[[#This Row],[Value of DLI (in mln)]]),DLILibrary[[#This Row],[Value of DLI (in mln)]])</f>
        <v>4</v>
      </c>
      <c r="M1856" s="239">
        <f>IF(DLILibrary[[#This Row],[DLI/DLR]]="DLI",DLILibrary[[#This Row],[Value of DLI (in mln)]]/(VLOOKUP(DLILibrary[[#This Row],[Project ID]],'RBF Projects'!A:U,12,FALSE)),0)</f>
        <v>0</v>
      </c>
      <c r="N1856" s="95" t="s">
        <v>61</v>
      </c>
      <c r="R1856" s="76" t="s">
        <v>62</v>
      </c>
    </row>
    <row r="1857" spans="1:18" ht="16" x14ac:dyDescent="0.2">
      <c r="A1857" s="76" t="s">
        <v>14073</v>
      </c>
      <c r="B1857" s="95" t="s">
        <v>14074</v>
      </c>
      <c r="C1857" s="44" t="s">
        <v>22</v>
      </c>
      <c r="D1857" s="76" t="s">
        <v>59</v>
      </c>
      <c r="E1857" s="95" t="s">
        <v>102</v>
      </c>
      <c r="F1857" s="95" t="s">
        <v>2810</v>
      </c>
      <c r="G1857" s="95" t="s">
        <v>2819</v>
      </c>
      <c r="H1857" s="95" t="s">
        <v>78</v>
      </c>
      <c r="I1857" s="135" t="s">
        <v>14325</v>
      </c>
      <c r="J1857" s="136" t="str">
        <f>LEFT(DLILibrary[[#This Row],[DLI]], 3)</f>
        <v>DLI</v>
      </c>
      <c r="K1857" s="121">
        <v>8</v>
      </c>
      <c r="L1857" s="121">
        <f>IF(DLILibrary[[#This Row],[DLI/DLR]]="DLI",IF(J1858="DLR",0,DLILibrary[[#This Row],[Value of DLI (in mln)]]),DLILibrary[[#This Row],[Value of DLI (in mln)]])</f>
        <v>0</v>
      </c>
      <c r="M1857" s="239">
        <f>IF(DLILibrary[[#This Row],[DLI/DLR]]="DLI",DLILibrary[[#This Row],[Value of DLI (in mln)]]/(VLOOKUP(DLILibrary[[#This Row],[Project ID]],'RBF Projects'!A:U,12,FALSE)),0)</f>
        <v>5.4054054054054057E-2</v>
      </c>
      <c r="N1857" s="95" t="s">
        <v>61</v>
      </c>
      <c r="P1857" s="76" t="s">
        <v>30</v>
      </c>
      <c r="Q1857" s="95" t="s">
        <v>14354</v>
      </c>
      <c r="R1857" s="76" t="s">
        <v>62</v>
      </c>
    </row>
    <row r="1858" spans="1:18" ht="16" x14ac:dyDescent="0.2">
      <c r="A1858" s="76" t="s">
        <v>14073</v>
      </c>
      <c r="B1858" s="95" t="s">
        <v>14074</v>
      </c>
      <c r="C1858" s="44" t="s">
        <v>22</v>
      </c>
      <c r="D1858" s="76" t="s">
        <v>59</v>
      </c>
      <c r="E1858" s="95" t="s">
        <v>102</v>
      </c>
      <c r="F1858" s="95" t="s">
        <v>2810</v>
      </c>
      <c r="G1858" s="95" t="s">
        <v>2819</v>
      </c>
      <c r="H1858" s="95" t="s">
        <v>78</v>
      </c>
      <c r="I1858" s="95" t="s">
        <v>14326</v>
      </c>
      <c r="J1858" s="136" t="str">
        <f>LEFT(DLILibrary[[#This Row],[DLI]], 3)</f>
        <v>DLR</v>
      </c>
      <c r="K1858" s="121">
        <v>3</v>
      </c>
      <c r="L1858" s="121">
        <f>IF(DLILibrary[[#This Row],[DLI/DLR]]="DLI",IF(J1859="DLR",0,DLILibrary[[#This Row],[Value of DLI (in mln)]]),DLILibrary[[#This Row],[Value of DLI (in mln)]])</f>
        <v>3</v>
      </c>
      <c r="M1858" s="239">
        <f>IF(DLILibrary[[#This Row],[DLI/DLR]]="DLI",DLILibrary[[#This Row],[Value of DLI (in mln)]]/(VLOOKUP(DLILibrary[[#This Row],[Project ID]],'RBF Projects'!A:U,12,FALSE)),0)</f>
        <v>0</v>
      </c>
      <c r="N1858" s="95" t="s">
        <v>61</v>
      </c>
      <c r="O1858" s="95" t="s">
        <v>14329</v>
      </c>
      <c r="R1858" s="76" t="s">
        <v>62</v>
      </c>
    </row>
    <row r="1859" spans="1:18" ht="16" x14ac:dyDescent="0.2">
      <c r="A1859" s="76" t="s">
        <v>14073</v>
      </c>
      <c r="B1859" s="95" t="s">
        <v>14074</v>
      </c>
      <c r="C1859" s="44" t="s">
        <v>22</v>
      </c>
      <c r="D1859" s="76" t="s">
        <v>59</v>
      </c>
      <c r="E1859" s="95" t="s">
        <v>102</v>
      </c>
      <c r="F1859" s="95" t="s">
        <v>2810</v>
      </c>
      <c r="G1859" s="95" t="s">
        <v>2819</v>
      </c>
      <c r="H1859" s="95" t="s">
        <v>78</v>
      </c>
      <c r="I1859" s="95" t="s">
        <v>14327</v>
      </c>
      <c r="J1859" s="136" t="str">
        <f>LEFT(DLILibrary[[#This Row],[DLI]], 3)</f>
        <v>DLR</v>
      </c>
      <c r="K1859" s="121">
        <v>3</v>
      </c>
      <c r="L1859" s="121">
        <f>IF(DLILibrary[[#This Row],[DLI/DLR]]="DLI",IF(J1860="DLR",0,DLILibrary[[#This Row],[Value of DLI (in mln)]]),DLILibrary[[#This Row],[Value of DLI (in mln)]])</f>
        <v>3</v>
      </c>
      <c r="M1859" s="239">
        <f>IF(DLILibrary[[#This Row],[DLI/DLR]]="DLI",DLILibrary[[#This Row],[Value of DLI (in mln)]]/(VLOOKUP(DLILibrary[[#This Row],[Project ID]],'RBF Projects'!A:U,12,FALSE)),0)</f>
        <v>0</v>
      </c>
      <c r="N1859" s="95" t="s">
        <v>61</v>
      </c>
      <c r="O1859" s="95" t="s">
        <v>14330</v>
      </c>
      <c r="R1859" s="76" t="s">
        <v>62</v>
      </c>
    </row>
    <row r="1860" spans="1:18" ht="16" x14ac:dyDescent="0.2">
      <c r="A1860" s="76" t="s">
        <v>14073</v>
      </c>
      <c r="B1860" s="95" t="s">
        <v>14074</v>
      </c>
      <c r="C1860" s="44" t="s">
        <v>22</v>
      </c>
      <c r="D1860" s="76" t="s">
        <v>59</v>
      </c>
      <c r="E1860" s="95" t="s">
        <v>102</v>
      </c>
      <c r="F1860" s="95" t="s">
        <v>2810</v>
      </c>
      <c r="G1860" s="95" t="s">
        <v>3506</v>
      </c>
      <c r="H1860" s="95" t="s">
        <v>78</v>
      </c>
      <c r="I1860" s="95" t="s">
        <v>14328</v>
      </c>
      <c r="J1860" s="136" t="str">
        <f>LEFT(DLILibrary[[#This Row],[DLI]], 3)</f>
        <v>DLR</v>
      </c>
      <c r="K1860" s="121">
        <v>2</v>
      </c>
      <c r="L1860" s="121">
        <f>IF(DLILibrary[[#This Row],[DLI/DLR]]="DLI",IF(J1861="DLR",0,DLILibrary[[#This Row],[Value of DLI (in mln)]]),DLILibrary[[#This Row],[Value of DLI (in mln)]])</f>
        <v>2</v>
      </c>
      <c r="M1860" s="239">
        <f>IF(DLILibrary[[#This Row],[DLI/DLR]]="DLI",DLILibrary[[#This Row],[Value of DLI (in mln)]]/(VLOOKUP(DLILibrary[[#This Row],[Project ID]],'RBF Projects'!A:U,12,FALSE)),0)</f>
        <v>0</v>
      </c>
      <c r="N1860" s="95" t="s">
        <v>61</v>
      </c>
      <c r="O1860" s="95" t="s">
        <v>14331</v>
      </c>
      <c r="R1860" s="76" t="s">
        <v>62</v>
      </c>
    </row>
    <row r="1861" spans="1:18" ht="16" x14ac:dyDescent="0.2">
      <c r="A1861" s="76" t="s">
        <v>14073</v>
      </c>
      <c r="B1861" s="95" t="s">
        <v>14074</v>
      </c>
      <c r="C1861" s="44" t="s">
        <v>22</v>
      </c>
      <c r="D1861" s="76" t="s">
        <v>59</v>
      </c>
      <c r="E1861" s="95" t="s">
        <v>102</v>
      </c>
      <c r="F1861" s="95" t="s">
        <v>2810</v>
      </c>
      <c r="G1861" s="95" t="s">
        <v>2817</v>
      </c>
      <c r="H1861" s="95" t="s">
        <v>78</v>
      </c>
      <c r="I1861" s="135" t="s">
        <v>14332</v>
      </c>
      <c r="J1861" s="136" t="str">
        <f>LEFT(DLILibrary[[#This Row],[DLI]], 3)</f>
        <v>DLI</v>
      </c>
      <c r="K1861" s="121">
        <v>4</v>
      </c>
      <c r="L1861" s="121">
        <f>IF(DLILibrary[[#This Row],[DLI/DLR]]="DLI",IF(J1862="DLR",0,DLILibrary[[#This Row],[Value of DLI (in mln)]]),DLILibrary[[#This Row],[Value of DLI (in mln)]])</f>
        <v>0</v>
      </c>
      <c r="M1861" s="239">
        <f>IF(DLILibrary[[#This Row],[DLI/DLR]]="DLI",DLILibrary[[#This Row],[Value of DLI (in mln)]]/(VLOOKUP(DLILibrary[[#This Row],[Project ID]],'RBF Projects'!A:U,12,FALSE)),0)</f>
        <v>2.7027027027027029E-2</v>
      </c>
      <c r="N1861" s="95" t="s">
        <v>61</v>
      </c>
      <c r="P1861" s="76" t="s">
        <v>30</v>
      </c>
      <c r="Q1861" s="95" t="s">
        <v>14353</v>
      </c>
      <c r="R1861" s="76" t="s">
        <v>62</v>
      </c>
    </row>
    <row r="1862" spans="1:18" ht="16" x14ac:dyDescent="0.2">
      <c r="A1862" s="76" t="s">
        <v>14073</v>
      </c>
      <c r="B1862" s="95" t="s">
        <v>14074</v>
      </c>
      <c r="C1862" s="44" t="s">
        <v>22</v>
      </c>
      <c r="D1862" s="76" t="s">
        <v>59</v>
      </c>
      <c r="E1862" s="95" t="s">
        <v>102</v>
      </c>
      <c r="F1862" s="95" t="s">
        <v>2810</v>
      </c>
      <c r="G1862" s="95" t="s">
        <v>2817</v>
      </c>
      <c r="H1862" s="95" t="s">
        <v>78</v>
      </c>
      <c r="I1862" s="45" t="s">
        <v>14345</v>
      </c>
      <c r="J1862" s="136" t="str">
        <f>LEFT(DLILibrary[[#This Row],[DLI]], 3)</f>
        <v>DLR</v>
      </c>
      <c r="K1862" s="121">
        <v>4</v>
      </c>
      <c r="L1862" s="121">
        <f>IF(DLILibrary[[#This Row],[DLI/DLR]]="DLI",IF(J1863="DLR",0,DLILibrary[[#This Row],[Value of DLI (in mln)]]),DLILibrary[[#This Row],[Value of DLI (in mln)]])</f>
        <v>4</v>
      </c>
      <c r="M1862" s="239">
        <f>IF(DLILibrary[[#This Row],[DLI/DLR]]="DLI",DLILibrary[[#This Row],[Value of DLI (in mln)]]/(VLOOKUP(DLILibrary[[#This Row],[Project ID]],'RBF Projects'!A:U,12,FALSE)),0)</f>
        <v>0</v>
      </c>
      <c r="N1862" s="95" t="s">
        <v>61</v>
      </c>
      <c r="O1862" s="95" t="s">
        <v>14333</v>
      </c>
      <c r="R1862" s="76" t="s">
        <v>62</v>
      </c>
    </row>
    <row r="1863" spans="1:18" ht="16" x14ac:dyDescent="0.2">
      <c r="A1863" s="76" t="s">
        <v>14073</v>
      </c>
      <c r="B1863" s="95" t="s">
        <v>14074</v>
      </c>
      <c r="C1863" s="44" t="s">
        <v>22</v>
      </c>
      <c r="D1863" s="76" t="s">
        <v>59</v>
      </c>
      <c r="E1863" s="95" t="s">
        <v>102</v>
      </c>
      <c r="F1863" s="95" t="s">
        <v>3230</v>
      </c>
      <c r="G1863" s="95" t="s">
        <v>51</v>
      </c>
      <c r="H1863" s="95" t="s">
        <v>78</v>
      </c>
      <c r="I1863" s="135" t="s">
        <v>14398</v>
      </c>
      <c r="J1863" s="136" t="str">
        <f>LEFT(DLILibrary[[#This Row],[DLI]], 3)</f>
        <v>DLI</v>
      </c>
      <c r="K1863" s="137">
        <v>2</v>
      </c>
      <c r="L1863" s="121">
        <f>IF(DLILibrary[[#This Row],[DLI/DLR]]="DLI",IF(J1864="DLR",0,DLILibrary[[#This Row],[Value of DLI (in mln)]]),DLILibrary[[#This Row],[Value of DLI (in mln)]])</f>
        <v>0</v>
      </c>
      <c r="M1863" s="239">
        <f>IF(DLILibrary[[#This Row],[DLI/DLR]]="DLI",DLILibrary[[#This Row],[Value of DLI (in mln)]]/(VLOOKUP(DLILibrary[[#This Row],[Project ID]],'RBF Projects'!A:U,12,FALSE)),0)</f>
        <v>1.3513513513513514E-2</v>
      </c>
      <c r="N1863" s="95" t="s">
        <v>62</v>
      </c>
      <c r="P1863" s="76" t="s">
        <v>30</v>
      </c>
      <c r="Q1863" s="95" t="s">
        <v>14352</v>
      </c>
      <c r="R1863" s="76" t="s">
        <v>62</v>
      </c>
    </row>
    <row r="1864" spans="1:18" ht="16" x14ac:dyDescent="0.2">
      <c r="A1864" s="76" t="s">
        <v>14073</v>
      </c>
      <c r="B1864" s="95" t="s">
        <v>14074</v>
      </c>
      <c r="C1864" s="44" t="s">
        <v>22</v>
      </c>
      <c r="D1864" s="76" t="s">
        <v>59</v>
      </c>
      <c r="E1864" s="95" t="s">
        <v>102</v>
      </c>
      <c r="F1864" s="95" t="s">
        <v>3230</v>
      </c>
      <c r="G1864" s="95" t="s">
        <v>51</v>
      </c>
      <c r="H1864" s="95" t="s">
        <v>78</v>
      </c>
      <c r="I1864" s="45" t="s">
        <v>14346</v>
      </c>
      <c r="J1864" s="136" t="str">
        <f>LEFT(DLILibrary[[#This Row],[DLI]], 3)</f>
        <v>DLR</v>
      </c>
      <c r="K1864" s="121">
        <v>2</v>
      </c>
      <c r="L1864" s="121">
        <f>IF(DLILibrary[[#This Row],[DLI/DLR]]="DLI",IF(J1865="DLR",0,DLILibrary[[#This Row],[Value of DLI (in mln)]]),DLILibrary[[#This Row],[Value of DLI (in mln)]])</f>
        <v>2</v>
      </c>
      <c r="M1864" s="239">
        <f>IF(DLILibrary[[#This Row],[DLI/DLR]]="DLI",DLILibrary[[#This Row],[Value of DLI (in mln)]]/(VLOOKUP(DLILibrary[[#This Row],[Project ID]],'RBF Projects'!A:U,12,FALSE)),0)</f>
        <v>0</v>
      </c>
      <c r="N1864" s="95" t="s">
        <v>62</v>
      </c>
      <c r="R1864" s="76" t="s">
        <v>62</v>
      </c>
    </row>
    <row r="1865" spans="1:18" ht="16" x14ac:dyDescent="0.2">
      <c r="A1865" s="76" t="s">
        <v>14073</v>
      </c>
      <c r="B1865" s="95" t="s">
        <v>14074</v>
      </c>
      <c r="C1865" s="44" t="s">
        <v>22</v>
      </c>
      <c r="D1865" s="76" t="s">
        <v>59</v>
      </c>
      <c r="E1865" s="95" t="s">
        <v>102</v>
      </c>
      <c r="F1865" s="95" t="s">
        <v>3230</v>
      </c>
      <c r="G1865" s="95" t="s">
        <v>51</v>
      </c>
      <c r="H1865" s="95" t="s">
        <v>78</v>
      </c>
      <c r="I1865" s="135" t="s">
        <v>14347</v>
      </c>
      <c r="J1865" s="136" t="str">
        <f>LEFT(DLILibrary[[#This Row],[DLI]], 3)</f>
        <v>DLI</v>
      </c>
      <c r="K1865" s="137">
        <v>2</v>
      </c>
      <c r="L1865" s="121">
        <f>IF(DLILibrary[[#This Row],[DLI/DLR]]="DLI",IF(J1866="DLR",0,DLILibrary[[#This Row],[Value of DLI (in mln)]]),DLILibrary[[#This Row],[Value of DLI (in mln)]])</f>
        <v>0</v>
      </c>
      <c r="M1865" s="239">
        <f>IF(DLILibrary[[#This Row],[DLI/DLR]]="DLI",DLILibrary[[#This Row],[Value of DLI (in mln)]]/(VLOOKUP(DLILibrary[[#This Row],[Project ID]],'RBF Projects'!A:U,12,FALSE)),0)</f>
        <v>1.3513513513513514E-2</v>
      </c>
      <c r="N1865" s="95" t="s">
        <v>61</v>
      </c>
      <c r="O1865" s="95" t="s">
        <v>14334</v>
      </c>
      <c r="P1865" s="76" t="s">
        <v>30</v>
      </c>
      <c r="Q1865" s="95" t="s">
        <v>14351</v>
      </c>
      <c r="R1865" s="76" t="s">
        <v>62</v>
      </c>
    </row>
    <row r="1866" spans="1:18" ht="16" x14ac:dyDescent="0.2">
      <c r="A1866" s="76" t="s">
        <v>14073</v>
      </c>
      <c r="B1866" s="95" t="s">
        <v>14074</v>
      </c>
      <c r="C1866" s="44" t="s">
        <v>22</v>
      </c>
      <c r="D1866" s="76" t="s">
        <v>59</v>
      </c>
      <c r="E1866" s="95" t="s">
        <v>102</v>
      </c>
      <c r="F1866" s="95" t="s">
        <v>3230</v>
      </c>
      <c r="G1866" s="95" t="s">
        <v>51</v>
      </c>
      <c r="H1866" s="95" t="s">
        <v>78</v>
      </c>
      <c r="I1866" s="95" t="s">
        <v>14336</v>
      </c>
      <c r="J1866" s="136" t="str">
        <f>LEFT(DLILibrary[[#This Row],[DLI]], 3)</f>
        <v>DLR</v>
      </c>
      <c r="K1866" s="121">
        <v>2</v>
      </c>
      <c r="L1866" s="121">
        <f>IF(DLILibrary[[#This Row],[DLI/DLR]]="DLI",IF(J1867="DLR",0,DLILibrary[[#This Row],[Value of DLI (in mln)]]),DLILibrary[[#This Row],[Value of DLI (in mln)]])</f>
        <v>2</v>
      </c>
      <c r="M1866" s="239">
        <f>IF(DLILibrary[[#This Row],[DLI/DLR]]="DLI",DLILibrary[[#This Row],[Value of DLI (in mln)]]/(VLOOKUP(DLILibrary[[#This Row],[Project ID]],'RBF Projects'!A:U,12,FALSE)),0)</f>
        <v>0</v>
      </c>
      <c r="N1866" s="95" t="s">
        <v>61</v>
      </c>
      <c r="O1866" s="95" t="s">
        <v>14334</v>
      </c>
      <c r="R1866" s="76" t="s">
        <v>62</v>
      </c>
    </row>
    <row r="1867" spans="1:18" ht="16" x14ac:dyDescent="0.2">
      <c r="A1867" s="76" t="s">
        <v>14073</v>
      </c>
      <c r="B1867" s="95" t="s">
        <v>14074</v>
      </c>
      <c r="C1867" s="44" t="s">
        <v>22</v>
      </c>
      <c r="D1867" s="76" t="s">
        <v>59</v>
      </c>
      <c r="E1867" s="95" t="s">
        <v>102</v>
      </c>
      <c r="F1867" s="95" t="s">
        <v>3230</v>
      </c>
      <c r="G1867" s="95" t="s">
        <v>51</v>
      </c>
      <c r="H1867" s="95" t="s">
        <v>78</v>
      </c>
      <c r="I1867" s="136" t="s">
        <v>14348</v>
      </c>
      <c r="J1867" s="136" t="str">
        <f>LEFT(DLILibrary[[#This Row],[DLI]], 3)</f>
        <v>DLI</v>
      </c>
      <c r="K1867" s="137">
        <v>4</v>
      </c>
      <c r="L1867" s="121">
        <f>IF(DLILibrary[[#This Row],[DLI/DLR]]="DLI",IF(J1868="DLR",0,DLILibrary[[#This Row],[Value of DLI (in mln)]]),DLILibrary[[#This Row],[Value of DLI (in mln)]])</f>
        <v>0</v>
      </c>
      <c r="M1867" s="239">
        <f>IF(DLILibrary[[#This Row],[DLI/DLR]]="DLI",DLILibrary[[#This Row],[Value of DLI (in mln)]]/(VLOOKUP(DLILibrary[[#This Row],[Project ID]],'RBF Projects'!A:U,12,FALSE)),0)</f>
        <v>2.7027027027027029E-2</v>
      </c>
      <c r="N1867" s="95" t="s">
        <v>61</v>
      </c>
      <c r="O1867" s="95" t="s">
        <v>14335</v>
      </c>
      <c r="P1867" s="76" t="s">
        <v>30</v>
      </c>
      <c r="Q1867" s="95" t="s">
        <v>14352</v>
      </c>
      <c r="R1867" s="76" t="s">
        <v>62</v>
      </c>
    </row>
    <row r="1868" spans="1:18" ht="16" x14ac:dyDescent="0.2">
      <c r="A1868" s="76" t="s">
        <v>14073</v>
      </c>
      <c r="B1868" s="95" t="s">
        <v>14074</v>
      </c>
      <c r="C1868" s="44" t="s">
        <v>22</v>
      </c>
      <c r="D1868" s="76" t="s">
        <v>59</v>
      </c>
      <c r="E1868" s="95" t="s">
        <v>102</v>
      </c>
      <c r="F1868" s="95" t="s">
        <v>3230</v>
      </c>
      <c r="G1868" s="95" t="s">
        <v>51</v>
      </c>
      <c r="H1868" s="95" t="s">
        <v>78</v>
      </c>
      <c r="I1868" s="45" t="s">
        <v>14337</v>
      </c>
      <c r="J1868" s="136" t="str">
        <f>LEFT(DLILibrary[[#This Row],[DLI]], 3)</f>
        <v>DLR</v>
      </c>
      <c r="K1868" s="121">
        <v>1</v>
      </c>
      <c r="L1868" s="121">
        <f>IF(DLILibrary[[#This Row],[DLI/DLR]]="DLI",IF(J1869="DLR",0,DLILibrary[[#This Row],[Value of DLI (in mln)]]),DLILibrary[[#This Row],[Value of DLI (in mln)]])</f>
        <v>1</v>
      </c>
      <c r="M1868" s="239">
        <f>IF(DLILibrary[[#This Row],[DLI/DLR]]="DLI",DLILibrary[[#This Row],[Value of DLI (in mln)]]/(VLOOKUP(DLILibrary[[#This Row],[Project ID]],'RBF Projects'!A:U,12,FALSE)),0)</f>
        <v>0</v>
      </c>
      <c r="N1868" s="95" t="s">
        <v>61</v>
      </c>
      <c r="R1868" s="76" t="s">
        <v>62</v>
      </c>
    </row>
    <row r="1869" spans="1:18" ht="16" x14ac:dyDescent="0.2">
      <c r="A1869" s="76" t="s">
        <v>14073</v>
      </c>
      <c r="B1869" s="95" t="s">
        <v>14074</v>
      </c>
      <c r="C1869" s="44" t="s">
        <v>22</v>
      </c>
      <c r="D1869" s="76" t="s">
        <v>59</v>
      </c>
      <c r="E1869" s="95" t="s">
        <v>102</v>
      </c>
      <c r="F1869" s="95" t="s">
        <v>3230</v>
      </c>
      <c r="G1869" s="95" t="s">
        <v>51</v>
      </c>
      <c r="H1869" s="95" t="s">
        <v>78</v>
      </c>
      <c r="I1869" s="45" t="s">
        <v>14338</v>
      </c>
      <c r="J1869" s="136" t="str">
        <f>LEFT(DLILibrary[[#This Row],[DLI]], 3)</f>
        <v>DLR</v>
      </c>
      <c r="K1869" s="121">
        <v>1.5</v>
      </c>
      <c r="L1869" s="121">
        <f>IF(DLILibrary[[#This Row],[DLI/DLR]]="DLI",IF(J1870="DLR",0,DLILibrary[[#This Row],[Value of DLI (in mln)]]),DLILibrary[[#This Row],[Value of DLI (in mln)]])</f>
        <v>1.5</v>
      </c>
      <c r="M1869" s="239">
        <f>IF(DLILibrary[[#This Row],[DLI/DLR]]="DLI",DLILibrary[[#This Row],[Value of DLI (in mln)]]/(VLOOKUP(DLILibrary[[#This Row],[Project ID]],'RBF Projects'!A:U,12,FALSE)),0)</f>
        <v>0</v>
      </c>
      <c r="N1869" s="95" t="s">
        <v>61</v>
      </c>
      <c r="R1869" s="76" t="s">
        <v>62</v>
      </c>
    </row>
    <row r="1870" spans="1:18" ht="16" x14ac:dyDescent="0.2">
      <c r="A1870" s="76" t="s">
        <v>14073</v>
      </c>
      <c r="B1870" s="95" t="s">
        <v>14074</v>
      </c>
      <c r="C1870" s="44" t="s">
        <v>22</v>
      </c>
      <c r="D1870" s="76" t="s">
        <v>59</v>
      </c>
      <c r="E1870" s="95" t="s">
        <v>102</v>
      </c>
      <c r="F1870" s="95" t="s">
        <v>3230</v>
      </c>
      <c r="G1870" s="95" t="s">
        <v>51</v>
      </c>
      <c r="H1870" s="95" t="s">
        <v>78</v>
      </c>
      <c r="I1870" s="45" t="s">
        <v>14339</v>
      </c>
      <c r="J1870" s="136" t="str">
        <f>LEFT(DLILibrary[[#This Row],[DLI]], 3)</f>
        <v>DLR</v>
      </c>
      <c r="K1870" s="121">
        <v>1.5</v>
      </c>
      <c r="L1870" s="121">
        <f>IF(DLILibrary[[#This Row],[DLI/DLR]]="DLI",IF(J1871="DLR",0,DLILibrary[[#This Row],[Value of DLI (in mln)]]),DLILibrary[[#This Row],[Value of DLI (in mln)]])</f>
        <v>1.5</v>
      </c>
      <c r="M1870" s="239">
        <f>IF(DLILibrary[[#This Row],[DLI/DLR]]="DLI",DLILibrary[[#This Row],[Value of DLI (in mln)]]/(VLOOKUP(DLILibrary[[#This Row],[Project ID]],'RBF Projects'!A:U,12,FALSE)),0)</f>
        <v>0</v>
      </c>
      <c r="N1870" s="95" t="s">
        <v>61</v>
      </c>
      <c r="R1870" s="76" t="s">
        <v>62</v>
      </c>
    </row>
    <row r="1871" spans="1:18" ht="16" x14ac:dyDescent="0.2">
      <c r="A1871" s="76" t="s">
        <v>14073</v>
      </c>
      <c r="B1871" s="95" t="s">
        <v>14074</v>
      </c>
      <c r="C1871" s="44" t="s">
        <v>22</v>
      </c>
      <c r="D1871" s="76" t="s">
        <v>59</v>
      </c>
      <c r="E1871" s="95" t="s">
        <v>102</v>
      </c>
      <c r="F1871" s="95" t="s">
        <v>3230</v>
      </c>
      <c r="G1871" s="95" t="s">
        <v>51</v>
      </c>
      <c r="H1871" s="95" t="s">
        <v>78</v>
      </c>
      <c r="I1871" s="136" t="s">
        <v>14340</v>
      </c>
      <c r="J1871" s="136" t="str">
        <f>LEFT(DLILibrary[[#This Row],[DLI]], 3)</f>
        <v>DLI</v>
      </c>
      <c r="K1871" s="137">
        <v>4</v>
      </c>
      <c r="L1871" s="121">
        <f>IF(DLILibrary[[#This Row],[DLI/DLR]]="DLI",IF(J1872="DLR",0,DLILibrary[[#This Row],[Value of DLI (in mln)]]),DLILibrary[[#This Row],[Value of DLI (in mln)]])</f>
        <v>0</v>
      </c>
      <c r="M1871" s="239">
        <f>IF(DLILibrary[[#This Row],[DLI/DLR]]="DLI",DLILibrary[[#This Row],[Value of DLI (in mln)]]/(VLOOKUP(DLILibrary[[#This Row],[Project ID]],'RBF Projects'!A:U,12,FALSE)),0)</f>
        <v>2.7027027027027029E-2</v>
      </c>
      <c r="N1871" s="95" t="s">
        <v>61</v>
      </c>
      <c r="O1871" s="95" t="s">
        <v>14341</v>
      </c>
      <c r="P1871" s="76" t="s">
        <v>30</v>
      </c>
      <c r="Q1871" s="95" t="s">
        <v>14352</v>
      </c>
      <c r="R1871" s="76" t="s">
        <v>62</v>
      </c>
    </row>
    <row r="1872" spans="1:18" ht="16" x14ac:dyDescent="0.2">
      <c r="A1872" s="76" t="s">
        <v>14073</v>
      </c>
      <c r="B1872" s="95" t="s">
        <v>14074</v>
      </c>
      <c r="C1872" s="44" t="s">
        <v>22</v>
      </c>
      <c r="D1872" s="76" t="s">
        <v>59</v>
      </c>
      <c r="E1872" s="95" t="s">
        <v>102</v>
      </c>
      <c r="F1872" s="95" t="s">
        <v>3230</v>
      </c>
      <c r="G1872" s="95" t="s">
        <v>51</v>
      </c>
      <c r="H1872" s="95" t="s">
        <v>78</v>
      </c>
      <c r="I1872" s="45" t="s">
        <v>14342</v>
      </c>
      <c r="J1872" s="136" t="str">
        <f>LEFT(DLILibrary[[#This Row],[DLI]], 3)</f>
        <v>DLR</v>
      </c>
      <c r="K1872" s="121">
        <v>2</v>
      </c>
      <c r="L1872" s="121">
        <f>IF(DLILibrary[[#This Row],[DLI/DLR]]="DLI",IF(J1873="DLR",0,DLILibrary[[#This Row],[Value of DLI (in mln)]]),DLILibrary[[#This Row],[Value of DLI (in mln)]])</f>
        <v>2</v>
      </c>
      <c r="M1872" s="239">
        <f>IF(DLILibrary[[#This Row],[DLI/DLR]]="DLI",DLILibrary[[#This Row],[Value of DLI (in mln)]]/(VLOOKUP(DLILibrary[[#This Row],[Project ID]],'RBF Projects'!A:U,12,FALSE)),0)</f>
        <v>0</v>
      </c>
      <c r="N1872" s="95" t="s">
        <v>61</v>
      </c>
      <c r="R1872" s="76" t="s">
        <v>62</v>
      </c>
    </row>
    <row r="1873" spans="1:18" ht="16" x14ac:dyDescent="0.2">
      <c r="A1873" s="76" t="s">
        <v>14073</v>
      </c>
      <c r="B1873" s="95" t="s">
        <v>14074</v>
      </c>
      <c r="C1873" s="44" t="s">
        <v>22</v>
      </c>
      <c r="D1873" s="76" t="s">
        <v>59</v>
      </c>
      <c r="E1873" s="95" t="s">
        <v>102</v>
      </c>
      <c r="F1873" s="95" t="s">
        <v>3230</v>
      </c>
      <c r="G1873" s="95" t="s">
        <v>51</v>
      </c>
      <c r="H1873" s="95" t="s">
        <v>78</v>
      </c>
      <c r="I1873" s="45" t="s">
        <v>14343</v>
      </c>
      <c r="J1873" s="136" t="str">
        <f>LEFT(DLILibrary[[#This Row],[DLI]], 3)</f>
        <v>DLR</v>
      </c>
      <c r="K1873" s="121">
        <v>2</v>
      </c>
      <c r="L1873" s="121">
        <f>IF(DLILibrary[[#This Row],[DLI/DLR]]="DLI",IF(J1874="DLR",0,DLILibrary[[#This Row],[Value of DLI (in mln)]]),DLILibrary[[#This Row],[Value of DLI (in mln)]])</f>
        <v>2</v>
      </c>
      <c r="M1873" s="239">
        <f>IF(DLILibrary[[#This Row],[DLI/DLR]]="DLI",DLILibrary[[#This Row],[Value of DLI (in mln)]]/(VLOOKUP(DLILibrary[[#This Row],[Project ID]],'RBF Projects'!A:U,12,FALSE)),0)</f>
        <v>0</v>
      </c>
      <c r="N1873" s="95" t="s">
        <v>61</v>
      </c>
      <c r="R1873" s="76" t="s">
        <v>62</v>
      </c>
    </row>
    <row r="1874" spans="1:18" ht="16" x14ac:dyDescent="0.2">
      <c r="A1874" s="76" t="s">
        <v>14073</v>
      </c>
      <c r="B1874" s="95" t="s">
        <v>14074</v>
      </c>
      <c r="C1874" s="44" t="s">
        <v>22</v>
      </c>
      <c r="D1874" s="76" t="s">
        <v>59</v>
      </c>
      <c r="E1874" s="95" t="s">
        <v>102</v>
      </c>
      <c r="F1874" s="95" t="s">
        <v>3238</v>
      </c>
      <c r="G1874" s="95" t="s">
        <v>2868</v>
      </c>
      <c r="H1874" s="95" t="s">
        <v>78</v>
      </c>
      <c r="I1874" s="135" t="s">
        <v>14349</v>
      </c>
      <c r="J1874" s="136" t="str">
        <f>LEFT(DLILibrary[[#This Row],[DLI]], 3)</f>
        <v>DLI</v>
      </c>
      <c r="K1874" s="137">
        <v>9</v>
      </c>
      <c r="L1874" s="121">
        <f>IF(DLILibrary[[#This Row],[DLI/DLR]]="DLI",IF(J1875="DLR",0,DLILibrary[[#This Row],[Value of DLI (in mln)]]),DLILibrary[[#This Row],[Value of DLI (in mln)]])</f>
        <v>9</v>
      </c>
      <c r="M1874" s="239">
        <f>IF(DLILibrary[[#This Row],[DLI/DLR]]="DLI",DLILibrary[[#This Row],[Value of DLI (in mln)]]/(VLOOKUP(DLILibrary[[#This Row],[Project ID]],'RBF Projects'!A:U,12,FALSE)),0)</f>
        <v>6.0810810810810814E-2</v>
      </c>
      <c r="N1874" s="95" t="s">
        <v>62</v>
      </c>
      <c r="O1874" s="95" t="s">
        <v>14365</v>
      </c>
      <c r="P1874" s="76" t="s">
        <v>30</v>
      </c>
      <c r="Q1874" s="95" t="s">
        <v>1525</v>
      </c>
      <c r="R1874" s="76" t="s">
        <v>62</v>
      </c>
    </row>
    <row r="1875" spans="1:18" ht="16" x14ac:dyDescent="0.2">
      <c r="A1875" s="76" t="s">
        <v>14073</v>
      </c>
      <c r="B1875" s="95" t="s">
        <v>14074</v>
      </c>
      <c r="C1875" s="44" t="s">
        <v>22</v>
      </c>
      <c r="D1875" s="76" t="s">
        <v>59</v>
      </c>
      <c r="E1875" s="95" t="s">
        <v>102</v>
      </c>
      <c r="F1875" s="95" t="s">
        <v>3230</v>
      </c>
      <c r="G1875" s="95" t="s">
        <v>3293</v>
      </c>
      <c r="H1875" s="95" t="s">
        <v>78</v>
      </c>
      <c r="I1875" s="135" t="s">
        <v>14359</v>
      </c>
      <c r="J1875" s="136" t="str">
        <f>LEFT(DLILibrary[[#This Row],[DLI]], 3)</f>
        <v>DLI</v>
      </c>
      <c r="K1875" s="137">
        <v>4</v>
      </c>
      <c r="L1875" s="121">
        <f>IF(DLILibrary[[#This Row],[DLI/DLR]]="DLI",IF(J1876="DLR",0,DLILibrary[[#This Row],[Value of DLI (in mln)]]),DLILibrary[[#This Row],[Value of DLI (in mln)]])</f>
        <v>0</v>
      </c>
      <c r="M1875" s="239">
        <f>IF(DLILibrary[[#This Row],[DLI/DLR]]="DLI",DLILibrary[[#This Row],[Value of DLI (in mln)]]/(VLOOKUP(DLILibrary[[#This Row],[Project ID]],'RBF Projects'!A:U,12,FALSE)),0)</f>
        <v>2.7027027027027029E-2</v>
      </c>
      <c r="N1875" s="95" t="s">
        <v>61</v>
      </c>
      <c r="O1875" s="95" t="s">
        <v>14360</v>
      </c>
      <c r="P1875" s="76" t="s">
        <v>30</v>
      </c>
      <c r="Q1875" s="95" t="s">
        <v>14358</v>
      </c>
      <c r="R1875" s="76" t="s">
        <v>62</v>
      </c>
    </row>
    <row r="1876" spans="1:18" ht="16" x14ac:dyDescent="0.2">
      <c r="A1876" s="76" t="s">
        <v>14073</v>
      </c>
      <c r="B1876" s="95" t="s">
        <v>14074</v>
      </c>
      <c r="C1876" s="44" t="s">
        <v>22</v>
      </c>
      <c r="D1876" s="76" t="s">
        <v>59</v>
      </c>
      <c r="E1876" s="95" t="s">
        <v>102</v>
      </c>
      <c r="F1876" s="95" t="s">
        <v>3230</v>
      </c>
      <c r="G1876" s="95" t="s">
        <v>3293</v>
      </c>
      <c r="H1876" s="95" t="s">
        <v>78</v>
      </c>
      <c r="I1876" s="45" t="s">
        <v>14361</v>
      </c>
      <c r="J1876" s="136" t="str">
        <f>LEFT(DLILibrary[[#This Row],[DLI]], 3)</f>
        <v>DLR</v>
      </c>
      <c r="K1876" s="121">
        <v>0</v>
      </c>
      <c r="L1876" s="121">
        <f>IF(DLILibrary[[#This Row],[DLI/DLR]]="DLI",IF(J1877="DLR",0,DLILibrary[[#This Row],[Value of DLI (in mln)]]),DLILibrary[[#This Row],[Value of DLI (in mln)]])</f>
        <v>0</v>
      </c>
      <c r="M1876" s="239">
        <f>IF(DLILibrary[[#This Row],[DLI/DLR]]="DLI",DLILibrary[[#This Row],[Value of DLI (in mln)]]/(VLOOKUP(DLILibrary[[#This Row],[Project ID]],'RBF Projects'!A:U,12,FALSE)),0)</f>
        <v>0</v>
      </c>
      <c r="N1876" s="95" t="s">
        <v>61</v>
      </c>
      <c r="R1876" s="76" t="s">
        <v>62</v>
      </c>
    </row>
    <row r="1877" spans="1:18" ht="16" x14ac:dyDescent="0.2">
      <c r="A1877" s="76" t="s">
        <v>14073</v>
      </c>
      <c r="B1877" s="95" t="s">
        <v>14074</v>
      </c>
      <c r="C1877" s="44" t="s">
        <v>22</v>
      </c>
      <c r="D1877" s="76" t="s">
        <v>59</v>
      </c>
      <c r="E1877" s="95" t="s">
        <v>102</v>
      </c>
      <c r="F1877" s="95" t="s">
        <v>3230</v>
      </c>
      <c r="G1877" s="95" t="s">
        <v>3293</v>
      </c>
      <c r="H1877" s="95" t="s">
        <v>78</v>
      </c>
      <c r="I1877" s="45" t="s">
        <v>14362</v>
      </c>
      <c r="J1877" s="136" t="str">
        <f>LEFT(DLILibrary[[#This Row],[DLI]], 3)</f>
        <v>DLR</v>
      </c>
      <c r="K1877" s="121">
        <v>2</v>
      </c>
      <c r="L1877" s="121">
        <f>IF(DLILibrary[[#This Row],[DLI/DLR]]="DLI",IF(J1878="DLR",0,DLILibrary[[#This Row],[Value of DLI (in mln)]]),DLILibrary[[#This Row],[Value of DLI (in mln)]])</f>
        <v>2</v>
      </c>
      <c r="M1877" s="239">
        <f>IF(DLILibrary[[#This Row],[DLI/DLR]]="DLI",DLILibrary[[#This Row],[Value of DLI (in mln)]]/(VLOOKUP(DLILibrary[[#This Row],[Project ID]],'RBF Projects'!A:U,12,FALSE)),0)</f>
        <v>0</v>
      </c>
      <c r="N1877" s="95" t="s">
        <v>61</v>
      </c>
      <c r="R1877" s="76" t="s">
        <v>62</v>
      </c>
    </row>
    <row r="1878" spans="1:18" ht="16" x14ac:dyDescent="0.2">
      <c r="A1878" s="76" t="s">
        <v>14073</v>
      </c>
      <c r="B1878" s="95" t="s">
        <v>14074</v>
      </c>
      <c r="C1878" s="44" t="s">
        <v>22</v>
      </c>
      <c r="D1878" s="76" t="s">
        <v>59</v>
      </c>
      <c r="E1878" s="95" t="s">
        <v>102</v>
      </c>
      <c r="F1878" s="95" t="s">
        <v>3230</v>
      </c>
      <c r="G1878" s="95" t="s">
        <v>3293</v>
      </c>
      <c r="H1878" s="95" t="s">
        <v>78</v>
      </c>
      <c r="I1878" s="45" t="s">
        <v>14363</v>
      </c>
      <c r="J1878" s="136" t="str">
        <f>LEFT(DLILibrary[[#This Row],[DLI]], 3)</f>
        <v>DLR</v>
      </c>
      <c r="K1878" s="121">
        <v>2</v>
      </c>
      <c r="L1878" s="121">
        <f>IF(DLILibrary[[#This Row],[DLI/DLR]]="DLI",IF(J1879="DLR",0,DLILibrary[[#This Row],[Value of DLI (in mln)]]),DLILibrary[[#This Row],[Value of DLI (in mln)]])</f>
        <v>2</v>
      </c>
      <c r="M1878" s="239">
        <f>IF(DLILibrary[[#This Row],[DLI/DLR]]="DLI",DLILibrary[[#This Row],[Value of DLI (in mln)]]/(VLOOKUP(DLILibrary[[#This Row],[Project ID]],'RBF Projects'!A:U,12,FALSE)),0)</f>
        <v>0</v>
      </c>
      <c r="N1878" s="95" t="s">
        <v>61</v>
      </c>
      <c r="R1878" s="76" t="s">
        <v>62</v>
      </c>
    </row>
    <row r="1879" spans="1:18" ht="16" x14ac:dyDescent="0.2">
      <c r="A1879" s="76" t="s">
        <v>14073</v>
      </c>
      <c r="B1879" s="95" t="s">
        <v>14074</v>
      </c>
      <c r="C1879" s="44" t="s">
        <v>22</v>
      </c>
      <c r="D1879" s="76" t="s">
        <v>59</v>
      </c>
      <c r="E1879" s="95" t="s">
        <v>102</v>
      </c>
      <c r="F1879" s="95" t="s">
        <v>3231</v>
      </c>
      <c r="G1879" s="95" t="s">
        <v>3266</v>
      </c>
      <c r="H1879" s="95" t="s">
        <v>78</v>
      </c>
      <c r="I1879" s="136" t="s">
        <v>14364</v>
      </c>
      <c r="J1879" s="136" t="str">
        <f>LEFT(DLILibrary[[#This Row],[DLI]], 3)</f>
        <v>DLI</v>
      </c>
      <c r="K1879" s="137">
        <v>5</v>
      </c>
      <c r="L1879" s="121">
        <f>IF(DLILibrary[[#This Row],[DLI/DLR]]="DLI",IF(J1880="DLR",0,DLILibrary[[#This Row],[Value of DLI (in mln)]]),DLILibrary[[#This Row],[Value of DLI (in mln)]])</f>
        <v>0</v>
      </c>
      <c r="M1879" s="239">
        <f>IF(DLILibrary[[#This Row],[DLI/DLR]]="DLI",DLILibrary[[#This Row],[Value of DLI (in mln)]]/(VLOOKUP(DLILibrary[[#This Row],[Project ID]],'RBF Projects'!A:U,12,FALSE)),0)</f>
        <v>3.3783783783783786E-2</v>
      </c>
      <c r="N1879" s="95" t="s">
        <v>62</v>
      </c>
      <c r="O1879" s="95" t="s">
        <v>14368</v>
      </c>
      <c r="P1879" s="76" t="s">
        <v>30</v>
      </c>
      <c r="Q1879" s="95" t="s">
        <v>14366</v>
      </c>
      <c r="R1879" s="76" t="s">
        <v>62</v>
      </c>
    </row>
    <row r="1880" spans="1:18" ht="16" x14ac:dyDescent="0.2">
      <c r="A1880" s="76" t="s">
        <v>14073</v>
      </c>
      <c r="B1880" s="95" t="s">
        <v>14074</v>
      </c>
      <c r="C1880" s="44" t="s">
        <v>22</v>
      </c>
      <c r="D1880" s="76" t="s">
        <v>59</v>
      </c>
      <c r="E1880" s="95" t="s">
        <v>102</v>
      </c>
      <c r="F1880" s="95" t="s">
        <v>3231</v>
      </c>
      <c r="G1880" s="95" t="s">
        <v>3266</v>
      </c>
      <c r="H1880" s="95" t="s">
        <v>78</v>
      </c>
      <c r="I1880" s="45" t="s">
        <v>14367</v>
      </c>
      <c r="J1880" s="136" t="str">
        <f>LEFT(DLILibrary[[#This Row],[DLI]], 3)</f>
        <v>DLR</v>
      </c>
      <c r="K1880" s="121">
        <v>5</v>
      </c>
      <c r="L1880" s="121">
        <f>IF(DLILibrary[[#This Row],[DLI/DLR]]="DLI",IF(J1881="DLR",0,DLILibrary[[#This Row],[Value of DLI (in mln)]]),DLILibrary[[#This Row],[Value of DLI (in mln)]])</f>
        <v>5</v>
      </c>
      <c r="M1880" s="239">
        <f>IF(DLILibrary[[#This Row],[DLI/DLR]]="DLI",DLILibrary[[#This Row],[Value of DLI (in mln)]]/(VLOOKUP(DLILibrary[[#This Row],[Project ID]],'RBF Projects'!A:U,12,FALSE)),0)</f>
        <v>0</v>
      </c>
      <c r="N1880" s="95" t="s">
        <v>62</v>
      </c>
      <c r="R1880" s="76" t="s">
        <v>62</v>
      </c>
    </row>
    <row r="1881" spans="1:18" ht="16" x14ac:dyDescent="0.2">
      <c r="A1881" s="76" t="s">
        <v>14073</v>
      </c>
      <c r="B1881" s="95" t="s">
        <v>14074</v>
      </c>
      <c r="C1881" s="44" t="s">
        <v>22</v>
      </c>
      <c r="D1881" s="76" t="s">
        <v>59</v>
      </c>
      <c r="E1881" s="95" t="s">
        <v>102</v>
      </c>
      <c r="F1881" s="95" t="s">
        <v>3231</v>
      </c>
      <c r="G1881" s="95" t="s">
        <v>3260</v>
      </c>
      <c r="H1881" s="95" t="s">
        <v>78</v>
      </c>
      <c r="I1881" s="135" t="s">
        <v>14369</v>
      </c>
      <c r="J1881" s="136" t="str">
        <f>LEFT(DLILibrary[[#This Row],[DLI]], 3)</f>
        <v>DLI</v>
      </c>
      <c r="K1881" s="137">
        <v>5</v>
      </c>
      <c r="L1881" s="121">
        <f>IF(DLILibrary[[#This Row],[DLI/DLR]]="DLI",IF(J1882="DLR",0,DLILibrary[[#This Row],[Value of DLI (in mln)]]),DLILibrary[[#This Row],[Value of DLI (in mln)]])</f>
        <v>0</v>
      </c>
      <c r="M1881" s="239">
        <f>IF(DLILibrary[[#This Row],[DLI/DLR]]="DLI",DLILibrary[[#This Row],[Value of DLI (in mln)]]/(VLOOKUP(DLILibrary[[#This Row],[Project ID]],'RBF Projects'!A:U,12,FALSE)),0)</f>
        <v>3.3783783783783786E-2</v>
      </c>
      <c r="N1881" s="95" t="s">
        <v>62</v>
      </c>
      <c r="O1881" s="95" t="s">
        <v>14370</v>
      </c>
      <c r="P1881" s="76" t="s">
        <v>30</v>
      </c>
      <c r="Q1881" s="95" t="s">
        <v>14371</v>
      </c>
      <c r="R1881" s="76" t="s">
        <v>62</v>
      </c>
    </row>
    <row r="1882" spans="1:18" ht="16" x14ac:dyDescent="0.2">
      <c r="A1882" s="76" t="s">
        <v>14073</v>
      </c>
      <c r="B1882" s="95" t="s">
        <v>14074</v>
      </c>
      <c r="C1882" s="44" t="s">
        <v>22</v>
      </c>
      <c r="D1882" s="76" t="s">
        <v>59</v>
      </c>
      <c r="E1882" s="95" t="s">
        <v>102</v>
      </c>
      <c r="F1882" s="95" t="s">
        <v>3231</v>
      </c>
      <c r="G1882" s="95" t="s">
        <v>3260</v>
      </c>
      <c r="H1882" s="95" t="s">
        <v>78</v>
      </c>
      <c r="I1882" s="45" t="s">
        <v>14372</v>
      </c>
      <c r="J1882" s="136" t="str">
        <f>LEFT(DLILibrary[[#This Row],[DLI]], 3)</f>
        <v>DLR</v>
      </c>
      <c r="K1882" s="121">
        <v>5</v>
      </c>
      <c r="L1882" s="121">
        <f>IF(DLILibrary[[#This Row],[DLI/DLR]]="DLI",IF(J1883="DLR",0,DLILibrary[[#This Row],[Value of DLI (in mln)]]),DLILibrary[[#This Row],[Value of DLI (in mln)]])</f>
        <v>5</v>
      </c>
      <c r="M1882" s="239">
        <f>IF(DLILibrary[[#This Row],[DLI/DLR]]="DLI",DLILibrary[[#This Row],[Value of DLI (in mln)]]/(VLOOKUP(DLILibrary[[#This Row],[Project ID]],'RBF Projects'!A:U,12,FALSE)),0)</f>
        <v>0</v>
      </c>
      <c r="N1882" s="95" t="s">
        <v>62</v>
      </c>
      <c r="R1882" s="76" t="s">
        <v>62</v>
      </c>
    </row>
    <row r="1883" spans="1:18" ht="16" x14ac:dyDescent="0.2">
      <c r="A1883" s="76" t="s">
        <v>14073</v>
      </c>
      <c r="B1883" s="95" t="s">
        <v>14074</v>
      </c>
      <c r="C1883" s="44" t="s">
        <v>22</v>
      </c>
      <c r="D1883" s="76" t="s">
        <v>59</v>
      </c>
      <c r="E1883" s="95" t="s">
        <v>102</v>
      </c>
      <c r="F1883" s="95" t="s">
        <v>3231</v>
      </c>
      <c r="G1883" s="95" t="s">
        <v>14399</v>
      </c>
      <c r="H1883" s="95" t="s">
        <v>78</v>
      </c>
      <c r="I1883" s="135" t="s">
        <v>14373</v>
      </c>
      <c r="J1883" s="136" t="str">
        <f>LEFT(DLILibrary[[#This Row],[DLI]], 3)</f>
        <v>DLI</v>
      </c>
      <c r="K1883" s="137">
        <v>5</v>
      </c>
      <c r="L1883" s="121">
        <f>IF(DLILibrary[[#This Row],[DLI/DLR]]="DLI",IF(J1884="DLR",0,DLILibrary[[#This Row],[Value of DLI (in mln)]]),DLILibrary[[#This Row],[Value of DLI (in mln)]])</f>
        <v>5</v>
      </c>
      <c r="M1883" s="239">
        <f>IF(DLILibrary[[#This Row],[DLI/DLR]]="DLI",DLILibrary[[#This Row],[Value of DLI (in mln)]]/(VLOOKUP(DLILibrary[[#This Row],[Project ID]],'RBF Projects'!A:U,12,FALSE)),0)</f>
        <v>3.3783783783783786E-2</v>
      </c>
      <c r="N1883" s="95" t="s">
        <v>62</v>
      </c>
      <c r="O1883" s="95" t="s">
        <v>14374</v>
      </c>
      <c r="P1883" s="76" t="s">
        <v>30</v>
      </c>
      <c r="Q1883" s="95" t="s">
        <v>14371</v>
      </c>
      <c r="R1883" s="76" t="s">
        <v>62</v>
      </c>
    </row>
    <row r="1884" spans="1:18" ht="16" x14ac:dyDescent="0.2">
      <c r="A1884" s="76" t="s">
        <v>14073</v>
      </c>
      <c r="B1884" s="95" t="s">
        <v>14074</v>
      </c>
      <c r="C1884" s="44" t="s">
        <v>22</v>
      </c>
      <c r="D1884" s="76" t="s">
        <v>59</v>
      </c>
      <c r="E1884" s="95" t="s">
        <v>102</v>
      </c>
      <c r="F1884" s="95" t="s">
        <v>3231</v>
      </c>
      <c r="G1884" s="95" t="s">
        <v>3266</v>
      </c>
      <c r="H1884" s="95" t="s">
        <v>78</v>
      </c>
      <c r="I1884" s="135" t="s">
        <v>14375</v>
      </c>
      <c r="J1884" s="136" t="str">
        <f>LEFT(DLILibrary[[#This Row],[DLI]], 3)</f>
        <v>DLI</v>
      </c>
      <c r="K1884" s="137">
        <v>8</v>
      </c>
      <c r="L1884" s="121">
        <f>IF(DLILibrary[[#This Row],[DLI/DLR]]="DLI",IF(J1885="DLR",0,DLILibrary[[#This Row],[Value of DLI (in mln)]]),DLILibrary[[#This Row],[Value of DLI (in mln)]])</f>
        <v>8</v>
      </c>
      <c r="M1884" s="239">
        <f>IF(DLILibrary[[#This Row],[DLI/DLR]]="DLI",DLILibrary[[#This Row],[Value of DLI (in mln)]]/(VLOOKUP(DLILibrary[[#This Row],[Project ID]],'RBF Projects'!A:U,12,FALSE)),0)</f>
        <v>5.4054054054054057E-2</v>
      </c>
      <c r="N1884" s="95" t="s">
        <v>62</v>
      </c>
      <c r="O1884" s="95" t="s">
        <v>14376</v>
      </c>
      <c r="P1884" s="76" t="s">
        <v>30</v>
      </c>
      <c r="Q1884" s="95" t="s">
        <v>14371</v>
      </c>
      <c r="R1884" s="76" t="s">
        <v>62</v>
      </c>
    </row>
    <row r="1885" spans="1:18" ht="16" x14ac:dyDescent="0.2">
      <c r="A1885" s="76" t="s">
        <v>14073</v>
      </c>
      <c r="B1885" s="95" t="s">
        <v>14074</v>
      </c>
      <c r="C1885" s="44" t="s">
        <v>22</v>
      </c>
      <c r="D1885" s="76" t="s">
        <v>59</v>
      </c>
      <c r="E1885" s="95" t="s">
        <v>102</v>
      </c>
      <c r="F1885" s="95" t="s">
        <v>3238</v>
      </c>
      <c r="G1885" s="95" t="s">
        <v>2868</v>
      </c>
      <c r="H1885" s="95" t="s">
        <v>78</v>
      </c>
      <c r="I1885" s="135" t="s">
        <v>14377</v>
      </c>
      <c r="J1885" s="136" t="str">
        <f>LEFT(DLILibrary[[#This Row],[DLI]], 3)</f>
        <v>DLI</v>
      </c>
      <c r="K1885" s="137">
        <v>5</v>
      </c>
      <c r="L1885" s="121">
        <f>IF(DLILibrary[[#This Row],[DLI/DLR]]="DLI",IF(J1886="DLR",0,DLILibrary[[#This Row],[Value of DLI (in mln)]]),DLILibrary[[#This Row],[Value of DLI (in mln)]])</f>
        <v>5</v>
      </c>
      <c r="M1885" s="239">
        <f>IF(DLILibrary[[#This Row],[DLI/DLR]]="DLI",DLILibrary[[#This Row],[Value of DLI (in mln)]]/(VLOOKUP(DLILibrary[[#This Row],[Project ID]],'RBF Projects'!A:U,12,FALSE)),0)</f>
        <v>3.3783783783783786E-2</v>
      </c>
      <c r="N1885" s="95" t="s">
        <v>62</v>
      </c>
      <c r="O1885" s="95" t="s">
        <v>14378</v>
      </c>
      <c r="P1885" s="76" t="s">
        <v>30</v>
      </c>
      <c r="Q1885" s="95" t="s">
        <v>14353</v>
      </c>
      <c r="R1885" s="76" t="s">
        <v>62</v>
      </c>
    </row>
    <row r="1886" spans="1:18" ht="16" x14ac:dyDescent="0.2">
      <c r="A1886" s="76" t="s">
        <v>14073</v>
      </c>
      <c r="B1886" s="95" t="s">
        <v>14074</v>
      </c>
      <c r="C1886" s="44" t="s">
        <v>22</v>
      </c>
      <c r="D1886" s="76" t="s">
        <v>59</v>
      </c>
      <c r="E1886" s="95" t="s">
        <v>102</v>
      </c>
      <c r="F1886" s="95" t="s">
        <v>3238</v>
      </c>
      <c r="G1886" s="95" t="s">
        <v>2868</v>
      </c>
      <c r="H1886" s="95" t="s">
        <v>78</v>
      </c>
      <c r="I1886" s="135" t="s">
        <v>14379</v>
      </c>
      <c r="J1886" s="136" t="str">
        <f>LEFT(DLILibrary[[#This Row],[DLI]], 3)</f>
        <v>DLI</v>
      </c>
      <c r="K1886" s="137">
        <v>5</v>
      </c>
      <c r="L1886" s="121">
        <f>IF(DLILibrary[[#This Row],[DLI/DLR]]="DLI",IF(J1887="DLR",0,DLILibrary[[#This Row],[Value of DLI (in mln)]]),DLILibrary[[#This Row],[Value of DLI (in mln)]])</f>
        <v>5</v>
      </c>
      <c r="M1886" s="239">
        <f>IF(DLILibrary[[#This Row],[DLI/DLR]]="DLI",DLILibrary[[#This Row],[Value of DLI (in mln)]]/(VLOOKUP(DLILibrary[[#This Row],[Project ID]],'RBF Projects'!A:U,12,FALSE)),0)</f>
        <v>3.3783783783783786E-2</v>
      </c>
      <c r="N1886" s="95" t="s">
        <v>62</v>
      </c>
      <c r="O1886" s="95" t="s">
        <v>14380</v>
      </c>
      <c r="P1886" s="76" t="s">
        <v>30</v>
      </c>
      <c r="Q1886" s="95" t="s">
        <v>14381</v>
      </c>
      <c r="R1886" s="76" t="s">
        <v>62</v>
      </c>
    </row>
    <row r="1887" spans="1:18" ht="16" x14ac:dyDescent="0.2">
      <c r="A1887" s="76" t="s">
        <v>14073</v>
      </c>
      <c r="B1887" s="95" t="s">
        <v>14074</v>
      </c>
      <c r="C1887" s="44" t="s">
        <v>22</v>
      </c>
      <c r="D1887" s="76" t="s">
        <v>59</v>
      </c>
      <c r="E1887" s="95" t="s">
        <v>102</v>
      </c>
      <c r="F1887" s="95" t="s">
        <v>3238</v>
      </c>
      <c r="G1887" s="95" t="s">
        <v>2868</v>
      </c>
      <c r="H1887" s="95" t="s">
        <v>78</v>
      </c>
      <c r="I1887" s="135" t="s">
        <v>14382</v>
      </c>
      <c r="J1887" s="136" t="str">
        <f>LEFT(DLILibrary[[#This Row],[DLI]], 3)</f>
        <v>DLI</v>
      </c>
      <c r="K1887" s="137">
        <v>5</v>
      </c>
      <c r="L1887" s="121">
        <f>IF(DLILibrary[[#This Row],[DLI/DLR]]="DLI",IF(J1888="DLR",0,DLILibrary[[#This Row],[Value of DLI (in mln)]]),DLILibrary[[#This Row],[Value of DLI (in mln)]])</f>
        <v>5</v>
      </c>
      <c r="M1887" s="239">
        <f>IF(DLILibrary[[#This Row],[DLI/DLR]]="DLI",DLILibrary[[#This Row],[Value of DLI (in mln)]]/(VLOOKUP(DLILibrary[[#This Row],[Project ID]],'RBF Projects'!A:U,12,FALSE)),0)</f>
        <v>3.3783783783783786E-2</v>
      </c>
      <c r="N1887" s="95" t="s">
        <v>62</v>
      </c>
      <c r="O1887" s="95" t="s">
        <v>14383</v>
      </c>
      <c r="P1887" s="76" t="s">
        <v>30</v>
      </c>
      <c r="Q1887" s="95" t="s">
        <v>14388</v>
      </c>
      <c r="R1887" s="76" t="s">
        <v>62</v>
      </c>
    </row>
    <row r="1888" spans="1:18" ht="16" x14ac:dyDescent="0.2">
      <c r="A1888" s="76" t="s">
        <v>14073</v>
      </c>
      <c r="B1888" s="95" t="s">
        <v>14074</v>
      </c>
      <c r="C1888" s="44" t="s">
        <v>22</v>
      </c>
      <c r="D1888" s="76" t="s">
        <v>59</v>
      </c>
      <c r="E1888" s="95" t="s">
        <v>102</v>
      </c>
      <c r="F1888" s="95" t="s">
        <v>2810</v>
      </c>
      <c r="G1888" s="95" t="s">
        <v>2815</v>
      </c>
      <c r="H1888" s="95" t="s">
        <v>78</v>
      </c>
      <c r="I1888" s="135" t="s">
        <v>14384</v>
      </c>
      <c r="J1888" s="136" t="str">
        <f>LEFT(DLILibrary[[#This Row],[DLI]], 3)</f>
        <v>DLI</v>
      </c>
      <c r="K1888" s="137">
        <v>8</v>
      </c>
      <c r="L1888" s="121">
        <f>IF(DLILibrary[[#This Row],[DLI/DLR]]="DLI",IF(J1889="DLR",0,DLILibrary[[#This Row],[Value of DLI (in mln)]]),DLILibrary[[#This Row],[Value of DLI (in mln)]])</f>
        <v>0</v>
      </c>
      <c r="M1888" s="239">
        <f>IF(DLILibrary[[#This Row],[DLI/DLR]]="DLI",DLILibrary[[#This Row],[Value of DLI (in mln)]]/(VLOOKUP(DLILibrary[[#This Row],[Project ID]],'RBF Projects'!A:U,12,FALSE)),0)</f>
        <v>5.4054054054054057E-2</v>
      </c>
      <c r="N1888" s="95" t="s">
        <v>62</v>
      </c>
      <c r="O1888" s="95" t="s">
        <v>14385</v>
      </c>
      <c r="Q1888" s="95" t="s">
        <v>14387</v>
      </c>
      <c r="R1888" s="76" t="s">
        <v>62</v>
      </c>
    </row>
    <row r="1889" spans="1:18" ht="16" x14ac:dyDescent="0.2">
      <c r="A1889" s="76" t="s">
        <v>14073</v>
      </c>
      <c r="B1889" s="95" t="s">
        <v>14074</v>
      </c>
      <c r="C1889" s="44" t="s">
        <v>22</v>
      </c>
      <c r="D1889" s="76" t="s">
        <v>59</v>
      </c>
      <c r="E1889" s="95" t="s">
        <v>102</v>
      </c>
      <c r="H1889" s="95" t="s">
        <v>78</v>
      </c>
      <c r="I1889" s="45" t="s">
        <v>14386</v>
      </c>
      <c r="J1889" s="136" t="str">
        <f>LEFT(DLILibrary[[#This Row],[DLI]], 3)</f>
        <v>DLR</v>
      </c>
      <c r="K1889" s="121">
        <v>8</v>
      </c>
      <c r="L1889" s="121">
        <f>IF(DLILibrary[[#This Row],[DLI/DLR]]="DLI",IF(J1890="DLR",0,DLILibrary[[#This Row],[Value of DLI (in mln)]]),DLILibrary[[#This Row],[Value of DLI (in mln)]])</f>
        <v>8</v>
      </c>
      <c r="M1889" s="239">
        <f>IF(DLILibrary[[#This Row],[DLI/DLR]]="DLI",DLILibrary[[#This Row],[Value of DLI (in mln)]]/(VLOOKUP(DLILibrary[[#This Row],[Project ID]],'RBF Projects'!A:U,12,FALSE)),0)</f>
        <v>0</v>
      </c>
      <c r="N1889" s="95" t="s">
        <v>62</v>
      </c>
      <c r="R1889" s="76" t="s">
        <v>62</v>
      </c>
    </row>
    <row r="1890" spans="1:18" ht="16" x14ac:dyDescent="0.2">
      <c r="A1890" s="76" t="s">
        <v>14073</v>
      </c>
      <c r="B1890" s="95" t="s">
        <v>14074</v>
      </c>
      <c r="C1890" s="44" t="s">
        <v>22</v>
      </c>
      <c r="D1890" s="76" t="s">
        <v>59</v>
      </c>
      <c r="E1890" s="95" t="s">
        <v>102</v>
      </c>
      <c r="F1890" s="95" t="s">
        <v>3230</v>
      </c>
      <c r="G1890" s="95" t="s">
        <v>50</v>
      </c>
      <c r="H1890" s="95" t="s">
        <v>78</v>
      </c>
      <c r="I1890" s="135" t="s">
        <v>14391</v>
      </c>
      <c r="J1890" s="136" t="str">
        <f>LEFT(DLILibrary[[#This Row],[DLI]], 3)</f>
        <v>DLI</v>
      </c>
      <c r="K1890" s="137">
        <v>5</v>
      </c>
      <c r="L1890" s="121">
        <f>IF(DLILibrary[[#This Row],[DLI/DLR]]="DLI",IF(J1891="DLR",0,DLILibrary[[#This Row],[Value of DLI (in mln)]]),DLILibrary[[#This Row],[Value of DLI (in mln)]])</f>
        <v>5</v>
      </c>
      <c r="M1890" s="239">
        <f>IF(DLILibrary[[#This Row],[DLI/DLR]]="DLI",DLILibrary[[#This Row],[Value of DLI (in mln)]]/(VLOOKUP(DLILibrary[[#This Row],[Project ID]],'RBF Projects'!A:U,12,FALSE)),0)</f>
        <v>3.3783783783783786E-2</v>
      </c>
      <c r="N1890" s="95" t="s">
        <v>61</v>
      </c>
      <c r="O1890" s="95" t="s">
        <v>14390</v>
      </c>
      <c r="P1890" s="76" t="s">
        <v>30</v>
      </c>
      <c r="Q1890" s="95" t="s">
        <v>14389</v>
      </c>
      <c r="R1890" s="76" t="s">
        <v>62</v>
      </c>
    </row>
    <row r="1891" spans="1:18" ht="16" x14ac:dyDescent="0.2">
      <c r="A1891" s="76" t="s">
        <v>14073</v>
      </c>
      <c r="B1891" s="95" t="s">
        <v>14074</v>
      </c>
      <c r="C1891" s="44" t="s">
        <v>22</v>
      </c>
      <c r="D1891" s="76" t="s">
        <v>59</v>
      </c>
      <c r="E1891" s="95" t="s">
        <v>102</v>
      </c>
      <c r="F1891" s="95" t="s">
        <v>3230</v>
      </c>
      <c r="G1891" s="95" t="s">
        <v>50</v>
      </c>
      <c r="H1891" s="95" t="s">
        <v>78</v>
      </c>
      <c r="I1891" s="135" t="s">
        <v>14392</v>
      </c>
      <c r="J1891" s="136" t="str">
        <f>LEFT(DLILibrary[[#This Row],[DLI]], 3)</f>
        <v>DLI</v>
      </c>
      <c r="K1891" s="137">
        <v>8</v>
      </c>
      <c r="L1891" s="121">
        <f>IF(DLILibrary[[#This Row],[DLI/DLR]]="DLI",IF(J1892="DLR",0,DLILibrary[[#This Row],[Value of DLI (in mln)]]),DLILibrary[[#This Row],[Value of DLI (in mln)]])</f>
        <v>0</v>
      </c>
      <c r="M1891" s="239">
        <f>IF(DLILibrary[[#This Row],[DLI/DLR]]="DLI",DLILibrary[[#This Row],[Value of DLI (in mln)]]/(VLOOKUP(DLILibrary[[#This Row],[Project ID]],'RBF Projects'!A:U,12,FALSE)),0)</f>
        <v>5.4054054054054057E-2</v>
      </c>
      <c r="N1891" s="95" t="s">
        <v>61</v>
      </c>
      <c r="O1891" s="95" t="s">
        <v>14394</v>
      </c>
      <c r="P1891" s="76" t="s">
        <v>30</v>
      </c>
      <c r="Q1891" s="95" t="s">
        <v>14358</v>
      </c>
      <c r="R1891" s="76" t="s">
        <v>62</v>
      </c>
    </row>
    <row r="1892" spans="1:18" ht="16" x14ac:dyDescent="0.2">
      <c r="A1892" s="76" t="s">
        <v>14073</v>
      </c>
      <c r="B1892" s="95" t="s">
        <v>14074</v>
      </c>
      <c r="C1892" s="44" t="s">
        <v>22</v>
      </c>
      <c r="D1892" s="76" t="s">
        <v>59</v>
      </c>
      <c r="E1892" s="95" t="s">
        <v>102</v>
      </c>
      <c r="F1892" s="95" t="s">
        <v>3230</v>
      </c>
      <c r="G1892" s="95" t="s">
        <v>50</v>
      </c>
      <c r="H1892" s="95" t="s">
        <v>78</v>
      </c>
      <c r="I1892" s="45" t="s">
        <v>14395</v>
      </c>
      <c r="J1892" s="136" t="str">
        <f>LEFT(DLILibrary[[#This Row],[DLI]], 3)</f>
        <v>DLR</v>
      </c>
      <c r="K1892" s="121">
        <v>8</v>
      </c>
      <c r="L1892" s="121">
        <f>IF(DLILibrary[[#This Row],[DLI/DLR]]="DLI",IF(J1893="DLR",0,DLILibrary[[#This Row],[Value of DLI (in mln)]]),DLILibrary[[#This Row],[Value of DLI (in mln)]])</f>
        <v>8</v>
      </c>
      <c r="M1892" s="239">
        <f>IF(DLILibrary[[#This Row],[DLI/DLR]]="DLI",DLILibrary[[#This Row],[Value of DLI (in mln)]]/(VLOOKUP(DLILibrary[[#This Row],[Project ID]],'RBF Projects'!A:U,12,FALSE)),0)</f>
        <v>0</v>
      </c>
      <c r="N1892" s="95" t="s">
        <v>61</v>
      </c>
      <c r="O1892" s="95" t="s">
        <v>14393</v>
      </c>
      <c r="P1892" s="76" t="s">
        <v>30</v>
      </c>
      <c r="R1892" s="76" t="s">
        <v>62</v>
      </c>
    </row>
    <row r="1893" spans="1:18" ht="16" x14ac:dyDescent="0.2">
      <c r="A1893" s="76" t="s">
        <v>14073</v>
      </c>
      <c r="B1893" s="95" t="s">
        <v>14074</v>
      </c>
      <c r="C1893" s="44" t="s">
        <v>22</v>
      </c>
      <c r="D1893" s="76" t="s">
        <v>59</v>
      </c>
      <c r="E1893" s="95" t="s">
        <v>102</v>
      </c>
      <c r="F1893" s="95" t="s">
        <v>3230</v>
      </c>
      <c r="G1893" s="95" t="s">
        <v>50</v>
      </c>
      <c r="H1893" s="95" t="s">
        <v>78</v>
      </c>
      <c r="I1893" s="135" t="s">
        <v>14396</v>
      </c>
      <c r="J1893" s="136" t="str">
        <f>LEFT(DLILibrary[[#This Row],[DLI]], 3)</f>
        <v>DLI</v>
      </c>
      <c r="K1893" s="137">
        <v>1</v>
      </c>
      <c r="L1893" s="121">
        <f>IF(DLILibrary[[#This Row],[DLI/DLR]]="DLI",IF(J1894="DLR",0,DLILibrary[[#This Row],[Value of DLI (in mln)]]),DLILibrary[[#This Row],[Value of DLI (in mln)]])</f>
        <v>1</v>
      </c>
      <c r="M1893" s="239">
        <f>IF(DLILibrary[[#This Row],[DLI/DLR]]="DLI",DLILibrary[[#This Row],[Value of DLI (in mln)]]/(VLOOKUP(DLILibrary[[#This Row],[Project ID]],'RBF Projects'!A:U,12,FALSE)),0)</f>
        <v>6.7567567567567571E-3</v>
      </c>
      <c r="N1893" s="95" t="s">
        <v>61</v>
      </c>
      <c r="O1893" s="95" t="s">
        <v>14397</v>
      </c>
      <c r="P1893" s="76" t="s">
        <v>30</v>
      </c>
      <c r="Q1893" s="95" t="s">
        <v>14351</v>
      </c>
      <c r="R1893" s="76" t="s">
        <v>62</v>
      </c>
    </row>
    <row r="1894" spans="1:18" s="78" customFormat="1" ht="16" x14ac:dyDescent="0.2">
      <c r="A1894" s="78" t="s">
        <v>14094</v>
      </c>
      <c r="B1894" s="77" t="s">
        <v>14095</v>
      </c>
      <c r="C1894" s="151" t="s">
        <v>23</v>
      </c>
      <c r="D1894" s="77" t="s">
        <v>59</v>
      </c>
      <c r="E1894" s="78" t="s">
        <v>38</v>
      </c>
      <c r="F1894" s="78" t="s">
        <v>3238</v>
      </c>
      <c r="G1894" s="78" t="s">
        <v>2868</v>
      </c>
      <c r="H1894" s="78" t="s">
        <v>75</v>
      </c>
      <c r="I1894" s="129" t="s">
        <v>14400</v>
      </c>
      <c r="J1894" s="130" t="str">
        <f>LEFT(DLILibrary[[#This Row],[DLI]], 3)</f>
        <v>DLI</v>
      </c>
      <c r="K1894" s="131">
        <v>2</v>
      </c>
      <c r="L1894" s="169">
        <f>IF(DLILibrary[[#This Row],[DLI/DLR]]="DLI",IF(J1895="DLR",0,DLILibrary[[#This Row],[Value of DLI (in mln)]]),DLILibrary[[#This Row],[Value of DLI (in mln)]])</f>
        <v>0</v>
      </c>
      <c r="M1894" s="239">
        <f>IF(DLILibrary[[#This Row],[DLI/DLR]]="DLI",DLILibrary[[#This Row],[Value of DLI (in mln)]]/(VLOOKUP(DLILibrary[[#This Row],[Project ID]],'RBF Projects'!A:U,12,FALSE)),0)</f>
        <v>0.12903225806451613</v>
      </c>
      <c r="N1894" s="78" t="s">
        <v>62</v>
      </c>
      <c r="O1894" s="164"/>
      <c r="P1894" s="77" t="s">
        <v>30</v>
      </c>
      <c r="Q1894" s="78" t="s">
        <v>14436</v>
      </c>
      <c r="R1894" s="77" t="s">
        <v>62</v>
      </c>
    </row>
    <row r="1895" spans="1:18" ht="16" x14ac:dyDescent="0.2">
      <c r="A1895" s="95" t="s">
        <v>14094</v>
      </c>
      <c r="B1895" s="76" t="s">
        <v>14095</v>
      </c>
      <c r="C1895" s="44" t="s">
        <v>23</v>
      </c>
      <c r="D1895" s="76" t="s">
        <v>59</v>
      </c>
      <c r="E1895" s="95" t="s">
        <v>38</v>
      </c>
      <c r="F1895" s="95" t="s">
        <v>3238</v>
      </c>
      <c r="G1895" s="95" t="s">
        <v>2868</v>
      </c>
      <c r="H1895" s="95" t="s">
        <v>75</v>
      </c>
      <c r="I1895" s="95" t="s">
        <v>14401</v>
      </c>
      <c r="J1895" s="136" t="str">
        <f>LEFT(DLILibrary[[#This Row],[DLI]], 3)</f>
        <v>DLR</v>
      </c>
      <c r="K1895" s="121">
        <v>0.5</v>
      </c>
      <c r="L1895" s="121">
        <f>IF(DLILibrary[[#This Row],[DLI/DLR]]="DLI",IF(J1896="DLR",0,DLILibrary[[#This Row],[Value of DLI (in mln)]]),DLILibrary[[#This Row],[Value of DLI (in mln)]])</f>
        <v>0.5</v>
      </c>
      <c r="M1895" s="239">
        <f>IF(DLILibrary[[#This Row],[DLI/DLR]]="DLI",DLILibrary[[#This Row],[Value of DLI (in mln)]]/(VLOOKUP(DLILibrary[[#This Row],[Project ID]],'RBF Projects'!A:U,12,FALSE)),0)</f>
        <v>0</v>
      </c>
      <c r="N1895" s="95" t="s">
        <v>62</v>
      </c>
      <c r="R1895" s="76" t="s">
        <v>62</v>
      </c>
    </row>
    <row r="1896" spans="1:18" ht="16" x14ac:dyDescent="0.2">
      <c r="A1896" s="95" t="s">
        <v>14094</v>
      </c>
      <c r="B1896" s="76" t="s">
        <v>14095</v>
      </c>
      <c r="C1896" s="44" t="s">
        <v>23</v>
      </c>
      <c r="D1896" s="76" t="s">
        <v>59</v>
      </c>
      <c r="E1896" s="95" t="s">
        <v>38</v>
      </c>
      <c r="F1896" s="95" t="s">
        <v>3238</v>
      </c>
      <c r="G1896" s="95" t="s">
        <v>2868</v>
      </c>
      <c r="H1896" s="95" t="s">
        <v>75</v>
      </c>
      <c r="I1896" s="95" t="s">
        <v>14402</v>
      </c>
      <c r="J1896" s="136" t="str">
        <f>LEFT(DLILibrary[[#This Row],[DLI]], 3)</f>
        <v>DLR</v>
      </c>
      <c r="K1896" s="121">
        <v>0.5</v>
      </c>
      <c r="L1896" s="121">
        <f>IF(DLILibrary[[#This Row],[DLI/DLR]]="DLI",IF(J1897="DLR",0,DLILibrary[[#This Row],[Value of DLI (in mln)]]),DLILibrary[[#This Row],[Value of DLI (in mln)]])</f>
        <v>0.5</v>
      </c>
      <c r="M1896" s="239">
        <f>IF(DLILibrary[[#This Row],[DLI/DLR]]="DLI",DLILibrary[[#This Row],[Value of DLI (in mln)]]/(VLOOKUP(DLILibrary[[#This Row],[Project ID]],'RBF Projects'!A:U,12,FALSE)),0)</f>
        <v>0</v>
      </c>
      <c r="N1896" s="95" t="s">
        <v>62</v>
      </c>
      <c r="R1896" s="76" t="s">
        <v>62</v>
      </c>
    </row>
    <row r="1897" spans="1:18" ht="16" x14ac:dyDescent="0.2">
      <c r="A1897" s="95" t="s">
        <v>14094</v>
      </c>
      <c r="B1897" s="76" t="s">
        <v>14095</v>
      </c>
      <c r="C1897" s="44" t="s">
        <v>23</v>
      </c>
      <c r="D1897" s="76" t="s">
        <v>59</v>
      </c>
      <c r="E1897" s="95" t="s">
        <v>38</v>
      </c>
      <c r="F1897" s="95" t="s">
        <v>3238</v>
      </c>
      <c r="G1897" s="95" t="s">
        <v>2868</v>
      </c>
      <c r="H1897" s="95" t="s">
        <v>75</v>
      </c>
      <c r="I1897" s="95" t="s">
        <v>14403</v>
      </c>
      <c r="J1897" s="136" t="str">
        <f>LEFT(DLILibrary[[#This Row],[DLI]], 3)</f>
        <v>DLR</v>
      </c>
      <c r="K1897" s="121">
        <v>0.5</v>
      </c>
      <c r="L1897" s="121">
        <f>IF(DLILibrary[[#This Row],[DLI/DLR]]="DLI",IF(J1898="DLR",0,DLILibrary[[#This Row],[Value of DLI (in mln)]]),DLILibrary[[#This Row],[Value of DLI (in mln)]])</f>
        <v>0.5</v>
      </c>
      <c r="M1897" s="239">
        <f>IF(DLILibrary[[#This Row],[DLI/DLR]]="DLI",DLILibrary[[#This Row],[Value of DLI (in mln)]]/(VLOOKUP(DLILibrary[[#This Row],[Project ID]],'RBF Projects'!A:U,12,FALSE)),0)</f>
        <v>0</v>
      </c>
      <c r="N1897" s="95" t="s">
        <v>62</v>
      </c>
      <c r="R1897" s="76" t="s">
        <v>62</v>
      </c>
    </row>
    <row r="1898" spans="1:18" ht="16" x14ac:dyDescent="0.2">
      <c r="A1898" s="95" t="s">
        <v>14094</v>
      </c>
      <c r="B1898" s="76" t="s">
        <v>14095</v>
      </c>
      <c r="C1898" s="44" t="s">
        <v>23</v>
      </c>
      <c r="D1898" s="76" t="s">
        <v>59</v>
      </c>
      <c r="E1898" s="95" t="s">
        <v>38</v>
      </c>
      <c r="F1898" s="95" t="s">
        <v>3238</v>
      </c>
      <c r="G1898" s="95" t="s">
        <v>2868</v>
      </c>
      <c r="H1898" s="95" t="s">
        <v>75</v>
      </c>
      <c r="I1898" s="95" t="s">
        <v>14404</v>
      </c>
      <c r="J1898" s="136" t="str">
        <f>LEFT(DLILibrary[[#This Row],[DLI]], 3)</f>
        <v>DLR</v>
      </c>
      <c r="K1898" s="121">
        <v>0.5</v>
      </c>
      <c r="L1898" s="121">
        <f>IF(DLILibrary[[#This Row],[DLI/DLR]]="DLI",IF(J1899="DLR",0,DLILibrary[[#This Row],[Value of DLI (in mln)]]),DLILibrary[[#This Row],[Value of DLI (in mln)]])</f>
        <v>0.5</v>
      </c>
      <c r="M1898" s="239">
        <f>IF(DLILibrary[[#This Row],[DLI/DLR]]="DLI",DLILibrary[[#This Row],[Value of DLI (in mln)]]/(VLOOKUP(DLILibrary[[#This Row],[Project ID]],'RBF Projects'!A:U,12,FALSE)),0)</f>
        <v>0</v>
      </c>
      <c r="N1898" s="95" t="s">
        <v>62</v>
      </c>
      <c r="R1898" s="76" t="s">
        <v>62</v>
      </c>
    </row>
    <row r="1899" spans="1:18" ht="16" x14ac:dyDescent="0.2">
      <c r="A1899" s="95" t="s">
        <v>14094</v>
      </c>
      <c r="B1899" s="76" t="s">
        <v>14095</v>
      </c>
      <c r="C1899" s="44" t="s">
        <v>23</v>
      </c>
      <c r="D1899" s="76" t="s">
        <v>59</v>
      </c>
      <c r="E1899" s="95" t="s">
        <v>38</v>
      </c>
      <c r="F1899" s="95" t="s">
        <v>3233</v>
      </c>
      <c r="G1899" s="95" t="s">
        <v>3268</v>
      </c>
      <c r="H1899" s="95" t="s">
        <v>74</v>
      </c>
      <c r="I1899" s="135" t="s">
        <v>14405</v>
      </c>
      <c r="J1899" s="136" t="str">
        <f>LEFT(DLILibrary[[#This Row],[DLI]], 3)</f>
        <v>DLI</v>
      </c>
      <c r="K1899" s="137">
        <v>2</v>
      </c>
      <c r="L1899" s="121">
        <f>IF(DLILibrary[[#This Row],[DLI/DLR]]="DLI",IF(J1900="DLR",0,DLILibrary[[#This Row],[Value of DLI (in mln)]]),DLILibrary[[#This Row],[Value of DLI (in mln)]])</f>
        <v>0</v>
      </c>
      <c r="M1899" s="239">
        <f>IF(DLILibrary[[#This Row],[DLI/DLR]]="DLI",DLILibrary[[#This Row],[Value of DLI (in mln)]]/(VLOOKUP(DLILibrary[[#This Row],[Project ID]],'RBF Projects'!A:U,12,FALSE)),0)</f>
        <v>0.12903225806451613</v>
      </c>
      <c r="N1899" s="95" t="s">
        <v>61</v>
      </c>
      <c r="P1899" s="76" t="s">
        <v>30</v>
      </c>
      <c r="Q1899" s="95" t="s">
        <v>14437</v>
      </c>
      <c r="R1899" s="76" t="s">
        <v>62</v>
      </c>
    </row>
    <row r="1900" spans="1:18" ht="16" x14ac:dyDescent="0.2">
      <c r="A1900" s="95" t="s">
        <v>14094</v>
      </c>
      <c r="B1900" s="76" t="s">
        <v>14095</v>
      </c>
      <c r="C1900" s="44" t="s">
        <v>23</v>
      </c>
      <c r="D1900" s="76" t="s">
        <v>59</v>
      </c>
      <c r="E1900" s="95" t="s">
        <v>38</v>
      </c>
      <c r="F1900" s="95" t="s">
        <v>3233</v>
      </c>
      <c r="G1900" s="95" t="s">
        <v>44</v>
      </c>
      <c r="H1900" s="95" t="s">
        <v>74</v>
      </c>
      <c r="I1900" s="95" t="s">
        <v>14406</v>
      </c>
      <c r="J1900" s="136" t="str">
        <f>LEFT(DLILibrary[[#This Row],[DLI]], 3)</f>
        <v>DLR</v>
      </c>
      <c r="K1900" s="121">
        <v>0.5</v>
      </c>
      <c r="L1900" s="121">
        <f>IF(DLILibrary[[#This Row],[DLI/DLR]]="DLI",IF(J1901="DLR",0,DLILibrary[[#This Row],[Value of DLI (in mln)]]),DLILibrary[[#This Row],[Value of DLI (in mln)]])</f>
        <v>0.5</v>
      </c>
      <c r="M1900" s="239">
        <f>IF(DLILibrary[[#This Row],[DLI/DLR]]="DLI",DLILibrary[[#This Row],[Value of DLI (in mln)]]/(VLOOKUP(DLILibrary[[#This Row],[Project ID]],'RBF Projects'!A:U,12,FALSE)),0)</f>
        <v>0</v>
      </c>
      <c r="N1900" s="95" t="s">
        <v>61</v>
      </c>
      <c r="O1900" s="95" t="s">
        <v>14407</v>
      </c>
      <c r="R1900" s="76" t="s">
        <v>62</v>
      </c>
    </row>
    <row r="1901" spans="1:18" ht="16" x14ac:dyDescent="0.2">
      <c r="A1901" s="95" t="s">
        <v>14094</v>
      </c>
      <c r="B1901" s="76" t="s">
        <v>14095</v>
      </c>
      <c r="C1901" s="44" t="s">
        <v>23</v>
      </c>
      <c r="D1901" s="76" t="s">
        <v>59</v>
      </c>
      <c r="E1901" s="95" t="s">
        <v>38</v>
      </c>
      <c r="F1901" s="95" t="s">
        <v>3233</v>
      </c>
      <c r="G1901" s="95" t="s">
        <v>3268</v>
      </c>
      <c r="H1901" s="95" t="s">
        <v>74</v>
      </c>
      <c r="I1901" s="95" t="s">
        <v>14441</v>
      </c>
      <c r="J1901" s="136" t="str">
        <f>LEFT(DLILibrary[[#This Row],[DLI]], 3)</f>
        <v>DLR</v>
      </c>
      <c r="K1901" s="121">
        <v>1</v>
      </c>
      <c r="L1901" s="121">
        <f>IF(DLILibrary[[#This Row],[DLI/DLR]]="DLI",IF(J1902="DLR",0,DLILibrary[[#This Row],[Value of DLI (in mln)]]),DLILibrary[[#This Row],[Value of DLI (in mln)]])</f>
        <v>1</v>
      </c>
      <c r="M1901" s="239">
        <f>IF(DLILibrary[[#This Row],[DLI/DLR]]="DLI",DLILibrary[[#This Row],[Value of DLI (in mln)]]/(VLOOKUP(DLILibrary[[#This Row],[Project ID]],'RBF Projects'!A:U,12,FALSE)),0)</f>
        <v>0</v>
      </c>
      <c r="N1901" s="95" t="s">
        <v>61</v>
      </c>
      <c r="O1901" s="95" t="s">
        <v>14408</v>
      </c>
      <c r="R1901" s="76" t="s">
        <v>62</v>
      </c>
    </row>
    <row r="1902" spans="1:18" ht="16" x14ac:dyDescent="0.2">
      <c r="A1902" s="95" t="s">
        <v>14094</v>
      </c>
      <c r="B1902" s="76" t="s">
        <v>14095</v>
      </c>
      <c r="C1902" s="44" t="s">
        <v>23</v>
      </c>
      <c r="D1902" s="76" t="s">
        <v>59</v>
      </c>
      <c r="E1902" s="95" t="s">
        <v>38</v>
      </c>
      <c r="F1902" s="95" t="s">
        <v>3233</v>
      </c>
      <c r="G1902" s="95" t="s">
        <v>45</v>
      </c>
      <c r="H1902" s="95" t="s">
        <v>74</v>
      </c>
      <c r="I1902" s="95" t="s">
        <v>14409</v>
      </c>
      <c r="J1902" s="136" t="str">
        <f>LEFT(DLILibrary[[#This Row],[DLI]], 3)</f>
        <v>DLR</v>
      </c>
      <c r="K1902" s="121">
        <v>0.5</v>
      </c>
      <c r="L1902" s="121">
        <f>IF(DLILibrary[[#This Row],[DLI/DLR]]="DLI",IF(J1903="DLR",0,DLILibrary[[#This Row],[Value of DLI (in mln)]]),DLILibrary[[#This Row],[Value of DLI (in mln)]])</f>
        <v>0.5</v>
      </c>
      <c r="M1902" s="239">
        <f>IF(DLILibrary[[#This Row],[DLI/DLR]]="DLI",DLILibrary[[#This Row],[Value of DLI (in mln)]]/(VLOOKUP(DLILibrary[[#This Row],[Project ID]],'RBF Projects'!A:U,12,FALSE)),0)</f>
        <v>0</v>
      </c>
      <c r="N1902" s="95" t="s">
        <v>61</v>
      </c>
      <c r="O1902" s="95" t="s">
        <v>14410</v>
      </c>
      <c r="R1902" s="76" t="s">
        <v>62</v>
      </c>
    </row>
    <row r="1903" spans="1:18" ht="16" x14ac:dyDescent="0.2">
      <c r="A1903" s="95" t="s">
        <v>14094</v>
      </c>
      <c r="B1903" s="76" t="s">
        <v>14095</v>
      </c>
      <c r="C1903" s="44" t="s">
        <v>23</v>
      </c>
      <c r="D1903" s="76" t="s">
        <v>59</v>
      </c>
      <c r="E1903" s="95" t="s">
        <v>38</v>
      </c>
      <c r="F1903" s="95" t="s">
        <v>3233</v>
      </c>
      <c r="G1903" s="95" t="s">
        <v>3285</v>
      </c>
      <c r="H1903" s="95" t="s">
        <v>352</v>
      </c>
      <c r="I1903" s="135" t="s">
        <v>14411</v>
      </c>
      <c r="J1903" s="136" t="str">
        <f>LEFT(DLILibrary[[#This Row],[DLI]], 3)</f>
        <v>DLI</v>
      </c>
      <c r="K1903" s="137">
        <v>4</v>
      </c>
      <c r="L1903" s="121">
        <f>IF(DLILibrary[[#This Row],[DLI/DLR]]="DLI",IF(J1904="DLR",0,DLILibrary[[#This Row],[Value of DLI (in mln)]]),DLILibrary[[#This Row],[Value of DLI (in mln)]])</f>
        <v>0</v>
      </c>
      <c r="M1903" s="239">
        <f>IF(DLILibrary[[#This Row],[DLI/DLR]]="DLI",DLILibrary[[#This Row],[Value of DLI (in mln)]]/(VLOOKUP(DLILibrary[[#This Row],[Project ID]],'RBF Projects'!A:U,12,FALSE)),0)</f>
        <v>0.25806451612903225</v>
      </c>
      <c r="N1903" s="95" t="s">
        <v>61</v>
      </c>
      <c r="P1903" s="76" t="s">
        <v>30</v>
      </c>
      <c r="Q1903" s="95" t="s">
        <v>14438</v>
      </c>
      <c r="R1903" s="76" t="s">
        <v>62</v>
      </c>
    </row>
    <row r="1904" spans="1:18" ht="16" x14ac:dyDescent="0.2">
      <c r="A1904" s="95" t="s">
        <v>14094</v>
      </c>
      <c r="B1904" s="76" t="s">
        <v>14095</v>
      </c>
      <c r="C1904" s="44" t="s">
        <v>23</v>
      </c>
      <c r="D1904" s="76" t="s">
        <v>59</v>
      </c>
      <c r="E1904" s="95" t="s">
        <v>38</v>
      </c>
      <c r="F1904" s="95" t="s">
        <v>3233</v>
      </c>
      <c r="G1904" s="95" t="s">
        <v>3285</v>
      </c>
      <c r="H1904" s="95" t="s">
        <v>352</v>
      </c>
      <c r="I1904" s="95" t="s">
        <v>14412</v>
      </c>
      <c r="J1904" s="136" t="str">
        <f>LEFT(DLILibrary[[#This Row],[DLI]], 3)</f>
        <v>DLR</v>
      </c>
      <c r="K1904" s="121">
        <v>1</v>
      </c>
      <c r="L1904" s="121">
        <f>IF(DLILibrary[[#This Row],[DLI/DLR]]="DLI",IF(J1905="DLR",0,DLILibrary[[#This Row],[Value of DLI (in mln)]]),DLILibrary[[#This Row],[Value of DLI (in mln)]])</f>
        <v>1</v>
      </c>
      <c r="M1904" s="239">
        <f>IF(DLILibrary[[#This Row],[DLI/DLR]]="DLI",DLILibrary[[#This Row],[Value of DLI (in mln)]]/(VLOOKUP(DLILibrary[[#This Row],[Project ID]],'RBF Projects'!A:U,12,FALSE)),0)</f>
        <v>0</v>
      </c>
      <c r="N1904" s="95" t="s">
        <v>61</v>
      </c>
      <c r="O1904" s="95" t="s">
        <v>14413</v>
      </c>
      <c r="R1904" s="76" t="s">
        <v>62</v>
      </c>
    </row>
    <row r="1905" spans="1:18" ht="16" x14ac:dyDescent="0.2">
      <c r="A1905" s="95" t="s">
        <v>14094</v>
      </c>
      <c r="B1905" s="76" t="s">
        <v>14095</v>
      </c>
      <c r="C1905" s="44" t="s">
        <v>23</v>
      </c>
      <c r="D1905" s="76" t="s">
        <v>59</v>
      </c>
      <c r="E1905" s="95" t="s">
        <v>38</v>
      </c>
      <c r="F1905" s="95" t="s">
        <v>3233</v>
      </c>
      <c r="G1905" s="95" t="s">
        <v>3285</v>
      </c>
      <c r="H1905" s="95" t="s">
        <v>352</v>
      </c>
      <c r="I1905" s="95" t="s">
        <v>14414</v>
      </c>
      <c r="J1905" s="136" t="str">
        <f>LEFT(DLILibrary[[#This Row],[DLI]], 3)</f>
        <v>DLR</v>
      </c>
      <c r="K1905" s="121">
        <v>1</v>
      </c>
      <c r="L1905" s="121">
        <f>IF(DLILibrary[[#This Row],[DLI/DLR]]="DLI",IF(J1906="DLR",0,DLILibrary[[#This Row],[Value of DLI (in mln)]]),DLILibrary[[#This Row],[Value of DLI (in mln)]])</f>
        <v>1</v>
      </c>
      <c r="M1905" s="239">
        <f>IF(DLILibrary[[#This Row],[DLI/DLR]]="DLI",DLILibrary[[#This Row],[Value of DLI (in mln)]]/(VLOOKUP(DLILibrary[[#This Row],[Project ID]],'RBF Projects'!A:U,12,FALSE)),0)</f>
        <v>0</v>
      </c>
      <c r="N1905" s="95" t="s">
        <v>61</v>
      </c>
      <c r="O1905" s="95" t="s">
        <v>14415</v>
      </c>
      <c r="R1905" s="76" t="s">
        <v>62</v>
      </c>
    </row>
    <row r="1906" spans="1:18" ht="16" x14ac:dyDescent="0.2">
      <c r="A1906" s="95" t="s">
        <v>14094</v>
      </c>
      <c r="B1906" s="76" t="s">
        <v>14095</v>
      </c>
      <c r="C1906" s="44" t="s">
        <v>23</v>
      </c>
      <c r="D1906" s="76" t="s">
        <v>59</v>
      </c>
      <c r="E1906" s="95" t="s">
        <v>38</v>
      </c>
      <c r="F1906" s="95" t="s">
        <v>3233</v>
      </c>
      <c r="G1906" s="95" t="s">
        <v>3285</v>
      </c>
      <c r="H1906" s="95" t="s">
        <v>352</v>
      </c>
      <c r="I1906" s="95" t="s">
        <v>14416</v>
      </c>
      <c r="J1906" s="136" t="str">
        <f>LEFT(DLILibrary[[#This Row],[DLI]], 3)</f>
        <v>DLR</v>
      </c>
      <c r="K1906" s="121">
        <v>1</v>
      </c>
      <c r="L1906" s="121">
        <f>IF(DLILibrary[[#This Row],[DLI/DLR]]="DLI",IF(J1907="DLR",0,DLILibrary[[#This Row],[Value of DLI (in mln)]]),DLILibrary[[#This Row],[Value of DLI (in mln)]])</f>
        <v>1</v>
      </c>
      <c r="M1906" s="239">
        <f>IF(DLILibrary[[#This Row],[DLI/DLR]]="DLI",DLILibrary[[#This Row],[Value of DLI (in mln)]]/(VLOOKUP(DLILibrary[[#This Row],[Project ID]],'RBF Projects'!A:U,12,FALSE)),0)</f>
        <v>0</v>
      </c>
      <c r="N1906" s="95" t="s">
        <v>61</v>
      </c>
      <c r="O1906" s="95" t="s">
        <v>14417</v>
      </c>
      <c r="R1906" s="76" t="s">
        <v>62</v>
      </c>
    </row>
    <row r="1907" spans="1:18" ht="16" x14ac:dyDescent="0.2">
      <c r="A1907" s="95" t="s">
        <v>14094</v>
      </c>
      <c r="B1907" s="76" t="s">
        <v>14095</v>
      </c>
      <c r="C1907" s="44" t="s">
        <v>23</v>
      </c>
      <c r="D1907" s="76" t="s">
        <v>59</v>
      </c>
      <c r="E1907" s="95" t="s">
        <v>38</v>
      </c>
      <c r="F1907" s="95" t="s">
        <v>3233</v>
      </c>
      <c r="G1907" s="95" t="s">
        <v>3285</v>
      </c>
      <c r="H1907" s="95" t="s">
        <v>352</v>
      </c>
      <c r="I1907" s="95" t="s">
        <v>14418</v>
      </c>
      <c r="J1907" s="136" t="str">
        <f>LEFT(DLILibrary[[#This Row],[DLI]], 3)</f>
        <v>DLR</v>
      </c>
      <c r="K1907" s="121">
        <v>1</v>
      </c>
      <c r="L1907" s="121">
        <f>IF(DLILibrary[[#This Row],[DLI/DLR]]="DLI",IF(J1908="DLR",0,DLILibrary[[#This Row],[Value of DLI (in mln)]]),DLILibrary[[#This Row],[Value of DLI (in mln)]])</f>
        <v>1</v>
      </c>
      <c r="M1907" s="239">
        <f>IF(DLILibrary[[#This Row],[DLI/DLR]]="DLI",DLILibrary[[#This Row],[Value of DLI (in mln)]]/(VLOOKUP(DLILibrary[[#This Row],[Project ID]],'RBF Projects'!A:U,12,FALSE)),0)</f>
        <v>0</v>
      </c>
      <c r="N1907" s="95" t="s">
        <v>61</v>
      </c>
      <c r="O1907" s="95" t="s">
        <v>14419</v>
      </c>
      <c r="R1907" s="76" t="s">
        <v>62</v>
      </c>
    </row>
    <row r="1908" spans="1:18" ht="16" x14ac:dyDescent="0.2">
      <c r="A1908" s="95" t="s">
        <v>14094</v>
      </c>
      <c r="B1908" s="76" t="s">
        <v>14095</v>
      </c>
      <c r="C1908" s="44" t="s">
        <v>23</v>
      </c>
      <c r="D1908" s="76" t="s">
        <v>59</v>
      </c>
      <c r="E1908" s="95" t="s">
        <v>39</v>
      </c>
      <c r="F1908" s="95" t="s">
        <v>3230</v>
      </c>
      <c r="G1908" s="95" t="s">
        <v>50</v>
      </c>
      <c r="H1908" s="95" t="s">
        <v>352</v>
      </c>
      <c r="I1908" s="136" t="s">
        <v>14420</v>
      </c>
      <c r="J1908" s="136" t="str">
        <f>LEFT(DLILibrary[[#This Row],[DLI]], 3)</f>
        <v>DLI</v>
      </c>
      <c r="K1908" s="137">
        <v>3</v>
      </c>
      <c r="L1908" s="121">
        <f>IF(DLILibrary[[#This Row],[DLI/DLR]]="DLI",IF(J1909="DLR",0,DLILibrary[[#This Row],[Value of DLI (in mln)]]),DLILibrary[[#This Row],[Value of DLI (in mln)]])</f>
        <v>0</v>
      </c>
      <c r="M1908" s="239">
        <f>IF(DLILibrary[[#This Row],[DLI/DLR]]="DLI",DLILibrary[[#This Row],[Value of DLI (in mln)]]/(VLOOKUP(DLILibrary[[#This Row],[Project ID]],'RBF Projects'!A:U,12,FALSE)),0)</f>
        <v>0.19354838709677419</v>
      </c>
      <c r="N1908" s="95" t="s">
        <v>61</v>
      </c>
      <c r="O1908" s="95"/>
      <c r="P1908" s="76" t="s">
        <v>30</v>
      </c>
      <c r="Q1908" s="95" t="s">
        <v>14439</v>
      </c>
      <c r="R1908" s="76" t="s">
        <v>62</v>
      </c>
    </row>
    <row r="1909" spans="1:18" ht="16" x14ac:dyDescent="0.2">
      <c r="A1909" s="95" t="s">
        <v>14094</v>
      </c>
      <c r="B1909" s="76" t="s">
        <v>14095</v>
      </c>
      <c r="C1909" s="44" t="s">
        <v>23</v>
      </c>
      <c r="D1909" s="76" t="s">
        <v>59</v>
      </c>
      <c r="E1909" s="95" t="s">
        <v>39</v>
      </c>
      <c r="F1909" s="95" t="s">
        <v>3230</v>
      </c>
      <c r="G1909" s="95" t="s">
        <v>50</v>
      </c>
      <c r="H1909" s="95" t="s">
        <v>352</v>
      </c>
      <c r="I1909" s="95" t="s">
        <v>14421</v>
      </c>
      <c r="J1909" s="136" t="str">
        <f>LEFT(DLILibrary[[#This Row],[DLI]], 3)</f>
        <v>DLR</v>
      </c>
      <c r="K1909" s="121">
        <v>0.25</v>
      </c>
      <c r="L1909" s="121">
        <f>IF(DLILibrary[[#This Row],[DLI/DLR]]="DLI",IF(J1910="DLR",0,DLILibrary[[#This Row],[Value of DLI (in mln)]]),DLILibrary[[#This Row],[Value of DLI (in mln)]])</f>
        <v>0.25</v>
      </c>
      <c r="M1909" s="239">
        <f>IF(DLILibrary[[#This Row],[DLI/DLR]]="DLI",DLILibrary[[#This Row],[Value of DLI (in mln)]]/(VLOOKUP(DLILibrary[[#This Row],[Project ID]],'RBF Projects'!A:U,12,FALSE)),0)</f>
        <v>0</v>
      </c>
      <c r="N1909" s="95" t="s">
        <v>61</v>
      </c>
      <c r="R1909" s="76" t="s">
        <v>62</v>
      </c>
    </row>
    <row r="1910" spans="1:18" ht="16" x14ac:dyDescent="0.2">
      <c r="A1910" s="95" t="s">
        <v>14094</v>
      </c>
      <c r="B1910" s="76" t="s">
        <v>14095</v>
      </c>
      <c r="C1910" s="44" t="s">
        <v>23</v>
      </c>
      <c r="D1910" s="76" t="s">
        <v>59</v>
      </c>
      <c r="E1910" s="95" t="s">
        <v>39</v>
      </c>
      <c r="F1910" s="95" t="s">
        <v>3230</v>
      </c>
      <c r="G1910" s="95" t="s">
        <v>50</v>
      </c>
      <c r="H1910" s="95" t="s">
        <v>352</v>
      </c>
      <c r="I1910" s="45" t="s">
        <v>14422</v>
      </c>
      <c r="J1910" s="136" t="str">
        <f>LEFT(DLILibrary[[#This Row],[DLI]], 3)</f>
        <v>DLR</v>
      </c>
      <c r="K1910" s="121">
        <v>0.25</v>
      </c>
      <c r="L1910" s="121">
        <f>IF(DLILibrary[[#This Row],[DLI/DLR]]="DLI",IF(J1911="DLR",0,DLILibrary[[#This Row],[Value of DLI (in mln)]]),DLILibrary[[#This Row],[Value of DLI (in mln)]])</f>
        <v>0.25</v>
      </c>
      <c r="M1910" s="239">
        <f>IF(DLILibrary[[#This Row],[DLI/DLR]]="DLI",DLILibrary[[#This Row],[Value of DLI (in mln)]]/(VLOOKUP(DLILibrary[[#This Row],[Project ID]],'RBF Projects'!A:U,12,FALSE)),0)</f>
        <v>0</v>
      </c>
      <c r="N1910" s="95" t="s">
        <v>61</v>
      </c>
      <c r="R1910" s="76" t="s">
        <v>62</v>
      </c>
    </row>
    <row r="1911" spans="1:18" ht="16" x14ac:dyDescent="0.2">
      <c r="A1911" s="95" t="s">
        <v>14094</v>
      </c>
      <c r="B1911" s="76" t="s">
        <v>14095</v>
      </c>
      <c r="C1911" s="44" t="s">
        <v>23</v>
      </c>
      <c r="D1911" s="76" t="s">
        <v>59</v>
      </c>
      <c r="E1911" s="95" t="s">
        <v>39</v>
      </c>
      <c r="F1911" s="95" t="s">
        <v>3230</v>
      </c>
      <c r="G1911" s="95" t="s">
        <v>50</v>
      </c>
      <c r="H1911" s="95" t="s">
        <v>352</v>
      </c>
      <c r="I1911" s="95" t="s">
        <v>14423</v>
      </c>
      <c r="J1911" s="136" t="str">
        <f>LEFT(DLILibrary[[#This Row],[DLI]], 3)</f>
        <v>DLR</v>
      </c>
      <c r="K1911" s="121">
        <v>0.5</v>
      </c>
      <c r="L1911" s="121">
        <f>IF(DLILibrary[[#This Row],[DLI/DLR]]="DLI",IF(J1912="DLR",0,DLILibrary[[#This Row],[Value of DLI (in mln)]]),DLILibrary[[#This Row],[Value of DLI (in mln)]])</f>
        <v>0.5</v>
      </c>
      <c r="M1911" s="239">
        <f>IF(DLILibrary[[#This Row],[DLI/DLR]]="DLI",DLILibrary[[#This Row],[Value of DLI (in mln)]]/(VLOOKUP(DLILibrary[[#This Row],[Project ID]],'RBF Projects'!A:U,12,FALSE)),0)</f>
        <v>0</v>
      </c>
      <c r="N1911" s="95" t="s">
        <v>61</v>
      </c>
      <c r="R1911" s="76" t="s">
        <v>62</v>
      </c>
    </row>
    <row r="1912" spans="1:18" ht="16" x14ac:dyDescent="0.2">
      <c r="A1912" s="95" t="s">
        <v>14094</v>
      </c>
      <c r="B1912" s="76" t="s">
        <v>14095</v>
      </c>
      <c r="C1912" s="44" t="s">
        <v>23</v>
      </c>
      <c r="D1912" s="76" t="s">
        <v>59</v>
      </c>
      <c r="E1912" s="95" t="s">
        <v>39</v>
      </c>
      <c r="F1912" s="95" t="s">
        <v>3230</v>
      </c>
      <c r="G1912" s="95" t="s">
        <v>50</v>
      </c>
      <c r="H1912" s="95" t="s">
        <v>352</v>
      </c>
      <c r="I1912" s="95" t="s">
        <v>14424</v>
      </c>
      <c r="J1912" s="136" t="str">
        <f>LEFT(DLILibrary[[#This Row],[DLI]], 3)</f>
        <v>DLR</v>
      </c>
      <c r="K1912" s="121">
        <v>1</v>
      </c>
      <c r="L1912" s="121">
        <f>IF(DLILibrary[[#This Row],[DLI/DLR]]="DLI",IF(J1913="DLR",0,DLILibrary[[#This Row],[Value of DLI (in mln)]]),DLILibrary[[#This Row],[Value of DLI (in mln)]])</f>
        <v>1</v>
      </c>
      <c r="M1912" s="239">
        <f>IF(DLILibrary[[#This Row],[DLI/DLR]]="DLI",DLILibrary[[#This Row],[Value of DLI (in mln)]]/(VLOOKUP(DLILibrary[[#This Row],[Project ID]],'RBF Projects'!A:U,12,FALSE)),0)</f>
        <v>0</v>
      </c>
      <c r="N1912" s="95" t="s">
        <v>61</v>
      </c>
      <c r="O1912" s="95" t="s">
        <v>14426</v>
      </c>
      <c r="R1912" s="76" t="s">
        <v>62</v>
      </c>
    </row>
    <row r="1913" spans="1:18" ht="16" x14ac:dyDescent="0.2">
      <c r="A1913" s="95" t="s">
        <v>14094</v>
      </c>
      <c r="B1913" s="76" t="s">
        <v>14095</v>
      </c>
      <c r="C1913" s="44" t="s">
        <v>23</v>
      </c>
      <c r="D1913" s="76" t="s">
        <v>59</v>
      </c>
      <c r="E1913" s="95" t="s">
        <v>39</v>
      </c>
      <c r="F1913" s="95" t="s">
        <v>3230</v>
      </c>
      <c r="G1913" s="95" t="s">
        <v>50</v>
      </c>
      <c r="H1913" s="95" t="s">
        <v>352</v>
      </c>
      <c r="I1913" s="95" t="s">
        <v>14425</v>
      </c>
      <c r="J1913" s="136" t="str">
        <f>LEFT(DLILibrary[[#This Row],[DLI]], 3)</f>
        <v>DLR</v>
      </c>
      <c r="K1913" s="121">
        <v>1</v>
      </c>
      <c r="L1913" s="121">
        <f>IF(DLILibrary[[#This Row],[DLI/DLR]]="DLI",IF(J1914="DLR",0,DLILibrary[[#This Row],[Value of DLI (in mln)]]),DLILibrary[[#This Row],[Value of DLI (in mln)]])</f>
        <v>1</v>
      </c>
      <c r="M1913" s="239">
        <f>IF(DLILibrary[[#This Row],[DLI/DLR]]="DLI",DLILibrary[[#This Row],[Value of DLI (in mln)]]/(VLOOKUP(DLILibrary[[#This Row],[Project ID]],'RBF Projects'!A:U,12,FALSE)),0)</f>
        <v>0</v>
      </c>
      <c r="N1913" s="95" t="s">
        <v>61</v>
      </c>
      <c r="O1913" s="95" t="s">
        <v>14427</v>
      </c>
      <c r="R1913" s="76" t="s">
        <v>62</v>
      </c>
    </row>
    <row r="1914" spans="1:18" ht="16" x14ac:dyDescent="0.2">
      <c r="A1914" s="95" t="s">
        <v>14094</v>
      </c>
      <c r="B1914" s="76" t="s">
        <v>14095</v>
      </c>
      <c r="C1914" s="44" t="s">
        <v>23</v>
      </c>
      <c r="D1914" s="76" t="s">
        <v>59</v>
      </c>
      <c r="E1914" s="95" t="s">
        <v>39</v>
      </c>
      <c r="F1914" s="95" t="s">
        <v>3230</v>
      </c>
      <c r="G1914" s="95" t="s">
        <v>50</v>
      </c>
      <c r="H1914" s="95" t="s">
        <v>78</v>
      </c>
      <c r="I1914" s="135" t="s">
        <v>14442</v>
      </c>
      <c r="J1914" s="136" t="str">
        <f>LEFT(DLILibrary[[#This Row],[DLI]], 3)</f>
        <v>DLI</v>
      </c>
      <c r="K1914" s="137">
        <v>4.5</v>
      </c>
      <c r="L1914" s="121">
        <f>IF(DLILibrary[[#This Row],[DLI/DLR]]="DLI",IF(J1915="DLR",0,DLILibrary[[#This Row],[Value of DLI (in mln)]]),DLILibrary[[#This Row],[Value of DLI (in mln)]])</f>
        <v>0</v>
      </c>
      <c r="M1914" s="239">
        <f>IF(DLILibrary[[#This Row],[DLI/DLR]]="DLI",DLILibrary[[#This Row],[Value of DLI (in mln)]]/(VLOOKUP(DLILibrary[[#This Row],[Project ID]],'RBF Projects'!A:U,12,FALSE)),0)</f>
        <v>0.29032258064516131</v>
      </c>
      <c r="N1914" s="95" t="s">
        <v>61</v>
      </c>
      <c r="P1914" s="76" t="s">
        <v>30</v>
      </c>
      <c r="Q1914" s="95" t="s">
        <v>14440</v>
      </c>
      <c r="R1914" s="76" t="s">
        <v>62</v>
      </c>
    </row>
    <row r="1915" spans="1:18" ht="16" x14ac:dyDescent="0.2">
      <c r="A1915" s="95" t="s">
        <v>14094</v>
      </c>
      <c r="B1915" s="76" t="s">
        <v>14095</v>
      </c>
      <c r="C1915" s="44" t="s">
        <v>23</v>
      </c>
      <c r="D1915" s="76" t="s">
        <v>59</v>
      </c>
      <c r="E1915" s="95" t="s">
        <v>39</v>
      </c>
      <c r="F1915" s="95" t="s">
        <v>3230</v>
      </c>
      <c r="G1915" s="95" t="s">
        <v>50</v>
      </c>
      <c r="H1915" s="95" t="s">
        <v>78</v>
      </c>
      <c r="I1915" s="95" t="s">
        <v>14428</v>
      </c>
      <c r="J1915" s="136" t="str">
        <f>LEFT(DLILibrary[[#This Row],[DLI]], 3)</f>
        <v>DLR</v>
      </c>
      <c r="K1915" s="121">
        <v>1</v>
      </c>
      <c r="L1915" s="121">
        <f>IF(DLILibrary[[#This Row],[DLI/DLR]]="DLI",IF(J1916="DLR",0,DLILibrary[[#This Row],[Value of DLI (in mln)]]),DLILibrary[[#This Row],[Value of DLI (in mln)]])</f>
        <v>1</v>
      </c>
      <c r="M1915" s="239">
        <f>IF(DLILibrary[[#This Row],[DLI/DLR]]="DLI",DLILibrary[[#This Row],[Value of DLI (in mln)]]/(VLOOKUP(DLILibrary[[#This Row],[Project ID]],'RBF Projects'!A:U,12,FALSE)),0)</f>
        <v>0</v>
      </c>
      <c r="N1915" s="95" t="s">
        <v>61</v>
      </c>
      <c r="O1915" s="95" t="s">
        <v>14429</v>
      </c>
      <c r="R1915" s="76" t="s">
        <v>62</v>
      </c>
    </row>
    <row r="1916" spans="1:18" ht="16" x14ac:dyDescent="0.2">
      <c r="A1916" s="95" t="s">
        <v>14094</v>
      </c>
      <c r="B1916" s="76" t="s">
        <v>14095</v>
      </c>
      <c r="C1916" s="44" t="s">
        <v>23</v>
      </c>
      <c r="D1916" s="76" t="s">
        <v>59</v>
      </c>
      <c r="E1916" s="95" t="s">
        <v>39</v>
      </c>
      <c r="F1916" s="95" t="s">
        <v>3230</v>
      </c>
      <c r="G1916" s="95" t="s">
        <v>50</v>
      </c>
      <c r="H1916" s="95" t="s">
        <v>78</v>
      </c>
      <c r="I1916" s="95" t="s">
        <v>14430</v>
      </c>
      <c r="J1916" s="136" t="str">
        <f>LEFT(DLILibrary[[#This Row],[DLI]], 3)</f>
        <v>DLR</v>
      </c>
      <c r="K1916" s="121">
        <v>1</v>
      </c>
      <c r="L1916" s="121">
        <f>IF(DLILibrary[[#This Row],[DLI/DLR]]="DLI",IF(J1917="DLR",0,DLILibrary[[#This Row],[Value of DLI (in mln)]]),DLILibrary[[#This Row],[Value of DLI (in mln)]])</f>
        <v>1</v>
      </c>
      <c r="M1916" s="239">
        <f>IF(DLILibrary[[#This Row],[DLI/DLR]]="DLI",DLILibrary[[#This Row],[Value of DLI (in mln)]]/(VLOOKUP(DLILibrary[[#This Row],[Project ID]],'RBF Projects'!A:U,12,FALSE)),0)</f>
        <v>0</v>
      </c>
      <c r="N1916" s="95" t="s">
        <v>61</v>
      </c>
      <c r="O1916" s="95" t="s">
        <v>14431</v>
      </c>
      <c r="R1916" s="76" t="s">
        <v>62</v>
      </c>
    </row>
    <row r="1917" spans="1:18" ht="16" x14ac:dyDescent="0.2">
      <c r="A1917" s="95" t="s">
        <v>14094</v>
      </c>
      <c r="B1917" s="76" t="s">
        <v>14095</v>
      </c>
      <c r="C1917" s="44" t="s">
        <v>23</v>
      </c>
      <c r="D1917" s="76" t="s">
        <v>59</v>
      </c>
      <c r="E1917" s="95" t="s">
        <v>39</v>
      </c>
      <c r="F1917" s="95" t="s">
        <v>3230</v>
      </c>
      <c r="G1917" s="95" t="s">
        <v>50</v>
      </c>
      <c r="H1917" s="95" t="s">
        <v>78</v>
      </c>
      <c r="I1917" s="95" t="s">
        <v>14432</v>
      </c>
      <c r="J1917" s="136" t="str">
        <f>LEFT(DLILibrary[[#This Row],[DLI]], 3)</f>
        <v>DLR</v>
      </c>
      <c r="K1917" s="121">
        <v>1.5</v>
      </c>
      <c r="L1917" s="121">
        <f>IF(DLILibrary[[#This Row],[DLI/DLR]]="DLI",IF(J1918="DLR",0,DLILibrary[[#This Row],[Value of DLI (in mln)]]),DLILibrary[[#This Row],[Value of DLI (in mln)]])</f>
        <v>1.5</v>
      </c>
      <c r="M1917" s="239">
        <f>IF(DLILibrary[[#This Row],[DLI/DLR]]="DLI",DLILibrary[[#This Row],[Value of DLI (in mln)]]/(VLOOKUP(DLILibrary[[#This Row],[Project ID]],'RBF Projects'!A:U,12,FALSE)),0)</f>
        <v>0</v>
      </c>
      <c r="N1917" s="95" t="s">
        <v>61</v>
      </c>
      <c r="O1917" s="95" t="s">
        <v>14433</v>
      </c>
      <c r="R1917" s="76" t="s">
        <v>62</v>
      </c>
    </row>
    <row r="1918" spans="1:18" ht="16" x14ac:dyDescent="0.2">
      <c r="A1918" s="95" t="s">
        <v>14094</v>
      </c>
      <c r="B1918" s="76" t="s">
        <v>14095</v>
      </c>
      <c r="C1918" s="44" t="s">
        <v>23</v>
      </c>
      <c r="D1918" s="76" t="s">
        <v>59</v>
      </c>
      <c r="E1918" s="95" t="s">
        <v>39</v>
      </c>
      <c r="F1918" s="95" t="s">
        <v>3230</v>
      </c>
      <c r="G1918" s="95" t="s">
        <v>50</v>
      </c>
      <c r="H1918" s="95" t="s">
        <v>78</v>
      </c>
      <c r="I1918" s="95" t="s">
        <v>14434</v>
      </c>
      <c r="J1918" s="136" t="str">
        <f>LEFT(DLILibrary[[#This Row],[DLI]], 3)</f>
        <v>DLR</v>
      </c>
      <c r="K1918" s="121">
        <v>1</v>
      </c>
      <c r="L1918" s="121">
        <f>IF(DLILibrary[[#This Row],[DLI/DLR]]="DLI",IF(J1919="DLR",0,DLILibrary[[#This Row],[Value of DLI (in mln)]]),DLILibrary[[#This Row],[Value of DLI (in mln)]])</f>
        <v>1</v>
      </c>
      <c r="M1918" s="239">
        <f>IF(DLILibrary[[#This Row],[DLI/DLR]]="DLI",DLILibrary[[#This Row],[Value of DLI (in mln)]]/(VLOOKUP(DLILibrary[[#This Row],[Project ID]],'RBF Projects'!A:U,12,FALSE)),0)</f>
        <v>0</v>
      </c>
      <c r="N1918" s="95" t="s">
        <v>61</v>
      </c>
      <c r="O1918" s="95" t="s">
        <v>14435</v>
      </c>
      <c r="R1918" s="76" t="s">
        <v>62</v>
      </c>
    </row>
    <row r="1919" spans="1:18" s="78" customFormat="1" ht="16" x14ac:dyDescent="0.2">
      <c r="A1919" s="78" t="s">
        <v>14085</v>
      </c>
      <c r="B1919" s="78" t="s">
        <v>14443</v>
      </c>
      <c r="C1919" s="151" t="s">
        <v>20</v>
      </c>
      <c r="D1919" s="77" t="s">
        <v>59</v>
      </c>
      <c r="E1919" s="78" t="s">
        <v>34</v>
      </c>
      <c r="F1919" s="78" t="s">
        <v>3231</v>
      </c>
      <c r="G1919" s="78" t="s">
        <v>3260</v>
      </c>
      <c r="H1919" s="78" t="s">
        <v>74</v>
      </c>
      <c r="I1919" s="129" t="s">
        <v>14444</v>
      </c>
      <c r="J1919" s="130" t="str">
        <f>LEFT(DLILibrary[[#This Row],[DLI]], 3)</f>
        <v>DLI</v>
      </c>
      <c r="K1919" s="131">
        <v>1</v>
      </c>
      <c r="L1919" s="169">
        <f>IF(DLILibrary[[#This Row],[DLI/DLR]]="DLI",IF(J1920="DLR",0,DLILibrary[[#This Row],[Value of DLI (in mln)]]),DLILibrary[[#This Row],[Value of DLI (in mln)]])</f>
        <v>1</v>
      </c>
      <c r="M1919" s="239">
        <f>IF(DLILibrary[[#This Row],[DLI/DLR]]="DLI",DLILibrary[[#This Row],[Value of DLI (in mln)]]/(VLOOKUP(DLILibrary[[#This Row],[Project ID]],'RBF Projects'!A:U,12,FALSE)),0)</f>
        <v>0.33333333333333331</v>
      </c>
      <c r="N1919" s="78" t="s">
        <v>62</v>
      </c>
      <c r="O1919" s="133" t="s">
        <v>472</v>
      </c>
      <c r="P1919" s="77" t="s">
        <v>29</v>
      </c>
      <c r="Q1919" s="78" t="s">
        <v>14445</v>
      </c>
      <c r="R1919" s="77" t="s">
        <v>62</v>
      </c>
    </row>
    <row r="1920" spans="1:18" ht="16" x14ac:dyDescent="0.2">
      <c r="A1920" s="95" t="s">
        <v>14085</v>
      </c>
      <c r="B1920" s="95" t="s">
        <v>14443</v>
      </c>
      <c r="C1920" s="44" t="s">
        <v>20</v>
      </c>
      <c r="D1920" s="76" t="s">
        <v>59</v>
      </c>
      <c r="E1920" s="95" t="s">
        <v>34</v>
      </c>
      <c r="F1920" s="95" t="s">
        <v>3231</v>
      </c>
      <c r="G1920" s="95" t="s">
        <v>3260</v>
      </c>
      <c r="H1920" s="95" t="s">
        <v>74</v>
      </c>
      <c r="I1920" s="135" t="s">
        <v>14446</v>
      </c>
      <c r="J1920" s="136" t="str">
        <f>LEFT(DLILibrary[[#This Row],[DLI]], 3)</f>
        <v>DLI</v>
      </c>
      <c r="K1920" s="137">
        <v>1</v>
      </c>
      <c r="L1920" s="121">
        <f>IF(DLILibrary[[#This Row],[DLI/DLR]]="DLI",IF(J1921="DLR",0,DLILibrary[[#This Row],[Value of DLI (in mln)]]),DLILibrary[[#This Row],[Value of DLI (in mln)]])</f>
        <v>1</v>
      </c>
      <c r="M1920" s="239">
        <f>IF(DLILibrary[[#This Row],[DLI/DLR]]="DLI",DLILibrary[[#This Row],[Value of DLI (in mln)]]/(VLOOKUP(DLILibrary[[#This Row],[Project ID]],'RBF Projects'!A:U,12,FALSE)),0)</f>
        <v>0.33333333333333331</v>
      </c>
      <c r="N1920" s="95" t="s">
        <v>62</v>
      </c>
      <c r="O1920" s="138" t="s">
        <v>472</v>
      </c>
      <c r="P1920" s="76" t="s">
        <v>29</v>
      </c>
      <c r="Q1920" s="95" t="s">
        <v>14447</v>
      </c>
      <c r="R1920" s="76" t="s">
        <v>62</v>
      </c>
    </row>
    <row r="1921" spans="1:18" ht="16" x14ac:dyDescent="0.2">
      <c r="A1921" s="95" t="s">
        <v>14085</v>
      </c>
      <c r="B1921" s="95" t="s">
        <v>14443</v>
      </c>
      <c r="C1921" s="44" t="s">
        <v>20</v>
      </c>
      <c r="D1921" s="76" t="s">
        <v>59</v>
      </c>
      <c r="E1921" s="95" t="s">
        <v>34</v>
      </c>
      <c r="F1921" s="95" t="s">
        <v>3231</v>
      </c>
      <c r="G1921" s="95" t="s">
        <v>3260</v>
      </c>
      <c r="H1921" s="95" t="s">
        <v>74</v>
      </c>
      <c r="I1921" s="135" t="s">
        <v>14448</v>
      </c>
      <c r="J1921" s="136" t="str">
        <f>LEFT(DLILibrary[[#This Row],[DLI]], 3)</f>
        <v>DLI</v>
      </c>
      <c r="K1921" s="137">
        <v>1</v>
      </c>
      <c r="L1921" s="121">
        <f>IF(DLILibrary[[#This Row],[DLI/DLR]]="DLI",IF(J1922="DLR",0,DLILibrary[[#This Row],[Value of DLI (in mln)]]),DLILibrary[[#This Row],[Value of DLI (in mln)]])</f>
        <v>0</v>
      </c>
      <c r="M1921" s="239">
        <f>IF(DLILibrary[[#This Row],[DLI/DLR]]="DLI",DLILibrary[[#This Row],[Value of DLI (in mln)]]/(VLOOKUP(DLILibrary[[#This Row],[Project ID]],'RBF Projects'!A:U,12,FALSE)),0)</f>
        <v>0.33333333333333331</v>
      </c>
      <c r="N1921" s="95" t="s">
        <v>61</v>
      </c>
      <c r="O1921" s="138" t="s">
        <v>472</v>
      </c>
      <c r="P1921" s="76" t="s">
        <v>29</v>
      </c>
      <c r="R1921" s="76" t="s">
        <v>62</v>
      </c>
    </row>
    <row r="1922" spans="1:18" ht="16" x14ac:dyDescent="0.2">
      <c r="A1922" s="95" t="s">
        <v>14085</v>
      </c>
      <c r="B1922" s="95" t="s">
        <v>14443</v>
      </c>
      <c r="C1922" s="44" t="s">
        <v>20</v>
      </c>
      <c r="D1922" s="76" t="s">
        <v>59</v>
      </c>
      <c r="E1922" s="95" t="s">
        <v>34</v>
      </c>
      <c r="F1922" s="95" t="s">
        <v>3231</v>
      </c>
      <c r="G1922" s="95" t="s">
        <v>3260</v>
      </c>
      <c r="H1922" s="95" t="s">
        <v>74</v>
      </c>
      <c r="I1922" s="45" t="s">
        <v>14449</v>
      </c>
      <c r="J1922" s="136" t="str">
        <f>LEFT(DLILibrary[[#This Row],[DLI]], 3)</f>
        <v>DLR</v>
      </c>
      <c r="K1922" s="121">
        <v>0.5</v>
      </c>
      <c r="L1922" s="121">
        <f>IF(DLILibrary[[#This Row],[DLI/DLR]]="DLI",IF(J1923="DLR",0,DLILibrary[[#This Row],[Value of DLI (in mln)]]),DLILibrary[[#This Row],[Value of DLI (in mln)]])</f>
        <v>0.5</v>
      </c>
      <c r="M1922" s="239">
        <f>IF(DLILibrary[[#This Row],[DLI/DLR]]="DLI",DLILibrary[[#This Row],[Value of DLI (in mln)]]/(VLOOKUP(DLILibrary[[#This Row],[Project ID]],'RBF Projects'!A:U,12,FALSE)),0)</f>
        <v>0</v>
      </c>
      <c r="N1922" s="95" t="s">
        <v>61</v>
      </c>
      <c r="O1922" s="138" t="s">
        <v>472</v>
      </c>
      <c r="P1922" s="76" t="s">
        <v>29</v>
      </c>
      <c r="R1922" s="76" t="s">
        <v>62</v>
      </c>
    </row>
    <row r="1923" spans="1:18" ht="16" x14ac:dyDescent="0.2">
      <c r="A1923" s="95" t="s">
        <v>14085</v>
      </c>
      <c r="B1923" s="95" t="s">
        <v>14443</v>
      </c>
      <c r="C1923" s="44" t="s">
        <v>20</v>
      </c>
      <c r="D1923" s="76" t="s">
        <v>59</v>
      </c>
      <c r="E1923" s="95" t="s">
        <v>34</v>
      </c>
      <c r="F1923" s="95" t="s">
        <v>3231</v>
      </c>
      <c r="G1923" s="95" t="s">
        <v>3260</v>
      </c>
      <c r="H1923" s="95" t="s">
        <v>74</v>
      </c>
      <c r="I1923" s="45" t="s">
        <v>14450</v>
      </c>
      <c r="J1923" s="136" t="str">
        <f>LEFT(DLILibrary[[#This Row],[DLI]], 3)</f>
        <v>DLR</v>
      </c>
      <c r="K1923" s="121">
        <v>0.5</v>
      </c>
      <c r="L1923" s="121">
        <f>IF(DLILibrary[[#This Row],[DLI/DLR]]="DLI",IF(J1924="DLR",0,DLILibrary[[#This Row],[Value of DLI (in mln)]]),DLILibrary[[#This Row],[Value of DLI (in mln)]])</f>
        <v>0.5</v>
      </c>
      <c r="M1923" s="239">
        <f>IF(DLILibrary[[#This Row],[DLI/DLR]]="DLI",DLILibrary[[#This Row],[Value of DLI (in mln)]]/(VLOOKUP(DLILibrary[[#This Row],[Project ID]],'RBF Projects'!A:U,12,FALSE)),0)</f>
        <v>0</v>
      </c>
      <c r="N1923" s="95" t="s">
        <v>61</v>
      </c>
      <c r="O1923" s="95" t="s">
        <v>14451</v>
      </c>
      <c r="P1923" s="76" t="s">
        <v>29</v>
      </c>
      <c r="Q1923" s="95" t="s">
        <v>14452</v>
      </c>
      <c r="R1923" s="76" t="s">
        <v>62</v>
      </c>
    </row>
    <row r="1924" spans="1:18" s="78" customFormat="1" ht="16" x14ac:dyDescent="0.2">
      <c r="A1924" s="78" t="s">
        <v>14098</v>
      </c>
      <c r="B1924" s="78" t="s">
        <v>915</v>
      </c>
      <c r="C1924" s="151" t="s">
        <v>19</v>
      </c>
      <c r="D1924" s="77" t="s">
        <v>59</v>
      </c>
      <c r="E1924" s="78" t="s">
        <v>36</v>
      </c>
      <c r="F1924" s="78" t="s">
        <v>3230</v>
      </c>
      <c r="G1924" s="78" t="s">
        <v>51</v>
      </c>
      <c r="H1924" s="78" t="s">
        <v>78</v>
      </c>
      <c r="I1924" s="129" t="s">
        <v>14453</v>
      </c>
      <c r="J1924" s="130" t="str">
        <f>LEFT(DLILibrary[[#This Row],[DLI]], 3)</f>
        <v>DLI</v>
      </c>
      <c r="K1924" s="131">
        <v>50</v>
      </c>
      <c r="L1924" s="169">
        <f>IF(DLILibrary[[#This Row],[DLI/DLR]]="DLI",IF(J1925="DLR",0,DLILibrary[[#This Row],[Value of DLI (in mln)]]),DLILibrary[[#This Row],[Value of DLI (in mln)]])</f>
        <v>0</v>
      </c>
      <c r="M1924" s="239">
        <f>IF(DLILibrary[[#This Row],[DLI/DLR]]="DLI",DLILibrary[[#This Row],[Value of DLI (in mln)]]/(VLOOKUP(DLILibrary[[#This Row],[Project ID]],'RBF Projects'!A:U,12,FALSE)),0)</f>
        <v>0.10416666666666667</v>
      </c>
      <c r="N1924" s="78" t="s">
        <v>61</v>
      </c>
      <c r="O1924" s="133" t="s">
        <v>2759</v>
      </c>
      <c r="P1924" s="77" t="s">
        <v>28</v>
      </c>
      <c r="Q1924" s="78" t="s">
        <v>14460</v>
      </c>
      <c r="R1924" s="77" t="s">
        <v>62</v>
      </c>
    </row>
    <row r="1925" spans="1:18" ht="16" x14ac:dyDescent="0.2">
      <c r="A1925" s="95" t="s">
        <v>14098</v>
      </c>
      <c r="B1925" s="95" t="s">
        <v>915</v>
      </c>
      <c r="C1925" s="44" t="s">
        <v>19</v>
      </c>
      <c r="D1925" s="76" t="s">
        <v>59</v>
      </c>
      <c r="E1925" s="95" t="s">
        <v>36</v>
      </c>
      <c r="F1925" s="95" t="s">
        <v>3230</v>
      </c>
      <c r="G1925" s="95" t="s">
        <v>51</v>
      </c>
      <c r="H1925" s="95" t="s">
        <v>78</v>
      </c>
      <c r="I1925" s="45" t="s">
        <v>14454</v>
      </c>
      <c r="J1925" s="136" t="str">
        <f>LEFT(DLILibrary[[#This Row],[DLI]], 3)</f>
        <v>DLR</v>
      </c>
      <c r="K1925" s="121">
        <v>20</v>
      </c>
      <c r="L1925" s="121">
        <f>IF(DLILibrary[[#This Row],[DLI/DLR]]="DLI",IF(J1926="DLR",0,DLILibrary[[#This Row],[Value of DLI (in mln)]]),DLILibrary[[#This Row],[Value of DLI (in mln)]])</f>
        <v>20</v>
      </c>
      <c r="M1925" s="239">
        <f>IF(DLILibrary[[#This Row],[DLI/DLR]]="DLI",DLILibrary[[#This Row],[Value of DLI (in mln)]]/(VLOOKUP(DLILibrary[[#This Row],[Project ID]],'RBF Projects'!A:U,12,FALSE)),0)</f>
        <v>0</v>
      </c>
      <c r="N1925" s="95" t="s">
        <v>61</v>
      </c>
      <c r="O1925" s="95" t="s">
        <v>14455</v>
      </c>
      <c r="P1925" s="76" t="s">
        <v>28</v>
      </c>
      <c r="R1925" s="76" t="s">
        <v>62</v>
      </c>
    </row>
    <row r="1926" spans="1:18" ht="16" x14ac:dyDescent="0.2">
      <c r="A1926" s="95" t="s">
        <v>14098</v>
      </c>
      <c r="B1926" s="95" t="s">
        <v>915</v>
      </c>
      <c r="C1926" s="44" t="s">
        <v>19</v>
      </c>
      <c r="D1926" s="76" t="s">
        <v>59</v>
      </c>
      <c r="E1926" s="95" t="s">
        <v>36</v>
      </c>
      <c r="F1926" s="95" t="s">
        <v>3230</v>
      </c>
      <c r="G1926" s="95" t="s">
        <v>51</v>
      </c>
      <c r="H1926" s="95" t="s">
        <v>78</v>
      </c>
      <c r="I1926" s="45" t="s">
        <v>14456</v>
      </c>
      <c r="J1926" s="136" t="str">
        <f>LEFT(DLILibrary[[#This Row],[DLI]], 3)</f>
        <v>DLR</v>
      </c>
      <c r="K1926" s="121">
        <v>15</v>
      </c>
      <c r="L1926" s="121">
        <f>IF(DLILibrary[[#This Row],[DLI/DLR]]="DLI",IF(J1927="DLR",0,DLILibrary[[#This Row],[Value of DLI (in mln)]]),DLILibrary[[#This Row],[Value of DLI (in mln)]])</f>
        <v>15</v>
      </c>
      <c r="M1926" s="239">
        <f>IF(DLILibrary[[#This Row],[DLI/DLR]]="DLI",DLILibrary[[#This Row],[Value of DLI (in mln)]]/(VLOOKUP(DLILibrary[[#This Row],[Project ID]],'RBF Projects'!A:U,12,FALSE)),0)</f>
        <v>0</v>
      </c>
      <c r="N1926" s="95" t="s">
        <v>61</v>
      </c>
      <c r="O1926" s="95" t="s">
        <v>14457</v>
      </c>
      <c r="P1926" s="76" t="s">
        <v>28</v>
      </c>
      <c r="R1926" s="76" t="s">
        <v>62</v>
      </c>
    </row>
    <row r="1927" spans="1:18" ht="16" x14ac:dyDescent="0.2">
      <c r="A1927" s="95" t="s">
        <v>14098</v>
      </c>
      <c r="B1927" s="95" t="s">
        <v>915</v>
      </c>
      <c r="C1927" s="44" t="s">
        <v>19</v>
      </c>
      <c r="D1927" s="76" t="s">
        <v>59</v>
      </c>
      <c r="E1927" s="95" t="s">
        <v>36</v>
      </c>
      <c r="F1927" s="95" t="s">
        <v>3230</v>
      </c>
      <c r="G1927" s="95" t="s">
        <v>51</v>
      </c>
      <c r="H1927" s="95" t="s">
        <v>78</v>
      </c>
      <c r="I1927" s="45" t="s">
        <v>14458</v>
      </c>
      <c r="J1927" s="136" t="str">
        <f>LEFT(DLILibrary[[#This Row],[DLI]], 3)</f>
        <v>DLR</v>
      </c>
      <c r="K1927" s="121">
        <v>15</v>
      </c>
      <c r="L1927" s="121">
        <f>IF(DLILibrary[[#This Row],[DLI/DLR]]="DLI",IF(J1928="DLR",0,DLILibrary[[#This Row],[Value of DLI (in mln)]]),DLILibrary[[#This Row],[Value of DLI (in mln)]])</f>
        <v>15</v>
      </c>
      <c r="M1927" s="239">
        <f>IF(DLILibrary[[#This Row],[DLI/DLR]]="DLI",DLILibrary[[#This Row],[Value of DLI (in mln)]]/(VLOOKUP(DLILibrary[[#This Row],[Project ID]],'RBF Projects'!A:U,12,FALSE)),0)</f>
        <v>0</v>
      </c>
      <c r="N1927" s="95" t="s">
        <v>61</v>
      </c>
      <c r="O1927" s="95" t="s">
        <v>14459</v>
      </c>
      <c r="P1927" s="76" t="s">
        <v>28</v>
      </c>
      <c r="R1927" s="76" t="s">
        <v>62</v>
      </c>
    </row>
    <row r="1928" spans="1:18" ht="16" x14ac:dyDescent="0.2">
      <c r="A1928" s="95" t="s">
        <v>14098</v>
      </c>
      <c r="B1928" s="95" t="s">
        <v>915</v>
      </c>
      <c r="C1928" s="44" t="s">
        <v>19</v>
      </c>
      <c r="D1928" s="76" t="s">
        <v>59</v>
      </c>
      <c r="E1928" s="95" t="s">
        <v>36</v>
      </c>
      <c r="F1928" s="95" t="s">
        <v>3230</v>
      </c>
      <c r="G1928" s="95" t="s">
        <v>51</v>
      </c>
      <c r="H1928" s="95" t="s">
        <v>78</v>
      </c>
      <c r="I1928" s="135" t="s">
        <v>14461</v>
      </c>
      <c r="J1928" s="136" t="str">
        <f>LEFT(DLILibrary[[#This Row],[DLI]], 3)</f>
        <v>DLI</v>
      </c>
      <c r="K1928" s="137">
        <v>30</v>
      </c>
      <c r="L1928" s="121">
        <f>IF(DLILibrary[[#This Row],[DLI/DLR]]="DLI",IF(J1929="DLR",0,DLILibrary[[#This Row],[Value of DLI (in mln)]]),DLILibrary[[#This Row],[Value of DLI (in mln)]])</f>
        <v>0</v>
      </c>
      <c r="M1928" s="239">
        <f>IF(DLILibrary[[#This Row],[DLI/DLR]]="DLI",DLILibrary[[#This Row],[Value of DLI (in mln)]]/(VLOOKUP(DLILibrary[[#This Row],[Project ID]],'RBF Projects'!A:U,12,FALSE)),0)</f>
        <v>6.25E-2</v>
      </c>
      <c r="N1928" s="95" t="s">
        <v>61</v>
      </c>
      <c r="O1928" s="138" t="s">
        <v>2759</v>
      </c>
      <c r="P1928" s="76" t="s">
        <v>28</v>
      </c>
      <c r="Q1928" s="76" t="s">
        <v>14466</v>
      </c>
      <c r="R1928" s="76" t="s">
        <v>62</v>
      </c>
    </row>
    <row r="1929" spans="1:18" ht="16" x14ac:dyDescent="0.2">
      <c r="A1929" s="95" t="s">
        <v>14098</v>
      </c>
      <c r="B1929" s="95" t="s">
        <v>915</v>
      </c>
      <c r="C1929" s="44" t="s">
        <v>19</v>
      </c>
      <c r="D1929" s="76" t="s">
        <v>59</v>
      </c>
      <c r="E1929" s="95" t="s">
        <v>36</v>
      </c>
      <c r="F1929" s="95" t="s">
        <v>3230</v>
      </c>
      <c r="G1929" s="95" t="s">
        <v>51</v>
      </c>
      <c r="H1929" s="95" t="s">
        <v>78</v>
      </c>
      <c r="I1929" s="45" t="s">
        <v>14462</v>
      </c>
      <c r="J1929" s="136" t="str">
        <f>LEFT(DLILibrary[[#This Row],[DLI]], 3)</f>
        <v>DLR</v>
      </c>
      <c r="K1929" s="121">
        <v>20</v>
      </c>
      <c r="L1929" s="121">
        <f>IF(DLILibrary[[#This Row],[DLI/DLR]]="DLI",IF(J1930="DLR",0,DLILibrary[[#This Row],[Value of DLI (in mln)]]),DLILibrary[[#This Row],[Value of DLI (in mln)]])</f>
        <v>20</v>
      </c>
      <c r="M1929" s="239">
        <f>IF(DLILibrary[[#This Row],[DLI/DLR]]="DLI",DLILibrary[[#This Row],[Value of DLI (in mln)]]/(VLOOKUP(DLILibrary[[#This Row],[Project ID]],'RBF Projects'!A:U,12,FALSE)),0)</f>
        <v>0</v>
      </c>
      <c r="N1929" s="95" t="s">
        <v>61</v>
      </c>
      <c r="O1929" s="95" t="s">
        <v>14463</v>
      </c>
      <c r="P1929" s="76" t="s">
        <v>28</v>
      </c>
      <c r="R1929" s="76" t="s">
        <v>62</v>
      </c>
    </row>
    <row r="1930" spans="1:18" ht="16" x14ac:dyDescent="0.2">
      <c r="A1930" s="95" t="s">
        <v>14098</v>
      </c>
      <c r="B1930" s="95" t="s">
        <v>915</v>
      </c>
      <c r="C1930" s="44" t="s">
        <v>19</v>
      </c>
      <c r="D1930" s="76" t="s">
        <v>59</v>
      </c>
      <c r="E1930" s="95" t="s">
        <v>36</v>
      </c>
      <c r="F1930" s="95" t="s">
        <v>3230</v>
      </c>
      <c r="G1930" s="95" t="s">
        <v>51</v>
      </c>
      <c r="H1930" s="95" t="s">
        <v>78</v>
      </c>
      <c r="I1930" s="45" t="s">
        <v>14464</v>
      </c>
      <c r="J1930" s="136" t="str">
        <f>LEFT(DLILibrary[[#This Row],[DLI]], 3)</f>
        <v>DLR</v>
      </c>
      <c r="K1930" s="121">
        <v>10</v>
      </c>
      <c r="L1930" s="121">
        <f>IF(DLILibrary[[#This Row],[DLI/DLR]]="DLI",IF(J1931="DLR",0,DLILibrary[[#This Row],[Value of DLI (in mln)]]),DLILibrary[[#This Row],[Value of DLI (in mln)]])</f>
        <v>10</v>
      </c>
      <c r="M1930" s="239">
        <f>IF(DLILibrary[[#This Row],[DLI/DLR]]="DLI",DLILibrary[[#This Row],[Value of DLI (in mln)]]/(VLOOKUP(DLILibrary[[#This Row],[Project ID]],'RBF Projects'!A:U,12,FALSE)),0)</f>
        <v>0</v>
      </c>
      <c r="N1930" s="95" t="s">
        <v>61</v>
      </c>
      <c r="O1930" s="95" t="s">
        <v>14465</v>
      </c>
      <c r="P1930" s="76" t="s">
        <v>28</v>
      </c>
      <c r="R1930" s="76" t="s">
        <v>62</v>
      </c>
    </row>
    <row r="1931" spans="1:18" ht="16" x14ac:dyDescent="0.2">
      <c r="A1931" s="95" t="s">
        <v>14098</v>
      </c>
      <c r="B1931" s="95" t="s">
        <v>915</v>
      </c>
      <c r="C1931" s="44" t="s">
        <v>19</v>
      </c>
      <c r="D1931" s="76" t="s">
        <v>59</v>
      </c>
      <c r="E1931" s="95" t="s">
        <v>36</v>
      </c>
      <c r="F1931" s="95" t="s">
        <v>3230</v>
      </c>
      <c r="G1931" s="95" t="s">
        <v>49</v>
      </c>
      <c r="H1931" s="95" t="s">
        <v>75</v>
      </c>
      <c r="I1931" s="135" t="s">
        <v>14467</v>
      </c>
      <c r="J1931" s="136" t="str">
        <f>LEFT(DLILibrary[[#This Row],[DLI]], 3)</f>
        <v>DLI</v>
      </c>
      <c r="K1931" s="137">
        <v>30</v>
      </c>
      <c r="L1931" s="121">
        <f>IF(DLILibrary[[#This Row],[DLI/DLR]]="DLI",IF(J1932="DLR",0,DLILibrary[[#This Row],[Value of DLI (in mln)]]),DLILibrary[[#This Row],[Value of DLI (in mln)]])</f>
        <v>0</v>
      </c>
      <c r="M1931" s="239">
        <f>IF(DLILibrary[[#This Row],[DLI/DLR]]="DLI",DLILibrary[[#This Row],[Value of DLI (in mln)]]/(VLOOKUP(DLILibrary[[#This Row],[Project ID]],'RBF Projects'!A:U,12,FALSE)),0)</f>
        <v>6.25E-2</v>
      </c>
      <c r="N1931" s="95" t="s">
        <v>61</v>
      </c>
      <c r="O1931" s="138" t="s">
        <v>2759</v>
      </c>
      <c r="P1931" s="76" t="s">
        <v>28</v>
      </c>
      <c r="Q1931" s="95" t="s">
        <v>14474</v>
      </c>
      <c r="R1931" s="76" t="s">
        <v>62</v>
      </c>
    </row>
    <row r="1932" spans="1:18" ht="16" x14ac:dyDescent="0.2">
      <c r="A1932" s="95" t="s">
        <v>14098</v>
      </c>
      <c r="B1932" s="95" t="s">
        <v>915</v>
      </c>
      <c r="C1932" s="44" t="s">
        <v>19</v>
      </c>
      <c r="D1932" s="76" t="s">
        <v>59</v>
      </c>
      <c r="E1932" s="95" t="s">
        <v>36</v>
      </c>
      <c r="F1932" s="95" t="s">
        <v>3230</v>
      </c>
      <c r="G1932" s="95" t="s">
        <v>49</v>
      </c>
      <c r="H1932" s="95" t="s">
        <v>75</v>
      </c>
      <c r="I1932" s="45" t="s">
        <v>14470</v>
      </c>
      <c r="J1932" s="136" t="str">
        <f>LEFT(DLILibrary[[#This Row],[DLI]], 3)</f>
        <v>DLR</v>
      </c>
      <c r="K1932" s="121">
        <v>10</v>
      </c>
      <c r="L1932" s="121">
        <f>IF(DLILibrary[[#This Row],[DLI/DLR]]="DLI",IF(J1933="DLR",0,DLILibrary[[#This Row],[Value of DLI (in mln)]]),DLILibrary[[#This Row],[Value of DLI (in mln)]])</f>
        <v>10</v>
      </c>
      <c r="M1932" s="239">
        <f>IF(DLILibrary[[#This Row],[DLI/DLR]]="DLI",DLILibrary[[#This Row],[Value of DLI (in mln)]]/(VLOOKUP(DLILibrary[[#This Row],[Project ID]],'RBF Projects'!A:U,12,FALSE)),0)</f>
        <v>0</v>
      </c>
      <c r="N1932" s="95" t="s">
        <v>61</v>
      </c>
      <c r="O1932" s="95" t="s">
        <v>14468</v>
      </c>
      <c r="P1932" s="76" t="s">
        <v>28</v>
      </c>
      <c r="R1932" s="76" t="s">
        <v>62</v>
      </c>
    </row>
    <row r="1933" spans="1:18" ht="16" x14ac:dyDescent="0.2">
      <c r="A1933" s="95" t="s">
        <v>14098</v>
      </c>
      <c r="B1933" s="95" t="s">
        <v>915</v>
      </c>
      <c r="C1933" s="44" t="s">
        <v>19</v>
      </c>
      <c r="D1933" s="76" t="s">
        <v>59</v>
      </c>
      <c r="E1933" s="95" t="s">
        <v>36</v>
      </c>
      <c r="F1933" s="95" t="s">
        <v>3230</v>
      </c>
      <c r="G1933" s="95" t="s">
        <v>49</v>
      </c>
      <c r="H1933" s="95" t="s">
        <v>75</v>
      </c>
      <c r="I1933" s="45" t="s">
        <v>14469</v>
      </c>
      <c r="J1933" s="136" t="str">
        <f>LEFT(DLILibrary[[#This Row],[DLI]], 3)</f>
        <v>DLR</v>
      </c>
      <c r="K1933" s="121">
        <v>10</v>
      </c>
      <c r="L1933" s="121">
        <f>IF(DLILibrary[[#This Row],[DLI/DLR]]="DLI",IF(J1934="DLR",0,DLILibrary[[#This Row],[Value of DLI (in mln)]]),DLILibrary[[#This Row],[Value of DLI (in mln)]])</f>
        <v>10</v>
      </c>
      <c r="M1933" s="239">
        <f>IF(DLILibrary[[#This Row],[DLI/DLR]]="DLI",DLILibrary[[#This Row],[Value of DLI (in mln)]]/(VLOOKUP(DLILibrary[[#This Row],[Project ID]],'RBF Projects'!A:U,12,FALSE)),0)</f>
        <v>0</v>
      </c>
      <c r="N1933" s="95" t="s">
        <v>61</v>
      </c>
      <c r="O1933" s="95" t="s">
        <v>14471</v>
      </c>
      <c r="P1933" s="76" t="s">
        <v>28</v>
      </c>
      <c r="R1933" s="76" t="s">
        <v>62</v>
      </c>
    </row>
    <row r="1934" spans="1:18" ht="16" x14ac:dyDescent="0.2">
      <c r="A1934" s="95" t="s">
        <v>14098</v>
      </c>
      <c r="B1934" s="95" t="s">
        <v>915</v>
      </c>
      <c r="C1934" s="44" t="s">
        <v>19</v>
      </c>
      <c r="D1934" s="76" t="s">
        <v>59</v>
      </c>
      <c r="E1934" s="95" t="s">
        <v>36</v>
      </c>
      <c r="F1934" s="95" t="s">
        <v>3230</v>
      </c>
      <c r="G1934" s="95" t="s">
        <v>49</v>
      </c>
      <c r="H1934" s="95" t="s">
        <v>75</v>
      </c>
      <c r="I1934" s="45" t="s">
        <v>14472</v>
      </c>
      <c r="J1934" s="136" t="str">
        <f>LEFT(DLILibrary[[#This Row],[DLI]], 3)</f>
        <v>DLR</v>
      </c>
      <c r="K1934" s="121">
        <v>10</v>
      </c>
      <c r="L1934" s="121">
        <f>IF(DLILibrary[[#This Row],[DLI/DLR]]="DLI",IF(J1935="DLR",0,DLILibrary[[#This Row],[Value of DLI (in mln)]]),DLILibrary[[#This Row],[Value of DLI (in mln)]])</f>
        <v>10</v>
      </c>
      <c r="M1934" s="239">
        <f>IF(DLILibrary[[#This Row],[DLI/DLR]]="DLI",DLILibrary[[#This Row],[Value of DLI (in mln)]]/(VLOOKUP(DLILibrary[[#This Row],[Project ID]],'RBF Projects'!A:U,12,FALSE)),0)</f>
        <v>0</v>
      </c>
      <c r="N1934" s="95" t="s">
        <v>61</v>
      </c>
      <c r="O1934" s="95" t="s">
        <v>14473</v>
      </c>
      <c r="P1934" s="76" t="s">
        <v>28</v>
      </c>
      <c r="R1934" s="76" t="s">
        <v>62</v>
      </c>
    </row>
    <row r="1935" spans="1:18" ht="16" x14ac:dyDescent="0.2">
      <c r="A1935" s="95" t="s">
        <v>14098</v>
      </c>
      <c r="B1935" s="95" t="s">
        <v>915</v>
      </c>
      <c r="C1935" s="44" t="s">
        <v>19</v>
      </c>
      <c r="D1935" s="76" t="s">
        <v>59</v>
      </c>
      <c r="E1935" s="95" t="s">
        <v>36</v>
      </c>
      <c r="F1935" s="95" t="s">
        <v>3230</v>
      </c>
      <c r="G1935" s="95" t="s">
        <v>49</v>
      </c>
      <c r="H1935" s="95" t="s">
        <v>74</v>
      </c>
      <c r="I1935" s="135" t="s">
        <v>14539</v>
      </c>
      <c r="J1935" s="136" t="str">
        <f>LEFT(DLILibrary[[#This Row],[DLI]], 3)</f>
        <v>DLI</v>
      </c>
      <c r="K1935" s="137">
        <v>60</v>
      </c>
      <c r="L1935" s="121">
        <f>IF(DLILibrary[[#This Row],[DLI/DLR]]="DLI",IF(J1936="DLR",0,DLILibrary[[#This Row],[Value of DLI (in mln)]]),DLILibrary[[#This Row],[Value of DLI (in mln)]])</f>
        <v>0</v>
      </c>
      <c r="M1935" s="239">
        <f>IF(DLILibrary[[#This Row],[DLI/DLR]]="DLI",DLILibrary[[#This Row],[Value of DLI (in mln)]]/(VLOOKUP(DLILibrary[[#This Row],[Project ID]],'RBF Projects'!A:U,12,FALSE)),0)</f>
        <v>0.125</v>
      </c>
      <c r="N1935" s="95" t="s">
        <v>61</v>
      </c>
      <c r="O1935" s="138" t="s">
        <v>2759</v>
      </c>
      <c r="P1935" s="76" t="s">
        <v>28</v>
      </c>
      <c r="Q1935" s="95" t="s">
        <v>14480</v>
      </c>
      <c r="R1935" s="76" t="s">
        <v>62</v>
      </c>
    </row>
    <row r="1936" spans="1:18" ht="16" x14ac:dyDescent="0.2">
      <c r="A1936" s="95" t="s">
        <v>14098</v>
      </c>
      <c r="B1936" s="95" t="s">
        <v>915</v>
      </c>
      <c r="C1936" s="44" t="s">
        <v>19</v>
      </c>
      <c r="D1936" s="76" t="s">
        <v>59</v>
      </c>
      <c r="E1936" s="95" t="s">
        <v>36</v>
      </c>
      <c r="F1936" s="95" t="s">
        <v>3230</v>
      </c>
      <c r="G1936" s="95" t="s">
        <v>49</v>
      </c>
      <c r="H1936" s="95" t="s">
        <v>74</v>
      </c>
      <c r="I1936" s="45" t="s">
        <v>14475</v>
      </c>
      <c r="J1936" s="136" t="str">
        <f>LEFT(DLILibrary[[#This Row],[DLI]], 3)</f>
        <v>DLR</v>
      </c>
      <c r="K1936" s="121">
        <v>20</v>
      </c>
      <c r="L1936" s="121">
        <f>IF(DLILibrary[[#This Row],[DLI/DLR]]="DLI",IF(J1937="DLR",0,DLILibrary[[#This Row],[Value of DLI (in mln)]]),DLILibrary[[#This Row],[Value of DLI (in mln)]])</f>
        <v>20</v>
      </c>
      <c r="M1936" s="239">
        <f>IF(DLILibrary[[#This Row],[DLI/DLR]]="DLI",DLILibrary[[#This Row],[Value of DLI (in mln)]]/(VLOOKUP(DLILibrary[[#This Row],[Project ID]],'RBF Projects'!A:U,12,FALSE)),0)</f>
        <v>0</v>
      </c>
      <c r="N1936" s="95" t="s">
        <v>61</v>
      </c>
      <c r="O1936" s="95" t="s">
        <v>14455</v>
      </c>
      <c r="P1936" s="76" t="s">
        <v>28</v>
      </c>
      <c r="R1936" s="76" t="s">
        <v>62</v>
      </c>
    </row>
    <row r="1937" spans="1:18" ht="16" x14ac:dyDescent="0.2">
      <c r="A1937" s="95" t="s">
        <v>14098</v>
      </c>
      <c r="B1937" s="95" t="s">
        <v>915</v>
      </c>
      <c r="C1937" s="44" t="s">
        <v>19</v>
      </c>
      <c r="D1937" s="76" t="s">
        <v>59</v>
      </c>
      <c r="E1937" s="95" t="s">
        <v>36</v>
      </c>
      <c r="F1937" s="95" t="s">
        <v>3230</v>
      </c>
      <c r="G1937" s="95" t="s">
        <v>49</v>
      </c>
      <c r="H1937" s="95" t="s">
        <v>74</v>
      </c>
      <c r="I1937" s="45" t="s">
        <v>14476</v>
      </c>
      <c r="J1937" s="136" t="str">
        <f>LEFT(DLILibrary[[#This Row],[DLI]], 3)</f>
        <v>DLR</v>
      </c>
      <c r="K1937" s="121">
        <v>20</v>
      </c>
      <c r="L1937" s="121">
        <f>IF(DLILibrary[[#This Row],[DLI/DLR]]="DLI",IF(J1938="DLR",0,DLILibrary[[#This Row],[Value of DLI (in mln)]]),DLILibrary[[#This Row],[Value of DLI (in mln)]])</f>
        <v>20</v>
      </c>
      <c r="M1937" s="239">
        <f>IF(DLILibrary[[#This Row],[DLI/DLR]]="DLI",DLILibrary[[#This Row],[Value of DLI (in mln)]]/(VLOOKUP(DLILibrary[[#This Row],[Project ID]],'RBF Projects'!A:U,12,FALSE)),0)</f>
        <v>0</v>
      </c>
      <c r="N1937" s="95" t="s">
        <v>61</v>
      </c>
      <c r="O1937" s="95" t="s">
        <v>14477</v>
      </c>
      <c r="P1937" s="76" t="s">
        <v>28</v>
      </c>
      <c r="R1937" s="76" t="s">
        <v>62</v>
      </c>
    </row>
    <row r="1938" spans="1:18" ht="16" x14ac:dyDescent="0.2">
      <c r="A1938" s="95" t="s">
        <v>14098</v>
      </c>
      <c r="B1938" s="95" t="s">
        <v>915</v>
      </c>
      <c r="C1938" s="44" t="s">
        <v>19</v>
      </c>
      <c r="D1938" s="76" t="s">
        <v>59</v>
      </c>
      <c r="E1938" s="95" t="s">
        <v>36</v>
      </c>
      <c r="F1938" s="95" t="s">
        <v>3230</v>
      </c>
      <c r="G1938" s="95" t="s">
        <v>49</v>
      </c>
      <c r="H1938" s="95" t="s">
        <v>74</v>
      </c>
      <c r="I1938" s="45" t="s">
        <v>14479</v>
      </c>
      <c r="J1938" s="136" t="str">
        <f>LEFT(DLILibrary[[#This Row],[DLI]], 3)</f>
        <v>DLR</v>
      </c>
      <c r="K1938" s="121">
        <v>20</v>
      </c>
      <c r="L1938" s="121">
        <f>IF(DLILibrary[[#This Row],[DLI/DLR]]="DLI",IF(J1939="DLR",0,DLILibrary[[#This Row],[Value of DLI (in mln)]]),DLILibrary[[#This Row],[Value of DLI (in mln)]])</f>
        <v>20</v>
      </c>
      <c r="M1938" s="239">
        <f>IF(DLILibrary[[#This Row],[DLI/DLR]]="DLI",DLILibrary[[#This Row],[Value of DLI (in mln)]]/(VLOOKUP(DLILibrary[[#This Row],[Project ID]],'RBF Projects'!A:U,12,FALSE)),0)</f>
        <v>0</v>
      </c>
      <c r="N1938" s="95" t="s">
        <v>61</v>
      </c>
      <c r="O1938" s="95" t="s">
        <v>14478</v>
      </c>
      <c r="P1938" s="76" t="s">
        <v>28</v>
      </c>
      <c r="R1938" s="76" t="s">
        <v>62</v>
      </c>
    </row>
    <row r="1939" spans="1:18" ht="16" x14ac:dyDescent="0.2">
      <c r="A1939" s="95" t="s">
        <v>14098</v>
      </c>
      <c r="B1939" s="95" t="s">
        <v>915</v>
      </c>
      <c r="C1939" s="44" t="s">
        <v>19</v>
      </c>
      <c r="D1939" s="76" t="s">
        <v>59</v>
      </c>
      <c r="E1939" s="95" t="s">
        <v>36</v>
      </c>
      <c r="F1939" s="95" t="s">
        <v>3230</v>
      </c>
      <c r="G1939" s="95" t="s">
        <v>3293</v>
      </c>
      <c r="H1939" s="95" t="s">
        <v>75</v>
      </c>
      <c r="I1939" s="135" t="s">
        <v>14481</v>
      </c>
      <c r="J1939" s="136" t="str">
        <f>LEFT(DLILibrary[[#This Row],[DLI]], 3)</f>
        <v>DLI</v>
      </c>
      <c r="K1939" s="137">
        <v>10</v>
      </c>
      <c r="L1939" s="121">
        <f>IF(DLILibrary[[#This Row],[DLI/DLR]]="DLI",IF(J1940="DLR",0,DLILibrary[[#This Row],[Value of DLI (in mln)]]),DLILibrary[[#This Row],[Value of DLI (in mln)]])</f>
        <v>0</v>
      </c>
      <c r="M1939" s="239">
        <f>IF(DLILibrary[[#This Row],[DLI/DLR]]="DLI",DLILibrary[[#This Row],[Value of DLI (in mln)]]/(VLOOKUP(DLILibrary[[#This Row],[Project ID]],'RBF Projects'!A:U,12,FALSE)),0)</f>
        <v>2.0833333333333332E-2</v>
      </c>
      <c r="N1939" s="95" t="s">
        <v>62</v>
      </c>
      <c r="O1939" s="138" t="s">
        <v>2759</v>
      </c>
      <c r="P1939" s="76" t="s">
        <v>28</v>
      </c>
      <c r="Q1939" s="95" t="s">
        <v>14486</v>
      </c>
      <c r="R1939" s="76" t="s">
        <v>62</v>
      </c>
    </row>
    <row r="1940" spans="1:18" ht="16" x14ac:dyDescent="0.2">
      <c r="A1940" s="95" t="s">
        <v>14098</v>
      </c>
      <c r="B1940" s="95" t="s">
        <v>915</v>
      </c>
      <c r="C1940" s="44" t="s">
        <v>19</v>
      </c>
      <c r="D1940" s="76" t="s">
        <v>59</v>
      </c>
      <c r="E1940" s="95" t="s">
        <v>36</v>
      </c>
      <c r="F1940" s="95" t="s">
        <v>3230</v>
      </c>
      <c r="G1940" s="95" t="s">
        <v>3293</v>
      </c>
      <c r="H1940" s="95" t="s">
        <v>75</v>
      </c>
      <c r="I1940" s="45" t="s">
        <v>14482</v>
      </c>
      <c r="J1940" s="136" t="str">
        <f>LEFT(DLILibrary[[#This Row],[DLI]], 3)</f>
        <v>DLR</v>
      </c>
      <c r="K1940" s="121">
        <v>3</v>
      </c>
      <c r="L1940" s="121">
        <f>IF(DLILibrary[[#This Row],[DLI/DLR]]="DLI",IF(J1941="DLR",0,DLILibrary[[#This Row],[Value of DLI (in mln)]]),DLILibrary[[#This Row],[Value of DLI (in mln)]])</f>
        <v>3</v>
      </c>
      <c r="M1940" s="239">
        <f>IF(DLILibrary[[#This Row],[DLI/DLR]]="DLI",DLILibrary[[#This Row],[Value of DLI (in mln)]]/(VLOOKUP(DLILibrary[[#This Row],[Project ID]],'RBF Projects'!A:U,12,FALSE)),0)</f>
        <v>0</v>
      </c>
      <c r="N1940" s="95" t="s">
        <v>62</v>
      </c>
      <c r="O1940" s="95" t="s">
        <v>14483</v>
      </c>
      <c r="P1940" s="76" t="s">
        <v>28</v>
      </c>
      <c r="R1940" s="76" t="s">
        <v>62</v>
      </c>
    </row>
    <row r="1941" spans="1:18" ht="16" x14ac:dyDescent="0.2">
      <c r="A1941" s="95" t="s">
        <v>14098</v>
      </c>
      <c r="B1941" s="95" t="s">
        <v>915</v>
      </c>
      <c r="C1941" s="44" t="s">
        <v>19</v>
      </c>
      <c r="D1941" s="76" t="s">
        <v>59</v>
      </c>
      <c r="E1941" s="95" t="s">
        <v>36</v>
      </c>
      <c r="F1941" s="95" t="s">
        <v>3230</v>
      </c>
      <c r="G1941" s="95" t="s">
        <v>3293</v>
      </c>
      <c r="H1941" s="95" t="s">
        <v>75</v>
      </c>
      <c r="I1941" s="45" t="s">
        <v>14484</v>
      </c>
      <c r="J1941" s="136" t="str">
        <f>LEFT(DLILibrary[[#This Row],[DLI]], 3)</f>
        <v>DLR</v>
      </c>
      <c r="K1941" s="121">
        <v>7</v>
      </c>
      <c r="L1941" s="121">
        <f>IF(DLILibrary[[#This Row],[DLI/DLR]]="DLI",IF(J1942="DLR",0,DLILibrary[[#This Row],[Value of DLI (in mln)]]),DLILibrary[[#This Row],[Value of DLI (in mln)]])</f>
        <v>7</v>
      </c>
      <c r="M1941" s="239">
        <f>IF(DLILibrary[[#This Row],[DLI/DLR]]="DLI",DLILibrary[[#This Row],[Value of DLI (in mln)]]/(VLOOKUP(DLILibrary[[#This Row],[Project ID]],'RBF Projects'!A:U,12,FALSE)),0)</f>
        <v>0</v>
      </c>
      <c r="N1941" s="95" t="s">
        <v>62</v>
      </c>
      <c r="O1941" s="95" t="s">
        <v>14485</v>
      </c>
      <c r="P1941" s="76" t="s">
        <v>28</v>
      </c>
      <c r="R1941" s="76" t="s">
        <v>62</v>
      </c>
    </row>
    <row r="1942" spans="1:18" ht="16" x14ac:dyDescent="0.2">
      <c r="A1942" s="95" t="s">
        <v>14098</v>
      </c>
      <c r="B1942" s="95" t="s">
        <v>915</v>
      </c>
      <c r="C1942" s="44" t="s">
        <v>19</v>
      </c>
      <c r="D1942" s="76" t="s">
        <v>59</v>
      </c>
      <c r="E1942" s="95" t="s">
        <v>36</v>
      </c>
      <c r="F1942" s="95" t="s">
        <v>2810</v>
      </c>
      <c r="G1942" s="95" t="s">
        <v>2819</v>
      </c>
      <c r="H1942" s="95" t="s">
        <v>74</v>
      </c>
      <c r="I1942" s="135" t="s">
        <v>14487</v>
      </c>
      <c r="J1942" s="136" t="str">
        <f>LEFT(DLILibrary[[#This Row],[DLI]], 3)</f>
        <v>DLI</v>
      </c>
      <c r="K1942" s="137">
        <v>30</v>
      </c>
      <c r="L1942" s="121">
        <f>IF(DLILibrary[[#This Row],[DLI/DLR]]="DLI",IF(J1943="DLR",0,DLILibrary[[#This Row],[Value of DLI (in mln)]]),DLILibrary[[#This Row],[Value of DLI (in mln)]])</f>
        <v>0</v>
      </c>
      <c r="M1942" s="239">
        <f>IF(DLILibrary[[#This Row],[DLI/DLR]]="DLI",DLILibrary[[#This Row],[Value of DLI (in mln)]]/(VLOOKUP(DLILibrary[[#This Row],[Project ID]],'RBF Projects'!A:U,12,FALSE)),0)</f>
        <v>6.25E-2</v>
      </c>
      <c r="N1942" s="95" t="s">
        <v>61</v>
      </c>
      <c r="O1942" s="138" t="s">
        <v>2759</v>
      </c>
      <c r="P1942" s="76" t="s">
        <v>28</v>
      </c>
      <c r="Q1942" s="95" t="s">
        <v>14490</v>
      </c>
      <c r="R1942" s="76" t="s">
        <v>62</v>
      </c>
    </row>
    <row r="1943" spans="1:18" ht="16" x14ac:dyDescent="0.2">
      <c r="A1943" s="95" t="s">
        <v>14098</v>
      </c>
      <c r="B1943" s="95" t="s">
        <v>915</v>
      </c>
      <c r="C1943" s="44" t="s">
        <v>19</v>
      </c>
      <c r="D1943" s="76" t="s">
        <v>59</v>
      </c>
      <c r="E1943" s="95" t="s">
        <v>36</v>
      </c>
      <c r="F1943" s="95" t="s">
        <v>2810</v>
      </c>
      <c r="G1943" s="95" t="s">
        <v>2819</v>
      </c>
      <c r="H1943" s="95" t="s">
        <v>74</v>
      </c>
      <c r="I1943" s="45" t="s">
        <v>14488</v>
      </c>
      <c r="J1943" s="136" t="str">
        <f>LEFT(DLILibrary[[#This Row],[DLI]], 3)</f>
        <v>DLR</v>
      </c>
      <c r="K1943" s="121">
        <v>6</v>
      </c>
      <c r="L1943" s="121">
        <f>IF(DLILibrary[[#This Row],[DLI/DLR]]="DLI",IF(J1944="DLR",0,DLILibrary[[#This Row],[Value of DLI (in mln)]]),DLILibrary[[#This Row],[Value of DLI (in mln)]])</f>
        <v>6</v>
      </c>
      <c r="M1943" s="239">
        <f>IF(DLILibrary[[#This Row],[DLI/DLR]]="DLI",DLILibrary[[#This Row],[Value of DLI (in mln)]]/(VLOOKUP(DLILibrary[[#This Row],[Project ID]],'RBF Projects'!A:U,12,FALSE)),0)</f>
        <v>0</v>
      </c>
      <c r="N1943" s="95" t="s">
        <v>61</v>
      </c>
      <c r="O1943" s="95" t="s">
        <v>14489</v>
      </c>
      <c r="P1943" s="76" t="s">
        <v>28</v>
      </c>
      <c r="R1943" s="76" t="s">
        <v>62</v>
      </c>
    </row>
    <row r="1944" spans="1:18" ht="16" x14ac:dyDescent="0.2">
      <c r="A1944" s="95" t="s">
        <v>14098</v>
      </c>
      <c r="B1944" s="95" t="s">
        <v>915</v>
      </c>
      <c r="C1944" s="44" t="s">
        <v>19</v>
      </c>
      <c r="D1944" s="76" t="s">
        <v>59</v>
      </c>
      <c r="E1944" s="95" t="s">
        <v>36</v>
      </c>
      <c r="F1944" s="95" t="s">
        <v>2810</v>
      </c>
      <c r="G1944" s="95" t="s">
        <v>2819</v>
      </c>
      <c r="H1944" s="95" t="s">
        <v>74</v>
      </c>
      <c r="I1944" s="45" t="s">
        <v>14492</v>
      </c>
      <c r="J1944" s="136" t="str">
        <f>LEFT(DLILibrary[[#This Row],[DLI]], 3)</f>
        <v>DLR</v>
      </c>
      <c r="K1944" s="121">
        <v>12</v>
      </c>
      <c r="L1944" s="121">
        <f>IF(DLILibrary[[#This Row],[DLI/DLR]]="DLI",IF(J1945="DLR",0,DLILibrary[[#This Row],[Value of DLI (in mln)]]),DLILibrary[[#This Row],[Value of DLI (in mln)]])</f>
        <v>12</v>
      </c>
      <c r="M1944" s="239">
        <f>IF(DLILibrary[[#This Row],[DLI/DLR]]="DLI",DLILibrary[[#This Row],[Value of DLI (in mln)]]/(VLOOKUP(DLILibrary[[#This Row],[Project ID]],'RBF Projects'!A:U,12,FALSE)),0)</f>
        <v>0</v>
      </c>
      <c r="N1944" s="95" t="s">
        <v>61</v>
      </c>
      <c r="O1944" s="95" t="s">
        <v>14491</v>
      </c>
      <c r="P1944" s="76" t="s">
        <v>28</v>
      </c>
      <c r="R1944" s="76" t="s">
        <v>62</v>
      </c>
    </row>
    <row r="1945" spans="1:18" ht="16" x14ac:dyDescent="0.2">
      <c r="A1945" s="95" t="s">
        <v>14098</v>
      </c>
      <c r="B1945" s="95" t="s">
        <v>915</v>
      </c>
      <c r="C1945" s="44" t="s">
        <v>19</v>
      </c>
      <c r="D1945" s="76" t="s">
        <v>59</v>
      </c>
      <c r="E1945" s="95" t="s">
        <v>36</v>
      </c>
      <c r="F1945" s="95" t="s">
        <v>2810</v>
      </c>
      <c r="G1945" s="95" t="s">
        <v>2819</v>
      </c>
      <c r="H1945" s="95" t="s">
        <v>74</v>
      </c>
      <c r="I1945" s="45" t="s">
        <v>14493</v>
      </c>
      <c r="J1945" s="136" t="str">
        <f>LEFT(DLILibrary[[#This Row],[DLI]], 3)</f>
        <v>DLR</v>
      </c>
      <c r="K1945" s="121">
        <v>12</v>
      </c>
      <c r="L1945" s="121">
        <f>IF(DLILibrary[[#This Row],[DLI/DLR]]="DLI",IF(J1946="DLR",0,DLILibrary[[#This Row],[Value of DLI (in mln)]]),DLILibrary[[#This Row],[Value of DLI (in mln)]])</f>
        <v>12</v>
      </c>
      <c r="M1945" s="239">
        <f>IF(DLILibrary[[#This Row],[DLI/DLR]]="DLI",DLILibrary[[#This Row],[Value of DLI (in mln)]]/(VLOOKUP(DLILibrary[[#This Row],[Project ID]],'RBF Projects'!A:U,12,FALSE)),0)</f>
        <v>0</v>
      </c>
      <c r="N1945" s="95" t="s">
        <v>61</v>
      </c>
      <c r="O1945" s="95" t="s">
        <v>14491</v>
      </c>
      <c r="P1945" s="76" t="s">
        <v>28</v>
      </c>
      <c r="R1945" s="76" t="s">
        <v>62</v>
      </c>
    </row>
    <row r="1946" spans="1:18" ht="16" x14ac:dyDescent="0.2">
      <c r="A1946" s="95" t="s">
        <v>14098</v>
      </c>
      <c r="B1946" s="95" t="s">
        <v>915</v>
      </c>
      <c r="C1946" s="44" t="s">
        <v>19</v>
      </c>
      <c r="D1946" s="76" t="s">
        <v>59</v>
      </c>
      <c r="E1946" s="95" t="s">
        <v>36</v>
      </c>
      <c r="F1946" s="95" t="s">
        <v>2810</v>
      </c>
      <c r="G1946" s="95" t="s">
        <v>2815</v>
      </c>
      <c r="H1946" s="95" t="s">
        <v>78</v>
      </c>
      <c r="I1946" s="136" t="s">
        <v>14494</v>
      </c>
      <c r="J1946" s="136" t="str">
        <f>LEFT(DLILibrary[[#This Row],[DLI]], 3)</f>
        <v>DLI</v>
      </c>
      <c r="K1946" s="137">
        <v>30</v>
      </c>
      <c r="L1946" s="121">
        <f>IF(DLILibrary[[#This Row],[DLI/DLR]]="DLI",IF(J1947="DLR",0,DLILibrary[[#This Row],[Value of DLI (in mln)]]),DLILibrary[[#This Row],[Value of DLI (in mln)]])</f>
        <v>0</v>
      </c>
      <c r="M1946" s="239">
        <f>IF(DLILibrary[[#This Row],[DLI/DLR]]="DLI",DLILibrary[[#This Row],[Value of DLI (in mln)]]/(VLOOKUP(DLILibrary[[#This Row],[Project ID]],'RBF Projects'!A:U,12,FALSE)),0)</f>
        <v>6.25E-2</v>
      </c>
      <c r="N1946" s="95" t="s">
        <v>61</v>
      </c>
      <c r="O1946" s="138" t="s">
        <v>2759</v>
      </c>
      <c r="P1946" s="76" t="s">
        <v>28</v>
      </c>
      <c r="R1946" s="76" t="s">
        <v>62</v>
      </c>
    </row>
    <row r="1947" spans="1:18" ht="16" x14ac:dyDescent="0.2">
      <c r="A1947" s="95" t="s">
        <v>14098</v>
      </c>
      <c r="B1947" s="95" t="s">
        <v>915</v>
      </c>
      <c r="C1947" s="44" t="s">
        <v>19</v>
      </c>
      <c r="D1947" s="76" t="s">
        <v>59</v>
      </c>
      <c r="E1947" s="95" t="s">
        <v>36</v>
      </c>
      <c r="F1947" s="95" t="s">
        <v>2810</v>
      </c>
      <c r="G1947" s="95" t="s">
        <v>2815</v>
      </c>
      <c r="H1947" s="95" t="s">
        <v>78</v>
      </c>
      <c r="I1947" s="45" t="s">
        <v>14495</v>
      </c>
      <c r="J1947" s="136" t="str">
        <f>LEFT(DLILibrary[[#This Row],[DLI]], 3)</f>
        <v>DLR</v>
      </c>
      <c r="K1947" s="121">
        <v>11.25</v>
      </c>
      <c r="L1947" s="121">
        <f>IF(DLILibrary[[#This Row],[DLI/DLR]]="DLI",IF(J1948="DLR",0,DLILibrary[[#This Row],[Value of DLI (in mln)]]),DLILibrary[[#This Row],[Value of DLI (in mln)]])</f>
        <v>11.25</v>
      </c>
      <c r="M1947" s="239">
        <f>IF(DLILibrary[[#This Row],[DLI/DLR]]="DLI",DLILibrary[[#This Row],[Value of DLI (in mln)]]/(VLOOKUP(DLILibrary[[#This Row],[Project ID]],'RBF Projects'!A:U,12,FALSE)),0)</f>
        <v>0</v>
      </c>
      <c r="N1947" s="95" t="s">
        <v>61</v>
      </c>
      <c r="O1947" s="95" t="s">
        <v>14496</v>
      </c>
      <c r="P1947" s="76" t="s">
        <v>28</v>
      </c>
      <c r="R1947" s="76" t="s">
        <v>62</v>
      </c>
    </row>
    <row r="1948" spans="1:18" ht="16" x14ac:dyDescent="0.2">
      <c r="A1948" s="95" t="s">
        <v>14098</v>
      </c>
      <c r="B1948" s="95" t="s">
        <v>915</v>
      </c>
      <c r="C1948" s="44" t="s">
        <v>19</v>
      </c>
      <c r="D1948" s="76" t="s">
        <v>59</v>
      </c>
      <c r="E1948" s="95" t="s">
        <v>36</v>
      </c>
      <c r="F1948" s="95" t="s">
        <v>2810</v>
      </c>
      <c r="G1948" s="95" t="s">
        <v>2815</v>
      </c>
      <c r="H1948" s="95" t="s">
        <v>78</v>
      </c>
      <c r="I1948" s="45" t="s">
        <v>14497</v>
      </c>
      <c r="J1948" s="136" t="str">
        <f>LEFT(DLILibrary[[#This Row],[DLI]], 3)</f>
        <v>DLR</v>
      </c>
      <c r="K1948" s="121">
        <v>6.25</v>
      </c>
      <c r="L1948" s="121">
        <f>IF(DLILibrary[[#This Row],[DLI/DLR]]="DLI",IF(J1949="DLR",0,DLILibrary[[#This Row],[Value of DLI (in mln)]]),DLILibrary[[#This Row],[Value of DLI (in mln)]])</f>
        <v>6.25</v>
      </c>
      <c r="M1948" s="239">
        <f>IF(DLILibrary[[#This Row],[DLI/DLR]]="DLI",DLILibrary[[#This Row],[Value of DLI (in mln)]]/(VLOOKUP(DLILibrary[[#This Row],[Project ID]],'RBF Projects'!A:U,12,FALSE)),0)</f>
        <v>0</v>
      </c>
      <c r="N1948" s="95" t="s">
        <v>61</v>
      </c>
      <c r="O1948" s="95" t="s">
        <v>14498</v>
      </c>
      <c r="P1948" s="76" t="s">
        <v>28</v>
      </c>
      <c r="R1948" s="76" t="s">
        <v>62</v>
      </c>
    </row>
    <row r="1949" spans="1:18" ht="16" x14ac:dyDescent="0.2">
      <c r="A1949" s="95" t="s">
        <v>14098</v>
      </c>
      <c r="B1949" s="95" t="s">
        <v>915</v>
      </c>
      <c r="C1949" s="44" t="s">
        <v>19</v>
      </c>
      <c r="D1949" s="76" t="s">
        <v>59</v>
      </c>
      <c r="E1949" s="95" t="s">
        <v>36</v>
      </c>
      <c r="F1949" s="95" t="s">
        <v>2810</v>
      </c>
      <c r="G1949" s="95" t="s">
        <v>2815</v>
      </c>
      <c r="H1949" s="95" t="s">
        <v>78</v>
      </c>
      <c r="I1949" s="45" t="s">
        <v>14499</v>
      </c>
      <c r="J1949" s="136" t="str">
        <f>LEFT(DLILibrary[[#This Row],[DLI]], 3)</f>
        <v>DLR</v>
      </c>
      <c r="K1949" s="121">
        <v>12.5</v>
      </c>
      <c r="L1949" s="121">
        <f>IF(DLILibrary[[#This Row],[DLI/DLR]]="DLI",IF(J1950="DLR",0,DLILibrary[[#This Row],[Value of DLI (in mln)]]),DLILibrary[[#This Row],[Value of DLI (in mln)]])</f>
        <v>12.5</v>
      </c>
      <c r="M1949" s="239">
        <f>IF(DLILibrary[[#This Row],[DLI/DLR]]="DLI",DLILibrary[[#This Row],[Value of DLI (in mln)]]/(VLOOKUP(DLILibrary[[#This Row],[Project ID]],'RBF Projects'!A:U,12,FALSE)),0)</f>
        <v>0</v>
      </c>
      <c r="N1949" s="95" t="s">
        <v>61</v>
      </c>
      <c r="O1949" s="95" t="s">
        <v>14500</v>
      </c>
      <c r="P1949" s="76" t="s">
        <v>28</v>
      </c>
      <c r="R1949" s="76" t="s">
        <v>62</v>
      </c>
    </row>
    <row r="1950" spans="1:18" ht="16" x14ac:dyDescent="0.2">
      <c r="A1950" s="95" t="s">
        <v>14098</v>
      </c>
      <c r="B1950" s="95" t="s">
        <v>915</v>
      </c>
      <c r="C1950" s="44" t="s">
        <v>19</v>
      </c>
      <c r="D1950" s="76" t="s">
        <v>59</v>
      </c>
      <c r="E1950" s="95" t="s">
        <v>36</v>
      </c>
      <c r="F1950" s="95" t="s">
        <v>3238</v>
      </c>
      <c r="G1950" s="95" t="s">
        <v>3243</v>
      </c>
      <c r="H1950" s="95" t="s">
        <v>74</v>
      </c>
      <c r="I1950" s="135" t="s">
        <v>14501</v>
      </c>
      <c r="J1950" s="136" t="str">
        <f>LEFT(DLILibrary[[#This Row],[DLI]], 3)</f>
        <v>DLI</v>
      </c>
      <c r="K1950" s="137">
        <v>30</v>
      </c>
      <c r="L1950" s="121">
        <f>IF(DLILibrary[[#This Row],[DLI/DLR]]="DLI",IF(J1951="DLR",0,DLILibrary[[#This Row],[Value of DLI (in mln)]]),DLILibrary[[#This Row],[Value of DLI (in mln)]])</f>
        <v>0</v>
      </c>
      <c r="M1950" s="239">
        <f>IF(DLILibrary[[#This Row],[DLI/DLR]]="DLI",DLILibrary[[#This Row],[Value of DLI (in mln)]]/(VLOOKUP(DLILibrary[[#This Row],[Project ID]],'RBF Projects'!A:U,12,FALSE)),0)</f>
        <v>6.25E-2</v>
      </c>
      <c r="N1950" s="95" t="s">
        <v>61</v>
      </c>
      <c r="O1950" s="138" t="s">
        <v>2759</v>
      </c>
      <c r="P1950" s="76" t="s">
        <v>28</v>
      </c>
      <c r="Q1950" s="95" t="s">
        <v>14507</v>
      </c>
      <c r="R1950" s="76" t="s">
        <v>62</v>
      </c>
    </row>
    <row r="1951" spans="1:18" ht="16" x14ac:dyDescent="0.2">
      <c r="A1951" s="95" t="s">
        <v>14098</v>
      </c>
      <c r="B1951" s="95" t="s">
        <v>915</v>
      </c>
      <c r="C1951" s="44" t="s">
        <v>19</v>
      </c>
      <c r="D1951" s="76" t="s">
        <v>59</v>
      </c>
      <c r="E1951" s="95" t="s">
        <v>36</v>
      </c>
      <c r="F1951" s="95" t="s">
        <v>3238</v>
      </c>
      <c r="G1951" s="95" t="s">
        <v>3243</v>
      </c>
      <c r="H1951" s="95" t="s">
        <v>74</v>
      </c>
      <c r="I1951" s="95" t="s">
        <v>14503</v>
      </c>
      <c r="J1951" s="136" t="str">
        <f>LEFT(DLILibrary[[#This Row],[DLI]], 3)</f>
        <v>DLR</v>
      </c>
      <c r="K1951" s="121">
        <v>15</v>
      </c>
      <c r="L1951" s="121">
        <f>IF(DLILibrary[[#This Row],[DLI/DLR]]="DLI",IF(J1952="DLR",0,DLILibrary[[#This Row],[Value of DLI (in mln)]]),DLILibrary[[#This Row],[Value of DLI (in mln)]])</f>
        <v>15</v>
      </c>
      <c r="M1951" s="239">
        <f>IF(DLILibrary[[#This Row],[DLI/DLR]]="DLI",DLILibrary[[#This Row],[Value of DLI (in mln)]]/(VLOOKUP(DLILibrary[[#This Row],[Project ID]],'RBF Projects'!A:U,12,FALSE)),0)</f>
        <v>0</v>
      </c>
      <c r="N1951" s="95" t="s">
        <v>61</v>
      </c>
      <c r="O1951" s="76" t="s">
        <v>14502</v>
      </c>
      <c r="P1951" s="76" t="s">
        <v>28</v>
      </c>
      <c r="R1951" s="76" t="s">
        <v>62</v>
      </c>
    </row>
    <row r="1952" spans="1:18" ht="16" x14ac:dyDescent="0.2">
      <c r="A1952" s="95" t="s">
        <v>14098</v>
      </c>
      <c r="B1952" s="95" t="s">
        <v>915</v>
      </c>
      <c r="C1952" s="44" t="s">
        <v>19</v>
      </c>
      <c r="D1952" s="76" t="s">
        <v>59</v>
      </c>
      <c r="E1952" s="95" t="s">
        <v>36</v>
      </c>
      <c r="F1952" s="95" t="s">
        <v>3238</v>
      </c>
      <c r="G1952" s="95" t="s">
        <v>3243</v>
      </c>
      <c r="H1952" s="95" t="s">
        <v>74</v>
      </c>
      <c r="I1952" s="45" t="s">
        <v>14504</v>
      </c>
      <c r="J1952" s="136" t="str">
        <f>LEFT(DLILibrary[[#This Row],[DLI]], 3)</f>
        <v>DLR</v>
      </c>
      <c r="K1952" s="121">
        <v>15</v>
      </c>
      <c r="L1952" s="121">
        <f>IF(DLILibrary[[#This Row],[DLI/DLR]]="DLI",IF(J1953="DLR",0,DLILibrary[[#This Row],[Value of DLI (in mln)]]),DLILibrary[[#This Row],[Value of DLI (in mln)]])</f>
        <v>15</v>
      </c>
      <c r="M1952" s="239">
        <f>IF(DLILibrary[[#This Row],[DLI/DLR]]="DLI",DLILibrary[[#This Row],[Value of DLI (in mln)]]/(VLOOKUP(DLILibrary[[#This Row],[Project ID]],'RBF Projects'!A:U,12,FALSE)),0)</f>
        <v>0</v>
      </c>
      <c r="N1952" s="95" t="s">
        <v>61</v>
      </c>
      <c r="O1952" s="138" t="s">
        <v>14502</v>
      </c>
      <c r="P1952" s="76" t="s">
        <v>28</v>
      </c>
      <c r="R1952" s="76" t="s">
        <v>62</v>
      </c>
    </row>
    <row r="1953" spans="1:18" ht="16" x14ac:dyDescent="0.2">
      <c r="A1953" s="95" t="s">
        <v>14098</v>
      </c>
      <c r="B1953" s="95" t="s">
        <v>915</v>
      </c>
      <c r="C1953" s="44" t="s">
        <v>19</v>
      </c>
      <c r="D1953" s="76" t="s">
        <v>59</v>
      </c>
      <c r="E1953" s="95" t="s">
        <v>36</v>
      </c>
      <c r="F1953" s="95" t="s">
        <v>3236</v>
      </c>
      <c r="G1953" s="95" t="s">
        <v>3251</v>
      </c>
      <c r="H1953" s="95" t="s">
        <v>74</v>
      </c>
      <c r="I1953" s="135" t="s">
        <v>14505</v>
      </c>
      <c r="J1953" s="136" t="str">
        <f>LEFT(DLILibrary[[#This Row],[DLI]], 3)</f>
        <v>DLI</v>
      </c>
      <c r="K1953" s="137">
        <v>10</v>
      </c>
      <c r="L1953" s="121">
        <f>IF(DLILibrary[[#This Row],[DLI/DLR]]="DLI",IF(J1954="DLR",0,DLILibrary[[#This Row],[Value of DLI (in mln)]]),DLILibrary[[#This Row],[Value of DLI (in mln)]])</f>
        <v>0</v>
      </c>
      <c r="M1953" s="239">
        <f>IF(DLILibrary[[#This Row],[DLI/DLR]]="DLI",DLILibrary[[#This Row],[Value of DLI (in mln)]]/(VLOOKUP(DLILibrary[[#This Row],[Project ID]],'RBF Projects'!A:U,12,FALSE)),0)</f>
        <v>2.0833333333333332E-2</v>
      </c>
      <c r="N1953" s="95" t="s">
        <v>61</v>
      </c>
      <c r="O1953" s="138" t="s">
        <v>2759</v>
      </c>
      <c r="P1953" s="76" t="s">
        <v>28</v>
      </c>
      <c r="Q1953" s="95" t="s">
        <v>995</v>
      </c>
      <c r="R1953" s="76" t="s">
        <v>62</v>
      </c>
    </row>
    <row r="1954" spans="1:18" ht="16" x14ac:dyDescent="0.2">
      <c r="A1954" s="95" t="s">
        <v>14098</v>
      </c>
      <c r="B1954" s="95" t="s">
        <v>915</v>
      </c>
      <c r="C1954" s="44" t="s">
        <v>19</v>
      </c>
      <c r="D1954" s="76" t="s">
        <v>59</v>
      </c>
      <c r="E1954" s="95" t="s">
        <v>36</v>
      </c>
      <c r="F1954" s="95" t="s">
        <v>3236</v>
      </c>
      <c r="G1954" s="95" t="s">
        <v>3251</v>
      </c>
      <c r="H1954" s="95" t="s">
        <v>74</v>
      </c>
      <c r="I1954" s="45" t="s">
        <v>14506</v>
      </c>
      <c r="J1954" s="136" t="str">
        <f>LEFT(DLILibrary[[#This Row],[DLI]], 3)</f>
        <v>DLR</v>
      </c>
      <c r="K1954" s="121">
        <v>3</v>
      </c>
      <c r="L1954" s="121">
        <f>IF(DLILibrary[[#This Row],[DLI/DLR]]="DLI",IF(J1955="DLR",0,DLILibrary[[#This Row],[Value of DLI (in mln)]]),DLILibrary[[#This Row],[Value of DLI (in mln)]])</f>
        <v>3</v>
      </c>
      <c r="M1954" s="239">
        <f>IF(DLILibrary[[#This Row],[DLI/DLR]]="DLI",DLILibrary[[#This Row],[Value of DLI (in mln)]]/(VLOOKUP(DLILibrary[[#This Row],[Project ID]],'RBF Projects'!A:U,12,FALSE)),0)</f>
        <v>0</v>
      </c>
      <c r="N1954" s="95" t="s">
        <v>61</v>
      </c>
      <c r="O1954" s="95" t="s">
        <v>14483</v>
      </c>
      <c r="P1954" s="76" t="s">
        <v>28</v>
      </c>
      <c r="Q1954" s="95" t="s">
        <v>14520</v>
      </c>
      <c r="R1954" s="76" t="s">
        <v>62</v>
      </c>
    </row>
    <row r="1955" spans="1:18" ht="16" x14ac:dyDescent="0.2">
      <c r="A1955" s="95" t="s">
        <v>14098</v>
      </c>
      <c r="B1955" s="95" t="s">
        <v>915</v>
      </c>
      <c r="C1955" s="44" t="s">
        <v>19</v>
      </c>
      <c r="D1955" s="76" t="s">
        <v>59</v>
      </c>
      <c r="E1955" s="95" t="s">
        <v>36</v>
      </c>
      <c r="F1955" s="95" t="s">
        <v>3236</v>
      </c>
      <c r="G1955" s="95" t="s">
        <v>3251</v>
      </c>
      <c r="H1955" s="95" t="s">
        <v>74</v>
      </c>
      <c r="I1955" s="95" t="s">
        <v>14508</v>
      </c>
      <c r="J1955" s="136" t="str">
        <f>LEFT(DLILibrary[[#This Row],[DLI]], 3)</f>
        <v>DLR</v>
      </c>
      <c r="K1955" s="121">
        <v>3.5</v>
      </c>
      <c r="L1955" s="121">
        <f>IF(DLILibrary[[#This Row],[DLI/DLR]]="DLI",IF(J1956="DLR",0,DLILibrary[[#This Row],[Value of DLI (in mln)]]),DLILibrary[[#This Row],[Value of DLI (in mln)]])</f>
        <v>3.5</v>
      </c>
      <c r="M1955" s="239">
        <f>IF(DLILibrary[[#This Row],[DLI/DLR]]="DLI",DLILibrary[[#This Row],[Value of DLI (in mln)]]/(VLOOKUP(DLILibrary[[#This Row],[Project ID]],'RBF Projects'!A:U,12,FALSE)),0)</f>
        <v>0</v>
      </c>
      <c r="N1955" s="95" t="s">
        <v>61</v>
      </c>
      <c r="O1955" s="95" t="s">
        <v>14509</v>
      </c>
      <c r="P1955" s="76" t="s">
        <v>28</v>
      </c>
      <c r="Q1955" s="95" t="s">
        <v>14521</v>
      </c>
      <c r="R1955" s="76" t="s">
        <v>62</v>
      </c>
    </row>
    <row r="1956" spans="1:18" ht="16" x14ac:dyDescent="0.2">
      <c r="A1956" s="95" t="s">
        <v>14098</v>
      </c>
      <c r="B1956" s="95" t="s">
        <v>915</v>
      </c>
      <c r="C1956" s="44" t="s">
        <v>19</v>
      </c>
      <c r="D1956" s="76" t="s">
        <v>59</v>
      </c>
      <c r="E1956" s="95" t="s">
        <v>36</v>
      </c>
      <c r="F1956" s="95" t="s">
        <v>3236</v>
      </c>
      <c r="G1956" s="95" t="s">
        <v>3251</v>
      </c>
      <c r="H1956" s="95" t="s">
        <v>74</v>
      </c>
      <c r="I1956" s="45" t="s">
        <v>14511</v>
      </c>
      <c r="J1956" s="136" t="str">
        <f>LEFT(DLILibrary[[#This Row],[DLI]], 3)</f>
        <v>DLR</v>
      </c>
      <c r="K1956" s="121">
        <v>3.5</v>
      </c>
      <c r="L1956" s="121">
        <f>IF(DLILibrary[[#This Row],[DLI/DLR]]="DLI",IF(J1957="DLR",0,DLILibrary[[#This Row],[Value of DLI (in mln)]]),DLILibrary[[#This Row],[Value of DLI (in mln)]])</f>
        <v>3.5</v>
      </c>
      <c r="M1956" s="239">
        <f>IF(DLILibrary[[#This Row],[DLI/DLR]]="DLI",DLILibrary[[#This Row],[Value of DLI (in mln)]]/(VLOOKUP(DLILibrary[[#This Row],[Project ID]],'RBF Projects'!A:U,12,FALSE)),0)</f>
        <v>0</v>
      </c>
      <c r="N1956" s="95" t="s">
        <v>61</v>
      </c>
      <c r="O1956" s="95" t="s">
        <v>14510</v>
      </c>
      <c r="P1956" s="76" t="s">
        <v>28</v>
      </c>
      <c r="Q1956" s="95" t="s">
        <v>14521</v>
      </c>
      <c r="R1956" s="76" t="s">
        <v>62</v>
      </c>
    </row>
    <row r="1957" spans="1:18" ht="16" x14ac:dyDescent="0.2">
      <c r="A1957" s="95" t="s">
        <v>14098</v>
      </c>
      <c r="B1957" s="95" t="s">
        <v>915</v>
      </c>
      <c r="C1957" s="44" t="s">
        <v>19</v>
      </c>
      <c r="D1957" s="76" t="s">
        <v>59</v>
      </c>
      <c r="E1957" s="95" t="s">
        <v>36</v>
      </c>
      <c r="F1957" s="95" t="s">
        <v>3232</v>
      </c>
      <c r="G1957" s="95" t="s">
        <v>2831</v>
      </c>
      <c r="H1957" s="95" t="s">
        <v>75</v>
      </c>
      <c r="I1957" s="135" t="s">
        <v>14513</v>
      </c>
      <c r="J1957" s="136" t="str">
        <f>LEFT(DLILibrary[[#This Row],[DLI]], 3)</f>
        <v>DLI</v>
      </c>
      <c r="K1957" s="137">
        <v>15</v>
      </c>
      <c r="L1957" s="121">
        <f>IF(DLILibrary[[#This Row],[DLI/DLR]]="DLI",IF(J1958="DLR",0,DLILibrary[[#This Row],[Value of DLI (in mln)]]),DLILibrary[[#This Row],[Value of DLI (in mln)]])</f>
        <v>0</v>
      </c>
      <c r="M1957" s="239">
        <f>IF(DLILibrary[[#This Row],[DLI/DLR]]="DLI",DLILibrary[[#This Row],[Value of DLI (in mln)]]/(VLOOKUP(DLILibrary[[#This Row],[Project ID]],'RBF Projects'!A:U,12,FALSE)),0)</f>
        <v>3.125E-2</v>
      </c>
      <c r="N1957" s="95" t="s">
        <v>61</v>
      </c>
      <c r="O1957" s="138" t="s">
        <v>2759</v>
      </c>
      <c r="P1957" s="76" t="s">
        <v>28</v>
      </c>
      <c r="Q1957" s="95" t="s">
        <v>995</v>
      </c>
      <c r="R1957" s="76" t="s">
        <v>62</v>
      </c>
    </row>
    <row r="1958" spans="1:18" ht="16" x14ac:dyDescent="0.2">
      <c r="A1958" s="95" t="s">
        <v>14098</v>
      </c>
      <c r="B1958" s="95" t="s">
        <v>915</v>
      </c>
      <c r="C1958" s="44" t="s">
        <v>19</v>
      </c>
      <c r="D1958" s="76" t="s">
        <v>59</v>
      </c>
      <c r="E1958" s="95" t="s">
        <v>36</v>
      </c>
      <c r="F1958" s="95" t="s">
        <v>3232</v>
      </c>
      <c r="G1958" s="95" t="s">
        <v>2831</v>
      </c>
      <c r="H1958" s="95" t="s">
        <v>75</v>
      </c>
      <c r="I1958" s="45" t="s">
        <v>14512</v>
      </c>
      <c r="J1958" s="136" t="str">
        <f>LEFT(DLILibrary[[#This Row],[DLI]], 3)</f>
        <v>DLR</v>
      </c>
      <c r="K1958" s="121">
        <v>7</v>
      </c>
      <c r="L1958" s="121">
        <f>IF(DLILibrary[[#This Row],[DLI/DLR]]="DLI",IF(J1959="DLR",0,DLILibrary[[#This Row],[Value of DLI (in mln)]]),DLILibrary[[#This Row],[Value of DLI (in mln)]])</f>
        <v>7</v>
      </c>
      <c r="M1958" s="239">
        <f>IF(DLILibrary[[#This Row],[DLI/DLR]]="DLI",DLILibrary[[#This Row],[Value of DLI (in mln)]]/(VLOOKUP(DLILibrary[[#This Row],[Project ID]],'RBF Projects'!A:U,12,FALSE)),0)</f>
        <v>0</v>
      </c>
      <c r="N1958" s="95" t="s">
        <v>61</v>
      </c>
      <c r="O1958" s="95" t="s">
        <v>14485</v>
      </c>
      <c r="P1958" s="76" t="s">
        <v>28</v>
      </c>
      <c r="Q1958" s="95" t="s">
        <v>14517</v>
      </c>
      <c r="R1958" s="76" t="s">
        <v>62</v>
      </c>
    </row>
    <row r="1959" spans="1:18" ht="16" x14ac:dyDescent="0.2">
      <c r="A1959" s="95" t="s">
        <v>14098</v>
      </c>
      <c r="B1959" s="95" t="s">
        <v>915</v>
      </c>
      <c r="C1959" s="44" t="s">
        <v>19</v>
      </c>
      <c r="D1959" s="76" t="s">
        <v>59</v>
      </c>
      <c r="E1959" s="95" t="s">
        <v>36</v>
      </c>
      <c r="F1959" s="95" t="s">
        <v>3232</v>
      </c>
      <c r="G1959" s="95" t="s">
        <v>2831</v>
      </c>
      <c r="H1959" s="95" t="s">
        <v>75</v>
      </c>
      <c r="I1959" s="95" t="s">
        <v>14516</v>
      </c>
      <c r="J1959" s="136" t="str">
        <f>LEFT(DLILibrary[[#This Row],[DLI]], 3)</f>
        <v>DLR</v>
      </c>
      <c r="K1959" s="121">
        <v>4</v>
      </c>
      <c r="L1959" s="121">
        <f>IF(DLILibrary[[#This Row],[DLI/DLR]]="DLI",IF(J1960="DLR",0,DLILibrary[[#This Row],[Value of DLI (in mln)]]),DLILibrary[[#This Row],[Value of DLI (in mln)]])</f>
        <v>4</v>
      </c>
      <c r="M1959" s="239">
        <f>IF(DLILibrary[[#This Row],[DLI/DLR]]="DLI",DLILibrary[[#This Row],[Value of DLI (in mln)]]/(VLOOKUP(DLILibrary[[#This Row],[Project ID]],'RBF Projects'!A:U,12,FALSE)),0)</f>
        <v>0</v>
      </c>
      <c r="N1959" s="95" t="s">
        <v>61</v>
      </c>
      <c r="O1959" s="95" t="s">
        <v>14514</v>
      </c>
      <c r="P1959" s="76" t="s">
        <v>28</v>
      </c>
      <c r="Q1959" s="95" t="s">
        <v>14518</v>
      </c>
      <c r="R1959" s="76" t="s">
        <v>62</v>
      </c>
    </row>
    <row r="1960" spans="1:18" ht="16" x14ac:dyDescent="0.2">
      <c r="A1960" s="95" t="s">
        <v>14098</v>
      </c>
      <c r="B1960" s="95" t="s">
        <v>915</v>
      </c>
      <c r="C1960" s="44" t="s">
        <v>19</v>
      </c>
      <c r="D1960" s="76" t="s">
        <v>59</v>
      </c>
      <c r="E1960" s="95" t="s">
        <v>36</v>
      </c>
      <c r="F1960" s="95" t="s">
        <v>3232</v>
      </c>
      <c r="G1960" s="95" t="s">
        <v>2831</v>
      </c>
      <c r="H1960" s="95" t="s">
        <v>75</v>
      </c>
      <c r="I1960" s="95" t="s">
        <v>14515</v>
      </c>
      <c r="J1960" s="136" t="str">
        <f>LEFT(DLILibrary[[#This Row],[DLI]], 3)</f>
        <v>DLR</v>
      </c>
      <c r="K1960" s="121">
        <v>4</v>
      </c>
      <c r="L1960" s="121">
        <f>IF(DLILibrary[[#This Row],[DLI/DLR]]="DLI",IF(J1961="DLR",0,DLILibrary[[#This Row],[Value of DLI (in mln)]]),DLILibrary[[#This Row],[Value of DLI (in mln)]])</f>
        <v>4</v>
      </c>
      <c r="M1960" s="239">
        <f>IF(DLILibrary[[#This Row],[DLI/DLR]]="DLI",DLILibrary[[#This Row],[Value of DLI (in mln)]]/(VLOOKUP(DLILibrary[[#This Row],[Project ID]],'RBF Projects'!A:U,12,FALSE)),0)</f>
        <v>0</v>
      </c>
      <c r="N1960" s="95" t="s">
        <v>61</v>
      </c>
      <c r="O1960" s="95" t="s">
        <v>14514</v>
      </c>
      <c r="P1960" s="76" t="s">
        <v>28</v>
      </c>
      <c r="Q1960" s="95" t="s">
        <v>14519</v>
      </c>
      <c r="R1960" s="76" t="s">
        <v>62</v>
      </c>
    </row>
    <row r="1961" spans="1:18" ht="16" x14ac:dyDescent="0.2">
      <c r="A1961" s="95" t="s">
        <v>14098</v>
      </c>
      <c r="B1961" s="95" t="s">
        <v>915</v>
      </c>
      <c r="C1961" s="44" t="s">
        <v>19</v>
      </c>
      <c r="D1961" s="76" t="s">
        <v>59</v>
      </c>
      <c r="E1961" s="95" t="s">
        <v>36</v>
      </c>
      <c r="F1961" s="95" t="s">
        <v>3238</v>
      </c>
      <c r="G1961" s="95" t="s">
        <v>3276</v>
      </c>
      <c r="H1961" s="95" t="s">
        <v>74</v>
      </c>
      <c r="I1961" s="135" t="s">
        <v>14522</v>
      </c>
      <c r="J1961" s="136" t="str">
        <f>LEFT(DLILibrary[[#This Row],[DLI]], 3)</f>
        <v>DLI</v>
      </c>
      <c r="K1961" s="137">
        <v>110</v>
      </c>
      <c r="L1961" s="121">
        <f>IF(DLILibrary[[#This Row],[DLI/DLR]]="DLI",IF(J1962="DLR",0,DLILibrary[[#This Row],[Value of DLI (in mln)]]),DLILibrary[[#This Row],[Value of DLI (in mln)]])</f>
        <v>0</v>
      </c>
      <c r="M1961" s="239">
        <f>IF(DLILibrary[[#This Row],[DLI/DLR]]="DLI",DLILibrary[[#This Row],[Value of DLI (in mln)]]/(VLOOKUP(DLILibrary[[#This Row],[Project ID]],'RBF Projects'!A:U,12,FALSE)),0)</f>
        <v>0.22916666666666666</v>
      </c>
      <c r="N1961" s="95" t="s">
        <v>61</v>
      </c>
      <c r="O1961" s="138" t="s">
        <v>2759</v>
      </c>
      <c r="P1961" s="76" t="s">
        <v>28</v>
      </c>
      <c r="Q1961" s="95" t="s">
        <v>995</v>
      </c>
      <c r="R1961" s="76" t="s">
        <v>62</v>
      </c>
    </row>
    <row r="1962" spans="1:18" ht="16" x14ac:dyDescent="0.2">
      <c r="A1962" s="95" t="s">
        <v>14098</v>
      </c>
      <c r="B1962" s="95" t="s">
        <v>915</v>
      </c>
      <c r="C1962" s="44" t="s">
        <v>19</v>
      </c>
      <c r="D1962" s="76" t="s">
        <v>59</v>
      </c>
      <c r="E1962" s="95" t="s">
        <v>36</v>
      </c>
      <c r="F1962" s="95" t="s">
        <v>3238</v>
      </c>
      <c r="G1962" s="95" t="s">
        <v>3276</v>
      </c>
      <c r="H1962" s="95" t="s">
        <v>74</v>
      </c>
      <c r="I1962" s="45" t="s">
        <v>14523</v>
      </c>
      <c r="J1962" s="136" t="str">
        <f>LEFT(DLILibrary[[#This Row],[DLI]], 3)</f>
        <v>DLR</v>
      </c>
      <c r="K1962" s="121">
        <v>20</v>
      </c>
      <c r="L1962" s="121">
        <f>IF(DLILibrary[[#This Row],[DLI/DLR]]="DLI",IF(J1963="DLR",0,DLILibrary[[#This Row],[Value of DLI (in mln)]]),DLILibrary[[#This Row],[Value of DLI (in mln)]])</f>
        <v>20</v>
      </c>
      <c r="M1962" s="239">
        <f>IF(DLILibrary[[#This Row],[DLI/DLR]]="DLI",DLILibrary[[#This Row],[Value of DLI (in mln)]]/(VLOOKUP(DLILibrary[[#This Row],[Project ID]],'RBF Projects'!A:U,12,FALSE)),0)</f>
        <v>0</v>
      </c>
      <c r="N1962" s="95" t="s">
        <v>61</v>
      </c>
      <c r="O1962" s="95" t="s">
        <v>14455</v>
      </c>
      <c r="P1962" s="76" t="s">
        <v>28</v>
      </c>
      <c r="Q1962" s="95" t="s">
        <v>14532</v>
      </c>
      <c r="R1962" s="76" t="s">
        <v>62</v>
      </c>
    </row>
    <row r="1963" spans="1:18" ht="16" x14ac:dyDescent="0.2">
      <c r="A1963" s="95" t="s">
        <v>14098</v>
      </c>
      <c r="B1963" s="95" t="s">
        <v>915</v>
      </c>
      <c r="C1963" s="44" t="s">
        <v>19</v>
      </c>
      <c r="D1963" s="76" t="s">
        <v>59</v>
      </c>
      <c r="E1963" s="95" t="s">
        <v>36</v>
      </c>
      <c r="F1963" s="95" t="s">
        <v>3238</v>
      </c>
      <c r="G1963" s="95" t="s">
        <v>3276</v>
      </c>
      <c r="H1963" s="95" t="s">
        <v>74</v>
      </c>
      <c r="I1963" s="45" t="s">
        <v>14524</v>
      </c>
      <c r="J1963" s="136" t="str">
        <f>LEFT(DLILibrary[[#This Row],[DLI]], 3)</f>
        <v>DLR</v>
      </c>
      <c r="K1963" s="121">
        <v>45</v>
      </c>
      <c r="L1963" s="121">
        <f>IF(DLILibrary[[#This Row],[DLI/DLR]]="DLI",IF(J1964="DLR",0,DLILibrary[[#This Row],[Value of DLI (in mln)]]),DLILibrary[[#This Row],[Value of DLI (in mln)]])</f>
        <v>45</v>
      </c>
      <c r="M1963" s="239">
        <f>IF(DLILibrary[[#This Row],[DLI/DLR]]="DLI",DLILibrary[[#This Row],[Value of DLI (in mln)]]/(VLOOKUP(DLILibrary[[#This Row],[Project ID]],'RBF Projects'!A:U,12,FALSE)),0)</f>
        <v>0</v>
      </c>
      <c r="N1963" s="95" t="s">
        <v>61</v>
      </c>
      <c r="O1963" s="95" t="s">
        <v>14537</v>
      </c>
      <c r="P1963" s="76" t="s">
        <v>28</v>
      </c>
      <c r="Q1963" s="95" t="s">
        <v>14533</v>
      </c>
      <c r="R1963" s="76" t="s">
        <v>62</v>
      </c>
    </row>
    <row r="1964" spans="1:18" ht="16" x14ac:dyDescent="0.2">
      <c r="A1964" s="95" t="s">
        <v>14098</v>
      </c>
      <c r="B1964" s="95" t="s">
        <v>915</v>
      </c>
      <c r="C1964" s="44" t="s">
        <v>19</v>
      </c>
      <c r="D1964" s="76" t="s">
        <v>59</v>
      </c>
      <c r="E1964" s="95" t="s">
        <v>36</v>
      </c>
      <c r="F1964" s="95" t="s">
        <v>3238</v>
      </c>
      <c r="G1964" s="95" t="s">
        <v>3276</v>
      </c>
      <c r="H1964" s="95" t="s">
        <v>74</v>
      </c>
      <c r="I1964" s="45" t="s">
        <v>14525</v>
      </c>
      <c r="J1964" s="136" t="str">
        <f>LEFT(DLILibrary[[#This Row],[DLI]], 3)</f>
        <v>DLR</v>
      </c>
      <c r="K1964" s="121">
        <v>45</v>
      </c>
      <c r="L1964" s="121">
        <f>IF(DLILibrary[[#This Row],[DLI/DLR]]="DLI",IF(J1965="DLR",0,DLILibrary[[#This Row],[Value of DLI (in mln)]]),DLILibrary[[#This Row],[Value of DLI (in mln)]])</f>
        <v>45</v>
      </c>
      <c r="M1964" s="239">
        <f>IF(DLILibrary[[#This Row],[DLI/DLR]]="DLI",DLILibrary[[#This Row],[Value of DLI (in mln)]]/(VLOOKUP(DLILibrary[[#This Row],[Project ID]],'RBF Projects'!A:U,12,FALSE)),0)</f>
        <v>0</v>
      </c>
      <c r="N1964" s="95" t="s">
        <v>61</v>
      </c>
      <c r="O1964" s="95" t="s">
        <v>14537</v>
      </c>
      <c r="P1964" s="76" t="s">
        <v>28</v>
      </c>
      <c r="Q1964" s="95" t="s">
        <v>14533</v>
      </c>
      <c r="R1964" s="76" t="s">
        <v>62</v>
      </c>
    </row>
    <row r="1965" spans="1:18" ht="16" x14ac:dyDescent="0.2">
      <c r="A1965" s="95" t="s">
        <v>14098</v>
      </c>
      <c r="B1965" s="95" t="s">
        <v>915</v>
      </c>
      <c r="C1965" s="44" t="s">
        <v>19</v>
      </c>
      <c r="D1965" s="76" t="s">
        <v>59</v>
      </c>
      <c r="E1965" s="95" t="s">
        <v>36</v>
      </c>
      <c r="F1965" s="95" t="s">
        <v>3231</v>
      </c>
      <c r="G1965" s="95" t="s">
        <v>14538</v>
      </c>
      <c r="H1965" s="95" t="s">
        <v>75</v>
      </c>
      <c r="I1965" s="135" t="s">
        <v>14526</v>
      </c>
      <c r="J1965" s="136" t="str">
        <f>LEFT(DLILibrary[[#This Row],[DLI]], 3)</f>
        <v>DLI</v>
      </c>
      <c r="K1965" s="137">
        <v>75</v>
      </c>
      <c r="L1965" s="121">
        <f>IF(DLILibrary[[#This Row],[DLI/DLR]]="DLI",IF(J1966="DLR",0,DLILibrary[[#This Row],[Value of DLI (in mln)]]),DLILibrary[[#This Row],[Value of DLI (in mln)]])</f>
        <v>0</v>
      </c>
      <c r="M1965" s="239">
        <f>IF(DLILibrary[[#This Row],[DLI/DLR]]="DLI",DLILibrary[[#This Row],[Value of DLI (in mln)]]/(VLOOKUP(DLILibrary[[#This Row],[Project ID]],'RBF Projects'!A:U,12,FALSE)),0)</f>
        <v>0.15625</v>
      </c>
      <c r="N1965" s="95" t="s">
        <v>61</v>
      </c>
      <c r="O1965" s="138" t="s">
        <v>2759</v>
      </c>
      <c r="P1965" s="76" t="s">
        <v>28</v>
      </c>
      <c r="Q1965" s="95" t="s">
        <v>14531</v>
      </c>
      <c r="R1965" s="76" t="s">
        <v>62</v>
      </c>
    </row>
    <row r="1966" spans="1:18" ht="16" x14ac:dyDescent="0.2">
      <c r="A1966" s="95" t="s">
        <v>14098</v>
      </c>
      <c r="B1966" s="95" t="s">
        <v>915</v>
      </c>
      <c r="C1966" s="44" t="s">
        <v>19</v>
      </c>
      <c r="D1966" s="76" t="s">
        <v>59</v>
      </c>
      <c r="E1966" s="95" t="s">
        <v>36</v>
      </c>
      <c r="F1966" s="95" t="s">
        <v>3231</v>
      </c>
      <c r="G1966" s="95" t="s">
        <v>14538</v>
      </c>
      <c r="H1966" s="95" t="s">
        <v>75</v>
      </c>
      <c r="I1966" s="45" t="s">
        <v>14527</v>
      </c>
      <c r="J1966" s="136" t="str">
        <f>LEFT(DLILibrary[[#This Row],[DLI]], 3)</f>
        <v>DLR</v>
      </c>
      <c r="K1966" s="121">
        <v>15</v>
      </c>
      <c r="L1966" s="121">
        <f>IF(DLILibrary[[#This Row],[DLI/DLR]]="DLI",IF(J1967="DLR",0,DLILibrary[[#This Row],[Value of DLI (in mln)]]),DLILibrary[[#This Row],[Value of DLI (in mln)]])</f>
        <v>15</v>
      </c>
      <c r="M1966" s="239">
        <f>IF(DLILibrary[[#This Row],[DLI/DLR]]="DLI",DLILibrary[[#This Row],[Value of DLI (in mln)]]/(VLOOKUP(DLILibrary[[#This Row],[Project ID]],'RBF Projects'!A:U,12,FALSE)),0)</f>
        <v>0</v>
      </c>
      <c r="N1966" s="95" t="s">
        <v>61</v>
      </c>
      <c r="O1966" s="95" t="s">
        <v>14536</v>
      </c>
      <c r="P1966" s="76" t="s">
        <v>28</v>
      </c>
      <c r="Q1966" s="95" t="s">
        <v>14531</v>
      </c>
      <c r="R1966" s="76" t="s">
        <v>62</v>
      </c>
    </row>
    <row r="1967" spans="1:18" ht="16" x14ac:dyDescent="0.2">
      <c r="A1967" s="95" t="s">
        <v>14098</v>
      </c>
      <c r="B1967" s="95" t="s">
        <v>915</v>
      </c>
      <c r="C1967" s="44" t="s">
        <v>19</v>
      </c>
      <c r="D1967" s="76" t="s">
        <v>59</v>
      </c>
      <c r="E1967" s="95" t="s">
        <v>36</v>
      </c>
      <c r="F1967" s="95" t="s">
        <v>3231</v>
      </c>
      <c r="G1967" s="95" t="s">
        <v>14538</v>
      </c>
      <c r="H1967" s="95" t="s">
        <v>75</v>
      </c>
      <c r="I1967" s="45" t="s">
        <v>14528</v>
      </c>
      <c r="J1967" s="136" t="str">
        <f>LEFT(DLILibrary[[#This Row],[DLI]], 3)</f>
        <v>DLR</v>
      </c>
      <c r="K1967" s="121">
        <v>20</v>
      </c>
      <c r="L1967" s="121">
        <f>IF(DLILibrary[[#This Row],[DLI/DLR]]="DLI",IF(J1968="DLR",0,DLILibrary[[#This Row],[Value of DLI (in mln)]]),DLILibrary[[#This Row],[Value of DLI (in mln)]])</f>
        <v>20</v>
      </c>
      <c r="M1967" s="239">
        <f>IF(DLILibrary[[#This Row],[DLI/DLR]]="DLI",DLILibrary[[#This Row],[Value of DLI (in mln)]]/(VLOOKUP(DLILibrary[[#This Row],[Project ID]],'RBF Projects'!A:U,12,FALSE)),0)</f>
        <v>0</v>
      </c>
      <c r="N1967" s="95" t="s">
        <v>61</v>
      </c>
      <c r="O1967" s="95" t="s">
        <v>14535</v>
      </c>
      <c r="P1967" s="76" t="s">
        <v>28</v>
      </c>
      <c r="Q1967" s="95" t="s">
        <v>14531</v>
      </c>
      <c r="R1967" s="76" t="s">
        <v>62</v>
      </c>
    </row>
    <row r="1968" spans="1:18" ht="16" x14ac:dyDescent="0.2">
      <c r="A1968" s="95" t="s">
        <v>14098</v>
      </c>
      <c r="B1968" s="95" t="s">
        <v>915</v>
      </c>
      <c r="C1968" s="44" t="s">
        <v>19</v>
      </c>
      <c r="D1968" s="76" t="s">
        <v>59</v>
      </c>
      <c r="E1968" s="95" t="s">
        <v>36</v>
      </c>
      <c r="F1968" s="95" t="s">
        <v>3231</v>
      </c>
      <c r="G1968" s="95" t="s">
        <v>14538</v>
      </c>
      <c r="H1968" s="95" t="s">
        <v>75</v>
      </c>
      <c r="I1968" s="45" t="s">
        <v>14529</v>
      </c>
      <c r="J1968" s="136" t="str">
        <f>LEFT(DLILibrary[[#This Row],[DLI]], 3)</f>
        <v>DLR</v>
      </c>
      <c r="K1968" s="121">
        <v>20</v>
      </c>
      <c r="L1968" s="121">
        <f>IF(DLILibrary[[#This Row],[DLI/DLR]]="DLI",IF(J1969="DLR",0,DLILibrary[[#This Row],[Value of DLI (in mln)]]),DLILibrary[[#This Row],[Value of DLI (in mln)]])</f>
        <v>20</v>
      </c>
      <c r="M1968" s="239">
        <f>IF(DLILibrary[[#This Row],[DLI/DLR]]="DLI",DLILibrary[[#This Row],[Value of DLI (in mln)]]/(VLOOKUP(DLILibrary[[#This Row],[Project ID]],'RBF Projects'!A:U,12,FALSE)),0)</f>
        <v>0</v>
      </c>
      <c r="N1968" s="95" t="s">
        <v>61</v>
      </c>
      <c r="O1968" s="95" t="s">
        <v>14535</v>
      </c>
      <c r="P1968" s="76" t="s">
        <v>28</v>
      </c>
      <c r="Q1968" s="95" t="s">
        <v>14531</v>
      </c>
      <c r="R1968" s="76" t="s">
        <v>62</v>
      </c>
    </row>
    <row r="1969" spans="1:18" ht="16" x14ac:dyDescent="0.2">
      <c r="A1969" s="95" t="s">
        <v>14098</v>
      </c>
      <c r="B1969" s="95" t="s">
        <v>915</v>
      </c>
      <c r="C1969" s="44" t="s">
        <v>19</v>
      </c>
      <c r="D1969" s="76" t="s">
        <v>59</v>
      </c>
      <c r="E1969" s="95" t="s">
        <v>36</v>
      </c>
      <c r="F1969" s="95" t="s">
        <v>3231</v>
      </c>
      <c r="G1969" s="95" t="s">
        <v>14538</v>
      </c>
      <c r="H1969" s="95" t="s">
        <v>75</v>
      </c>
      <c r="I1969" s="45" t="s">
        <v>14530</v>
      </c>
      <c r="J1969" s="136" t="str">
        <f>LEFT(DLILibrary[[#This Row],[DLI]], 3)</f>
        <v>DLR</v>
      </c>
      <c r="K1969" s="121">
        <v>20</v>
      </c>
      <c r="L1969" s="121">
        <f>IF(DLILibrary[[#This Row],[DLI/DLR]]="DLI",IF(J1970="DLR",0,DLILibrary[[#This Row],[Value of DLI (in mln)]]),DLILibrary[[#This Row],[Value of DLI (in mln)]])</f>
        <v>20</v>
      </c>
      <c r="M1969" s="239">
        <f>IF(DLILibrary[[#This Row],[DLI/DLR]]="DLI",DLILibrary[[#This Row],[Value of DLI (in mln)]]/(VLOOKUP(DLILibrary[[#This Row],[Project ID]],'RBF Projects'!A:U,12,FALSE)),0)</f>
        <v>0</v>
      </c>
      <c r="N1969" s="95" t="s">
        <v>61</v>
      </c>
      <c r="O1969" s="95" t="s">
        <v>14534</v>
      </c>
      <c r="P1969" s="76" t="s">
        <v>28</v>
      </c>
      <c r="Q1969" s="95" t="s">
        <v>14531</v>
      </c>
      <c r="R1969" s="76" t="s">
        <v>62</v>
      </c>
    </row>
    <row r="1970" spans="1:18" s="78" customFormat="1" ht="16" x14ac:dyDescent="0.2">
      <c r="A1970" s="77" t="s">
        <v>14077</v>
      </c>
      <c r="B1970" s="77" t="s">
        <v>14078</v>
      </c>
      <c r="C1970" s="151" t="s">
        <v>22</v>
      </c>
      <c r="D1970" s="77" t="s">
        <v>59</v>
      </c>
      <c r="E1970" s="78" t="s">
        <v>102</v>
      </c>
      <c r="F1970" s="78" t="s">
        <v>3234</v>
      </c>
      <c r="G1970" s="78" t="s">
        <v>2865</v>
      </c>
      <c r="H1970" s="78" t="s">
        <v>352</v>
      </c>
      <c r="I1970" s="129" t="s">
        <v>14540</v>
      </c>
      <c r="J1970" s="130" t="str">
        <f>LEFT(DLILibrary[[#This Row],[DLI]], 3)</f>
        <v>DLI</v>
      </c>
      <c r="K1970" s="131">
        <v>0.73</v>
      </c>
      <c r="L1970" s="169">
        <f>IF(DLILibrary[[#This Row],[DLI/DLR]]="DLI",IF(J1971="DLR",0,DLILibrary[[#This Row],[Value of DLI (in mln)]]),DLILibrary[[#This Row],[Value of DLI (in mln)]])</f>
        <v>0</v>
      </c>
      <c r="M1970" s="239">
        <f>IF(DLILibrary[[#This Row],[DLI/DLR]]="DLI",DLILibrary[[#This Row],[Value of DLI (in mln)]]/(VLOOKUP(DLILibrary[[#This Row],[Project ID]],'RBF Projects'!A:U,12,FALSE)),0)</f>
        <v>0.26739926739926739</v>
      </c>
      <c r="N1970" s="78" t="s">
        <v>61</v>
      </c>
      <c r="O1970" s="164"/>
      <c r="P1970" s="77" t="s">
        <v>28</v>
      </c>
      <c r="Q1970" s="78" t="s">
        <v>995</v>
      </c>
      <c r="R1970" s="77" t="s">
        <v>62</v>
      </c>
    </row>
    <row r="1971" spans="1:18" ht="16" x14ac:dyDescent="0.2">
      <c r="A1971" s="76" t="s">
        <v>14077</v>
      </c>
      <c r="B1971" s="76" t="s">
        <v>14078</v>
      </c>
      <c r="C1971" s="44" t="s">
        <v>22</v>
      </c>
      <c r="D1971" s="76" t="s">
        <v>59</v>
      </c>
      <c r="E1971" s="95" t="s">
        <v>102</v>
      </c>
      <c r="F1971" s="95" t="s">
        <v>3234</v>
      </c>
      <c r="G1971" s="95" t="s">
        <v>2865</v>
      </c>
      <c r="H1971" s="95" t="s">
        <v>352</v>
      </c>
      <c r="I1971" s="95" t="s">
        <v>14541</v>
      </c>
      <c r="J1971" s="136" t="str">
        <f>LEFT(DLILibrary[[#This Row],[DLI]], 3)</f>
        <v>DLR</v>
      </c>
      <c r="K1971" s="121">
        <v>0.3</v>
      </c>
      <c r="L1971" s="121">
        <f>IF(DLILibrary[[#This Row],[DLI/DLR]]="DLI",IF(J1972="DLR",0,DLILibrary[[#This Row],[Value of DLI (in mln)]]),DLILibrary[[#This Row],[Value of DLI (in mln)]])</f>
        <v>0.3</v>
      </c>
      <c r="M1971" s="239">
        <f>IF(DLILibrary[[#This Row],[DLI/DLR]]="DLI",DLILibrary[[#This Row],[Value of DLI (in mln)]]/(VLOOKUP(DLILibrary[[#This Row],[Project ID]],'RBF Projects'!A:U,12,FALSE)),0)</f>
        <v>0</v>
      </c>
      <c r="N1971" s="95" t="s">
        <v>61</v>
      </c>
      <c r="O1971" s="95" t="s">
        <v>14542</v>
      </c>
      <c r="P1971" s="76" t="s">
        <v>28</v>
      </c>
      <c r="Q1971" s="95" t="s">
        <v>14555</v>
      </c>
      <c r="R1971" s="76" t="s">
        <v>62</v>
      </c>
    </row>
    <row r="1972" spans="1:18" ht="16" x14ac:dyDescent="0.2">
      <c r="A1972" s="76" t="s">
        <v>14077</v>
      </c>
      <c r="B1972" s="76" t="s">
        <v>14078</v>
      </c>
      <c r="C1972" s="44" t="s">
        <v>22</v>
      </c>
      <c r="D1972" s="76" t="s">
        <v>59</v>
      </c>
      <c r="E1972" s="95" t="s">
        <v>102</v>
      </c>
      <c r="F1972" s="95" t="s">
        <v>3234</v>
      </c>
      <c r="G1972" s="95" t="s">
        <v>2865</v>
      </c>
      <c r="H1972" s="95" t="s">
        <v>352</v>
      </c>
      <c r="I1972" s="95" t="s">
        <v>14543</v>
      </c>
      <c r="J1972" s="136" t="str">
        <f>LEFT(DLILibrary[[#This Row],[DLI]], 3)</f>
        <v>DLR</v>
      </c>
      <c r="K1972" s="121">
        <v>0.43</v>
      </c>
      <c r="L1972" s="121">
        <f>IF(DLILibrary[[#This Row],[DLI/DLR]]="DLI",IF(J1973="DLR",0,DLILibrary[[#This Row],[Value of DLI (in mln)]]),DLILibrary[[#This Row],[Value of DLI (in mln)]])</f>
        <v>0.43</v>
      </c>
      <c r="M1972" s="239">
        <f>IF(DLILibrary[[#This Row],[DLI/DLR]]="DLI",DLILibrary[[#This Row],[Value of DLI (in mln)]]/(VLOOKUP(DLILibrary[[#This Row],[Project ID]],'RBF Projects'!A:U,12,FALSE)),0)</f>
        <v>0</v>
      </c>
      <c r="N1972" s="95" t="s">
        <v>61</v>
      </c>
      <c r="O1972" s="95" t="s">
        <v>14544</v>
      </c>
      <c r="P1972" s="76" t="s">
        <v>28</v>
      </c>
      <c r="Q1972" s="95" t="s">
        <v>14556</v>
      </c>
      <c r="R1972" s="76" t="s">
        <v>62</v>
      </c>
    </row>
    <row r="1973" spans="1:18" ht="16" x14ac:dyDescent="0.2">
      <c r="A1973" s="76" t="s">
        <v>14077</v>
      </c>
      <c r="B1973" s="76" t="s">
        <v>14078</v>
      </c>
      <c r="C1973" s="44" t="s">
        <v>22</v>
      </c>
      <c r="D1973" s="76" t="s">
        <v>59</v>
      </c>
      <c r="E1973" s="95" t="s">
        <v>102</v>
      </c>
      <c r="F1973" s="95" t="s">
        <v>2810</v>
      </c>
      <c r="G1973" s="95" t="s">
        <v>3263</v>
      </c>
      <c r="H1973" s="95" t="s">
        <v>352</v>
      </c>
      <c r="I1973" s="135" t="s">
        <v>14545</v>
      </c>
      <c r="J1973" s="136" t="str">
        <f>LEFT(DLILibrary[[#This Row],[DLI]], 3)</f>
        <v>DLI</v>
      </c>
      <c r="K1973" s="137">
        <v>1</v>
      </c>
      <c r="L1973" s="121">
        <f>IF(DLILibrary[[#This Row],[DLI/DLR]]="DLI",IF(J1974="DLR",0,DLILibrary[[#This Row],[Value of DLI (in mln)]]),DLILibrary[[#This Row],[Value of DLI (in mln)]])</f>
        <v>0</v>
      </c>
      <c r="M1973" s="239">
        <f>IF(DLILibrary[[#This Row],[DLI/DLR]]="DLI",DLILibrary[[#This Row],[Value of DLI (in mln)]]/(VLOOKUP(DLILibrary[[#This Row],[Project ID]],'RBF Projects'!A:U,12,FALSE)),0)</f>
        <v>0.36630036630036628</v>
      </c>
      <c r="N1973" s="95" t="s">
        <v>61</v>
      </c>
      <c r="P1973" s="76" t="s">
        <v>28</v>
      </c>
      <c r="Q1973" s="95" t="s">
        <v>995</v>
      </c>
      <c r="R1973" s="76" t="s">
        <v>62</v>
      </c>
    </row>
    <row r="1974" spans="1:18" ht="16" x14ac:dyDescent="0.2">
      <c r="A1974" s="76" t="s">
        <v>14077</v>
      </c>
      <c r="B1974" s="76" t="s">
        <v>14078</v>
      </c>
      <c r="C1974" s="44" t="s">
        <v>22</v>
      </c>
      <c r="D1974" s="76" t="s">
        <v>59</v>
      </c>
      <c r="E1974" s="95" t="s">
        <v>102</v>
      </c>
      <c r="F1974" s="95" t="s">
        <v>2810</v>
      </c>
      <c r="G1974" s="95" t="s">
        <v>3263</v>
      </c>
      <c r="H1974" s="95" t="s">
        <v>352</v>
      </c>
      <c r="I1974" s="45" t="s">
        <v>14546</v>
      </c>
      <c r="J1974" s="136" t="str">
        <f>LEFT(DLILibrary[[#This Row],[DLI]], 3)</f>
        <v>DLR</v>
      </c>
      <c r="K1974" s="121">
        <v>0.5</v>
      </c>
      <c r="L1974" s="121">
        <f>IF(DLILibrary[[#This Row],[DLI/DLR]]="DLI",IF(J1975="DLR",0,DLILibrary[[#This Row],[Value of DLI (in mln)]]),DLILibrary[[#This Row],[Value of DLI (in mln)]])</f>
        <v>0.5</v>
      </c>
      <c r="M1974" s="239">
        <f>IF(DLILibrary[[#This Row],[DLI/DLR]]="DLI",DLILibrary[[#This Row],[Value of DLI (in mln)]]/(VLOOKUP(DLILibrary[[#This Row],[Project ID]],'RBF Projects'!A:U,12,FALSE)),0)</f>
        <v>0</v>
      </c>
      <c r="N1974" s="95" t="s">
        <v>61</v>
      </c>
      <c r="O1974" s="95" t="s">
        <v>14547</v>
      </c>
      <c r="P1974" s="76" t="s">
        <v>28</v>
      </c>
      <c r="Q1974" s="95" t="s">
        <v>14557</v>
      </c>
      <c r="R1974" s="76" t="s">
        <v>62</v>
      </c>
    </row>
    <row r="1975" spans="1:18" ht="16" x14ac:dyDescent="0.2">
      <c r="A1975" s="76" t="s">
        <v>14077</v>
      </c>
      <c r="B1975" s="76" t="s">
        <v>14078</v>
      </c>
      <c r="C1975" s="44" t="s">
        <v>22</v>
      </c>
      <c r="D1975" s="76" t="s">
        <v>59</v>
      </c>
      <c r="E1975" s="95" t="s">
        <v>102</v>
      </c>
      <c r="F1975" s="95" t="s">
        <v>2810</v>
      </c>
      <c r="G1975" s="95" t="s">
        <v>3263</v>
      </c>
      <c r="H1975" s="95" t="s">
        <v>352</v>
      </c>
      <c r="I1975" s="45" t="s">
        <v>14548</v>
      </c>
      <c r="J1975" s="136" t="str">
        <f>LEFT(DLILibrary[[#This Row],[DLI]], 3)</f>
        <v>DLR</v>
      </c>
      <c r="K1975" s="121">
        <v>0.5</v>
      </c>
      <c r="L1975" s="121">
        <f>IF(DLILibrary[[#This Row],[DLI/DLR]]="DLI",IF(J1976="DLR",0,DLILibrary[[#This Row],[Value of DLI (in mln)]]),DLILibrary[[#This Row],[Value of DLI (in mln)]])</f>
        <v>0.5</v>
      </c>
      <c r="M1975" s="239">
        <f>IF(DLILibrary[[#This Row],[DLI/DLR]]="DLI",DLILibrary[[#This Row],[Value of DLI (in mln)]]/(VLOOKUP(DLILibrary[[#This Row],[Project ID]],'RBF Projects'!A:U,12,FALSE)),0)</f>
        <v>0</v>
      </c>
      <c r="N1975" s="95" t="s">
        <v>61</v>
      </c>
      <c r="O1975" s="95" t="s">
        <v>14549</v>
      </c>
      <c r="P1975" s="76" t="s">
        <v>28</v>
      </c>
      <c r="Q1975" s="95" t="s">
        <v>14557</v>
      </c>
      <c r="R1975" s="76" t="s">
        <v>62</v>
      </c>
    </row>
    <row r="1976" spans="1:18" ht="16" x14ac:dyDescent="0.2">
      <c r="A1976" s="76" t="s">
        <v>14077</v>
      </c>
      <c r="B1976" s="76" t="s">
        <v>14078</v>
      </c>
      <c r="C1976" s="44" t="s">
        <v>22</v>
      </c>
      <c r="D1976" s="76" t="s">
        <v>59</v>
      </c>
      <c r="E1976" s="95" t="s">
        <v>102</v>
      </c>
      <c r="F1976" s="95" t="s">
        <v>3238</v>
      </c>
      <c r="G1976" s="95" t="s">
        <v>1524</v>
      </c>
      <c r="H1976" s="95" t="s">
        <v>352</v>
      </c>
      <c r="I1976" s="136" t="s">
        <v>14560</v>
      </c>
      <c r="J1976" s="136" t="str">
        <f>LEFT(DLILibrary[[#This Row],[DLI]], 3)</f>
        <v>DLI</v>
      </c>
      <c r="K1976" s="137">
        <v>1</v>
      </c>
      <c r="L1976" s="121">
        <f>IF(DLILibrary[[#This Row],[DLI/DLR]]="DLI",IF(J1977="DLR",0,DLILibrary[[#This Row],[Value of DLI (in mln)]]),DLILibrary[[#This Row],[Value of DLI (in mln)]])</f>
        <v>0</v>
      </c>
      <c r="M1976" s="239">
        <f>IF(DLILibrary[[#This Row],[DLI/DLR]]="DLI",DLILibrary[[#This Row],[Value of DLI (in mln)]]/(VLOOKUP(DLILibrary[[#This Row],[Project ID]],'RBF Projects'!A:U,12,FALSE)),0)</f>
        <v>0.36630036630036628</v>
      </c>
      <c r="N1976" s="95" t="s">
        <v>62</v>
      </c>
      <c r="P1976" s="76" t="s">
        <v>28</v>
      </c>
      <c r="Q1976" s="95" t="s">
        <v>995</v>
      </c>
      <c r="R1976" s="76" t="s">
        <v>62</v>
      </c>
    </row>
    <row r="1977" spans="1:18" ht="16" x14ac:dyDescent="0.2">
      <c r="A1977" s="76" t="s">
        <v>14077</v>
      </c>
      <c r="B1977" s="76" t="s">
        <v>14078</v>
      </c>
      <c r="C1977" s="44" t="s">
        <v>22</v>
      </c>
      <c r="D1977" s="76" t="s">
        <v>59</v>
      </c>
      <c r="E1977" s="95" t="s">
        <v>102</v>
      </c>
      <c r="F1977" s="95" t="s">
        <v>3238</v>
      </c>
      <c r="G1977" s="95" t="s">
        <v>1524</v>
      </c>
      <c r="H1977" s="95" t="s">
        <v>352</v>
      </c>
      <c r="I1977" s="95" t="s">
        <v>14550</v>
      </c>
      <c r="J1977" s="136" t="str">
        <f>LEFT(DLILibrary[[#This Row],[DLI]], 3)</f>
        <v>DLR</v>
      </c>
      <c r="K1977" s="121">
        <v>0.25</v>
      </c>
      <c r="L1977" s="121">
        <f>IF(DLILibrary[[#This Row],[DLI/DLR]]="DLI",IF(J1978="DLR",0,DLILibrary[[#This Row],[Value of DLI (in mln)]]),DLILibrary[[#This Row],[Value of DLI (in mln)]])</f>
        <v>0.25</v>
      </c>
      <c r="M1977" s="239">
        <f>IF(DLILibrary[[#This Row],[DLI/DLR]]="DLI",DLILibrary[[#This Row],[Value of DLI (in mln)]]/(VLOOKUP(DLILibrary[[#This Row],[Project ID]],'RBF Projects'!A:U,12,FALSE)),0)</f>
        <v>0</v>
      </c>
      <c r="N1977" s="95" t="s">
        <v>62</v>
      </c>
      <c r="O1977" s="95" t="s">
        <v>14551</v>
      </c>
      <c r="P1977" s="76" t="s">
        <v>28</v>
      </c>
      <c r="Q1977" s="95" t="s">
        <v>14558</v>
      </c>
      <c r="R1977" s="76" t="s">
        <v>62</v>
      </c>
    </row>
    <row r="1978" spans="1:18" ht="16" x14ac:dyDescent="0.2">
      <c r="A1978" s="76" t="s">
        <v>14077</v>
      </c>
      <c r="B1978" s="76" t="s">
        <v>14078</v>
      </c>
      <c r="C1978" s="44" t="s">
        <v>22</v>
      </c>
      <c r="D1978" s="76" t="s">
        <v>59</v>
      </c>
      <c r="E1978" s="95" t="s">
        <v>102</v>
      </c>
      <c r="F1978" s="95" t="s">
        <v>3238</v>
      </c>
      <c r="G1978" s="95" t="s">
        <v>1524</v>
      </c>
      <c r="H1978" s="95" t="s">
        <v>352</v>
      </c>
      <c r="I1978" s="95" t="s">
        <v>14552</v>
      </c>
      <c r="J1978" s="136" t="str">
        <f>LEFT(DLILibrary[[#This Row],[DLI]], 3)</f>
        <v>DLR</v>
      </c>
      <c r="K1978" s="121">
        <v>0.375</v>
      </c>
      <c r="L1978" s="121">
        <f>IF(DLILibrary[[#This Row],[DLI/DLR]]="DLI",IF(J1979="DLR",0,DLILibrary[[#This Row],[Value of DLI (in mln)]]),DLILibrary[[#This Row],[Value of DLI (in mln)]])</f>
        <v>0.375</v>
      </c>
      <c r="M1978" s="239">
        <f>IF(DLILibrary[[#This Row],[DLI/DLR]]="DLI",DLILibrary[[#This Row],[Value of DLI (in mln)]]/(VLOOKUP(DLILibrary[[#This Row],[Project ID]],'RBF Projects'!A:U,12,FALSE)),0)</f>
        <v>0</v>
      </c>
      <c r="N1978" s="95" t="s">
        <v>62</v>
      </c>
      <c r="O1978" s="95" t="s">
        <v>14553</v>
      </c>
      <c r="P1978" s="76" t="s">
        <v>28</v>
      </c>
      <c r="Q1978" s="95" t="s">
        <v>14559</v>
      </c>
      <c r="R1978" s="76" t="s">
        <v>62</v>
      </c>
    </row>
    <row r="1979" spans="1:18" ht="16" x14ac:dyDescent="0.2">
      <c r="A1979" s="76" t="s">
        <v>14077</v>
      </c>
      <c r="B1979" s="76" t="s">
        <v>14078</v>
      </c>
      <c r="C1979" s="44" t="s">
        <v>22</v>
      </c>
      <c r="D1979" s="76" t="s">
        <v>59</v>
      </c>
      <c r="E1979" s="95" t="s">
        <v>102</v>
      </c>
      <c r="F1979" s="95" t="s">
        <v>3238</v>
      </c>
      <c r="G1979" s="95" t="s">
        <v>1524</v>
      </c>
      <c r="H1979" s="95" t="s">
        <v>352</v>
      </c>
      <c r="I1979" s="95" t="s">
        <v>14554</v>
      </c>
      <c r="J1979" s="136" t="str">
        <f>LEFT(DLILibrary[[#This Row],[DLI]], 3)</f>
        <v>DLR</v>
      </c>
      <c r="K1979" s="121">
        <v>0.375</v>
      </c>
      <c r="L1979" s="121">
        <f>IF(DLILibrary[[#This Row],[DLI/DLR]]="DLI",IF(J1980="DLR",0,DLILibrary[[#This Row],[Value of DLI (in mln)]]),DLILibrary[[#This Row],[Value of DLI (in mln)]])</f>
        <v>0.375</v>
      </c>
      <c r="M1979" s="239">
        <f>IF(DLILibrary[[#This Row],[DLI/DLR]]="DLI",DLILibrary[[#This Row],[Value of DLI (in mln)]]/(VLOOKUP(DLILibrary[[#This Row],[Project ID]],'RBF Projects'!A:U,12,FALSE)),0)</f>
        <v>0</v>
      </c>
      <c r="N1979" s="95" t="s">
        <v>62</v>
      </c>
      <c r="O1979" s="95" t="s">
        <v>14553</v>
      </c>
      <c r="P1979" s="76" t="s">
        <v>28</v>
      </c>
      <c r="Q1979" s="95" t="s">
        <v>14559</v>
      </c>
      <c r="R1979" s="76" t="s">
        <v>62</v>
      </c>
    </row>
    <row r="1980" spans="1:18" s="78" customFormat="1" ht="16" x14ac:dyDescent="0.2">
      <c r="A1980" s="77" t="s">
        <v>14101</v>
      </c>
      <c r="B1980" s="78" t="s">
        <v>164</v>
      </c>
      <c r="C1980" s="151" t="s">
        <v>19</v>
      </c>
      <c r="D1980" s="77" t="s">
        <v>59</v>
      </c>
      <c r="E1980" s="78" t="s">
        <v>102</v>
      </c>
      <c r="F1980" s="78" t="s">
        <v>2810</v>
      </c>
      <c r="G1980" s="78" t="s">
        <v>3506</v>
      </c>
      <c r="H1980" s="78" t="s">
        <v>352</v>
      </c>
      <c r="I1980" s="129" t="s">
        <v>14561</v>
      </c>
      <c r="J1980" s="130" t="str">
        <f>LEFT(DLILibrary[[#This Row],[DLI]], 3)</f>
        <v>DLI</v>
      </c>
      <c r="K1980" s="131">
        <v>26</v>
      </c>
      <c r="L1980" s="169">
        <f>IF(DLILibrary[[#This Row],[DLI/DLR]]="DLI",IF(J1981="DLR",0,DLILibrary[[#This Row],[Value of DLI (in mln)]]),DLILibrary[[#This Row],[Value of DLI (in mln)]])</f>
        <v>0</v>
      </c>
      <c r="M1980" s="239">
        <f>IF(DLILibrary[[#This Row],[DLI/DLR]]="DLI",DLILibrary[[#This Row],[Value of DLI (in mln)]]/(VLOOKUP(DLILibrary[[#This Row],[Project ID]],'RBF Projects'!A:U,12,FALSE)),0)</f>
        <v>0.47272727272727272</v>
      </c>
      <c r="N1980" s="78" t="s">
        <v>62</v>
      </c>
      <c r="O1980" s="164"/>
      <c r="P1980" s="76"/>
      <c r="R1980" s="77" t="s">
        <v>2278</v>
      </c>
    </row>
    <row r="1981" spans="1:18" ht="16" x14ac:dyDescent="0.2">
      <c r="A1981" s="76" t="s">
        <v>14101</v>
      </c>
      <c r="B1981" s="95" t="s">
        <v>164</v>
      </c>
      <c r="C1981" s="44" t="s">
        <v>19</v>
      </c>
      <c r="D1981" s="76" t="s">
        <v>59</v>
      </c>
      <c r="E1981" s="95" t="s">
        <v>102</v>
      </c>
      <c r="F1981" s="95" t="s">
        <v>2810</v>
      </c>
      <c r="G1981" s="95" t="s">
        <v>3506</v>
      </c>
      <c r="H1981" s="95" t="s">
        <v>352</v>
      </c>
      <c r="I1981" s="95" t="s">
        <v>14562</v>
      </c>
      <c r="J1981" s="136" t="str">
        <f>LEFT(DLILibrary[[#This Row],[DLI]], 3)</f>
        <v>DLR</v>
      </c>
      <c r="K1981" s="121">
        <v>2</v>
      </c>
      <c r="L1981" s="121">
        <f>IF(DLILibrary[[#This Row],[DLI/DLR]]="DLI",IF(J1982="DLR",0,DLILibrary[[#This Row],[Value of DLI (in mln)]]),DLILibrary[[#This Row],[Value of DLI (in mln)]])</f>
        <v>2</v>
      </c>
      <c r="M1981" s="239">
        <f>IF(DLILibrary[[#This Row],[DLI/DLR]]="DLI",DLILibrary[[#This Row],[Value of DLI (in mln)]]/(VLOOKUP(DLILibrary[[#This Row],[Project ID]],'RBF Projects'!A:U,12,FALSE)),0)</f>
        <v>0</v>
      </c>
      <c r="N1981" s="95" t="s">
        <v>62</v>
      </c>
    </row>
    <row r="1982" spans="1:18" ht="16" x14ac:dyDescent="0.2">
      <c r="A1982" s="76" t="s">
        <v>14101</v>
      </c>
      <c r="B1982" s="95" t="s">
        <v>164</v>
      </c>
      <c r="C1982" s="44" t="s">
        <v>19</v>
      </c>
      <c r="D1982" s="76" t="s">
        <v>59</v>
      </c>
      <c r="E1982" s="95" t="s">
        <v>102</v>
      </c>
      <c r="F1982" s="95" t="s">
        <v>2810</v>
      </c>
      <c r="G1982" s="95" t="s">
        <v>3506</v>
      </c>
      <c r="H1982" s="95" t="s">
        <v>352</v>
      </c>
      <c r="I1982" s="45" t="s">
        <v>14563</v>
      </c>
      <c r="J1982" s="136" t="str">
        <f>LEFT(DLILibrary[[#This Row],[DLI]], 3)</f>
        <v>DLR</v>
      </c>
      <c r="K1982" s="121">
        <v>9</v>
      </c>
      <c r="L1982" s="121">
        <f>IF(DLILibrary[[#This Row],[DLI/DLR]]="DLI",IF(J1983="DLR",0,DLILibrary[[#This Row],[Value of DLI (in mln)]]),DLILibrary[[#This Row],[Value of DLI (in mln)]])</f>
        <v>9</v>
      </c>
      <c r="M1982" s="239">
        <f>IF(DLILibrary[[#This Row],[DLI/DLR]]="DLI",DLILibrary[[#This Row],[Value of DLI (in mln)]]/(VLOOKUP(DLILibrary[[#This Row],[Project ID]],'RBF Projects'!A:U,12,FALSE)),0)</f>
        <v>0</v>
      </c>
      <c r="N1982" s="95" t="s">
        <v>62</v>
      </c>
      <c r="O1982" s="138" t="s">
        <v>14564</v>
      </c>
    </row>
    <row r="1983" spans="1:18" ht="16" x14ac:dyDescent="0.2">
      <c r="A1983" s="76" t="s">
        <v>14101</v>
      </c>
      <c r="B1983" s="95" t="s">
        <v>164</v>
      </c>
      <c r="C1983" s="44" t="s">
        <v>19</v>
      </c>
      <c r="D1983" s="76" t="s">
        <v>59</v>
      </c>
      <c r="E1983" s="95" t="s">
        <v>102</v>
      </c>
      <c r="F1983" s="95" t="s">
        <v>2810</v>
      </c>
      <c r="G1983" s="95" t="s">
        <v>3506</v>
      </c>
      <c r="H1983" s="95" t="s">
        <v>352</v>
      </c>
      <c r="I1983" s="45" t="s">
        <v>14565</v>
      </c>
      <c r="J1983" s="136" t="str">
        <f>LEFT(DLILibrary[[#This Row],[DLI]], 3)</f>
        <v>DLR</v>
      </c>
      <c r="K1983" s="121">
        <v>3</v>
      </c>
      <c r="L1983" s="121">
        <f>IF(DLILibrary[[#This Row],[DLI/DLR]]="DLI",IF(J1984="DLR",0,DLILibrary[[#This Row],[Value of DLI (in mln)]]),DLILibrary[[#This Row],[Value of DLI (in mln)]])</f>
        <v>3</v>
      </c>
      <c r="M1983" s="239">
        <f>IF(DLILibrary[[#This Row],[DLI/DLR]]="DLI",DLILibrary[[#This Row],[Value of DLI (in mln)]]/(VLOOKUP(DLILibrary[[#This Row],[Project ID]],'RBF Projects'!A:U,12,FALSE)),0)</f>
        <v>0</v>
      </c>
      <c r="N1983" s="95" t="s">
        <v>62</v>
      </c>
    </row>
    <row r="1984" spans="1:18" ht="16" x14ac:dyDescent="0.2">
      <c r="A1984" s="76" t="s">
        <v>14101</v>
      </c>
      <c r="B1984" s="95" t="s">
        <v>164</v>
      </c>
      <c r="C1984" s="44" t="s">
        <v>19</v>
      </c>
      <c r="D1984" s="76" t="s">
        <v>59</v>
      </c>
      <c r="E1984" s="95" t="s">
        <v>102</v>
      </c>
      <c r="F1984" s="95" t="s">
        <v>2810</v>
      </c>
      <c r="G1984" s="95" t="s">
        <v>3506</v>
      </c>
      <c r="H1984" s="95" t="s">
        <v>352</v>
      </c>
      <c r="I1984" s="95" t="s">
        <v>14566</v>
      </c>
      <c r="J1984" s="136" t="str">
        <f>LEFT(DLILibrary[[#This Row],[DLI]], 3)</f>
        <v>DLR</v>
      </c>
      <c r="K1984" s="121">
        <v>4</v>
      </c>
      <c r="L1984" s="121">
        <f>IF(DLILibrary[[#This Row],[DLI/DLR]]="DLI",IF(J1985="DLR",0,DLILibrary[[#This Row],[Value of DLI (in mln)]]),DLILibrary[[#This Row],[Value of DLI (in mln)]])</f>
        <v>4</v>
      </c>
      <c r="M1984" s="239">
        <f>IF(DLILibrary[[#This Row],[DLI/DLR]]="DLI",DLILibrary[[#This Row],[Value of DLI (in mln)]]/(VLOOKUP(DLILibrary[[#This Row],[Project ID]],'RBF Projects'!A:U,12,FALSE)),0)</f>
        <v>0</v>
      </c>
      <c r="N1984" s="95" t="s">
        <v>62</v>
      </c>
    </row>
    <row r="1985" spans="1:18" ht="16" x14ac:dyDescent="0.2">
      <c r="A1985" s="76" t="s">
        <v>14101</v>
      </c>
      <c r="B1985" s="95" t="s">
        <v>164</v>
      </c>
      <c r="C1985" s="44" t="s">
        <v>19</v>
      </c>
      <c r="D1985" s="76" t="s">
        <v>59</v>
      </c>
      <c r="E1985" s="95" t="s">
        <v>102</v>
      </c>
      <c r="F1985" s="95" t="s">
        <v>2810</v>
      </c>
      <c r="G1985" s="95" t="s">
        <v>3506</v>
      </c>
      <c r="H1985" s="95" t="s">
        <v>352</v>
      </c>
      <c r="I1985" s="45" t="s">
        <v>14567</v>
      </c>
      <c r="J1985" s="136" t="str">
        <f>LEFT(DLILibrary[[#This Row],[DLI]], 3)</f>
        <v>DLR</v>
      </c>
      <c r="K1985" s="121">
        <v>8</v>
      </c>
      <c r="L1985" s="121">
        <f>IF(DLILibrary[[#This Row],[DLI/DLR]]="DLI",IF(J1986="DLR",0,DLILibrary[[#This Row],[Value of DLI (in mln)]]),DLILibrary[[#This Row],[Value of DLI (in mln)]])</f>
        <v>8</v>
      </c>
      <c r="M1985" s="239">
        <f>IF(DLILibrary[[#This Row],[DLI/DLR]]="DLI",DLILibrary[[#This Row],[Value of DLI (in mln)]]/(VLOOKUP(DLILibrary[[#This Row],[Project ID]],'RBF Projects'!A:U,12,FALSE)),0)</f>
        <v>0</v>
      </c>
      <c r="N1985" s="95" t="s">
        <v>62</v>
      </c>
      <c r="O1985" s="95" t="s">
        <v>14568</v>
      </c>
    </row>
    <row r="1986" spans="1:18" ht="16" x14ac:dyDescent="0.2">
      <c r="A1986" s="76" t="s">
        <v>14101</v>
      </c>
      <c r="B1986" s="95" t="s">
        <v>164</v>
      </c>
      <c r="C1986" s="44" t="s">
        <v>19</v>
      </c>
      <c r="D1986" s="76" t="s">
        <v>59</v>
      </c>
      <c r="E1986" s="95" t="s">
        <v>102</v>
      </c>
      <c r="F1986" s="95" t="s">
        <v>2810</v>
      </c>
      <c r="G1986" s="95" t="s">
        <v>3506</v>
      </c>
      <c r="H1986" s="95" t="s">
        <v>352</v>
      </c>
      <c r="I1986" s="95" t="s">
        <v>14569</v>
      </c>
      <c r="J1986" s="136" t="str">
        <f>LEFT(DLILibrary[[#This Row],[DLI]], 3)</f>
        <v>DLR</v>
      </c>
      <c r="K1986" s="121">
        <v>0</v>
      </c>
      <c r="L1986" s="121">
        <f>IF(DLILibrary[[#This Row],[DLI/DLR]]="DLI",IF(J1987="DLR",0,DLILibrary[[#This Row],[Value of DLI (in mln)]]),DLILibrary[[#This Row],[Value of DLI (in mln)]])</f>
        <v>0</v>
      </c>
      <c r="M1986" s="239">
        <f>IF(DLILibrary[[#This Row],[DLI/DLR]]="DLI",DLILibrary[[#This Row],[Value of DLI (in mln)]]/(VLOOKUP(DLILibrary[[#This Row],[Project ID]],'RBF Projects'!A:U,12,FALSE)),0)</f>
        <v>0</v>
      </c>
      <c r="N1986" s="95" t="s">
        <v>62</v>
      </c>
      <c r="O1986" s="95" t="s">
        <v>14570</v>
      </c>
    </row>
    <row r="1987" spans="1:18" ht="16" x14ac:dyDescent="0.2">
      <c r="A1987" s="76" t="s">
        <v>14101</v>
      </c>
      <c r="B1987" s="95" t="s">
        <v>164</v>
      </c>
      <c r="C1987" s="44" t="s">
        <v>19</v>
      </c>
      <c r="D1987" s="76" t="s">
        <v>59</v>
      </c>
      <c r="E1987" s="95" t="s">
        <v>102</v>
      </c>
      <c r="F1987" s="95" t="s">
        <v>3234</v>
      </c>
      <c r="G1987" s="95" t="s">
        <v>2865</v>
      </c>
      <c r="H1987" s="95" t="s">
        <v>78</v>
      </c>
      <c r="I1987" s="136" t="s">
        <v>14571</v>
      </c>
      <c r="J1987" s="136" t="str">
        <f>LEFT(DLILibrary[[#This Row],[DLI]], 3)</f>
        <v>DLI</v>
      </c>
      <c r="K1987" s="137">
        <v>15</v>
      </c>
      <c r="L1987" s="121">
        <f>IF(DLILibrary[[#This Row],[DLI/DLR]]="DLI",IF(J1988="DLR",0,DLILibrary[[#This Row],[Value of DLI (in mln)]]),DLILibrary[[#This Row],[Value of DLI (in mln)]])</f>
        <v>0</v>
      </c>
      <c r="M1987" s="239">
        <f>IF(DLILibrary[[#This Row],[DLI/DLR]]="DLI",DLILibrary[[#This Row],[Value of DLI (in mln)]]/(VLOOKUP(DLILibrary[[#This Row],[Project ID]],'RBF Projects'!A:U,12,FALSE)),0)</f>
        <v>0.27272727272727271</v>
      </c>
      <c r="N1987" s="95" t="s">
        <v>61</v>
      </c>
      <c r="R1987" s="76" t="s">
        <v>2278</v>
      </c>
    </row>
    <row r="1988" spans="1:18" ht="16" x14ac:dyDescent="0.2">
      <c r="A1988" s="76" t="s">
        <v>14101</v>
      </c>
      <c r="B1988" s="95" t="s">
        <v>164</v>
      </c>
      <c r="C1988" s="44" t="s">
        <v>19</v>
      </c>
      <c r="D1988" s="76" t="s">
        <v>59</v>
      </c>
      <c r="E1988" s="95" t="s">
        <v>102</v>
      </c>
      <c r="F1988" s="95" t="s">
        <v>3234</v>
      </c>
      <c r="G1988" s="95" t="s">
        <v>2865</v>
      </c>
      <c r="H1988" s="95" t="s">
        <v>78</v>
      </c>
      <c r="I1988" s="45" t="s">
        <v>14572</v>
      </c>
      <c r="J1988" s="136" t="str">
        <f>LEFT(DLILibrary[[#This Row],[DLI]], 3)</f>
        <v>DLR</v>
      </c>
      <c r="K1988" s="121">
        <v>3</v>
      </c>
      <c r="L1988" s="121">
        <f>IF(DLILibrary[[#This Row],[DLI/DLR]]="DLI",IF(J1989="DLR",0,DLILibrary[[#This Row],[Value of DLI (in mln)]]),DLILibrary[[#This Row],[Value of DLI (in mln)]])</f>
        <v>3</v>
      </c>
      <c r="M1988" s="239">
        <f>IF(DLILibrary[[#This Row],[DLI/DLR]]="DLI",DLILibrary[[#This Row],[Value of DLI (in mln)]]/(VLOOKUP(DLILibrary[[#This Row],[Project ID]],'RBF Projects'!A:U,12,FALSE)),0)</f>
        <v>0</v>
      </c>
      <c r="N1988" s="95" t="s">
        <v>61</v>
      </c>
    </row>
    <row r="1989" spans="1:18" ht="16" x14ac:dyDescent="0.2">
      <c r="A1989" s="76" t="s">
        <v>14101</v>
      </c>
      <c r="B1989" s="95" t="s">
        <v>164</v>
      </c>
      <c r="C1989" s="44" t="s">
        <v>19</v>
      </c>
      <c r="D1989" s="76" t="s">
        <v>59</v>
      </c>
      <c r="E1989" s="95" t="s">
        <v>102</v>
      </c>
      <c r="F1989" s="95" t="s">
        <v>3234</v>
      </c>
      <c r="G1989" s="95" t="s">
        <v>2865</v>
      </c>
      <c r="H1989" s="95" t="s">
        <v>78</v>
      </c>
      <c r="I1989" s="45" t="s">
        <v>14574</v>
      </c>
      <c r="J1989" s="136" t="str">
        <f>LEFT(DLILibrary[[#This Row],[DLI]], 3)</f>
        <v>DLR</v>
      </c>
      <c r="K1989" s="121">
        <v>12</v>
      </c>
      <c r="L1989" s="121">
        <f>IF(DLILibrary[[#This Row],[DLI/DLR]]="DLI",IF(J1990="DLR",0,DLILibrary[[#This Row],[Value of DLI (in mln)]]),DLILibrary[[#This Row],[Value of DLI (in mln)]])</f>
        <v>12</v>
      </c>
      <c r="M1989" s="239">
        <f>IF(DLILibrary[[#This Row],[DLI/DLR]]="DLI",DLILibrary[[#This Row],[Value of DLI (in mln)]]/(VLOOKUP(DLILibrary[[#This Row],[Project ID]],'RBF Projects'!A:U,12,FALSE)),0)</f>
        <v>0</v>
      </c>
      <c r="N1989" s="95" t="s">
        <v>61</v>
      </c>
      <c r="O1989" s="95" t="s">
        <v>14573</v>
      </c>
    </row>
    <row r="1990" spans="1:18" ht="16" x14ac:dyDescent="0.2">
      <c r="A1990" s="76" t="s">
        <v>14101</v>
      </c>
      <c r="B1990" s="95" t="s">
        <v>164</v>
      </c>
      <c r="C1990" s="44" t="s">
        <v>19</v>
      </c>
      <c r="D1990" s="76" t="s">
        <v>59</v>
      </c>
      <c r="E1990" s="95" t="s">
        <v>102</v>
      </c>
      <c r="F1990" s="95" t="s">
        <v>2810</v>
      </c>
      <c r="G1990" s="95" t="s">
        <v>2815</v>
      </c>
      <c r="H1990" s="95" t="s">
        <v>78</v>
      </c>
      <c r="I1990" s="135" t="s">
        <v>14575</v>
      </c>
      <c r="J1990" s="136" t="str">
        <f>LEFT(DLILibrary[[#This Row],[DLI]], 3)</f>
        <v>DLI</v>
      </c>
      <c r="K1990" s="137">
        <v>10</v>
      </c>
      <c r="L1990" s="121">
        <f>IF(DLILibrary[[#This Row],[DLI/DLR]]="DLI",IF(J1991="DLR",0,DLILibrary[[#This Row],[Value of DLI (in mln)]]),DLILibrary[[#This Row],[Value of DLI (in mln)]])</f>
        <v>0</v>
      </c>
      <c r="M1990" s="239">
        <f>IF(DLILibrary[[#This Row],[DLI/DLR]]="DLI",DLILibrary[[#This Row],[Value of DLI (in mln)]]/(VLOOKUP(DLILibrary[[#This Row],[Project ID]],'RBF Projects'!A:U,12,FALSE)),0)</f>
        <v>0.18181818181818182</v>
      </c>
      <c r="N1990" s="95" t="s">
        <v>62</v>
      </c>
      <c r="R1990" s="76" t="s">
        <v>2382</v>
      </c>
    </row>
    <row r="1991" spans="1:18" ht="16" x14ac:dyDescent="0.2">
      <c r="A1991" s="76" t="s">
        <v>14101</v>
      </c>
      <c r="B1991" s="95" t="s">
        <v>164</v>
      </c>
      <c r="C1991" s="44" t="s">
        <v>19</v>
      </c>
      <c r="D1991" s="76" t="s">
        <v>59</v>
      </c>
      <c r="E1991" s="95" t="s">
        <v>102</v>
      </c>
      <c r="F1991" s="95" t="s">
        <v>2810</v>
      </c>
      <c r="G1991" s="95" t="s">
        <v>2815</v>
      </c>
      <c r="H1991" s="95" t="s">
        <v>78</v>
      </c>
      <c r="I1991" s="45" t="s">
        <v>14576</v>
      </c>
      <c r="J1991" s="136" t="str">
        <f>LEFT(DLILibrary[[#This Row],[DLI]], 3)</f>
        <v>DLR</v>
      </c>
      <c r="K1991" s="121">
        <v>2</v>
      </c>
      <c r="L1991" s="121">
        <f>IF(DLILibrary[[#This Row],[DLI/DLR]]="DLI",IF(J1992="DLR",0,DLILibrary[[#This Row],[Value of DLI (in mln)]]),DLILibrary[[#This Row],[Value of DLI (in mln)]])</f>
        <v>2</v>
      </c>
      <c r="M1991" s="239">
        <f>IF(DLILibrary[[#This Row],[DLI/DLR]]="DLI",DLILibrary[[#This Row],[Value of DLI (in mln)]]/(VLOOKUP(DLILibrary[[#This Row],[Project ID]],'RBF Projects'!A:U,12,FALSE)),0)</f>
        <v>0</v>
      </c>
    </row>
    <row r="1992" spans="1:18" ht="16" x14ac:dyDescent="0.2">
      <c r="A1992" s="76" t="s">
        <v>14101</v>
      </c>
      <c r="B1992" s="95" t="s">
        <v>164</v>
      </c>
      <c r="C1992" s="44" t="s">
        <v>19</v>
      </c>
      <c r="D1992" s="76" t="s">
        <v>59</v>
      </c>
      <c r="E1992" s="95" t="s">
        <v>102</v>
      </c>
      <c r="F1992" s="95" t="s">
        <v>2810</v>
      </c>
      <c r="G1992" s="95" t="s">
        <v>2815</v>
      </c>
      <c r="H1992" s="95" t="s">
        <v>78</v>
      </c>
      <c r="I1992" s="95" t="s">
        <v>14577</v>
      </c>
      <c r="J1992" s="136" t="str">
        <f>LEFT(DLILibrary[[#This Row],[DLI]], 3)</f>
        <v>DLR</v>
      </c>
      <c r="K1992" s="121">
        <v>1</v>
      </c>
      <c r="L1992" s="121">
        <f>IF(DLILibrary[[#This Row],[DLI/DLR]]="DLI",IF(J1993="DLR",0,DLILibrary[[#This Row],[Value of DLI (in mln)]]),DLILibrary[[#This Row],[Value of DLI (in mln)]])</f>
        <v>1</v>
      </c>
      <c r="M1992" s="239">
        <f>IF(DLILibrary[[#This Row],[DLI/DLR]]="DLI",DLILibrary[[#This Row],[Value of DLI (in mln)]]/(VLOOKUP(DLILibrary[[#This Row],[Project ID]],'RBF Projects'!A:U,12,FALSE)),0)</f>
        <v>0</v>
      </c>
    </row>
    <row r="1993" spans="1:18" ht="16" x14ac:dyDescent="0.2">
      <c r="A1993" s="76" t="s">
        <v>14101</v>
      </c>
      <c r="B1993" s="95" t="s">
        <v>164</v>
      </c>
      <c r="C1993" s="44" t="s">
        <v>19</v>
      </c>
      <c r="D1993" s="76" t="s">
        <v>59</v>
      </c>
      <c r="E1993" s="95" t="s">
        <v>102</v>
      </c>
      <c r="F1993" s="95" t="s">
        <v>2810</v>
      </c>
      <c r="G1993" s="95" t="s">
        <v>2815</v>
      </c>
      <c r="H1993" s="95" t="s">
        <v>78</v>
      </c>
      <c r="I1993" s="45" t="s">
        <v>14578</v>
      </c>
      <c r="J1993" s="136" t="str">
        <f>LEFT(DLILibrary[[#This Row],[DLI]], 3)</f>
        <v>DLR</v>
      </c>
      <c r="K1993" s="121">
        <v>5</v>
      </c>
      <c r="L1993" s="121">
        <f>IF(DLILibrary[[#This Row],[DLI/DLR]]="DLI",IF(J1994="DLR",0,DLILibrary[[#This Row],[Value of DLI (in mln)]]),DLILibrary[[#This Row],[Value of DLI (in mln)]])</f>
        <v>5</v>
      </c>
      <c r="M1993" s="239">
        <f>IF(DLILibrary[[#This Row],[DLI/DLR]]="DLI",DLILibrary[[#This Row],[Value of DLI (in mln)]]/(VLOOKUP(DLILibrary[[#This Row],[Project ID]],'RBF Projects'!A:U,12,FALSE)),0)</f>
        <v>0</v>
      </c>
      <c r="O1993" s="95" t="s">
        <v>14580</v>
      </c>
    </row>
    <row r="1994" spans="1:18" ht="16" x14ac:dyDescent="0.2">
      <c r="A1994" s="76" t="s">
        <v>14101</v>
      </c>
      <c r="B1994" s="95" t="s">
        <v>164</v>
      </c>
      <c r="C1994" s="44" t="s">
        <v>19</v>
      </c>
      <c r="D1994" s="76" t="s">
        <v>59</v>
      </c>
      <c r="E1994" s="95" t="s">
        <v>102</v>
      </c>
      <c r="F1994" s="95" t="s">
        <v>2810</v>
      </c>
      <c r="G1994" s="95" t="s">
        <v>2815</v>
      </c>
      <c r="H1994" s="95" t="s">
        <v>78</v>
      </c>
      <c r="I1994" s="45" t="s">
        <v>14579</v>
      </c>
      <c r="J1994" s="136" t="str">
        <f>LEFT(DLILibrary[[#This Row],[DLI]], 3)</f>
        <v>DLR</v>
      </c>
      <c r="K1994" s="121">
        <v>2</v>
      </c>
      <c r="L1994" s="121">
        <f>IF(DLILibrary[[#This Row],[DLI/DLR]]="DLI",IF(J1995="DLR",0,DLILibrary[[#This Row],[Value of DLI (in mln)]]),DLILibrary[[#This Row],[Value of DLI (in mln)]])</f>
        <v>2</v>
      </c>
      <c r="M1994" s="239">
        <f>IF(DLILibrary[[#This Row],[DLI/DLR]]="DLI",DLILibrary[[#This Row],[Value of DLI (in mln)]]/(VLOOKUP(DLILibrary[[#This Row],[Project ID]],'RBF Projects'!A:U,12,FALSE)),0)</f>
        <v>0</v>
      </c>
    </row>
    <row r="1995" spans="1:18" ht="16" x14ac:dyDescent="0.2">
      <c r="A1995" s="76" t="s">
        <v>14101</v>
      </c>
      <c r="B1995" s="95" t="s">
        <v>164</v>
      </c>
      <c r="C1995" s="44" t="s">
        <v>19</v>
      </c>
      <c r="D1995" s="76" t="s">
        <v>59</v>
      </c>
      <c r="E1995" s="95" t="s">
        <v>102</v>
      </c>
      <c r="F1995" s="95" t="s">
        <v>3238</v>
      </c>
      <c r="G1995" s="95" t="s">
        <v>3275</v>
      </c>
      <c r="H1995" s="95" t="s">
        <v>74</v>
      </c>
      <c r="I1995" s="135" t="s">
        <v>14589</v>
      </c>
      <c r="J1995" s="136" t="str">
        <f>LEFT(DLILibrary[[#This Row],[DLI]], 3)</f>
        <v>DLI</v>
      </c>
      <c r="K1995" s="137">
        <v>9</v>
      </c>
      <c r="L1995" s="121">
        <f>IF(DLILibrary[[#This Row],[DLI/DLR]]="DLI",IF(J1996="DLR",0,DLILibrary[[#This Row],[Value of DLI (in mln)]]),DLILibrary[[#This Row],[Value of DLI (in mln)]])</f>
        <v>0</v>
      </c>
      <c r="M1995" s="239">
        <f>IF(DLILibrary[[#This Row],[DLI/DLR]]="DLI",DLILibrary[[#This Row],[Value of DLI (in mln)]]/(VLOOKUP(DLILibrary[[#This Row],[Project ID]],'RBF Projects'!A:U,12,FALSE)),0)</f>
        <v>0.16363636363636364</v>
      </c>
      <c r="N1995" s="95" t="s">
        <v>62</v>
      </c>
    </row>
    <row r="1996" spans="1:18" ht="16" x14ac:dyDescent="0.2">
      <c r="A1996" s="76" t="s">
        <v>14101</v>
      </c>
      <c r="B1996" s="95" t="s">
        <v>164</v>
      </c>
      <c r="C1996" s="44" t="s">
        <v>19</v>
      </c>
      <c r="D1996" s="76" t="s">
        <v>59</v>
      </c>
      <c r="E1996" s="95" t="s">
        <v>102</v>
      </c>
      <c r="F1996" s="95" t="s">
        <v>3238</v>
      </c>
      <c r="G1996" s="95" t="s">
        <v>3275</v>
      </c>
      <c r="H1996" s="95" t="s">
        <v>74</v>
      </c>
      <c r="I1996" s="95" t="s">
        <v>14581</v>
      </c>
      <c r="J1996" s="136" t="str">
        <f>LEFT(DLILibrary[[#This Row],[DLI]], 3)</f>
        <v>DLR</v>
      </c>
      <c r="K1996" s="121">
        <v>1</v>
      </c>
      <c r="L1996" s="121">
        <f>IF(DLILibrary[[#This Row],[DLI/DLR]]="DLI",IF(J1997="DLR",0,DLILibrary[[#This Row],[Value of DLI (in mln)]]),DLILibrary[[#This Row],[Value of DLI (in mln)]])</f>
        <v>1</v>
      </c>
      <c r="M1996" s="239">
        <f>IF(DLILibrary[[#This Row],[DLI/DLR]]="DLI",DLILibrary[[#This Row],[Value of DLI (in mln)]]/(VLOOKUP(DLILibrary[[#This Row],[Project ID]],'RBF Projects'!A:U,12,FALSE)),0)</f>
        <v>0</v>
      </c>
    </row>
    <row r="1997" spans="1:18" ht="16" x14ac:dyDescent="0.2">
      <c r="A1997" s="76" t="s">
        <v>14101</v>
      </c>
      <c r="B1997" s="95" t="s">
        <v>164</v>
      </c>
      <c r="C1997" s="44" t="s">
        <v>19</v>
      </c>
      <c r="D1997" s="76" t="s">
        <v>59</v>
      </c>
      <c r="E1997" s="95" t="s">
        <v>102</v>
      </c>
      <c r="F1997" s="95" t="s">
        <v>3238</v>
      </c>
      <c r="G1997" s="95" t="s">
        <v>3275</v>
      </c>
      <c r="H1997" s="95" t="s">
        <v>74</v>
      </c>
      <c r="I1997" s="45" t="s">
        <v>14582</v>
      </c>
      <c r="J1997" s="136" t="str">
        <f>LEFT(DLILibrary[[#This Row],[DLI]], 3)</f>
        <v>DLR</v>
      </c>
      <c r="K1997" s="121">
        <v>1</v>
      </c>
      <c r="L1997" s="121">
        <f>IF(DLILibrary[[#This Row],[DLI/DLR]]="DLI",IF(J1998="DLR",0,DLILibrary[[#This Row],[Value of DLI (in mln)]]),DLILibrary[[#This Row],[Value of DLI (in mln)]])</f>
        <v>1</v>
      </c>
      <c r="M1997" s="239">
        <f>IF(DLILibrary[[#This Row],[DLI/DLR]]="DLI",DLILibrary[[#This Row],[Value of DLI (in mln)]]/(VLOOKUP(DLILibrary[[#This Row],[Project ID]],'RBF Projects'!A:U,12,FALSE)),0)</f>
        <v>0</v>
      </c>
    </row>
    <row r="1998" spans="1:18" ht="16" x14ac:dyDescent="0.2">
      <c r="A1998" s="76" t="s">
        <v>14101</v>
      </c>
      <c r="B1998" s="95" t="s">
        <v>164</v>
      </c>
      <c r="C1998" s="44" t="s">
        <v>19</v>
      </c>
      <c r="D1998" s="76" t="s">
        <v>59</v>
      </c>
      <c r="E1998" s="95" t="s">
        <v>102</v>
      </c>
      <c r="F1998" s="95" t="s">
        <v>3238</v>
      </c>
      <c r="G1998" s="95" t="s">
        <v>3275</v>
      </c>
      <c r="H1998" s="95" t="s">
        <v>74</v>
      </c>
      <c r="I1998" s="45" t="s">
        <v>14583</v>
      </c>
      <c r="J1998" s="136" t="str">
        <f>LEFT(DLILibrary[[#This Row],[DLI]], 3)</f>
        <v>DLR</v>
      </c>
      <c r="K1998" s="121">
        <v>1</v>
      </c>
      <c r="L1998" s="121">
        <f>IF(DLILibrary[[#This Row],[DLI/DLR]]="DLI",IF(J1999="DLR",0,DLILibrary[[#This Row],[Value of DLI (in mln)]]),DLILibrary[[#This Row],[Value of DLI (in mln)]])</f>
        <v>1</v>
      </c>
      <c r="M1998" s="239">
        <f>IF(DLILibrary[[#This Row],[DLI/DLR]]="DLI",DLILibrary[[#This Row],[Value of DLI (in mln)]]/(VLOOKUP(DLILibrary[[#This Row],[Project ID]],'RBF Projects'!A:U,12,FALSE)),0)</f>
        <v>0</v>
      </c>
    </row>
    <row r="1999" spans="1:18" ht="16" x14ac:dyDescent="0.2">
      <c r="A1999" s="76" t="s">
        <v>14101</v>
      </c>
      <c r="B1999" s="95" t="s">
        <v>164</v>
      </c>
      <c r="C1999" s="44" t="s">
        <v>19</v>
      </c>
      <c r="D1999" s="76" t="s">
        <v>59</v>
      </c>
      <c r="E1999" s="95" t="s">
        <v>102</v>
      </c>
      <c r="F1999" s="95" t="s">
        <v>3238</v>
      </c>
      <c r="G1999" s="95" t="s">
        <v>3275</v>
      </c>
      <c r="H1999" s="95" t="s">
        <v>74</v>
      </c>
      <c r="I1999" s="45" t="s">
        <v>14584</v>
      </c>
      <c r="J1999" s="136" t="str">
        <f>LEFT(DLILibrary[[#This Row],[DLI]], 3)</f>
        <v>DLR</v>
      </c>
      <c r="K1999" s="121">
        <v>6</v>
      </c>
      <c r="L1999" s="121">
        <f>IF(DLILibrary[[#This Row],[DLI/DLR]]="DLI",IF(J2000="DLR",0,DLILibrary[[#This Row],[Value of DLI (in mln)]]),DLILibrary[[#This Row],[Value of DLI (in mln)]])</f>
        <v>6</v>
      </c>
      <c r="M1999" s="239">
        <f>IF(DLILibrary[[#This Row],[DLI/DLR]]="DLI",DLILibrary[[#This Row],[Value of DLI (in mln)]]/(VLOOKUP(DLILibrary[[#This Row],[Project ID]],'RBF Projects'!A:U,12,FALSE)),0)</f>
        <v>0</v>
      </c>
      <c r="O1999" s="95" t="s">
        <v>14585</v>
      </c>
    </row>
    <row r="2000" spans="1:18" ht="16" x14ac:dyDescent="0.2">
      <c r="A2000" s="76" t="s">
        <v>14101</v>
      </c>
      <c r="B2000" s="95" t="s">
        <v>164</v>
      </c>
      <c r="C2000" s="44" t="s">
        <v>19</v>
      </c>
      <c r="D2000" s="76" t="s">
        <v>59</v>
      </c>
      <c r="E2000" s="95" t="s">
        <v>102</v>
      </c>
      <c r="F2000" s="95" t="s">
        <v>3238</v>
      </c>
      <c r="G2000" s="95" t="s">
        <v>3275</v>
      </c>
      <c r="H2000" s="95" t="s">
        <v>74</v>
      </c>
      <c r="I2000" s="95" t="s">
        <v>14584</v>
      </c>
      <c r="J2000" s="136" t="str">
        <f>LEFT(DLILibrary[[#This Row],[DLI]], 3)</f>
        <v>DLR</v>
      </c>
      <c r="K2000" s="121">
        <v>0</v>
      </c>
      <c r="L2000" s="121">
        <f>IF(DLILibrary[[#This Row],[DLI/DLR]]="DLI",IF(J2001="DLR",0,DLILibrary[[#This Row],[Value of DLI (in mln)]]),DLILibrary[[#This Row],[Value of DLI (in mln)]])</f>
        <v>0</v>
      </c>
      <c r="M2000" s="239">
        <f>IF(DLILibrary[[#This Row],[DLI/DLR]]="DLI",DLILibrary[[#This Row],[Value of DLI (in mln)]]/(VLOOKUP(DLILibrary[[#This Row],[Project ID]],'RBF Projects'!A:U,12,FALSE)),0)</f>
        <v>0</v>
      </c>
      <c r="O2000" s="95" t="s">
        <v>14586</v>
      </c>
    </row>
    <row r="2001" spans="1:18" ht="16" x14ac:dyDescent="0.2">
      <c r="A2001" s="76" t="s">
        <v>14101</v>
      </c>
      <c r="B2001" s="95" t="s">
        <v>164</v>
      </c>
      <c r="C2001" s="44" t="s">
        <v>19</v>
      </c>
      <c r="D2001" s="76" t="s">
        <v>59</v>
      </c>
      <c r="E2001" s="95" t="s">
        <v>102</v>
      </c>
      <c r="F2001" s="95" t="s">
        <v>3238</v>
      </c>
      <c r="G2001" s="95" t="s">
        <v>3275</v>
      </c>
      <c r="H2001" s="95" t="s">
        <v>74</v>
      </c>
      <c r="I2001" s="45" t="s">
        <v>14587</v>
      </c>
      <c r="J2001" s="136" t="str">
        <f>LEFT(DLILibrary[[#This Row],[DLI]], 3)</f>
        <v>DLR</v>
      </c>
      <c r="K2001" s="121">
        <v>0</v>
      </c>
      <c r="L2001" s="121">
        <f>IF(DLILibrary[[#This Row],[DLI/DLR]]="DLI",IF(J2002="DLR",0,DLILibrary[[#This Row],[Value of DLI (in mln)]]),DLILibrary[[#This Row],[Value of DLI (in mln)]])</f>
        <v>0</v>
      </c>
      <c r="M2001" s="239">
        <f>IF(DLILibrary[[#This Row],[DLI/DLR]]="DLI",DLILibrary[[#This Row],[Value of DLI (in mln)]]/(VLOOKUP(DLILibrary[[#This Row],[Project ID]],'RBF Projects'!A:U,12,FALSE)),0)</f>
        <v>0</v>
      </c>
      <c r="O2001" s="95" t="s">
        <v>14586</v>
      </c>
    </row>
    <row r="2002" spans="1:18" ht="16" x14ac:dyDescent="0.2">
      <c r="A2002" s="76" t="s">
        <v>14101</v>
      </c>
      <c r="B2002" s="95" t="s">
        <v>164</v>
      </c>
      <c r="C2002" s="44" t="s">
        <v>19</v>
      </c>
      <c r="D2002" s="76" t="s">
        <v>59</v>
      </c>
      <c r="E2002" s="95" t="s">
        <v>102</v>
      </c>
      <c r="F2002" s="95" t="s">
        <v>3235</v>
      </c>
      <c r="G2002" s="95" t="s">
        <v>3244</v>
      </c>
      <c r="H2002" s="95" t="s">
        <v>472</v>
      </c>
      <c r="I2002" s="135" t="s">
        <v>14588</v>
      </c>
      <c r="J2002" s="136" t="str">
        <f>LEFT(DLILibrary[[#This Row],[DLI]], 3)</f>
        <v>DLI</v>
      </c>
      <c r="K2002" s="137">
        <v>0</v>
      </c>
      <c r="L2002" s="121">
        <f>IF(DLILibrary[[#This Row],[DLI/DLR]]="DLI",IF(J2003="DLR",0,DLILibrary[[#This Row],[Value of DLI (in mln)]]),DLILibrary[[#This Row],[Value of DLI (in mln)]])</f>
        <v>0</v>
      </c>
      <c r="M2002" s="239">
        <f>IF(DLILibrary[[#This Row],[DLI/DLR]]="DLI",DLILibrary[[#This Row],[Value of DLI (in mln)]]/(VLOOKUP(DLILibrary[[#This Row],[Project ID]],'RBF Projects'!A:U,12,FALSE)),0)</f>
        <v>0</v>
      </c>
      <c r="N2002" s="95" t="s">
        <v>62</v>
      </c>
      <c r="O2002" s="95"/>
      <c r="R2002" s="76" t="s">
        <v>2277</v>
      </c>
    </row>
    <row r="2003" spans="1:18" ht="16" x14ac:dyDescent="0.2">
      <c r="A2003" s="76" t="s">
        <v>14101</v>
      </c>
      <c r="B2003" s="95" t="s">
        <v>164</v>
      </c>
      <c r="C2003" s="44" t="s">
        <v>19</v>
      </c>
      <c r="D2003" s="76" t="s">
        <v>59</v>
      </c>
      <c r="E2003" s="95" t="s">
        <v>102</v>
      </c>
      <c r="F2003" s="95" t="s">
        <v>3234</v>
      </c>
      <c r="G2003" s="95" t="s">
        <v>2865</v>
      </c>
      <c r="H2003" s="95" t="s">
        <v>472</v>
      </c>
      <c r="I2003" s="135" t="s">
        <v>14590</v>
      </c>
      <c r="J2003" s="136" t="str">
        <f>LEFT(DLILibrary[[#This Row],[DLI]], 3)</f>
        <v>DLI</v>
      </c>
      <c r="K2003" s="121">
        <v>0</v>
      </c>
      <c r="L2003" s="121">
        <f>IF(DLILibrary[[#This Row],[DLI/DLR]]="DLI",IF(J2004="DLR",0,DLILibrary[[#This Row],[Value of DLI (in mln)]]),DLILibrary[[#This Row],[Value of DLI (in mln)]])</f>
        <v>0</v>
      </c>
      <c r="M2003" s="239">
        <f>IF(DLILibrary[[#This Row],[DLI/DLR]]="DLI",DLILibrary[[#This Row],[Value of DLI (in mln)]]/(VLOOKUP(DLILibrary[[#This Row],[Project ID]],'RBF Projects'!A:U,12,FALSE)),0)</f>
        <v>0</v>
      </c>
      <c r="O2003" s="95"/>
      <c r="R2003" s="76" t="s">
        <v>2277</v>
      </c>
    </row>
    <row r="2004" spans="1:18" s="78" customFormat="1" ht="16" x14ac:dyDescent="0.2">
      <c r="A2004" s="77" t="s">
        <v>14621</v>
      </c>
      <c r="B2004" s="78" t="s">
        <v>14622</v>
      </c>
      <c r="C2004" s="151" t="s">
        <v>19</v>
      </c>
      <c r="D2004" s="77" t="s">
        <v>59</v>
      </c>
      <c r="E2004" s="78" t="s">
        <v>35</v>
      </c>
      <c r="F2004" s="78" t="s">
        <v>3232</v>
      </c>
      <c r="G2004" s="78" t="s">
        <v>2831</v>
      </c>
      <c r="H2004" s="78" t="s">
        <v>352</v>
      </c>
      <c r="I2004" s="129" t="s">
        <v>14623</v>
      </c>
      <c r="J2004" s="130" t="str">
        <f>LEFT(DLILibrary[[#This Row],[DLI]], 3)</f>
        <v>PBC</v>
      </c>
      <c r="K2004" s="131">
        <v>1.5</v>
      </c>
      <c r="L2004" s="169">
        <f>IF(DLILibrary[[#This Row],[DLI/DLR]]="DLI",IF(J2005="DLR",0,DLILibrary[[#This Row],[Value of DLI (in mln)]]),DLILibrary[[#This Row],[Value of DLI (in mln)]])</f>
        <v>1.5</v>
      </c>
      <c r="M2004" s="239">
        <f>IF(DLILibrary[[#This Row],[DLI/DLR]]="DLI",DLILibrary[[#This Row],[Value of DLI (in mln)]]/(VLOOKUP(DLILibrary[[#This Row],[Project ID]],'RBF Projects'!A:U,12,FALSE)),0)</f>
        <v>0</v>
      </c>
      <c r="N2004" s="78" t="s">
        <v>61</v>
      </c>
      <c r="O2004" s="164"/>
      <c r="P2004" s="76" t="s">
        <v>28</v>
      </c>
      <c r="Q2004" s="78" t="s">
        <v>14637</v>
      </c>
      <c r="R2004" s="77"/>
    </row>
    <row r="2005" spans="1:18" ht="15.5" customHeight="1" x14ac:dyDescent="0.2">
      <c r="A2005" s="76" t="s">
        <v>14621</v>
      </c>
      <c r="B2005" s="95" t="s">
        <v>14622</v>
      </c>
      <c r="C2005" s="44" t="s">
        <v>19</v>
      </c>
      <c r="D2005" s="76" t="s">
        <v>59</v>
      </c>
      <c r="E2005" s="95" t="s">
        <v>35</v>
      </c>
      <c r="F2005" s="95" t="s">
        <v>3233</v>
      </c>
      <c r="G2005" s="95" t="s">
        <v>44</v>
      </c>
      <c r="H2005" s="95" t="s">
        <v>352</v>
      </c>
      <c r="I2005" s="45" t="s">
        <v>14786</v>
      </c>
      <c r="J2005" s="136" t="str">
        <f>LEFT(DLILibrary[[#This Row],[DLI]], 3)</f>
        <v>PBC</v>
      </c>
      <c r="K2005" s="121">
        <v>0.4</v>
      </c>
      <c r="L2005" s="121">
        <f>IF(DLILibrary[[#This Row],[DLI/DLR]]="DLI",IF(J2006="DLR",0,DLILibrary[[#This Row],[Value of DLI (in mln)]]),DLILibrary[[#This Row],[Value of DLI (in mln)]])</f>
        <v>0.4</v>
      </c>
      <c r="M2005" s="239">
        <f>IF(DLILibrary[[#This Row],[DLI/DLR]]="DLI",DLILibrary[[#This Row],[Value of DLI (in mln)]]/(VLOOKUP(DLILibrary[[#This Row],[Project ID]],'RBF Projects'!A:U,12,FALSE)),0)</f>
        <v>0</v>
      </c>
      <c r="N2005" s="95" t="s">
        <v>61</v>
      </c>
      <c r="O2005" s="95" t="s">
        <v>14624</v>
      </c>
      <c r="P2005" s="76" t="s">
        <v>28</v>
      </c>
      <c r="Q2005" t="s">
        <v>14637</v>
      </c>
    </row>
    <row r="2006" spans="1:18" ht="16" x14ac:dyDescent="0.2">
      <c r="A2006" s="76" t="s">
        <v>14621</v>
      </c>
      <c r="B2006" s="95" t="s">
        <v>14622</v>
      </c>
      <c r="C2006" s="44" t="s">
        <v>19</v>
      </c>
      <c r="D2006" s="76" t="s">
        <v>59</v>
      </c>
      <c r="E2006" s="95" t="s">
        <v>35</v>
      </c>
      <c r="F2006" s="95" t="s">
        <v>2810</v>
      </c>
      <c r="G2006" s="95" t="s">
        <v>2813</v>
      </c>
      <c r="H2006" s="95" t="s">
        <v>352</v>
      </c>
      <c r="I2006" s="45" t="s">
        <v>14787</v>
      </c>
      <c r="J2006" s="136" t="str">
        <f>LEFT(DLILibrary[[#This Row],[DLI]], 3)</f>
        <v>PBC</v>
      </c>
      <c r="K2006" s="121">
        <v>0.3</v>
      </c>
      <c r="L2006" s="121">
        <f>IF(DLILibrary[[#This Row],[DLI/DLR]]="DLI",IF(J2007="DLR",0,DLILibrary[[#This Row],[Value of DLI (in mln)]]),DLILibrary[[#This Row],[Value of DLI (in mln)]])</f>
        <v>0.3</v>
      </c>
      <c r="M2006" s="239">
        <f>IF(DLILibrary[[#This Row],[DLI/DLR]]="DLI",DLILibrary[[#This Row],[Value of DLI (in mln)]]/(VLOOKUP(DLILibrary[[#This Row],[Project ID]],'RBF Projects'!A:U,12,FALSE)),0)</f>
        <v>0</v>
      </c>
      <c r="N2006" s="95" t="s">
        <v>61</v>
      </c>
      <c r="O2006" s="95" t="s">
        <v>14625</v>
      </c>
      <c r="P2006" s="76" t="s">
        <v>28</v>
      </c>
      <c r="Q2006" t="s">
        <v>14637</v>
      </c>
    </row>
    <row r="2007" spans="1:18" ht="16" x14ac:dyDescent="0.2">
      <c r="A2007" s="76" t="s">
        <v>14621</v>
      </c>
      <c r="B2007" s="95" t="s">
        <v>14622</v>
      </c>
      <c r="C2007" s="44" t="s">
        <v>19</v>
      </c>
      <c r="D2007" s="76" t="s">
        <v>59</v>
      </c>
      <c r="E2007" s="95" t="s">
        <v>35</v>
      </c>
      <c r="F2007" s="95" t="s">
        <v>3234</v>
      </c>
      <c r="G2007" s="95" t="s">
        <v>2862</v>
      </c>
      <c r="H2007" s="95" t="s">
        <v>352</v>
      </c>
      <c r="I2007" s="45" t="s">
        <v>14788</v>
      </c>
      <c r="J2007" s="136" t="str">
        <f>LEFT(DLILibrary[[#This Row],[DLI]], 3)</f>
        <v>PBC</v>
      </c>
      <c r="K2007" s="121">
        <v>0.45</v>
      </c>
      <c r="L2007" s="121">
        <f>IF(DLILibrary[[#This Row],[DLI/DLR]]="DLI",IF(J2008="DLR",0,DLILibrary[[#This Row],[Value of DLI (in mln)]]),DLILibrary[[#This Row],[Value of DLI (in mln)]])</f>
        <v>0.45</v>
      </c>
      <c r="M2007" s="239">
        <f>IF(DLILibrary[[#This Row],[DLI/DLR]]="DLI",DLILibrary[[#This Row],[Value of DLI (in mln)]]/(VLOOKUP(DLILibrary[[#This Row],[Project ID]],'RBF Projects'!A:U,12,FALSE)),0)</f>
        <v>0</v>
      </c>
      <c r="N2007" s="95" t="s">
        <v>61</v>
      </c>
      <c r="O2007" s="95" t="s">
        <v>14626</v>
      </c>
      <c r="P2007" s="76" t="s">
        <v>28</v>
      </c>
      <c r="Q2007" t="s">
        <v>14637</v>
      </c>
    </row>
    <row r="2008" spans="1:18" ht="32" x14ac:dyDescent="0.2">
      <c r="A2008" s="76" t="s">
        <v>14621</v>
      </c>
      <c r="B2008" s="95" t="s">
        <v>14622</v>
      </c>
      <c r="C2008" s="44" t="s">
        <v>19</v>
      </c>
      <c r="D2008" s="76" t="s">
        <v>59</v>
      </c>
      <c r="E2008" s="95" t="s">
        <v>35</v>
      </c>
      <c r="F2008" s="95" t="s">
        <v>3232</v>
      </c>
      <c r="G2008" s="95" t="s">
        <v>2860</v>
      </c>
      <c r="H2008" s="95" t="s">
        <v>352</v>
      </c>
      <c r="I2008" s="141" t="s">
        <v>14789</v>
      </c>
      <c r="J2008" s="136" t="str">
        <f>LEFT(DLILibrary[[#This Row],[DLI]], 3)</f>
        <v>PBC</v>
      </c>
      <c r="K2008" s="121">
        <v>0.3</v>
      </c>
      <c r="L2008" s="121">
        <f>IF(DLILibrary[[#This Row],[DLI/DLR]]="DLI",IF(J2009="DLR",0,DLILibrary[[#This Row],[Value of DLI (in mln)]]),DLILibrary[[#This Row],[Value of DLI (in mln)]])</f>
        <v>0.3</v>
      </c>
      <c r="M2008" s="239">
        <f>IF(DLILibrary[[#This Row],[DLI/DLR]]="DLI",DLILibrary[[#This Row],[Value of DLI (in mln)]]/(VLOOKUP(DLILibrary[[#This Row],[Project ID]],'RBF Projects'!A:U,12,FALSE)),0)</f>
        <v>0</v>
      </c>
      <c r="N2008" s="95" t="s">
        <v>61</v>
      </c>
      <c r="O2008" s="95" t="s">
        <v>14627</v>
      </c>
      <c r="P2008" s="76" t="s">
        <v>28</v>
      </c>
      <c r="Q2008" t="s">
        <v>14637</v>
      </c>
    </row>
    <row r="2009" spans="1:18" ht="16" x14ac:dyDescent="0.2">
      <c r="A2009" s="76" t="s">
        <v>14621</v>
      </c>
      <c r="B2009" s="95" t="s">
        <v>14622</v>
      </c>
      <c r="C2009" s="44" t="s">
        <v>19</v>
      </c>
      <c r="D2009" s="76" t="s">
        <v>59</v>
      </c>
      <c r="E2009" s="95" t="s">
        <v>35</v>
      </c>
      <c r="F2009" s="95" t="s">
        <v>2810</v>
      </c>
      <c r="G2009" s="95" t="s">
        <v>2815</v>
      </c>
      <c r="H2009" s="95" t="s">
        <v>78</v>
      </c>
      <c r="I2009" s="135" t="s">
        <v>14629</v>
      </c>
      <c r="J2009" s="136" t="str">
        <f>LEFT(DLILibrary[[#This Row],[DLI]], 3)</f>
        <v>PBC</v>
      </c>
      <c r="K2009" s="137">
        <v>1.3</v>
      </c>
      <c r="L2009" s="121">
        <f>IF(DLILibrary[[#This Row],[DLI/DLR]]="DLI",IF(J2010="DLR",0,DLILibrary[[#This Row],[Value of DLI (in mln)]]),DLILibrary[[#This Row],[Value of DLI (in mln)]])</f>
        <v>1.3</v>
      </c>
      <c r="M2009" s="239">
        <f>IF(DLILibrary[[#This Row],[DLI/DLR]]="DLI",DLILibrary[[#This Row],[Value of DLI (in mln)]]/(VLOOKUP(DLILibrary[[#This Row],[Project ID]],'RBF Projects'!A:U,12,FALSE)),0)</f>
        <v>0</v>
      </c>
      <c r="N2009" s="95" t="s">
        <v>61</v>
      </c>
      <c r="O2009" s="95"/>
      <c r="P2009" s="76" t="s">
        <v>28</v>
      </c>
      <c r="Q2009" t="s">
        <v>14638</v>
      </c>
    </row>
    <row r="2010" spans="1:18" ht="16" x14ac:dyDescent="0.2">
      <c r="A2010" s="76" t="s">
        <v>14621</v>
      </c>
      <c r="B2010" s="95" t="s">
        <v>14622</v>
      </c>
      <c r="C2010" s="44" t="s">
        <v>19</v>
      </c>
      <c r="D2010" s="76" t="s">
        <v>59</v>
      </c>
      <c r="E2010" s="95" t="s">
        <v>35</v>
      </c>
      <c r="F2010" s="95" t="s">
        <v>2810</v>
      </c>
      <c r="G2010" s="95" t="s">
        <v>2815</v>
      </c>
      <c r="H2010" s="95" t="s">
        <v>78</v>
      </c>
      <c r="I2010" s="141" t="s">
        <v>14790</v>
      </c>
      <c r="J2010" s="136" t="str">
        <f>LEFT(DLILibrary[[#This Row],[DLI]], 3)</f>
        <v>PBC</v>
      </c>
      <c r="K2010" s="121">
        <v>0.45</v>
      </c>
      <c r="L2010" s="121">
        <f>IF(DLILibrary[[#This Row],[DLI/DLR]]="DLI",IF(J2011="DLR",0,DLILibrary[[#This Row],[Value of DLI (in mln)]]),DLILibrary[[#This Row],[Value of DLI (in mln)]])</f>
        <v>0.45</v>
      </c>
      <c r="M2010" s="239">
        <f>IF(DLILibrary[[#This Row],[DLI/DLR]]="DLI",DLILibrary[[#This Row],[Value of DLI (in mln)]]/(VLOOKUP(DLILibrary[[#This Row],[Project ID]],'RBF Projects'!A:U,12,FALSE)),0)</f>
        <v>0</v>
      </c>
      <c r="N2010" s="95" t="s">
        <v>61</v>
      </c>
      <c r="O2010" s="95" t="s">
        <v>14630</v>
      </c>
      <c r="P2010" s="76" t="s">
        <v>28</v>
      </c>
      <c r="Q2010" t="s">
        <v>14638</v>
      </c>
    </row>
    <row r="2011" spans="1:18" ht="16.25" customHeight="1" x14ac:dyDescent="0.2">
      <c r="A2011" s="76" t="s">
        <v>14621</v>
      </c>
      <c r="B2011" s="95" t="s">
        <v>14622</v>
      </c>
      <c r="C2011" s="44" t="s">
        <v>19</v>
      </c>
      <c r="D2011" s="76" t="s">
        <v>59</v>
      </c>
      <c r="E2011" s="95" t="s">
        <v>35</v>
      </c>
      <c r="F2011" s="95" t="s">
        <v>2810</v>
      </c>
      <c r="G2011" s="95" t="s">
        <v>2815</v>
      </c>
      <c r="H2011" s="95" t="s">
        <v>78</v>
      </c>
      <c r="I2011" s="141" t="s">
        <v>14791</v>
      </c>
      <c r="J2011" s="136" t="str">
        <f>LEFT(DLILibrary[[#This Row],[DLI]], 3)</f>
        <v>PBC</v>
      </c>
      <c r="K2011" s="121">
        <v>0.45</v>
      </c>
      <c r="L2011" s="121">
        <f>IF(DLILibrary[[#This Row],[DLI/DLR]]="DLI",IF(J2012="DLR",0,DLILibrary[[#This Row],[Value of DLI (in mln)]]),DLILibrary[[#This Row],[Value of DLI (in mln)]])</f>
        <v>0.45</v>
      </c>
      <c r="M2011" s="239">
        <f>IF(DLILibrary[[#This Row],[DLI/DLR]]="DLI",DLILibrary[[#This Row],[Value of DLI (in mln)]]/(VLOOKUP(DLILibrary[[#This Row],[Project ID]],'RBF Projects'!A:U,12,FALSE)),0)</f>
        <v>0</v>
      </c>
      <c r="N2011" s="95" t="s">
        <v>61</v>
      </c>
      <c r="O2011" s="142" t="s">
        <v>14631</v>
      </c>
      <c r="P2011" s="76" t="s">
        <v>28</v>
      </c>
      <c r="Q2011" t="s">
        <v>14638</v>
      </c>
    </row>
    <row r="2012" spans="1:18" ht="16" x14ac:dyDescent="0.2">
      <c r="A2012" s="76" t="s">
        <v>14621</v>
      </c>
      <c r="B2012" s="95" t="s">
        <v>14622</v>
      </c>
      <c r="C2012" s="44" t="s">
        <v>19</v>
      </c>
      <c r="D2012" s="76" t="s">
        <v>59</v>
      </c>
      <c r="E2012" s="95" t="s">
        <v>35</v>
      </c>
      <c r="F2012" s="95" t="s">
        <v>2810</v>
      </c>
      <c r="G2012" s="95" t="s">
        <v>2815</v>
      </c>
      <c r="H2012" s="95" t="s">
        <v>78</v>
      </c>
      <c r="I2012" s="45" t="s">
        <v>14792</v>
      </c>
      <c r="J2012" s="136" t="str">
        <f>LEFT(DLILibrary[[#This Row],[DLI]], 3)</f>
        <v>PBC</v>
      </c>
      <c r="K2012" s="121">
        <v>0.4</v>
      </c>
      <c r="L2012" s="121">
        <f>IF(DLILibrary[[#This Row],[DLI/DLR]]="DLI",IF(J2013="DLR",0,DLILibrary[[#This Row],[Value of DLI (in mln)]]),DLILibrary[[#This Row],[Value of DLI (in mln)]])</f>
        <v>0.4</v>
      </c>
      <c r="M2012" s="239">
        <f>IF(DLILibrary[[#This Row],[DLI/DLR]]="DLI",DLILibrary[[#This Row],[Value of DLI (in mln)]]/(VLOOKUP(DLILibrary[[#This Row],[Project ID]],'RBF Projects'!A:U,12,FALSE)),0)</f>
        <v>0</v>
      </c>
      <c r="N2012" s="95" t="s">
        <v>61</v>
      </c>
      <c r="O2012" s="95" t="s">
        <v>14632</v>
      </c>
      <c r="P2012" s="76" t="s">
        <v>28</v>
      </c>
      <c r="Q2012" t="s">
        <v>14638</v>
      </c>
    </row>
    <row r="2013" spans="1:18" ht="16" x14ac:dyDescent="0.2">
      <c r="A2013" s="76" t="s">
        <v>14621</v>
      </c>
      <c r="B2013" s="95" t="s">
        <v>14622</v>
      </c>
      <c r="C2013" s="44" t="s">
        <v>19</v>
      </c>
      <c r="D2013" s="76" t="s">
        <v>59</v>
      </c>
      <c r="E2013" s="95" t="s">
        <v>35</v>
      </c>
      <c r="F2013" s="95" t="s">
        <v>3230</v>
      </c>
      <c r="G2013" s="95" t="s">
        <v>56</v>
      </c>
      <c r="H2013" s="95" t="s">
        <v>78</v>
      </c>
      <c r="I2013" s="135" t="s">
        <v>14628</v>
      </c>
      <c r="J2013" s="136" t="str">
        <f>LEFT(DLILibrary[[#This Row],[DLI]], 3)</f>
        <v>PBC</v>
      </c>
      <c r="K2013" s="137">
        <v>1</v>
      </c>
      <c r="L2013" s="121">
        <f>IF(DLILibrary[[#This Row],[DLI/DLR]]="DLI",IF(J2014="DLR",0,DLILibrary[[#This Row],[Value of DLI (in mln)]]),DLILibrary[[#This Row],[Value of DLI (in mln)]])</f>
        <v>1</v>
      </c>
      <c r="M2013" s="239">
        <f>IF(DLILibrary[[#This Row],[DLI/DLR]]="DLI",DLILibrary[[#This Row],[Value of DLI (in mln)]]/(VLOOKUP(DLILibrary[[#This Row],[Project ID]],'RBF Projects'!A:U,12,FALSE)),0)</f>
        <v>0</v>
      </c>
      <c r="N2013" s="95" t="s">
        <v>61</v>
      </c>
      <c r="O2013" s="95"/>
      <c r="P2013" s="76" t="s">
        <v>28</v>
      </c>
      <c r="Q2013" t="s">
        <v>14638</v>
      </c>
    </row>
    <row r="2014" spans="1:18" ht="17.5" customHeight="1" x14ac:dyDescent="0.2">
      <c r="A2014" s="76" t="s">
        <v>14621</v>
      </c>
      <c r="B2014" s="95" t="s">
        <v>14622</v>
      </c>
      <c r="C2014" s="44" t="s">
        <v>19</v>
      </c>
      <c r="D2014" s="76" t="s">
        <v>59</v>
      </c>
      <c r="E2014" s="95" t="s">
        <v>35</v>
      </c>
      <c r="F2014" s="95" t="s">
        <v>3230</v>
      </c>
      <c r="G2014" s="95" t="s">
        <v>56</v>
      </c>
      <c r="H2014" s="95" t="s">
        <v>78</v>
      </c>
      <c r="I2014" s="141" t="s">
        <v>14793</v>
      </c>
      <c r="J2014" s="136" t="str">
        <f>LEFT(DLILibrary[[#This Row],[DLI]], 3)</f>
        <v>PBC</v>
      </c>
      <c r="K2014" s="121">
        <v>0.2</v>
      </c>
      <c r="L2014" s="121">
        <f>IF(DLILibrary[[#This Row],[DLI/DLR]]="DLI",IF(J2015="DLR",0,DLILibrary[[#This Row],[Value of DLI (in mln)]]),DLILibrary[[#This Row],[Value of DLI (in mln)]])</f>
        <v>0.2</v>
      </c>
      <c r="M2014" s="239">
        <f>IF(DLILibrary[[#This Row],[DLI/DLR]]="DLI",DLILibrary[[#This Row],[Value of DLI (in mln)]]/(VLOOKUP(DLILibrary[[#This Row],[Project ID]],'RBF Projects'!A:U,12,FALSE)),0)</f>
        <v>0</v>
      </c>
      <c r="N2014" s="95" t="s">
        <v>61</v>
      </c>
      <c r="O2014" s="142" t="s">
        <v>14633</v>
      </c>
      <c r="P2014" s="76" t="s">
        <v>28</v>
      </c>
      <c r="Q2014" t="s">
        <v>14638</v>
      </c>
    </row>
    <row r="2015" spans="1:18" ht="15" customHeight="1" x14ac:dyDescent="0.2">
      <c r="A2015" s="76" t="s">
        <v>14621</v>
      </c>
      <c r="B2015" s="95" t="s">
        <v>14622</v>
      </c>
      <c r="C2015" s="44" t="s">
        <v>19</v>
      </c>
      <c r="D2015" s="76" t="s">
        <v>59</v>
      </c>
      <c r="E2015" s="95" t="s">
        <v>35</v>
      </c>
      <c r="F2015" s="95" t="s">
        <v>3230</v>
      </c>
      <c r="G2015" s="95" t="s">
        <v>56</v>
      </c>
      <c r="H2015" s="95" t="s">
        <v>78</v>
      </c>
      <c r="I2015" s="141" t="s">
        <v>14794</v>
      </c>
      <c r="J2015" s="136" t="str">
        <f>LEFT(DLILibrary[[#This Row],[DLI]], 3)</f>
        <v>PBC</v>
      </c>
      <c r="K2015" s="121">
        <v>0.3</v>
      </c>
      <c r="L2015" s="121">
        <f>IF(DLILibrary[[#This Row],[DLI/DLR]]="DLI",IF(J2016="DLR",0,DLILibrary[[#This Row],[Value of DLI (in mln)]]),DLILibrary[[#This Row],[Value of DLI (in mln)]])</f>
        <v>0.3</v>
      </c>
      <c r="M2015" s="239">
        <f>IF(DLILibrary[[#This Row],[DLI/DLR]]="DLI",DLILibrary[[#This Row],[Value of DLI (in mln)]]/(VLOOKUP(DLILibrary[[#This Row],[Project ID]],'RBF Projects'!A:U,12,FALSE)),0)</f>
        <v>0</v>
      </c>
      <c r="N2015" s="95" t="s">
        <v>61</v>
      </c>
      <c r="O2015" s="142" t="s">
        <v>14634</v>
      </c>
      <c r="P2015" s="76" t="s">
        <v>28</v>
      </c>
      <c r="Q2015" t="s">
        <v>14638</v>
      </c>
    </row>
    <row r="2016" spans="1:18" ht="18" customHeight="1" x14ac:dyDescent="0.2">
      <c r="A2016" s="76" t="s">
        <v>14621</v>
      </c>
      <c r="B2016" s="95" t="s">
        <v>14622</v>
      </c>
      <c r="C2016" s="44" t="s">
        <v>19</v>
      </c>
      <c r="D2016" s="76" t="s">
        <v>59</v>
      </c>
      <c r="E2016" s="95" t="s">
        <v>35</v>
      </c>
      <c r="F2016" s="95" t="s">
        <v>3230</v>
      </c>
      <c r="G2016" s="95" t="s">
        <v>56</v>
      </c>
      <c r="H2016" s="95" t="s">
        <v>78</v>
      </c>
      <c r="I2016" s="141" t="s">
        <v>14795</v>
      </c>
      <c r="J2016" s="136" t="str">
        <f>LEFT(DLILibrary[[#This Row],[DLI]], 3)</f>
        <v>PBC</v>
      </c>
      <c r="K2016" s="121">
        <v>0.2</v>
      </c>
      <c r="L2016" s="121">
        <f>IF(DLILibrary[[#This Row],[DLI/DLR]]="DLI",IF(J2017="DLR",0,DLILibrary[[#This Row],[Value of DLI (in mln)]]),DLILibrary[[#This Row],[Value of DLI (in mln)]])</f>
        <v>0.2</v>
      </c>
      <c r="M2016" s="239">
        <f>IF(DLILibrary[[#This Row],[DLI/DLR]]="DLI",DLILibrary[[#This Row],[Value of DLI (in mln)]]/(VLOOKUP(DLILibrary[[#This Row],[Project ID]],'RBF Projects'!A:U,12,FALSE)),0)</f>
        <v>0</v>
      </c>
      <c r="N2016" s="95" t="s">
        <v>61</v>
      </c>
      <c r="O2016" s="95" t="s">
        <v>14635</v>
      </c>
      <c r="P2016" s="76" t="s">
        <v>28</v>
      </c>
      <c r="Q2016" t="s">
        <v>14638</v>
      </c>
    </row>
    <row r="2017" spans="1:18" ht="16" x14ac:dyDescent="0.2">
      <c r="A2017" s="76" t="s">
        <v>14621</v>
      </c>
      <c r="B2017" s="95" t="s">
        <v>14622</v>
      </c>
      <c r="C2017" s="44" t="s">
        <v>19</v>
      </c>
      <c r="D2017" s="76" t="s">
        <v>59</v>
      </c>
      <c r="E2017" s="95" t="s">
        <v>35</v>
      </c>
      <c r="F2017" s="95" t="s">
        <v>3230</v>
      </c>
      <c r="G2017" s="95" t="s">
        <v>56</v>
      </c>
      <c r="H2017" s="95" t="s">
        <v>78</v>
      </c>
      <c r="I2017" s="141" t="s">
        <v>14796</v>
      </c>
      <c r="J2017" s="136" t="str">
        <f>LEFT(DLILibrary[[#This Row],[DLI]], 3)</f>
        <v>PBC</v>
      </c>
      <c r="K2017" s="121">
        <v>0.3</v>
      </c>
      <c r="L2017" s="121">
        <f>IF(DLILibrary[[#This Row],[DLI/DLR]]="DLI",IF(J2018="DLR",0,DLILibrary[[#This Row],[Value of DLI (in mln)]]),DLILibrary[[#This Row],[Value of DLI (in mln)]])</f>
        <v>0.3</v>
      </c>
      <c r="M2017" s="239">
        <f>IF(DLILibrary[[#This Row],[DLI/DLR]]="DLI",DLILibrary[[#This Row],[Value of DLI (in mln)]]/(VLOOKUP(DLILibrary[[#This Row],[Project ID]],'RBF Projects'!A:U,12,FALSE)),0)</f>
        <v>0</v>
      </c>
      <c r="N2017" s="95" t="s">
        <v>61</v>
      </c>
      <c r="O2017" s="95" t="s">
        <v>14636</v>
      </c>
      <c r="P2017" s="76" t="s">
        <v>28</v>
      </c>
      <c r="Q2017" t="s">
        <v>14638</v>
      </c>
    </row>
    <row r="2018" spans="1:18" s="78" customFormat="1" ht="16" x14ac:dyDescent="0.2">
      <c r="A2018" s="77" t="s">
        <v>14639</v>
      </c>
      <c r="B2018" s="78" t="s">
        <v>2473</v>
      </c>
      <c r="C2018" s="151" t="s">
        <v>19</v>
      </c>
      <c r="D2018" s="77" t="s">
        <v>59</v>
      </c>
      <c r="E2018" s="78" t="s">
        <v>35</v>
      </c>
      <c r="F2018" s="78" t="s">
        <v>2810</v>
      </c>
      <c r="G2018" s="78" t="s">
        <v>2815</v>
      </c>
      <c r="H2018" s="78" t="s">
        <v>78</v>
      </c>
      <c r="I2018" s="129" t="s">
        <v>14640</v>
      </c>
      <c r="J2018" s="130" t="str">
        <f>LEFT(DLILibrary[[#This Row],[DLI]], 3)</f>
        <v>PBC</v>
      </c>
      <c r="K2018" s="131">
        <v>10</v>
      </c>
      <c r="L2018" s="169">
        <f>IF(DLILibrary[[#This Row],[DLI/DLR]]="DLI",IF(J2019="DLR",0,DLILibrary[[#This Row],[Value of DLI (in mln)]]),DLILibrary[[#This Row],[Value of DLI (in mln)]])</f>
        <v>10</v>
      </c>
      <c r="M2018" s="239">
        <f>IF(DLILibrary[[#This Row],[DLI/DLR]]="DLI",DLILibrary[[#This Row],[Value of DLI (in mln)]]/(VLOOKUP(DLILibrary[[#This Row],[Project ID]],'RBF Projects'!A:U,12,FALSE)),0)</f>
        <v>0</v>
      </c>
      <c r="N2018" s="78" t="s">
        <v>62</v>
      </c>
      <c r="O2018" s="164"/>
      <c r="P2018" s="76" t="s">
        <v>28</v>
      </c>
      <c r="Q2018" s="78" t="s">
        <v>14641</v>
      </c>
      <c r="R2018" s="77" t="s">
        <v>2382</v>
      </c>
    </row>
    <row r="2019" spans="1:18" ht="16" x14ac:dyDescent="0.2">
      <c r="A2019" s="76" t="s">
        <v>14639</v>
      </c>
      <c r="B2019" s="95" t="s">
        <v>2473</v>
      </c>
      <c r="C2019" s="44" t="s">
        <v>19</v>
      </c>
      <c r="D2019" s="76" t="s">
        <v>59</v>
      </c>
      <c r="E2019" s="95" t="s">
        <v>35</v>
      </c>
      <c r="F2019" s="95" t="s">
        <v>2810</v>
      </c>
      <c r="G2019" s="95" t="s">
        <v>2815</v>
      </c>
      <c r="H2019" s="95" t="s">
        <v>78</v>
      </c>
      <c r="I2019" s="45" t="s">
        <v>14797</v>
      </c>
      <c r="J2019" s="136" t="str">
        <f>LEFT(DLILibrary[[#This Row],[DLI]], 3)</f>
        <v>PBC</v>
      </c>
      <c r="K2019" s="121">
        <v>0</v>
      </c>
      <c r="L2019" s="121">
        <f>IF(DLILibrary[[#This Row],[DLI/DLR]]="DLI",IF(J2020="DLR",0,DLILibrary[[#This Row],[Value of DLI (in mln)]]),DLILibrary[[#This Row],[Value of DLI (in mln)]])</f>
        <v>0</v>
      </c>
      <c r="M2019" s="239">
        <f>IF(DLILibrary[[#This Row],[DLI/DLR]]="DLI",DLILibrary[[#This Row],[Value of DLI (in mln)]]/(VLOOKUP(DLILibrary[[#This Row],[Project ID]],'RBF Projects'!A:U,12,FALSE)),0)</f>
        <v>0</v>
      </c>
      <c r="N2019" s="95" t="s">
        <v>62</v>
      </c>
      <c r="O2019" s="95"/>
      <c r="P2019" s="76" t="s">
        <v>28</v>
      </c>
      <c r="Q2019" t="str">
        <f t="shared" ref="Q2019:Q2025" si="0">Q2018</f>
        <v>Published strategy adopted by the Government
Published operational plan/MINEDUB</v>
      </c>
    </row>
    <row r="2020" spans="1:18" ht="16" x14ac:dyDescent="0.2">
      <c r="A2020" s="76" t="s">
        <v>14639</v>
      </c>
      <c r="B2020" s="95" t="s">
        <v>2473</v>
      </c>
      <c r="C2020" s="44" t="s">
        <v>19</v>
      </c>
      <c r="D2020" s="76" t="s">
        <v>59</v>
      </c>
      <c r="E2020" s="95" t="s">
        <v>35</v>
      </c>
      <c r="F2020" s="95" t="s">
        <v>2810</v>
      </c>
      <c r="G2020" s="95" t="s">
        <v>2815</v>
      </c>
      <c r="H2020" s="95" t="s">
        <v>78</v>
      </c>
      <c r="I2020" s="45" t="s">
        <v>14798</v>
      </c>
      <c r="J2020" s="136" t="str">
        <f>LEFT(DLILibrary[[#This Row],[DLI]], 3)</f>
        <v>PBC</v>
      </c>
      <c r="K2020" s="121">
        <v>0.33</v>
      </c>
      <c r="L2020" s="121">
        <f>IF(DLILibrary[[#This Row],[DLI/DLR]]="DLI",IF(J2021="DLR",0,DLILibrary[[#This Row],[Value of DLI (in mln)]]),DLILibrary[[#This Row],[Value of DLI (in mln)]])</f>
        <v>0.33</v>
      </c>
      <c r="M2020" s="239">
        <f>IF(DLILibrary[[#This Row],[DLI/DLR]]="DLI",DLILibrary[[#This Row],[Value of DLI (in mln)]]/(VLOOKUP(DLILibrary[[#This Row],[Project ID]],'RBF Projects'!A:U,12,FALSE)),0)</f>
        <v>0</v>
      </c>
      <c r="N2020" s="95" t="s">
        <v>62</v>
      </c>
      <c r="O2020" s="95"/>
      <c r="P2020" s="76" t="s">
        <v>28</v>
      </c>
      <c r="Q2020" t="str">
        <f t="shared" si="0"/>
        <v>Published strategy adopted by the Government
Published operational plan/MINEDUB</v>
      </c>
    </row>
    <row r="2021" spans="1:18" ht="16" x14ac:dyDescent="0.2">
      <c r="A2021" s="76" t="s">
        <v>14639</v>
      </c>
      <c r="B2021" s="95" t="s">
        <v>2473</v>
      </c>
      <c r="C2021" s="44" t="s">
        <v>19</v>
      </c>
      <c r="D2021" s="76" t="s">
        <v>59</v>
      </c>
      <c r="E2021" s="95" t="s">
        <v>35</v>
      </c>
      <c r="F2021" s="95" t="s">
        <v>2810</v>
      </c>
      <c r="G2021" s="95" t="s">
        <v>2815</v>
      </c>
      <c r="H2021" s="95" t="s">
        <v>78</v>
      </c>
      <c r="I2021" s="45" t="s">
        <v>14799</v>
      </c>
      <c r="J2021" s="136" t="str">
        <f>LEFT(DLILibrary[[#This Row],[DLI]], 3)</f>
        <v>PBC</v>
      </c>
      <c r="K2021" s="121">
        <v>0.33</v>
      </c>
      <c r="L2021" s="121">
        <f>IF(DLILibrary[[#This Row],[DLI/DLR]]="DLI",IF(J2022="DLR",0,DLILibrary[[#This Row],[Value of DLI (in mln)]]),DLILibrary[[#This Row],[Value of DLI (in mln)]])</f>
        <v>0.33</v>
      </c>
      <c r="M2021" s="239">
        <f>IF(DLILibrary[[#This Row],[DLI/DLR]]="DLI",DLILibrary[[#This Row],[Value of DLI (in mln)]]/(VLOOKUP(DLILibrary[[#This Row],[Project ID]],'RBF Projects'!A:U,12,FALSE)),0)</f>
        <v>0</v>
      </c>
      <c r="N2021" s="95" t="s">
        <v>62</v>
      </c>
      <c r="O2021" s="95"/>
      <c r="P2021" s="76" t="s">
        <v>28</v>
      </c>
      <c r="Q2021" t="str">
        <f t="shared" si="0"/>
        <v>Published strategy adopted by the Government
Published operational plan/MINEDUB</v>
      </c>
    </row>
    <row r="2022" spans="1:18" ht="16" x14ac:dyDescent="0.2">
      <c r="A2022" s="76" t="s">
        <v>14639</v>
      </c>
      <c r="B2022" s="95" t="s">
        <v>2473</v>
      </c>
      <c r="C2022" s="44" t="s">
        <v>19</v>
      </c>
      <c r="D2022" s="76" t="s">
        <v>59</v>
      </c>
      <c r="E2022" s="95" t="s">
        <v>35</v>
      </c>
      <c r="F2022" s="95" t="s">
        <v>2810</v>
      </c>
      <c r="G2022" s="95" t="s">
        <v>2815</v>
      </c>
      <c r="H2022" s="95" t="s">
        <v>78</v>
      </c>
      <c r="I2022" s="45" t="s">
        <v>14800</v>
      </c>
      <c r="J2022" s="136" t="str">
        <f>LEFT(DLILibrary[[#This Row],[DLI]], 3)</f>
        <v>PBC</v>
      </c>
      <c r="K2022" s="121">
        <v>0.33</v>
      </c>
      <c r="L2022" s="121">
        <f>IF(DLILibrary[[#This Row],[DLI/DLR]]="DLI",IF(J2023="DLR",0,DLILibrary[[#This Row],[Value of DLI (in mln)]]),DLILibrary[[#This Row],[Value of DLI (in mln)]])</f>
        <v>0.33</v>
      </c>
      <c r="M2022" s="239">
        <f>IF(DLILibrary[[#This Row],[DLI/DLR]]="DLI",DLILibrary[[#This Row],[Value of DLI (in mln)]]/(VLOOKUP(DLILibrary[[#This Row],[Project ID]],'RBF Projects'!A:U,12,FALSE)),0)</f>
        <v>0</v>
      </c>
      <c r="N2022" s="95" t="s">
        <v>62</v>
      </c>
      <c r="O2022" s="95"/>
      <c r="P2022" s="76" t="s">
        <v>28</v>
      </c>
      <c r="Q2022" t="str">
        <f t="shared" si="0"/>
        <v>Published strategy adopted by the Government
Published operational plan/MINEDUB</v>
      </c>
    </row>
    <row r="2023" spans="1:18" ht="16" x14ac:dyDescent="0.2">
      <c r="A2023" s="76" t="s">
        <v>14639</v>
      </c>
      <c r="B2023" s="95" t="s">
        <v>2473</v>
      </c>
      <c r="C2023" s="44" t="s">
        <v>19</v>
      </c>
      <c r="D2023" s="76" t="s">
        <v>59</v>
      </c>
      <c r="E2023" s="95" t="s">
        <v>35</v>
      </c>
      <c r="F2023" s="95" t="s">
        <v>2810</v>
      </c>
      <c r="G2023" s="95" t="s">
        <v>2815</v>
      </c>
      <c r="H2023" s="95" t="s">
        <v>78</v>
      </c>
      <c r="I2023" s="45" t="s">
        <v>14801</v>
      </c>
      <c r="J2023" s="136" t="str">
        <f>LEFT(DLILibrary[[#This Row],[DLI]], 3)</f>
        <v>PBC</v>
      </c>
      <c r="K2023" s="121">
        <v>0.33</v>
      </c>
      <c r="L2023" s="121">
        <f>IF(DLILibrary[[#This Row],[DLI/DLR]]="DLI",IF(J2024="DLR",0,DLILibrary[[#This Row],[Value of DLI (in mln)]]),DLILibrary[[#This Row],[Value of DLI (in mln)]])</f>
        <v>0.33</v>
      </c>
      <c r="M2023" s="239">
        <f>IF(DLILibrary[[#This Row],[DLI/DLR]]="DLI",DLILibrary[[#This Row],[Value of DLI (in mln)]]/(VLOOKUP(DLILibrary[[#This Row],[Project ID]],'RBF Projects'!A:U,12,FALSE)),0)</f>
        <v>0</v>
      </c>
      <c r="N2023" s="95" t="s">
        <v>62</v>
      </c>
      <c r="O2023" s="95"/>
      <c r="P2023" s="76" t="s">
        <v>28</v>
      </c>
      <c r="Q2023" t="str">
        <f t="shared" si="0"/>
        <v>Published strategy adopted by the Government
Published operational plan/MINEDUB</v>
      </c>
    </row>
    <row r="2024" spans="1:18" ht="16" x14ac:dyDescent="0.2">
      <c r="A2024" s="76" t="s">
        <v>14639</v>
      </c>
      <c r="B2024" s="95" t="s">
        <v>2473</v>
      </c>
      <c r="C2024" s="44" t="s">
        <v>19</v>
      </c>
      <c r="D2024" s="76" t="s">
        <v>59</v>
      </c>
      <c r="E2024" s="95" t="s">
        <v>35</v>
      </c>
      <c r="F2024" s="95" t="s">
        <v>2810</v>
      </c>
      <c r="G2024" s="95" t="s">
        <v>2815</v>
      </c>
      <c r="H2024" s="95" t="s">
        <v>78</v>
      </c>
      <c r="I2024" s="45" t="s">
        <v>14802</v>
      </c>
      <c r="J2024" s="136" t="str">
        <f>LEFT(DLILibrary[[#This Row],[DLI]], 3)</f>
        <v>PBC</v>
      </c>
      <c r="K2024" s="121">
        <v>4.33</v>
      </c>
      <c r="L2024" s="121">
        <f>IF(DLILibrary[[#This Row],[DLI/DLR]]="DLI",IF(J2025="DLR",0,DLILibrary[[#This Row],[Value of DLI (in mln)]]),DLILibrary[[#This Row],[Value of DLI (in mln)]])</f>
        <v>4.33</v>
      </c>
      <c r="M2024" s="239">
        <f>IF(DLILibrary[[#This Row],[DLI/DLR]]="DLI",DLILibrary[[#This Row],[Value of DLI (in mln)]]/(VLOOKUP(DLILibrary[[#This Row],[Project ID]],'RBF Projects'!A:U,12,FALSE)),0)</f>
        <v>0</v>
      </c>
      <c r="N2024" s="95" t="s">
        <v>62</v>
      </c>
      <c r="O2024" s="95"/>
      <c r="P2024" s="76" t="s">
        <v>28</v>
      </c>
      <c r="Q2024" t="str">
        <f t="shared" si="0"/>
        <v>Published strategy adopted by the Government
Published operational plan/MINEDUB</v>
      </c>
    </row>
    <row r="2025" spans="1:18" ht="16" x14ac:dyDescent="0.2">
      <c r="A2025" s="76" t="s">
        <v>14639</v>
      </c>
      <c r="B2025" s="95" t="s">
        <v>2473</v>
      </c>
      <c r="C2025" s="44" t="s">
        <v>19</v>
      </c>
      <c r="D2025" s="76" t="s">
        <v>59</v>
      </c>
      <c r="E2025" s="95" t="s">
        <v>35</v>
      </c>
      <c r="F2025" s="95" t="s">
        <v>2810</v>
      </c>
      <c r="G2025" s="95" t="s">
        <v>2815</v>
      </c>
      <c r="H2025" s="95" t="s">
        <v>78</v>
      </c>
      <c r="I2025" s="45" t="s">
        <v>14803</v>
      </c>
      <c r="J2025" s="136" t="str">
        <f>LEFT(DLILibrary[[#This Row],[DLI]], 3)</f>
        <v>PBC</v>
      </c>
      <c r="K2025" s="121">
        <v>4.33</v>
      </c>
      <c r="L2025" s="121">
        <f>IF(DLILibrary[[#This Row],[DLI/DLR]]="DLI",IF(J2026="DLR",0,DLILibrary[[#This Row],[Value of DLI (in mln)]]),DLILibrary[[#This Row],[Value of DLI (in mln)]])</f>
        <v>4.33</v>
      </c>
      <c r="M2025" s="239">
        <f>IF(DLILibrary[[#This Row],[DLI/DLR]]="DLI",DLILibrary[[#This Row],[Value of DLI (in mln)]]/(VLOOKUP(DLILibrary[[#This Row],[Project ID]],'RBF Projects'!A:U,12,FALSE)),0)</f>
        <v>0</v>
      </c>
      <c r="N2025" s="95" t="s">
        <v>62</v>
      </c>
      <c r="O2025" s="95"/>
      <c r="P2025" s="76" t="s">
        <v>28</v>
      </c>
      <c r="Q2025" t="str">
        <f t="shared" si="0"/>
        <v>Published strategy adopted by the Government
Published operational plan/MINEDUB</v>
      </c>
    </row>
    <row r="2026" spans="1:18" ht="16" x14ac:dyDescent="0.2">
      <c r="A2026" s="76" t="s">
        <v>14639</v>
      </c>
      <c r="B2026" s="95" t="s">
        <v>2473</v>
      </c>
      <c r="C2026" s="44" t="s">
        <v>19</v>
      </c>
      <c r="D2026" s="76" t="s">
        <v>59</v>
      </c>
      <c r="E2026" s="95" t="s">
        <v>35</v>
      </c>
      <c r="F2026" s="95" t="s">
        <v>2810</v>
      </c>
      <c r="G2026" s="95" t="s">
        <v>2819</v>
      </c>
      <c r="H2026" s="95" t="s">
        <v>78</v>
      </c>
      <c r="I2026" s="135" t="s">
        <v>14642</v>
      </c>
      <c r="J2026" s="136" t="str">
        <f>LEFT(DLILibrary[[#This Row],[DLI]], 3)</f>
        <v>PBC</v>
      </c>
      <c r="K2026" s="137">
        <v>10</v>
      </c>
      <c r="L2026" s="121">
        <f>IF(DLILibrary[[#This Row],[DLI/DLR]]="DLI",IF(J2027="DLR",0,DLILibrary[[#This Row],[Value of DLI (in mln)]]),DLILibrary[[#This Row],[Value of DLI (in mln)]])</f>
        <v>10</v>
      </c>
      <c r="M2026" s="239">
        <f>IF(DLILibrary[[#This Row],[DLI/DLR]]="DLI",DLILibrary[[#This Row],[Value of DLI (in mln)]]/(VLOOKUP(DLILibrary[[#This Row],[Project ID]],'RBF Projects'!A:U,12,FALSE)),0)</f>
        <v>0</v>
      </c>
      <c r="N2026" s="95" t="s">
        <v>62</v>
      </c>
      <c r="O2026" s="95"/>
      <c r="P2026" s="76" t="s">
        <v>28</v>
      </c>
      <c r="Q2026" t="s">
        <v>2505</v>
      </c>
      <c r="R2026" s="76" t="s">
        <v>2382</v>
      </c>
    </row>
    <row r="2027" spans="1:18" ht="16" x14ac:dyDescent="0.2">
      <c r="A2027" s="76" t="s">
        <v>14639</v>
      </c>
      <c r="B2027" s="95" t="s">
        <v>2473</v>
      </c>
      <c r="C2027" s="44" t="s">
        <v>19</v>
      </c>
      <c r="D2027" s="76" t="s">
        <v>59</v>
      </c>
      <c r="E2027" s="95" t="s">
        <v>35</v>
      </c>
      <c r="F2027" s="95" t="s">
        <v>2810</v>
      </c>
      <c r="G2027" s="95" t="s">
        <v>2819</v>
      </c>
      <c r="H2027" s="95" t="s">
        <v>78</v>
      </c>
      <c r="I2027" s="45" t="s">
        <v>14804</v>
      </c>
      <c r="J2027" s="136" t="str">
        <f>LEFT(DLILibrary[[#This Row],[DLI]], 3)</f>
        <v>PBC</v>
      </c>
      <c r="K2027" s="121">
        <v>0</v>
      </c>
      <c r="L2027" s="121">
        <f>IF(DLILibrary[[#This Row],[DLI/DLR]]="DLI",IF(J2028="DLR",0,DLILibrary[[#This Row],[Value of DLI (in mln)]]),DLILibrary[[#This Row],[Value of DLI (in mln)]])</f>
        <v>0</v>
      </c>
      <c r="M2027" s="239">
        <f>IF(DLILibrary[[#This Row],[DLI/DLR]]="DLI",DLILibrary[[#This Row],[Value of DLI (in mln)]]/(VLOOKUP(DLILibrary[[#This Row],[Project ID]],'RBF Projects'!A:U,12,FALSE)),0)</f>
        <v>0</v>
      </c>
      <c r="N2027" s="95" t="s">
        <v>62</v>
      </c>
      <c r="O2027" s="95"/>
      <c r="P2027" s="76" t="s">
        <v>28</v>
      </c>
      <c r="Q2027" t="s">
        <v>2505</v>
      </c>
    </row>
    <row r="2028" spans="1:18" ht="16" x14ac:dyDescent="0.2">
      <c r="A2028" s="76" t="s">
        <v>14639</v>
      </c>
      <c r="B2028" s="95" t="s">
        <v>2473</v>
      </c>
      <c r="C2028" s="44" t="s">
        <v>19</v>
      </c>
      <c r="D2028" s="76" t="s">
        <v>59</v>
      </c>
      <c r="E2028" s="95" t="s">
        <v>35</v>
      </c>
      <c r="F2028" s="95" t="s">
        <v>2810</v>
      </c>
      <c r="G2028" s="95" t="s">
        <v>2819</v>
      </c>
      <c r="H2028" s="95" t="s">
        <v>78</v>
      </c>
      <c r="I2028" s="45" t="s">
        <v>14805</v>
      </c>
      <c r="J2028" s="136" t="str">
        <f>LEFT(DLILibrary[[#This Row],[DLI]], 3)</f>
        <v>PBC</v>
      </c>
      <c r="K2028" s="121">
        <v>1</v>
      </c>
      <c r="L2028" s="121">
        <f>IF(DLILibrary[[#This Row],[DLI/DLR]]="DLI",IF(J2029="DLR",0,DLILibrary[[#This Row],[Value of DLI (in mln)]]),DLILibrary[[#This Row],[Value of DLI (in mln)]])</f>
        <v>1</v>
      </c>
      <c r="M2028" s="239">
        <f>IF(DLILibrary[[#This Row],[DLI/DLR]]="DLI",DLILibrary[[#This Row],[Value of DLI (in mln)]]/(VLOOKUP(DLILibrary[[#This Row],[Project ID]],'RBF Projects'!A:U,12,FALSE)),0)</f>
        <v>0</v>
      </c>
      <c r="N2028" s="95" t="s">
        <v>62</v>
      </c>
      <c r="O2028" s="95"/>
      <c r="P2028" s="76" t="s">
        <v>28</v>
      </c>
      <c r="Q2028" t="s">
        <v>2505</v>
      </c>
    </row>
    <row r="2029" spans="1:18" ht="16" x14ac:dyDescent="0.2">
      <c r="A2029" s="76" t="s">
        <v>14639</v>
      </c>
      <c r="B2029" s="95" t="s">
        <v>2473</v>
      </c>
      <c r="C2029" s="44" t="s">
        <v>19</v>
      </c>
      <c r="D2029" s="76" t="s">
        <v>59</v>
      </c>
      <c r="E2029" s="95" t="s">
        <v>35</v>
      </c>
      <c r="F2029" s="95" t="s">
        <v>2810</v>
      </c>
      <c r="G2029" s="95" t="s">
        <v>2819</v>
      </c>
      <c r="H2029" s="95" t="s">
        <v>78</v>
      </c>
      <c r="I2029" s="45" t="s">
        <v>14806</v>
      </c>
      <c r="J2029" s="136" t="str">
        <f>LEFT(DLILibrary[[#This Row],[DLI]], 3)</f>
        <v>PBC</v>
      </c>
      <c r="K2029" s="121">
        <v>1</v>
      </c>
      <c r="L2029" s="121">
        <f>IF(DLILibrary[[#This Row],[DLI/DLR]]="DLI",IF(J2030="DLR",0,DLILibrary[[#This Row],[Value of DLI (in mln)]]),DLILibrary[[#This Row],[Value of DLI (in mln)]])</f>
        <v>1</v>
      </c>
      <c r="M2029" s="239">
        <f>IF(DLILibrary[[#This Row],[DLI/DLR]]="DLI",DLILibrary[[#This Row],[Value of DLI (in mln)]]/(VLOOKUP(DLILibrary[[#This Row],[Project ID]],'RBF Projects'!A:U,12,FALSE)),0)</f>
        <v>0</v>
      </c>
      <c r="N2029" s="95" t="s">
        <v>62</v>
      </c>
      <c r="O2029" s="95"/>
      <c r="P2029" s="76" t="s">
        <v>28</v>
      </c>
      <c r="Q2029" t="s">
        <v>2505</v>
      </c>
    </row>
    <row r="2030" spans="1:18" ht="16" x14ac:dyDescent="0.2">
      <c r="A2030" s="76" t="s">
        <v>14639</v>
      </c>
      <c r="B2030" s="95" t="s">
        <v>2473</v>
      </c>
      <c r="C2030" s="44" t="s">
        <v>19</v>
      </c>
      <c r="D2030" s="76" t="s">
        <v>59</v>
      </c>
      <c r="E2030" s="95" t="s">
        <v>35</v>
      </c>
      <c r="F2030" s="95" t="s">
        <v>2810</v>
      </c>
      <c r="G2030" s="95" t="s">
        <v>2819</v>
      </c>
      <c r="H2030" s="95" t="s">
        <v>78</v>
      </c>
      <c r="I2030" s="45" t="s">
        <v>14807</v>
      </c>
      <c r="J2030" s="136" t="str">
        <f>LEFT(DLILibrary[[#This Row],[DLI]], 3)</f>
        <v>PBC</v>
      </c>
      <c r="K2030" s="121">
        <v>1</v>
      </c>
      <c r="L2030" s="121">
        <f>IF(DLILibrary[[#This Row],[DLI/DLR]]="DLI",IF(J2031="DLR",0,DLILibrary[[#This Row],[Value of DLI (in mln)]]),DLILibrary[[#This Row],[Value of DLI (in mln)]])</f>
        <v>1</v>
      </c>
      <c r="M2030" s="239">
        <f>IF(DLILibrary[[#This Row],[DLI/DLR]]="DLI",DLILibrary[[#This Row],[Value of DLI (in mln)]]/(VLOOKUP(DLILibrary[[#This Row],[Project ID]],'RBF Projects'!A:U,12,FALSE)),0)</f>
        <v>0</v>
      </c>
      <c r="N2030" s="95" t="s">
        <v>62</v>
      </c>
      <c r="O2030" s="95"/>
      <c r="P2030" s="76" t="s">
        <v>28</v>
      </c>
      <c r="Q2030" t="s">
        <v>2505</v>
      </c>
    </row>
    <row r="2031" spans="1:18" ht="16" x14ac:dyDescent="0.2">
      <c r="A2031" s="76" t="s">
        <v>14639</v>
      </c>
      <c r="B2031" s="95" t="s">
        <v>2473</v>
      </c>
      <c r="C2031" s="44" t="s">
        <v>19</v>
      </c>
      <c r="D2031" s="76" t="s">
        <v>59</v>
      </c>
      <c r="E2031" s="95" t="s">
        <v>35</v>
      </c>
      <c r="F2031" s="95" t="s">
        <v>2810</v>
      </c>
      <c r="G2031" s="95" t="s">
        <v>2819</v>
      </c>
      <c r="H2031" s="95" t="s">
        <v>78</v>
      </c>
      <c r="I2031" s="45" t="s">
        <v>14808</v>
      </c>
      <c r="J2031" s="136" t="str">
        <f>LEFT(DLILibrary[[#This Row],[DLI]], 3)</f>
        <v>PBC</v>
      </c>
      <c r="K2031" s="121">
        <v>1</v>
      </c>
      <c r="L2031" s="121">
        <f>IF(DLILibrary[[#This Row],[DLI/DLR]]="DLI",IF(J2032="DLR",0,DLILibrary[[#This Row],[Value of DLI (in mln)]]),DLILibrary[[#This Row],[Value of DLI (in mln)]])</f>
        <v>1</v>
      </c>
      <c r="M2031" s="239">
        <f>IF(DLILibrary[[#This Row],[DLI/DLR]]="DLI",DLILibrary[[#This Row],[Value of DLI (in mln)]]/(VLOOKUP(DLILibrary[[#This Row],[Project ID]],'RBF Projects'!A:U,12,FALSE)),0)</f>
        <v>0</v>
      </c>
      <c r="N2031" s="95" t="s">
        <v>62</v>
      </c>
      <c r="O2031" s="95"/>
      <c r="P2031" s="76" t="s">
        <v>28</v>
      </c>
      <c r="Q2031" t="s">
        <v>2505</v>
      </c>
    </row>
    <row r="2032" spans="1:18" ht="16" x14ac:dyDescent="0.2">
      <c r="A2032" s="76" t="s">
        <v>14639</v>
      </c>
      <c r="B2032" s="95" t="s">
        <v>2473</v>
      </c>
      <c r="C2032" s="44" t="s">
        <v>19</v>
      </c>
      <c r="D2032" s="76" t="s">
        <v>59</v>
      </c>
      <c r="E2032" s="95" t="s">
        <v>35</v>
      </c>
      <c r="F2032" s="95" t="s">
        <v>2810</v>
      </c>
      <c r="G2032" s="95" t="s">
        <v>2819</v>
      </c>
      <c r="H2032" s="95" t="s">
        <v>78</v>
      </c>
      <c r="I2032" s="45" t="s">
        <v>14809</v>
      </c>
      <c r="J2032" s="136" t="str">
        <f>LEFT(DLILibrary[[#This Row],[DLI]], 3)</f>
        <v>PBC</v>
      </c>
      <c r="K2032" s="121">
        <v>3</v>
      </c>
      <c r="L2032" s="121">
        <f>IF(DLILibrary[[#This Row],[DLI/DLR]]="DLI",IF(J2033="DLR",0,DLILibrary[[#This Row],[Value of DLI (in mln)]]),DLILibrary[[#This Row],[Value of DLI (in mln)]])</f>
        <v>3</v>
      </c>
      <c r="M2032" s="239">
        <f>IF(DLILibrary[[#This Row],[DLI/DLR]]="DLI",DLILibrary[[#This Row],[Value of DLI (in mln)]]/(VLOOKUP(DLILibrary[[#This Row],[Project ID]],'RBF Projects'!A:U,12,FALSE)),0)</f>
        <v>0</v>
      </c>
      <c r="N2032" s="95" t="s">
        <v>62</v>
      </c>
      <c r="O2032" s="95"/>
      <c r="P2032" s="76" t="s">
        <v>28</v>
      </c>
      <c r="Q2032" t="s">
        <v>2505</v>
      </c>
    </row>
    <row r="2033" spans="1:18" ht="16" x14ac:dyDescent="0.2">
      <c r="A2033" s="76" t="s">
        <v>14639</v>
      </c>
      <c r="B2033" s="95" t="s">
        <v>2473</v>
      </c>
      <c r="C2033" s="44" t="s">
        <v>19</v>
      </c>
      <c r="D2033" s="76" t="s">
        <v>59</v>
      </c>
      <c r="E2033" s="95" t="s">
        <v>35</v>
      </c>
      <c r="F2033" s="95" t="s">
        <v>2810</v>
      </c>
      <c r="G2033" s="95" t="s">
        <v>2819</v>
      </c>
      <c r="H2033" s="95" t="s">
        <v>78</v>
      </c>
      <c r="I2033" s="45" t="s">
        <v>14810</v>
      </c>
      <c r="J2033" s="136" t="str">
        <f>LEFT(DLILibrary[[#This Row],[DLI]], 3)</f>
        <v>PBC</v>
      </c>
      <c r="K2033" s="121">
        <v>3</v>
      </c>
      <c r="L2033" s="121">
        <f>IF(DLILibrary[[#This Row],[DLI/DLR]]="DLI",IF(J2034="DLR",0,DLILibrary[[#This Row],[Value of DLI (in mln)]]),DLILibrary[[#This Row],[Value of DLI (in mln)]])</f>
        <v>3</v>
      </c>
      <c r="M2033" s="239">
        <f>IF(DLILibrary[[#This Row],[DLI/DLR]]="DLI",DLILibrary[[#This Row],[Value of DLI (in mln)]]/(VLOOKUP(DLILibrary[[#This Row],[Project ID]],'RBF Projects'!A:U,12,FALSE)),0)</f>
        <v>0</v>
      </c>
      <c r="N2033" s="95" t="s">
        <v>62</v>
      </c>
      <c r="O2033" s="95"/>
      <c r="P2033" s="76" t="s">
        <v>28</v>
      </c>
      <c r="Q2033" t="s">
        <v>2505</v>
      </c>
    </row>
    <row r="2034" spans="1:18" ht="16" x14ac:dyDescent="0.2">
      <c r="A2034" s="76" t="s">
        <v>14639</v>
      </c>
      <c r="B2034" s="95" t="s">
        <v>2473</v>
      </c>
      <c r="C2034" s="44" t="s">
        <v>19</v>
      </c>
      <c r="D2034" s="76" t="s">
        <v>59</v>
      </c>
      <c r="E2034" s="95" t="s">
        <v>35</v>
      </c>
      <c r="F2034" s="95" t="s">
        <v>3234</v>
      </c>
      <c r="G2034" s="95" t="s">
        <v>2865</v>
      </c>
      <c r="H2034" s="95" t="s">
        <v>78</v>
      </c>
      <c r="I2034" s="135" t="s">
        <v>14644</v>
      </c>
      <c r="J2034" s="136" t="str">
        <f>LEFT(DLILibrary[[#This Row],[DLI]], 3)</f>
        <v>PBC</v>
      </c>
      <c r="K2034" s="137">
        <v>12</v>
      </c>
      <c r="L2034" s="121">
        <f>IF(DLILibrary[[#This Row],[DLI/DLR]]="DLI",IF(J2035="DLR",0,DLILibrary[[#This Row],[Value of DLI (in mln)]]),DLILibrary[[#This Row],[Value of DLI (in mln)]])</f>
        <v>12</v>
      </c>
      <c r="M2034" s="239">
        <f>IF(DLILibrary[[#This Row],[DLI/DLR]]="DLI",DLILibrary[[#This Row],[Value of DLI (in mln)]]/(VLOOKUP(DLILibrary[[#This Row],[Project ID]],'RBF Projects'!A:U,12,FALSE)),0)</f>
        <v>0</v>
      </c>
      <c r="N2034" s="95" t="s">
        <v>62</v>
      </c>
      <c r="O2034" s="95"/>
      <c r="P2034" s="76" t="s">
        <v>28</v>
      </c>
      <c r="Q2034" t="s">
        <v>14643</v>
      </c>
      <c r="R2034" s="76" t="s">
        <v>2382</v>
      </c>
    </row>
    <row r="2035" spans="1:18" ht="16" x14ac:dyDescent="0.2">
      <c r="A2035" s="76" t="s">
        <v>14639</v>
      </c>
      <c r="B2035" s="95" t="s">
        <v>2473</v>
      </c>
      <c r="C2035" s="44" t="s">
        <v>19</v>
      </c>
      <c r="D2035" s="76" t="s">
        <v>59</v>
      </c>
      <c r="E2035" s="95" t="s">
        <v>35</v>
      </c>
      <c r="F2035" s="95" t="s">
        <v>3234</v>
      </c>
      <c r="G2035" s="95" t="s">
        <v>2865</v>
      </c>
      <c r="H2035" s="95" t="s">
        <v>78</v>
      </c>
      <c r="I2035" s="45" t="s">
        <v>14811</v>
      </c>
      <c r="J2035" s="136" t="str">
        <f>LEFT(DLILibrary[[#This Row],[DLI]], 3)</f>
        <v>PBC</v>
      </c>
      <c r="K2035" s="121">
        <v>0</v>
      </c>
      <c r="L2035" s="121">
        <f>IF(DLILibrary[[#This Row],[DLI/DLR]]="DLI",IF(J2036="DLR",0,DLILibrary[[#This Row],[Value of DLI (in mln)]]),DLILibrary[[#This Row],[Value of DLI (in mln)]])</f>
        <v>0</v>
      </c>
      <c r="M2035" s="239">
        <f>IF(DLILibrary[[#This Row],[DLI/DLR]]="DLI",DLILibrary[[#This Row],[Value of DLI (in mln)]]/(VLOOKUP(DLILibrary[[#This Row],[Project ID]],'RBF Projects'!A:U,12,FALSE)),0)</f>
        <v>0</v>
      </c>
      <c r="N2035" s="95" t="s">
        <v>62</v>
      </c>
      <c r="O2035" s="95"/>
      <c r="P2035" s="76" t="s">
        <v>28</v>
      </c>
      <c r="Q2035" t="s">
        <v>14643</v>
      </c>
    </row>
    <row r="2036" spans="1:18" ht="16" x14ac:dyDescent="0.2">
      <c r="A2036" s="76" t="s">
        <v>14639</v>
      </c>
      <c r="B2036" s="95" t="s">
        <v>2473</v>
      </c>
      <c r="C2036" s="44" t="s">
        <v>19</v>
      </c>
      <c r="D2036" s="76" t="s">
        <v>59</v>
      </c>
      <c r="E2036" s="95" t="s">
        <v>35</v>
      </c>
      <c r="F2036" s="95" t="s">
        <v>3234</v>
      </c>
      <c r="G2036" s="95" t="s">
        <v>2865</v>
      </c>
      <c r="H2036" s="95" t="s">
        <v>78</v>
      </c>
      <c r="I2036" s="45" t="s">
        <v>14812</v>
      </c>
      <c r="J2036" s="136" t="str">
        <f>LEFT(DLILibrary[[#This Row],[DLI]], 3)</f>
        <v>PBC</v>
      </c>
      <c r="K2036" s="121">
        <v>0.67</v>
      </c>
      <c r="L2036" s="121">
        <f>IF(DLILibrary[[#This Row],[DLI/DLR]]="DLI",IF(J2037="DLR",0,DLILibrary[[#This Row],[Value of DLI (in mln)]]),DLILibrary[[#This Row],[Value of DLI (in mln)]])</f>
        <v>0.67</v>
      </c>
      <c r="M2036" s="239">
        <f>IF(DLILibrary[[#This Row],[DLI/DLR]]="DLI",DLILibrary[[#This Row],[Value of DLI (in mln)]]/(VLOOKUP(DLILibrary[[#This Row],[Project ID]],'RBF Projects'!A:U,12,FALSE)),0)</f>
        <v>0</v>
      </c>
      <c r="N2036" s="95" t="s">
        <v>62</v>
      </c>
      <c r="O2036" s="95"/>
      <c r="P2036" s="76" t="s">
        <v>28</v>
      </c>
      <c r="Q2036" t="s">
        <v>14643</v>
      </c>
    </row>
    <row r="2037" spans="1:18" ht="16" x14ac:dyDescent="0.2">
      <c r="A2037" s="76" t="s">
        <v>14639</v>
      </c>
      <c r="B2037" s="95" t="s">
        <v>2473</v>
      </c>
      <c r="C2037" s="44" t="s">
        <v>19</v>
      </c>
      <c r="D2037" s="76" t="s">
        <v>59</v>
      </c>
      <c r="E2037" s="95" t="s">
        <v>35</v>
      </c>
      <c r="F2037" s="95" t="s">
        <v>3234</v>
      </c>
      <c r="G2037" s="95" t="s">
        <v>2865</v>
      </c>
      <c r="H2037" s="95" t="s">
        <v>78</v>
      </c>
      <c r="I2037" s="45" t="s">
        <v>14813</v>
      </c>
      <c r="J2037" s="136" t="str">
        <f>LEFT(DLILibrary[[#This Row],[DLI]], 3)</f>
        <v>PBC</v>
      </c>
      <c r="K2037" s="121">
        <v>0.67</v>
      </c>
      <c r="L2037" s="121">
        <f>IF(DLILibrary[[#This Row],[DLI/DLR]]="DLI",IF(J2038="DLR",0,DLILibrary[[#This Row],[Value of DLI (in mln)]]),DLILibrary[[#This Row],[Value of DLI (in mln)]])</f>
        <v>0.67</v>
      </c>
      <c r="M2037" s="239">
        <f>IF(DLILibrary[[#This Row],[DLI/DLR]]="DLI",DLILibrary[[#This Row],[Value of DLI (in mln)]]/(VLOOKUP(DLILibrary[[#This Row],[Project ID]],'RBF Projects'!A:U,12,FALSE)),0)</f>
        <v>0</v>
      </c>
      <c r="N2037" s="95" t="s">
        <v>62</v>
      </c>
      <c r="O2037" s="95"/>
      <c r="P2037" s="76" t="s">
        <v>28</v>
      </c>
      <c r="Q2037" t="s">
        <v>14643</v>
      </c>
    </row>
    <row r="2038" spans="1:18" ht="16" x14ac:dyDescent="0.2">
      <c r="A2038" s="76" t="s">
        <v>14639</v>
      </c>
      <c r="B2038" s="95" t="s">
        <v>2473</v>
      </c>
      <c r="C2038" s="44" t="s">
        <v>19</v>
      </c>
      <c r="D2038" s="76" t="s">
        <v>59</v>
      </c>
      <c r="E2038" s="95" t="s">
        <v>35</v>
      </c>
      <c r="F2038" s="95" t="s">
        <v>3234</v>
      </c>
      <c r="G2038" s="95" t="s">
        <v>2865</v>
      </c>
      <c r="H2038" s="95" t="s">
        <v>78</v>
      </c>
      <c r="I2038" s="45" t="s">
        <v>14814</v>
      </c>
      <c r="J2038" s="136" t="str">
        <f>LEFT(DLILibrary[[#This Row],[DLI]], 3)</f>
        <v>PBC</v>
      </c>
      <c r="K2038" s="121">
        <v>0.67</v>
      </c>
      <c r="L2038" s="121">
        <f>IF(DLILibrary[[#This Row],[DLI/DLR]]="DLI",IF(J2039="DLR",0,DLILibrary[[#This Row],[Value of DLI (in mln)]]),DLILibrary[[#This Row],[Value of DLI (in mln)]])</f>
        <v>0.67</v>
      </c>
      <c r="M2038" s="239">
        <f>IF(DLILibrary[[#This Row],[DLI/DLR]]="DLI",DLILibrary[[#This Row],[Value of DLI (in mln)]]/(VLOOKUP(DLILibrary[[#This Row],[Project ID]],'RBF Projects'!A:U,12,FALSE)),0)</f>
        <v>0</v>
      </c>
      <c r="N2038" s="95" t="s">
        <v>62</v>
      </c>
      <c r="O2038" s="95"/>
      <c r="P2038" s="76" t="s">
        <v>28</v>
      </c>
      <c r="Q2038" t="s">
        <v>14643</v>
      </c>
    </row>
    <row r="2039" spans="1:18" ht="16" x14ac:dyDescent="0.2">
      <c r="A2039" s="76" t="s">
        <v>14639</v>
      </c>
      <c r="B2039" s="95" t="s">
        <v>2473</v>
      </c>
      <c r="C2039" s="44" t="s">
        <v>19</v>
      </c>
      <c r="D2039" s="76" t="s">
        <v>59</v>
      </c>
      <c r="E2039" s="95" t="s">
        <v>35</v>
      </c>
      <c r="F2039" s="95" t="s">
        <v>3234</v>
      </c>
      <c r="G2039" s="95" t="s">
        <v>2865</v>
      </c>
      <c r="H2039" s="95" t="s">
        <v>78</v>
      </c>
      <c r="I2039" s="45" t="s">
        <v>14815</v>
      </c>
      <c r="J2039" s="136" t="str">
        <f>LEFT(DLILibrary[[#This Row],[DLI]], 3)</f>
        <v>PBC</v>
      </c>
      <c r="K2039" s="121">
        <v>0.67</v>
      </c>
      <c r="L2039" s="121">
        <f>IF(DLILibrary[[#This Row],[DLI/DLR]]="DLI",IF(J2040="DLR",0,DLILibrary[[#This Row],[Value of DLI (in mln)]]),DLILibrary[[#This Row],[Value of DLI (in mln)]])</f>
        <v>0.67</v>
      </c>
      <c r="M2039" s="239">
        <f>IF(DLILibrary[[#This Row],[DLI/DLR]]="DLI",DLILibrary[[#This Row],[Value of DLI (in mln)]]/(VLOOKUP(DLILibrary[[#This Row],[Project ID]],'RBF Projects'!A:U,12,FALSE)),0)</f>
        <v>0</v>
      </c>
      <c r="N2039" s="95" t="s">
        <v>62</v>
      </c>
      <c r="O2039" s="95"/>
      <c r="P2039" s="76" t="s">
        <v>28</v>
      </c>
      <c r="Q2039" t="s">
        <v>14643</v>
      </c>
    </row>
    <row r="2040" spans="1:18" ht="16" x14ac:dyDescent="0.2">
      <c r="A2040" s="76" t="s">
        <v>14639</v>
      </c>
      <c r="B2040" s="95" t="s">
        <v>2473</v>
      </c>
      <c r="C2040" s="44" t="s">
        <v>19</v>
      </c>
      <c r="D2040" s="76" t="s">
        <v>59</v>
      </c>
      <c r="E2040" s="95" t="s">
        <v>35</v>
      </c>
      <c r="F2040" s="95" t="s">
        <v>3234</v>
      </c>
      <c r="G2040" s="95" t="s">
        <v>2865</v>
      </c>
      <c r="H2040" s="95" t="s">
        <v>78</v>
      </c>
      <c r="I2040" s="45" t="s">
        <v>14816</v>
      </c>
      <c r="J2040" s="136" t="str">
        <f>LEFT(DLILibrary[[#This Row],[DLI]], 3)</f>
        <v>PBC</v>
      </c>
      <c r="K2040" s="121">
        <v>4.67</v>
      </c>
      <c r="L2040" s="121">
        <f>IF(DLILibrary[[#This Row],[DLI/DLR]]="DLI",IF(J2041="DLR",0,DLILibrary[[#This Row],[Value of DLI (in mln)]]),DLILibrary[[#This Row],[Value of DLI (in mln)]])</f>
        <v>4.67</v>
      </c>
      <c r="M2040" s="239">
        <f>IF(DLILibrary[[#This Row],[DLI/DLR]]="DLI",DLILibrary[[#This Row],[Value of DLI (in mln)]]/(VLOOKUP(DLILibrary[[#This Row],[Project ID]],'RBF Projects'!A:U,12,FALSE)),0)</f>
        <v>0</v>
      </c>
      <c r="N2040" s="95" t="s">
        <v>62</v>
      </c>
      <c r="O2040" s="95"/>
      <c r="P2040" s="76" t="s">
        <v>28</v>
      </c>
      <c r="Q2040" t="s">
        <v>14643</v>
      </c>
    </row>
    <row r="2041" spans="1:18" ht="16" x14ac:dyDescent="0.2">
      <c r="A2041" s="76" t="s">
        <v>14639</v>
      </c>
      <c r="B2041" s="95" t="s">
        <v>2473</v>
      </c>
      <c r="C2041" s="44" t="s">
        <v>19</v>
      </c>
      <c r="D2041" s="76" t="s">
        <v>59</v>
      </c>
      <c r="E2041" s="95" t="s">
        <v>35</v>
      </c>
      <c r="F2041" s="95" t="s">
        <v>3234</v>
      </c>
      <c r="G2041" s="95" t="s">
        <v>2865</v>
      </c>
      <c r="H2041" s="95" t="s">
        <v>78</v>
      </c>
      <c r="I2041" s="45" t="s">
        <v>14817</v>
      </c>
      <c r="J2041" s="136" t="str">
        <f>LEFT(DLILibrary[[#This Row],[DLI]], 3)</f>
        <v>PBC</v>
      </c>
      <c r="K2041" s="121">
        <v>4.6500000000000004</v>
      </c>
      <c r="L2041" s="121">
        <f>IF(DLILibrary[[#This Row],[DLI/DLR]]="DLI",IF(J2042="DLR",0,DLILibrary[[#This Row],[Value of DLI (in mln)]]),DLILibrary[[#This Row],[Value of DLI (in mln)]])</f>
        <v>4.6500000000000004</v>
      </c>
      <c r="M2041" s="239">
        <f>IF(DLILibrary[[#This Row],[DLI/DLR]]="DLI",DLILibrary[[#This Row],[Value of DLI (in mln)]]/(VLOOKUP(DLILibrary[[#This Row],[Project ID]],'RBF Projects'!A:U,12,FALSE)),0)</f>
        <v>0</v>
      </c>
      <c r="N2041" s="95" t="s">
        <v>62</v>
      </c>
      <c r="O2041" s="95"/>
      <c r="P2041" s="76" t="s">
        <v>28</v>
      </c>
      <c r="Q2041" t="s">
        <v>14643</v>
      </c>
    </row>
    <row r="2042" spans="1:18" ht="16" x14ac:dyDescent="0.2">
      <c r="A2042" s="76" t="s">
        <v>14639</v>
      </c>
      <c r="B2042" s="95" t="s">
        <v>2473</v>
      </c>
      <c r="C2042" s="44" t="s">
        <v>19</v>
      </c>
      <c r="D2042" s="76" t="s">
        <v>59</v>
      </c>
      <c r="E2042" s="95" t="s">
        <v>34</v>
      </c>
      <c r="F2042" s="95" t="s">
        <v>3230</v>
      </c>
      <c r="G2042" s="95" t="s">
        <v>56</v>
      </c>
      <c r="H2042" s="95" t="s">
        <v>78</v>
      </c>
      <c r="I2042" s="135" t="s">
        <v>14645</v>
      </c>
      <c r="J2042" s="136" t="str">
        <f>LEFT(DLILibrary[[#This Row],[DLI]], 3)</f>
        <v>PBC</v>
      </c>
      <c r="K2042" s="137">
        <v>10</v>
      </c>
      <c r="L2042" s="121">
        <f>IF(DLILibrary[[#This Row],[DLI/DLR]]="DLI",IF(J2043="DLR",0,DLILibrary[[#This Row],[Value of DLI (in mln)]]),DLILibrary[[#This Row],[Value of DLI (in mln)]])</f>
        <v>10</v>
      </c>
      <c r="M2042" s="239">
        <f>IF(DLILibrary[[#This Row],[DLI/DLR]]="DLI",DLILibrary[[#This Row],[Value of DLI (in mln)]]/(VLOOKUP(DLILibrary[[#This Row],[Project ID]],'RBF Projects'!A:U,12,FALSE)),0)</f>
        <v>0</v>
      </c>
      <c r="N2042" s="95" t="s">
        <v>62</v>
      </c>
      <c r="O2042" s="95"/>
      <c r="P2042" s="76" t="s">
        <v>28</v>
      </c>
      <c r="Q2042" t="s">
        <v>14646</v>
      </c>
      <c r="R2042" s="76" t="s">
        <v>2382</v>
      </c>
    </row>
    <row r="2043" spans="1:18" ht="16" x14ac:dyDescent="0.2">
      <c r="A2043" s="76" t="s">
        <v>14639</v>
      </c>
      <c r="B2043" s="95" t="s">
        <v>2473</v>
      </c>
      <c r="C2043" s="44" t="s">
        <v>19</v>
      </c>
      <c r="D2043" s="76" t="s">
        <v>59</v>
      </c>
      <c r="E2043" s="95" t="s">
        <v>34</v>
      </c>
      <c r="F2043" s="95" t="s">
        <v>3230</v>
      </c>
      <c r="G2043" s="95" t="s">
        <v>56</v>
      </c>
      <c r="H2043" s="95" t="s">
        <v>78</v>
      </c>
      <c r="I2043" s="45" t="s">
        <v>14818</v>
      </c>
      <c r="J2043" s="136" t="str">
        <f>LEFT(DLILibrary[[#This Row],[DLI]], 3)</f>
        <v>PBC</v>
      </c>
      <c r="K2043" s="121">
        <v>0</v>
      </c>
      <c r="L2043" s="121">
        <f>IF(DLILibrary[[#This Row],[DLI/DLR]]="DLI",IF(J2044="DLR",0,DLILibrary[[#This Row],[Value of DLI (in mln)]]),DLILibrary[[#This Row],[Value of DLI (in mln)]])</f>
        <v>0</v>
      </c>
      <c r="M2043" s="239">
        <f>IF(DLILibrary[[#This Row],[DLI/DLR]]="DLI",DLILibrary[[#This Row],[Value of DLI (in mln)]]/(VLOOKUP(DLILibrary[[#This Row],[Project ID]],'RBF Projects'!A:U,12,FALSE)),0)</f>
        <v>0</v>
      </c>
      <c r="N2043" s="95" t="s">
        <v>62</v>
      </c>
      <c r="O2043" s="95"/>
      <c r="P2043" s="76" t="s">
        <v>28</v>
      </c>
      <c r="Q2043" t="s">
        <v>14646</v>
      </c>
    </row>
    <row r="2044" spans="1:18" ht="16" x14ac:dyDescent="0.2">
      <c r="A2044" s="76" t="s">
        <v>14639</v>
      </c>
      <c r="B2044" s="95" t="s">
        <v>2473</v>
      </c>
      <c r="C2044" s="44" t="s">
        <v>19</v>
      </c>
      <c r="D2044" s="76" t="s">
        <v>59</v>
      </c>
      <c r="E2044" s="95" t="s">
        <v>34</v>
      </c>
      <c r="F2044" s="95" t="s">
        <v>3230</v>
      </c>
      <c r="G2044" s="95" t="s">
        <v>56</v>
      </c>
      <c r="H2044" s="95" t="s">
        <v>78</v>
      </c>
      <c r="I2044" s="45" t="s">
        <v>14819</v>
      </c>
      <c r="J2044" s="136" t="str">
        <f>LEFT(DLILibrary[[#This Row],[DLI]], 3)</f>
        <v>PBC</v>
      </c>
      <c r="K2044" s="121">
        <v>1</v>
      </c>
      <c r="L2044" s="121">
        <f>IF(DLILibrary[[#This Row],[DLI/DLR]]="DLI",IF(J2045="DLR",0,DLILibrary[[#This Row],[Value of DLI (in mln)]]),DLILibrary[[#This Row],[Value of DLI (in mln)]])</f>
        <v>1</v>
      </c>
      <c r="M2044" s="239">
        <f>IF(DLILibrary[[#This Row],[DLI/DLR]]="DLI",DLILibrary[[#This Row],[Value of DLI (in mln)]]/(VLOOKUP(DLILibrary[[#This Row],[Project ID]],'RBF Projects'!A:U,12,FALSE)),0)</f>
        <v>0</v>
      </c>
      <c r="N2044" s="95" t="s">
        <v>62</v>
      </c>
      <c r="O2044" s="95"/>
      <c r="P2044" s="76" t="s">
        <v>28</v>
      </c>
      <c r="Q2044" t="s">
        <v>14646</v>
      </c>
    </row>
    <row r="2045" spans="1:18" ht="16" x14ac:dyDescent="0.2">
      <c r="A2045" s="76" t="s">
        <v>14639</v>
      </c>
      <c r="B2045" s="95" t="s">
        <v>2473</v>
      </c>
      <c r="C2045" s="44" t="s">
        <v>19</v>
      </c>
      <c r="D2045" s="76" t="s">
        <v>59</v>
      </c>
      <c r="E2045" s="95" t="s">
        <v>34</v>
      </c>
      <c r="F2045" s="95" t="s">
        <v>3230</v>
      </c>
      <c r="G2045" s="95" t="s">
        <v>56</v>
      </c>
      <c r="H2045" s="95" t="s">
        <v>78</v>
      </c>
      <c r="I2045" s="45" t="s">
        <v>14820</v>
      </c>
      <c r="J2045" s="136" t="str">
        <f>LEFT(DLILibrary[[#This Row],[DLI]], 3)</f>
        <v>PBC</v>
      </c>
      <c r="K2045" s="121">
        <v>1</v>
      </c>
      <c r="L2045" s="121">
        <f>IF(DLILibrary[[#This Row],[DLI/DLR]]="DLI",IF(J2046="DLR",0,DLILibrary[[#This Row],[Value of DLI (in mln)]]),DLILibrary[[#This Row],[Value of DLI (in mln)]])</f>
        <v>1</v>
      </c>
      <c r="M2045" s="239">
        <f>IF(DLILibrary[[#This Row],[DLI/DLR]]="DLI",DLILibrary[[#This Row],[Value of DLI (in mln)]]/(VLOOKUP(DLILibrary[[#This Row],[Project ID]],'RBF Projects'!A:U,12,FALSE)),0)</f>
        <v>0</v>
      </c>
      <c r="N2045" s="95" t="s">
        <v>62</v>
      </c>
      <c r="O2045" s="95"/>
      <c r="P2045" s="76" t="s">
        <v>28</v>
      </c>
      <c r="Q2045" t="s">
        <v>14646</v>
      </c>
    </row>
    <row r="2046" spans="1:18" ht="16" x14ac:dyDescent="0.2">
      <c r="A2046" s="76" t="s">
        <v>14639</v>
      </c>
      <c r="B2046" s="95" t="s">
        <v>2473</v>
      </c>
      <c r="C2046" s="44" t="s">
        <v>19</v>
      </c>
      <c r="D2046" s="76" t="s">
        <v>59</v>
      </c>
      <c r="E2046" s="95" t="s">
        <v>34</v>
      </c>
      <c r="F2046" s="95" t="s">
        <v>3230</v>
      </c>
      <c r="G2046" s="95" t="s">
        <v>56</v>
      </c>
      <c r="H2046" s="95" t="s">
        <v>78</v>
      </c>
      <c r="I2046" s="45" t="s">
        <v>14821</v>
      </c>
      <c r="J2046" s="136" t="str">
        <f>LEFT(DLILibrary[[#This Row],[DLI]], 3)</f>
        <v>PBC</v>
      </c>
      <c r="K2046" s="121">
        <v>1</v>
      </c>
      <c r="L2046" s="121">
        <f>IF(DLILibrary[[#This Row],[DLI/DLR]]="DLI",IF(J2047="DLR",0,DLILibrary[[#This Row],[Value of DLI (in mln)]]),DLILibrary[[#This Row],[Value of DLI (in mln)]])</f>
        <v>1</v>
      </c>
      <c r="M2046" s="239">
        <f>IF(DLILibrary[[#This Row],[DLI/DLR]]="DLI",DLILibrary[[#This Row],[Value of DLI (in mln)]]/(VLOOKUP(DLILibrary[[#This Row],[Project ID]],'RBF Projects'!A:U,12,FALSE)),0)</f>
        <v>0</v>
      </c>
      <c r="N2046" s="95" t="s">
        <v>62</v>
      </c>
      <c r="O2046" s="95"/>
      <c r="P2046" s="76" t="s">
        <v>28</v>
      </c>
      <c r="Q2046" t="s">
        <v>14646</v>
      </c>
    </row>
    <row r="2047" spans="1:18" ht="16" x14ac:dyDescent="0.2">
      <c r="A2047" s="76" t="s">
        <v>14639</v>
      </c>
      <c r="B2047" s="95" t="s">
        <v>2473</v>
      </c>
      <c r="C2047" s="44" t="s">
        <v>19</v>
      </c>
      <c r="D2047" s="76" t="s">
        <v>59</v>
      </c>
      <c r="E2047" s="95" t="s">
        <v>34</v>
      </c>
      <c r="F2047" s="95" t="s">
        <v>3230</v>
      </c>
      <c r="G2047" s="95" t="s">
        <v>56</v>
      </c>
      <c r="H2047" s="95" t="s">
        <v>78</v>
      </c>
      <c r="I2047" s="45" t="s">
        <v>14822</v>
      </c>
      <c r="J2047" s="136" t="str">
        <f>LEFT(DLILibrary[[#This Row],[DLI]], 3)</f>
        <v>PBC</v>
      </c>
      <c r="K2047" s="121">
        <v>1</v>
      </c>
      <c r="L2047" s="121">
        <f>IF(DLILibrary[[#This Row],[DLI/DLR]]="DLI",IF(J2048="DLR",0,DLILibrary[[#This Row],[Value of DLI (in mln)]]),DLILibrary[[#This Row],[Value of DLI (in mln)]])</f>
        <v>1</v>
      </c>
      <c r="M2047" s="239">
        <f>IF(DLILibrary[[#This Row],[DLI/DLR]]="DLI",DLILibrary[[#This Row],[Value of DLI (in mln)]]/(VLOOKUP(DLILibrary[[#This Row],[Project ID]],'RBF Projects'!A:U,12,FALSE)),0)</f>
        <v>0</v>
      </c>
      <c r="N2047" s="95" t="s">
        <v>62</v>
      </c>
      <c r="O2047" s="95"/>
      <c r="P2047" s="76" t="s">
        <v>28</v>
      </c>
      <c r="Q2047" t="s">
        <v>14646</v>
      </c>
    </row>
    <row r="2048" spans="1:18" ht="16" x14ac:dyDescent="0.2">
      <c r="A2048" s="76" t="s">
        <v>14639</v>
      </c>
      <c r="B2048" s="95" t="s">
        <v>2473</v>
      </c>
      <c r="C2048" s="44" t="s">
        <v>19</v>
      </c>
      <c r="D2048" s="76" t="s">
        <v>59</v>
      </c>
      <c r="E2048" s="95" t="s">
        <v>34</v>
      </c>
      <c r="F2048" s="95" t="s">
        <v>3230</v>
      </c>
      <c r="G2048" s="95" t="s">
        <v>56</v>
      </c>
      <c r="H2048" s="95" t="s">
        <v>78</v>
      </c>
      <c r="I2048" s="45" t="s">
        <v>14823</v>
      </c>
      <c r="J2048" s="136" t="str">
        <f>LEFT(DLILibrary[[#This Row],[DLI]], 3)</f>
        <v>PBC</v>
      </c>
      <c r="K2048" s="121">
        <v>3</v>
      </c>
      <c r="L2048" s="121">
        <f>IF(DLILibrary[[#This Row],[DLI/DLR]]="DLI",IF(J2049="DLR",0,DLILibrary[[#This Row],[Value of DLI (in mln)]]),DLILibrary[[#This Row],[Value of DLI (in mln)]])</f>
        <v>3</v>
      </c>
      <c r="M2048" s="239">
        <f>IF(DLILibrary[[#This Row],[DLI/DLR]]="DLI",DLILibrary[[#This Row],[Value of DLI (in mln)]]/(VLOOKUP(DLILibrary[[#This Row],[Project ID]],'RBF Projects'!A:U,12,FALSE)),0)</f>
        <v>0</v>
      </c>
      <c r="N2048" s="95" t="s">
        <v>62</v>
      </c>
      <c r="O2048" s="95"/>
      <c r="P2048" s="76" t="s">
        <v>28</v>
      </c>
      <c r="Q2048" t="s">
        <v>14646</v>
      </c>
    </row>
    <row r="2049" spans="1:18" ht="16" x14ac:dyDescent="0.2">
      <c r="A2049" s="76" t="s">
        <v>14639</v>
      </c>
      <c r="B2049" s="95" t="s">
        <v>2473</v>
      </c>
      <c r="C2049" s="44" t="s">
        <v>19</v>
      </c>
      <c r="D2049" s="76" t="s">
        <v>59</v>
      </c>
      <c r="E2049" s="95" t="s">
        <v>34</v>
      </c>
      <c r="F2049" s="95" t="s">
        <v>3230</v>
      </c>
      <c r="G2049" s="95" t="s">
        <v>56</v>
      </c>
      <c r="H2049" s="95" t="s">
        <v>78</v>
      </c>
      <c r="I2049" s="45" t="s">
        <v>14824</v>
      </c>
      <c r="J2049" s="136" t="str">
        <f>LEFT(DLILibrary[[#This Row],[DLI]], 3)</f>
        <v>PBC</v>
      </c>
      <c r="K2049" s="121">
        <v>3</v>
      </c>
      <c r="L2049" s="121">
        <f>IF(DLILibrary[[#This Row],[DLI/DLR]]="DLI",IF(J2050="DLR",0,DLILibrary[[#This Row],[Value of DLI (in mln)]]),DLILibrary[[#This Row],[Value of DLI (in mln)]])</f>
        <v>3</v>
      </c>
      <c r="M2049" s="239">
        <f>IF(DLILibrary[[#This Row],[DLI/DLR]]="DLI",DLILibrary[[#This Row],[Value of DLI (in mln)]]/(VLOOKUP(DLILibrary[[#This Row],[Project ID]],'RBF Projects'!A:U,12,FALSE)),0)</f>
        <v>0</v>
      </c>
      <c r="N2049" s="95" t="s">
        <v>62</v>
      </c>
      <c r="O2049" s="95"/>
      <c r="P2049" s="76" t="s">
        <v>28</v>
      </c>
      <c r="Q2049" t="s">
        <v>14646</v>
      </c>
    </row>
    <row r="2050" spans="1:18" ht="16" x14ac:dyDescent="0.2">
      <c r="A2050" s="76" t="s">
        <v>14639</v>
      </c>
      <c r="B2050" s="95" t="s">
        <v>2473</v>
      </c>
      <c r="C2050" s="44" t="s">
        <v>19</v>
      </c>
      <c r="D2050" s="76" t="s">
        <v>59</v>
      </c>
      <c r="E2050" s="95" t="s">
        <v>35</v>
      </c>
      <c r="F2050" s="95" t="s">
        <v>3232</v>
      </c>
      <c r="G2050" s="95" t="s">
        <v>3240</v>
      </c>
      <c r="H2050" s="95" t="s">
        <v>352</v>
      </c>
      <c r="I2050" s="135" t="s">
        <v>14649</v>
      </c>
      <c r="J2050" s="136" t="str">
        <f>LEFT(DLILibrary[[#This Row],[DLI]], 3)</f>
        <v>PBC</v>
      </c>
      <c r="K2050" s="137">
        <v>6</v>
      </c>
      <c r="L2050" s="121">
        <f>IF(DLILibrary[[#This Row],[DLI/DLR]]="DLI",IF(J2051="DLR",0,DLILibrary[[#This Row],[Value of DLI (in mln)]]),DLILibrary[[#This Row],[Value of DLI (in mln)]])</f>
        <v>6</v>
      </c>
      <c r="M2050" s="239">
        <f>IF(DLILibrary[[#This Row],[DLI/DLR]]="DLI",DLILibrary[[#This Row],[Value of DLI (in mln)]]/(VLOOKUP(DLILibrary[[#This Row],[Project ID]],'RBF Projects'!A:U,12,FALSE)),0)</f>
        <v>0</v>
      </c>
      <c r="N2050" s="95" t="s">
        <v>62</v>
      </c>
      <c r="O2050" s="95"/>
      <c r="P2050" s="76" t="s">
        <v>28</v>
      </c>
      <c r="Q2050" t="s">
        <v>14647</v>
      </c>
      <c r="R2050" s="76" t="s">
        <v>2382</v>
      </c>
    </row>
    <row r="2051" spans="1:18" ht="16" x14ac:dyDescent="0.2">
      <c r="A2051" s="76" t="s">
        <v>14639</v>
      </c>
      <c r="B2051" s="95" t="s">
        <v>2473</v>
      </c>
      <c r="C2051" s="44" t="s">
        <v>19</v>
      </c>
      <c r="D2051" s="76" t="s">
        <v>59</v>
      </c>
      <c r="E2051" s="95" t="s">
        <v>35</v>
      </c>
      <c r="F2051" s="95" t="s">
        <v>3232</v>
      </c>
      <c r="G2051" s="95" t="s">
        <v>3240</v>
      </c>
      <c r="H2051" s="95" t="s">
        <v>352</v>
      </c>
      <c r="I2051" s="45" t="s">
        <v>14825</v>
      </c>
      <c r="J2051" s="136" t="str">
        <f>LEFT(DLILibrary[[#This Row],[DLI]], 3)</f>
        <v>PBC</v>
      </c>
      <c r="K2051" s="121">
        <v>0</v>
      </c>
      <c r="L2051" s="121">
        <f>IF(DLILibrary[[#This Row],[DLI/DLR]]="DLI",IF(J2052="DLR",0,DLILibrary[[#This Row],[Value of DLI (in mln)]]),DLILibrary[[#This Row],[Value of DLI (in mln)]])</f>
        <v>0</v>
      </c>
      <c r="M2051" s="239">
        <f>IF(DLILibrary[[#This Row],[DLI/DLR]]="DLI",DLILibrary[[#This Row],[Value of DLI (in mln)]]/(VLOOKUP(DLILibrary[[#This Row],[Project ID]],'RBF Projects'!A:U,12,FALSE)),0)</f>
        <v>0</v>
      </c>
      <c r="N2051" s="95" t="s">
        <v>62</v>
      </c>
      <c r="O2051" s="95"/>
      <c r="P2051" s="76" t="s">
        <v>28</v>
      </c>
      <c r="Q2051" t="s">
        <v>14647</v>
      </c>
    </row>
    <row r="2052" spans="1:18" ht="16" x14ac:dyDescent="0.2">
      <c r="A2052" s="76" t="s">
        <v>14639</v>
      </c>
      <c r="B2052" s="95" t="s">
        <v>2473</v>
      </c>
      <c r="C2052" s="44" t="s">
        <v>19</v>
      </c>
      <c r="D2052" s="76" t="s">
        <v>59</v>
      </c>
      <c r="E2052" s="95" t="s">
        <v>35</v>
      </c>
      <c r="F2052" s="95" t="s">
        <v>3232</v>
      </c>
      <c r="G2052" s="95" t="s">
        <v>3240</v>
      </c>
      <c r="H2052" s="95" t="s">
        <v>352</v>
      </c>
      <c r="I2052" s="45" t="s">
        <v>14826</v>
      </c>
      <c r="J2052" s="136" t="str">
        <f>LEFT(DLILibrary[[#This Row],[DLI]], 3)</f>
        <v>PBC</v>
      </c>
      <c r="K2052" s="121">
        <v>0</v>
      </c>
      <c r="L2052" s="121">
        <f>IF(DLILibrary[[#This Row],[DLI/DLR]]="DLI",IF(J2053="DLR",0,DLILibrary[[#This Row],[Value of DLI (in mln)]]),DLILibrary[[#This Row],[Value of DLI (in mln)]])</f>
        <v>0</v>
      </c>
      <c r="M2052" s="239">
        <f>IF(DLILibrary[[#This Row],[DLI/DLR]]="DLI",DLILibrary[[#This Row],[Value of DLI (in mln)]]/(VLOOKUP(DLILibrary[[#This Row],[Project ID]],'RBF Projects'!A:U,12,FALSE)),0)</f>
        <v>0</v>
      </c>
      <c r="N2052" s="95" t="s">
        <v>62</v>
      </c>
      <c r="O2052" s="95"/>
      <c r="P2052" s="76" t="s">
        <v>28</v>
      </c>
      <c r="Q2052" t="s">
        <v>14647</v>
      </c>
    </row>
    <row r="2053" spans="1:18" ht="16" x14ac:dyDescent="0.2">
      <c r="A2053" s="76" t="s">
        <v>14639</v>
      </c>
      <c r="B2053" s="95" t="s">
        <v>2473</v>
      </c>
      <c r="C2053" s="44" t="s">
        <v>19</v>
      </c>
      <c r="D2053" s="76" t="s">
        <v>59</v>
      </c>
      <c r="E2053" s="95" t="s">
        <v>35</v>
      </c>
      <c r="F2053" s="95" t="s">
        <v>3232</v>
      </c>
      <c r="G2053" s="95" t="s">
        <v>3240</v>
      </c>
      <c r="H2053" s="95" t="s">
        <v>352</v>
      </c>
      <c r="I2053" s="45" t="s">
        <v>14827</v>
      </c>
      <c r="J2053" s="136" t="str">
        <f>LEFT(DLILibrary[[#This Row],[DLI]], 3)</f>
        <v>PBC</v>
      </c>
      <c r="K2053" s="121">
        <v>0</v>
      </c>
      <c r="L2053" s="121">
        <f>IF(DLILibrary[[#This Row],[DLI/DLR]]="DLI",IF(J2054="DLR",0,DLILibrary[[#This Row],[Value of DLI (in mln)]]),DLILibrary[[#This Row],[Value of DLI (in mln)]])</f>
        <v>0</v>
      </c>
      <c r="M2053" s="239">
        <f>IF(DLILibrary[[#This Row],[DLI/DLR]]="DLI",DLILibrary[[#This Row],[Value of DLI (in mln)]]/(VLOOKUP(DLILibrary[[#This Row],[Project ID]],'RBF Projects'!A:U,12,FALSE)),0)</f>
        <v>0</v>
      </c>
      <c r="N2053" s="95" t="s">
        <v>62</v>
      </c>
      <c r="O2053" s="95"/>
      <c r="P2053" s="76" t="s">
        <v>28</v>
      </c>
      <c r="Q2053" t="s">
        <v>14647</v>
      </c>
    </row>
    <row r="2054" spans="1:18" ht="16" x14ac:dyDescent="0.2">
      <c r="A2054" s="76" t="s">
        <v>14639</v>
      </c>
      <c r="B2054" s="95" t="s">
        <v>2473</v>
      </c>
      <c r="C2054" s="44" t="s">
        <v>19</v>
      </c>
      <c r="D2054" s="76" t="s">
        <v>59</v>
      </c>
      <c r="E2054" s="95" t="s">
        <v>35</v>
      </c>
      <c r="F2054" s="95" t="s">
        <v>3232</v>
      </c>
      <c r="G2054" s="95" t="s">
        <v>3240</v>
      </c>
      <c r="H2054" s="95" t="s">
        <v>352</v>
      </c>
      <c r="I2054" s="45" t="s">
        <v>14828</v>
      </c>
      <c r="J2054" s="136" t="str">
        <f>LEFT(DLILibrary[[#This Row],[DLI]], 3)</f>
        <v>PBC</v>
      </c>
      <c r="K2054" s="121">
        <v>0</v>
      </c>
      <c r="L2054" s="121">
        <f>IF(DLILibrary[[#This Row],[DLI/DLR]]="DLI",IF(J2055="DLR",0,DLILibrary[[#This Row],[Value of DLI (in mln)]]),DLILibrary[[#This Row],[Value of DLI (in mln)]])</f>
        <v>0</v>
      </c>
      <c r="M2054" s="239">
        <f>IF(DLILibrary[[#This Row],[DLI/DLR]]="DLI",DLILibrary[[#This Row],[Value of DLI (in mln)]]/(VLOOKUP(DLILibrary[[#This Row],[Project ID]],'RBF Projects'!A:U,12,FALSE)),0)</f>
        <v>0</v>
      </c>
      <c r="N2054" s="95" t="s">
        <v>62</v>
      </c>
      <c r="O2054" s="95"/>
      <c r="P2054" s="76" t="s">
        <v>28</v>
      </c>
      <c r="Q2054" t="s">
        <v>14647</v>
      </c>
    </row>
    <row r="2055" spans="1:18" ht="16" x14ac:dyDescent="0.2">
      <c r="A2055" s="76" t="s">
        <v>14639</v>
      </c>
      <c r="B2055" s="95" t="s">
        <v>2473</v>
      </c>
      <c r="C2055" s="44" t="s">
        <v>19</v>
      </c>
      <c r="D2055" s="76" t="s">
        <v>59</v>
      </c>
      <c r="E2055" s="95" t="s">
        <v>35</v>
      </c>
      <c r="F2055" s="95" t="s">
        <v>3232</v>
      </c>
      <c r="G2055" s="95" t="s">
        <v>3240</v>
      </c>
      <c r="H2055" s="95" t="s">
        <v>352</v>
      </c>
      <c r="I2055" s="45" t="s">
        <v>14829</v>
      </c>
      <c r="J2055" s="136" t="str">
        <f>LEFT(DLILibrary[[#This Row],[DLI]], 3)</f>
        <v>PBC</v>
      </c>
      <c r="K2055" s="121">
        <v>0</v>
      </c>
      <c r="L2055" s="121">
        <f>IF(DLILibrary[[#This Row],[DLI/DLR]]="DLI",IF(J2056="DLR",0,DLILibrary[[#This Row],[Value of DLI (in mln)]]),DLILibrary[[#This Row],[Value of DLI (in mln)]])</f>
        <v>0</v>
      </c>
      <c r="M2055" s="239">
        <f>IF(DLILibrary[[#This Row],[DLI/DLR]]="DLI",DLILibrary[[#This Row],[Value of DLI (in mln)]]/(VLOOKUP(DLILibrary[[#This Row],[Project ID]],'RBF Projects'!A:U,12,FALSE)),0)</f>
        <v>0</v>
      </c>
      <c r="N2055" s="95" t="s">
        <v>62</v>
      </c>
      <c r="O2055" s="95"/>
      <c r="P2055" s="76" t="s">
        <v>28</v>
      </c>
      <c r="Q2055" t="s">
        <v>14647</v>
      </c>
    </row>
    <row r="2056" spans="1:18" ht="16" x14ac:dyDescent="0.2">
      <c r="A2056" s="76" t="s">
        <v>14639</v>
      </c>
      <c r="B2056" s="95" t="s">
        <v>2473</v>
      </c>
      <c r="C2056" s="44" t="s">
        <v>19</v>
      </c>
      <c r="D2056" s="76" t="s">
        <v>59</v>
      </c>
      <c r="E2056" s="95" t="s">
        <v>35</v>
      </c>
      <c r="F2056" s="95" t="s">
        <v>3232</v>
      </c>
      <c r="G2056" s="95" t="s">
        <v>3240</v>
      </c>
      <c r="H2056" s="95" t="s">
        <v>352</v>
      </c>
      <c r="I2056" s="45" t="s">
        <v>14830</v>
      </c>
      <c r="J2056" s="136" t="str">
        <f>LEFT(DLILibrary[[#This Row],[DLI]], 3)</f>
        <v>PBC</v>
      </c>
      <c r="K2056" s="121">
        <v>3</v>
      </c>
      <c r="L2056" s="121">
        <f>IF(DLILibrary[[#This Row],[DLI/DLR]]="DLI",IF(J2057="DLR",0,DLILibrary[[#This Row],[Value of DLI (in mln)]]),DLILibrary[[#This Row],[Value of DLI (in mln)]])</f>
        <v>3</v>
      </c>
      <c r="M2056" s="239">
        <f>IF(DLILibrary[[#This Row],[DLI/DLR]]="DLI",DLILibrary[[#This Row],[Value of DLI (in mln)]]/(VLOOKUP(DLILibrary[[#This Row],[Project ID]],'RBF Projects'!A:U,12,FALSE)),0)</f>
        <v>0</v>
      </c>
      <c r="N2056" s="95" t="s">
        <v>62</v>
      </c>
      <c r="O2056" s="95"/>
      <c r="P2056" s="76" t="s">
        <v>28</v>
      </c>
      <c r="Q2056" t="s">
        <v>14647</v>
      </c>
    </row>
    <row r="2057" spans="1:18" ht="16" x14ac:dyDescent="0.2">
      <c r="A2057" s="76" t="s">
        <v>14639</v>
      </c>
      <c r="B2057" s="95" t="s">
        <v>2473</v>
      </c>
      <c r="C2057" s="44" t="s">
        <v>19</v>
      </c>
      <c r="D2057" s="76" t="s">
        <v>59</v>
      </c>
      <c r="E2057" s="95" t="s">
        <v>35</v>
      </c>
      <c r="F2057" s="95" t="s">
        <v>3232</v>
      </c>
      <c r="G2057" s="95" t="s">
        <v>3240</v>
      </c>
      <c r="H2057" s="95" t="s">
        <v>352</v>
      </c>
      <c r="I2057" s="45" t="s">
        <v>14831</v>
      </c>
      <c r="J2057" s="136" t="str">
        <f>LEFT(DLILibrary[[#This Row],[DLI]], 3)</f>
        <v>PBC</v>
      </c>
      <c r="K2057" s="121">
        <v>3</v>
      </c>
      <c r="L2057" s="121">
        <f>IF(DLILibrary[[#This Row],[DLI/DLR]]="DLI",IF(J2058="DLR",0,DLILibrary[[#This Row],[Value of DLI (in mln)]]),DLILibrary[[#This Row],[Value of DLI (in mln)]])</f>
        <v>3</v>
      </c>
      <c r="M2057" s="239">
        <f>IF(DLILibrary[[#This Row],[DLI/DLR]]="DLI",DLILibrary[[#This Row],[Value of DLI (in mln)]]/(VLOOKUP(DLILibrary[[#This Row],[Project ID]],'RBF Projects'!A:U,12,FALSE)),0)</f>
        <v>0</v>
      </c>
      <c r="N2057" s="95" t="s">
        <v>62</v>
      </c>
      <c r="O2057" s="95"/>
      <c r="P2057" s="76" t="s">
        <v>28</v>
      </c>
      <c r="Q2057" t="s">
        <v>14647</v>
      </c>
    </row>
    <row r="2058" spans="1:18" ht="16" x14ac:dyDescent="0.2">
      <c r="A2058" s="76" t="s">
        <v>14639</v>
      </c>
      <c r="B2058" s="95" t="s">
        <v>2473</v>
      </c>
      <c r="C2058" s="44" t="s">
        <v>19</v>
      </c>
      <c r="D2058" s="76" t="s">
        <v>59</v>
      </c>
      <c r="E2058" s="95" t="s">
        <v>35</v>
      </c>
      <c r="F2058" s="95" t="s">
        <v>3238</v>
      </c>
      <c r="G2058" s="95" t="s">
        <v>1524</v>
      </c>
      <c r="H2058" s="95" t="s">
        <v>78</v>
      </c>
      <c r="I2058" s="135" t="s">
        <v>14650</v>
      </c>
      <c r="J2058" s="136" t="str">
        <f>LEFT(DLILibrary[[#This Row],[DLI]], 3)</f>
        <v>PBC</v>
      </c>
      <c r="K2058" s="137">
        <v>5</v>
      </c>
      <c r="L2058" s="121">
        <f>IF(DLILibrary[[#This Row],[DLI/DLR]]="DLI",IF(J2059="DLR",0,DLILibrary[[#This Row],[Value of DLI (in mln)]]),DLILibrary[[#This Row],[Value of DLI (in mln)]])</f>
        <v>5</v>
      </c>
      <c r="M2058" s="239">
        <f>IF(DLILibrary[[#This Row],[DLI/DLR]]="DLI",DLILibrary[[#This Row],[Value of DLI (in mln)]]/(VLOOKUP(DLILibrary[[#This Row],[Project ID]],'RBF Projects'!A:U,12,FALSE)),0)</f>
        <v>0</v>
      </c>
      <c r="N2058" s="95" t="s">
        <v>62</v>
      </c>
      <c r="O2058" s="95"/>
      <c r="P2058" s="76" t="s">
        <v>28</v>
      </c>
      <c r="Q2058" t="s">
        <v>2509</v>
      </c>
      <c r="R2058" s="76" t="s">
        <v>2382</v>
      </c>
    </row>
    <row r="2059" spans="1:18" ht="16" x14ac:dyDescent="0.2">
      <c r="A2059" s="76" t="s">
        <v>14639</v>
      </c>
      <c r="B2059" s="95" t="s">
        <v>2473</v>
      </c>
      <c r="C2059" s="44" t="s">
        <v>19</v>
      </c>
      <c r="D2059" s="76" t="s">
        <v>59</v>
      </c>
      <c r="E2059" s="95" t="s">
        <v>35</v>
      </c>
      <c r="F2059" s="95" t="s">
        <v>3238</v>
      </c>
      <c r="G2059" s="95" t="s">
        <v>1524</v>
      </c>
      <c r="H2059" s="95" t="s">
        <v>78</v>
      </c>
      <c r="I2059" s="45" t="s">
        <v>14832</v>
      </c>
      <c r="J2059" s="136" t="str">
        <f>LEFT(DLILibrary[[#This Row],[DLI]], 3)</f>
        <v>PBC</v>
      </c>
      <c r="K2059" s="121">
        <v>0</v>
      </c>
      <c r="L2059" s="121">
        <f>IF(DLILibrary[[#This Row],[DLI/DLR]]="DLI",IF(J2060="DLR",0,DLILibrary[[#This Row],[Value of DLI (in mln)]]),DLILibrary[[#This Row],[Value of DLI (in mln)]])</f>
        <v>0</v>
      </c>
      <c r="M2059" s="239">
        <f>IF(DLILibrary[[#This Row],[DLI/DLR]]="DLI",DLILibrary[[#This Row],[Value of DLI (in mln)]]/(VLOOKUP(DLILibrary[[#This Row],[Project ID]],'RBF Projects'!A:U,12,FALSE)),0)</f>
        <v>0</v>
      </c>
      <c r="N2059" s="95" t="s">
        <v>62</v>
      </c>
      <c r="O2059" s="95"/>
      <c r="P2059" s="76" t="s">
        <v>28</v>
      </c>
      <c r="Q2059" t="s">
        <v>2509</v>
      </c>
    </row>
    <row r="2060" spans="1:18" ht="16" x14ac:dyDescent="0.2">
      <c r="A2060" s="76" t="s">
        <v>14639</v>
      </c>
      <c r="B2060" s="95" t="s">
        <v>2473</v>
      </c>
      <c r="C2060" s="44" t="s">
        <v>19</v>
      </c>
      <c r="D2060" s="76" t="s">
        <v>59</v>
      </c>
      <c r="E2060" s="95" t="s">
        <v>35</v>
      </c>
      <c r="F2060" s="95" t="s">
        <v>3238</v>
      </c>
      <c r="G2060" s="95" t="s">
        <v>1524</v>
      </c>
      <c r="H2060" s="95" t="s">
        <v>78</v>
      </c>
      <c r="I2060" s="45" t="s">
        <v>14833</v>
      </c>
      <c r="J2060" s="136" t="str">
        <f>LEFT(DLILibrary[[#This Row],[DLI]], 3)</f>
        <v>PBC</v>
      </c>
      <c r="K2060" s="121">
        <v>0.17</v>
      </c>
      <c r="L2060" s="121">
        <f>IF(DLILibrary[[#This Row],[DLI/DLR]]="DLI",IF(J2061="DLR",0,DLILibrary[[#This Row],[Value of DLI (in mln)]]),DLILibrary[[#This Row],[Value of DLI (in mln)]])</f>
        <v>0.17</v>
      </c>
      <c r="M2060" s="239">
        <f>IF(DLILibrary[[#This Row],[DLI/DLR]]="DLI",DLILibrary[[#This Row],[Value of DLI (in mln)]]/(VLOOKUP(DLILibrary[[#This Row],[Project ID]],'RBF Projects'!A:U,12,FALSE)),0)</f>
        <v>0</v>
      </c>
      <c r="N2060" s="95" t="s">
        <v>62</v>
      </c>
      <c r="O2060" s="95"/>
      <c r="P2060" s="76" t="s">
        <v>28</v>
      </c>
      <c r="Q2060" t="s">
        <v>2509</v>
      </c>
    </row>
    <row r="2061" spans="1:18" ht="16" x14ac:dyDescent="0.2">
      <c r="A2061" s="76" t="s">
        <v>14639</v>
      </c>
      <c r="B2061" s="95" t="s">
        <v>2473</v>
      </c>
      <c r="C2061" s="44" t="s">
        <v>19</v>
      </c>
      <c r="D2061" s="76" t="s">
        <v>59</v>
      </c>
      <c r="E2061" s="95" t="s">
        <v>35</v>
      </c>
      <c r="F2061" s="95" t="s">
        <v>3238</v>
      </c>
      <c r="G2061" s="95" t="s">
        <v>1524</v>
      </c>
      <c r="H2061" s="95" t="s">
        <v>78</v>
      </c>
      <c r="I2061" s="45" t="s">
        <v>14834</v>
      </c>
      <c r="J2061" s="136" t="str">
        <f>LEFT(DLILibrary[[#This Row],[DLI]], 3)</f>
        <v>PBC</v>
      </c>
      <c r="K2061" s="121">
        <v>0.17</v>
      </c>
      <c r="L2061" s="121">
        <f>IF(DLILibrary[[#This Row],[DLI/DLR]]="DLI",IF(J2062="DLR",0,DLILibrary[[#This Row],[Value of DLI (in mln)]]),DLILibrary[[#This Row],[Value of DLI (in mln)]])</f>
        <v>0.17</v>
      </c>
      <c r="M2061" s="239">
        <f>IF(DLILibrary[[#This Row],[DLI/DLR]]="DLI",DLILibrary[[#This Row],[Value of DLI (in mln)]]/(VLOOKUP(DLILibrary[[#This Row],[Project ID]],'RBF Projects'!A:U,12,FALSE)),0)</f>
        <v>0</v>
      </c>
      <c r="N2061" s="95" t="s">
        <v>62</v>
      </c>
      <c r="O2061" s="95"/>
      <c r="P2061" s="76" t="s">
        <v>28</v>
      </c>
      <c r="Q2061" t="s">
        <v>2509</v>
      </c>
    </row>
    <row r="2062" spans="1:18" ht="16" x14ac:dyDescent="0.2">
      <c r="A2062" s="76" t="s">
        <v>14639</v>
      </c>
      <c r="B2062" s="95" t="s">
        <v>2473</v>
      </c>
      <c r="C2062" s="44" t="s">
        <v>19</v>
      </c>
      <c r="D2062" s="76" t="s">
        <v>59</v>
      </c>
      <c r="E2062" s="95" t="s">
        <v>35</v>
      </c>
      <c r="F2062" s="95" t="s">
        <v>3238</v>
      </c>
      <c r="G2062" s="95" t="s">
        <v>1524</v>
      </c>
      <c r="H2062" s="95" t="s">
        <v>78</v>
      </c>
      <c r="I2062" s="45" t="s">
        <v>14835</v>
      </c>
      <c r="J2062" s="136" t="str">
        <f>LEFT(DLILibrary[[#This Row],[DLI]], 3)</f>
        <v>PBC</v>
      </c>
      <c r="K2062" s="121">
        <v>0.17</v>
      </c>
      <c r="L2062" s="121">
        <f>IF(DLILibrary[[#This Row],[DLI/DLR]]="DLI",IF(J2063="DLR",0,DLILibrary[[#This Row],[Value of DLI (in mln)]]),DLILibrary[[#This Row],[Value of DLI (in mln)]])</f>
        <v>0.17</v>
      </c>
      <c r="M2062" s="239">
        <f>IF(DLILibrary[[#This Row],[DLI/DLR]]="DLI",DLILibrary[[#This Row],[Value of DLI (in mln)]]/(VLOOKUP(DLILibrary[[#This Row],[Project ID]],'RBF Projects'!A:U,12,FALSE)),0)</f>
        <v>0</v>
      </c>
      <c r="N2062" s="95" t="s">
        <v>62</v>
      </c>
      <c r="O2062" s="95"/>
      <c r="P2062" s="76" t="s">
        <v>28</v>
      </c>
      <c r="Q2062" t="s">
        <v>2509</v>
      </c>
    </row>
    <row r="2063" spans="1:18" ht="16" x14ac:dyDescent="0.2">
      <c r="A2063" s="76" t="s">
        <v>14639</v>
      </c>
      <c r="B2063" s="95" t="s">
        <v>2473</v>
      </c>
      <c r="C2063" s="44" t="s">
        <v>19</v>
      </c>
      <c r="D2063" s="76" t="s">
        <v>59</v>
      </c>
      <c r="E2063" s="95" t="s">
        <v>35</v>
      </c>
      <c r="F2063" s="95" t="s">
        <v>3238</v>
      </c>
      <c r="G2063" s="95" t="s">
        <v>1524</v>
      </c>
      <c r="H2063" s="95" t="s">
        <v>78</v>
      </c>
      <c r="I2063" s="45" t="s">
        <v>14836</v>
      </c>
      <c r="J2063" s="136" t="str">
        <f>LEFT(DLILibrary[[#This Row],[DLI]], 3)</f>
        <v>PBC</v>
      </c>
      <c r="K2063" s="121">
        <v>0.17</v>
      </c>
      <c r="L2063" s="121">
        <f>IF(DLILibrary[[#This Row],[DLI/DLR]]="DLI",IF(J2064="DLR",0,DLILibrary[[#This Row],[Value of DLI (in mln)]]),DLILibrary[[#This Row],[Value of DLI (in mln)]])</f>
        <v>0.17</v>
      </c>
      <c r="M2063" s="239">
        <f>IF(DLILibrary[[#This Row],[DLI/DLR]]="DLI",DLILibrary[[#This Row],[Value of DLI (in mln)]]/(VLOOKUP(DLILibrary[[#This Row],[Project ID]],'RBF Projects'!A:U,12,FALSE)),0)</f>
        <v>0</v>
      </c>
      <c r="N2063" s="95" t="s">
        <v>62</v>
      </c>
      <c r="O2063" s="95"/>
      <c r="P2063" s="76" t="s">
        <v>28</v>
      </c>
      <c r="Q2063" t="s">
        <v>2509</v>
      </c>
    </row>
    <row r="2064" spans="1:18" ht="16" x14ac:dyDescent="0.2">
      <c r="A2064" s="76" t="s">
        <v>14639</v>
      </c>
      <c r="B2064" s="95" t="s">
        <v>2473</v>
      </c>
      <c r="C2064" s="44" t="s">
        <v>19</v>
      </c>
      <c r="D2064" s="76" t="s">
        <v>59</v>
      </c>
      <c r="E2064" s="95" t="s">
        <v>35</v>
      </c>
      <c r="F2064" s="95" t="s">
        <v>3238</v>
      </c>
      <c r="G2064" s="95" t="s">
        <v>1524</v>
      </c>
      <c r="H2064" s="95" t="s">
        <v>78</v>
      </c>
      <c r="I2064" s="45" t="s">
        <v>14837</v>
      </c>
      <c r="J2064" s="95" t="str">
        <f>LEFT(DLILibrary[[#This Row],[DLI]], 3)</f>
        <v>PBC</v>
      </c>
      <c r="K2064" s="121">
        <v>2.15</v>
      </c>
      <c r="L2064" s="121">
        <f>IF(DLILibrary[[#This Row],[DLI/DLR]]="DLI",IF(J2065="DLR",0,DLILibrary[[#This Row],[Value of DLI (in mln)]]),DLILibrary[[#This Row],[Value of DLI (in mln)]])</f>
        <v>2.15</v>
      </c>
      <c r="M2064" s="239">
        <f>IF(DLILibrary[[#This Row],[DLI/DLR]]="DLI",DLILibrary[[#This Row],[Value of DLI (in mln)]]/(VLOOKUP(DLILibrary[[#This Row],[Project ID]],'RBF Projects'!A:U,12,FALSE)),0)</f>
        <v>0</v>
      </c>
      <c r="N2064" s="95" t="s">
        <v>62</v>
      </c>
      <c r="O2064" s="95"/>
      <c r="P2064" s="76" t="s">
        <v>28</v>
      </c>
      <c r="Q2064" t="s">
        <v>2509</v>
      </c>
    </row>
    <row r="2065" spans="1:18" ht="16" x14ac:dyDescent="0.2">
      <c r="A2065" s="76" t="s">
        <v>14639</v>
      </c>
      <c r="B2065" s="95" t="s">
        <v>2473</v>
      </c>
      <c r="C2065" s="44" t="s">
        <v>19</v>
      </c>
      <c r="D2065" s="76" t="s">
        <v>59</v>
      </c>
      <c r="E2065" s="95" t="s">
        <v>35</v>
      </c>
      <c r="F2065" s="95" t="s">
        <v>3238</v>
      </c>
      <c r="G2065" s="95" t="s">
        <v>1524</v>
      </c>
      <c r="H2065" s="95" t="s">
        <v>78</v>
      </c>
      <c r="I2065" s="45" t="s">
        <v>14838</v>
      </c>
      <c r="J2065" s="136" t="str">
        <f>LEFT(DLILibrary[[#This Row],[DLI]], 3)</f>
        <v>PBC</v>
      </c>
      <c r="K2065" s="121">
        <v>2.15</v>
      </c>
      <c r="L2065" s="121">
        <f>IF(DLILibrary[[#This Row],[DLI/DLR]]="DLI",IF(J2066="DLR",0,DLILibrary[[#This Row],[Value of DLI (in mln)]]),DLILibrary[[#This Row],[Value of DLI (in mln)]])</f>
        <v>2.15</v>
      </c>
      <c r="M2065" s="239">
        <f>IF(DLILibrary[[#This Row],[DLI/DLR]]="DLI",DLILibrary[[#This Row],[Value of DLI (in mln)]]/(VLOOKUP(DLILibrary[[#This Row],[Project ID]],'RBF Projects'!A:U,12,FALSE)),0)</f>
        <v>0</v>
      </c>
      <c r="N2065" s="95" t="s">
        <v>62</v>
      </c>
      <c r="O2065" s="95"/>
      <c r="P2065" s="76" t="s">
        <v>28</v>
      </c>
      <c r="Q2065" t="s">
        <v>2509</v>
      </c>
    </row>
    <row r="2066" spans="1:18" ht="16" x14ac:dyDescent="0.2">
      <c r="A2066" s="76" t="s">
        <v>14639</v>
      </c>
      <c r="B2066" s="95" t="s">
        <v>2473</v>
      </c>
      <c r="C2066" s="44" t="s">
        <v>19</v>
      </c>
      <c r="D2066" s="76" t="s">
        <v>59</v>
      </c>
      <c r="E2066" s="95" t="s">
        <v>35</v>
      </c>
      <c r="F2066" s="95" t="s">
        <v>3230</v>
      </c>
      <c r="G2066" s="95" t="s">
        <v>50</v>
      </c>
      <c r="H2066" s="95" t="s">
        <v>78</v>
      </c>
      <c r="I2066" s="135" t="s">
        <v>14651</v>
      </c>
      <c r="J2066" s="136" t="str">
        <f>LEFT(DLILibrary[[#This Row],[DLI]], 3)</f>
        <v>PBC</v>
      </c>
      <c r="K2066" s="137">
        <v>9</v>
      </c>
      <c r="L2066" s="121">
        <f>IF(DLILibrary[[#This Row],[DLI/DLR]]="DLI",IF(J2067="DLR",0,DLILibrary[[#This Row],[Value of DLI (in mln)]]),DLILibrary[[#This Row],[Value of DLI (in mln)]])</f>
        <v>9</v>
      </c>
      <c r="M2066" s="239">
        <f>IF(DLILibrary[[#This Row],[DLI/DLR]]="DLI",DLILibrary[[#This Row],[Value of DLI (in mln)]]/(VLOOKUP(DLILibrary[[#This Row],[Project ID]],'RBF Projects'!A:U,12,FALSE)),0)</f>
        <v>0</v>
      </c>
      <c r="N2066" s="95" t="s">
        <v>62</v>
      </c>
      <c r="O2066" s="95"/>
      <c r="P2066" s="76" t="s">
        <v>28</v>
      </c>
      <c r="Q2066" t="s">
        <v>14648</v>
      </c>
      <c r="R2066" s="76" t="s">
        <v>2382</v>
      </c>
    </row>
    <row r="2067" spans="1:18" ht="16" x14ac:dyDescent="0.2">
      <c r="A2067" s="76" t="s">
        <v>14639</v>
      </c>
      <c r="B2067" s="95" t="s">
        <v>2473</v>
      </c>
      <c r="C2067" s="44" t="s">
        <v>19</v>
      </c>
      <c r="D2067" s="76" t="s">
        <v>59</v>
      </c>
      <c r="E2067" s="95" t="s">
        <v>35</v>
      </c>
      <c r="F2067" s="95" t="s">
        <v>3230</v>
      </c>
      <c r="G2067" s="95" t="s">
        <v>50</v>
      </c>
      <c r="H2067" s="95" t="s">
        <v>78</v>
      </c>
      <c r="I2067" s="45" t="s">
        <v>14839</v>
      </c>
      <c r="J2067" s="136" t="str">
        <f>LEFT(DLILibrary[[#This Row],[DLI]], 3)</f>
        <v>PBC</v>
      </c>
      <c r="K2067" s="121">
        <v>0</v>
      </c>
      <c r="L2067" s="121">
        <f>IF(DLILibrary[[#This Row],[DLI/DLR]]="DLI",IF(J2068="DLR",0,DLILibrary[[#This Row],[Value of DLI (in mln)]]),DLILibrary[[#This Row],[Value of DLI (in mln)]])</f>
        <v>0</v>
      </c>
      <c r="M2067" s="239">
        <f>IF(DLILibrary[[#This Row],[DLI/DLR]]="DLI",DLILibrary[[#This Row],[Value of DLI (in mln)]]/(VLOOKUP(DLILibrary[[#This Row],[Project ID]],'RBF Projects'!A:U,12,FALSE)),0)</f>
        <v>0</v>
      </c>
      <c r="N2067" s="95" t="s">
        <v>62</v>
      </c>
      <c r="O2067" s="95"/>
      <c r="P2067" s="76" t="s">
        <v>28</v>
      </c>
      <c r="Q2067" t="s">
        <v>14648</v>
      </c>
    </row>
    <row r="2068" spans="1:18" ht="16" x14ac:dyDescent="0.2">
      <c r="A2068" s="76" t="s">
        <v>14639</v>
      </c>
      <c r="B2068" s="95" t="s">
        <v>2473</v>
      </c>
      <c r="C2068" s="44" t="s">
        <v>19</v>
      </c>
      <c r="D2068" s="76" t="s">
        <v>59</v>
      </c>
      <c r="E2068" s="95" t="s">
        <v>35</v>
      </c>
      <c r="F2068" s="95" t="s">
        <v>3230</v>
      </c>
      <c r="G2068" s="95" t="s">
        <v>50</v>
      </c>
      <c r="H2068" s="95" t="s">
        <v>78</v>
      </c>
      <c r="I2068" s="45" t="s">
        <v>14840</v>
      </c>
      <c r="J2068" s="136" t="str">
        <f>LEFT(DLILibrary[[#This Row],[DLI]], 3)</f>
        <v>PBC</v>
      </c>
      <c r="K2068" s="121">
        <v>0.83</v>
      </c>
      <c r="L2068" s="121">
        <f>IF(DLILibrary[[#This Row],[DLI/DLR]]="DLI",IF(J2069="DLR",0,DLILibrary[[#This Row],[Value of DLI (in mln)]]),DLILibrary[[#This Row],[Value of DLI (in mln)]])</f>
        <v>0.83</v>
      </c>
      <c r="M2068" s="239">
        <f>IF(DLILibrary[[#This Row],[DLI/DLR]]="DLI",DLILibrary[[#This Row],[Value of DLI (in mln)]]/(VLOOKUP(DLILibrary[[#This Row],[Project ID]],'RBF Projects'!A:U,12,FALSE)),0)</f>
        <v>0</v>
      </c>
      <c r="N2068" s="95" t="s">
        <v>62</v>
      </c>
      <c r="O2068" s="95"/>
      <c r="P2068" s="76" t="s">
        <v>28</v>
      </c>
      <c r="Q2068" t="s">
        <v>14648</v>
      </c>
    </row>
    <row r="2069" spans="1:18" ht="16" x14ac:dyDescent="0.2">
      <c r="A2069" s="76" t="s">
        <v>14639</v>
      </c>
      <c r="B2069" s="95" t="s">
        <v>2473</v>
      </c>
      <c r="C2069" s="44" t="s">
        <v>19</v>
      </c>
      <c r="D2069" s="76" t="s">
        <v>59</v>
      </c>
      <c r="E2069" s="95" t="s">
        <v>35</v>
      </c>
      <c r="F2069" s="95" t="s">
        <v>3230</v>
      </c>
      <c r="G2069" s="95" t="s">
        <v>50</v>
      </c>
      <c r="H2069" s="95" t="s">
        <v>78</v>
      </c>
      <c r="I2069" s="45" t="s">
        <v>14841</v>
      </c>
      <c r="J2069" s="136" t="str">
        <f>LEFT(DLILibrary[[#This Row],[DLI]], 3)</f>
        <v>PBC</v>
      </c>
      <c r="K2069" s="121">
        <v>0.83</v>
      </c>
      <c r="L2069" s="121">
        <f>IF(DLILibrary[[#This Row],[DLI/DLR]]="DLI",IF(J2070="DLR",0,DLILibrary[[#This Row],[Value of DLI (in mln)]]),DLILibrary[[#This Row],[Value of DLI (in mln)]])</f>
        <v>0.83</v>
      </c>
      <c r="M2069" s="239">
        <f>IF(DLILibrary[[#This Row],[DLI/DLR]]="DLI",DLILibrary[[#This Row],[Value of DLI (in mln)]]/(VLOOKUP(DLILibrary[[#This Row],[Project ID]],'RBF Projects'!A:U,12,FALSE)),0)</f>
        <v>0</v>
      </c>
      <c r="N2069" s="95" t="s">
        <v>62</v>
      </c>
      <c r="O2069" s="95"/>
      <c r="P2069" s="76" t="s">
        <v>28</v>
      </c>
      <c r="Q2069" t="s">
        <v>14648</v>
      </c>
    </row>
    <row r="2070" spans="1:18" ht="16" x14ac:dyDescent="0.2">
      <c r="A2070" s="76" t="s">
        <v>14639</v>
      </c>
      <c r="B2070" s="95" t="s">
        <v>2473</v>
      </c>
      <c r="C2070" s="44" t="s">
        <v>19</v>
      </c>
      <c r="D2070" s="76" t="s">
        <v>59</v>
      </c>
      <c r="E2070" s="95" t="s">
        <v>35</v>
      </c>
      <c r="F2070" s="95" t="s">
        <v>3230</v>
      </c>
      <c r="G2070" s="95" t="s">
        <v>50</v>
      </c>
      <c r="H2070" s="95" t="s">
        <v>78</v>
      </c>
      <c r="I2070" s="45" t="s">
        <v>14842</v>
      </c>
      <c r="J2070" s="136" t="str">
        <f>LEFT(DLILibrary[[#This Row],[DLI]], 3)</f>
        <v>PBC</v>
      </c>
      <c r="K2070" s="121">
        <v>0.83</v>
      </c>
      <c r="L2070" s="121">
        <f>IF(DLILibrary[[#This Row],[DLI/DLR]]="DLI",IF(J2071="DLR",0,DLILibrary[[#This Row],[Value of DLI (in mln)]]),DLILibrary[[#This Row],[Value of DLI (in mln)]])</f>
        <v>0.83</v>
      </c>
      <c r="M2070" s="239">
        <f>IF(DLILibrary[[#This Row],[DLI/DLR]]="DLI",DLILibrary[[#This Row],[Value of DLI (in mln)]]/(VLOOKUP(DLILibrary[[#This Row],[Project ID]],'RBF Projects'!A:U,12,FALSE)),0)</f>
        <v>0</v>
      </c>
      <c r="N2070" s="95" t="s">
        <v>62</v>
      </c>
      <c r="O2070" s="95"/>
      <c r="P2070" s="76" t="s">
        <v>28</v>
      </c>
      <c r="Q2070" t="s">
        <v>14648</v>
      </c>
    </row>
    <row r="2071" spans="1:18" ht="16" x14ac:dyDescent="0.2">
      <c r="A2071" s="76" t="s">
        <v>14639</v>
      </c>
      <c r="B2071" s="95" t="s">
        <v>2473</v>
      </c>
      <c r="C2071" s="44" t="s">
        <v>19</v>
      </c>
      <c r="D2071" s="76" t="s">
        <v>59</v>
      </c>
      <c r="E2071" s="95" t="s">
        <v>35</v>
      </c>
      <c r="F2071" s="95" t="s">
        <v>3230</v>
      </c>
      <c r="G2071" s="95" t="s">
        <v>50</v>
      </c>
      <c r="H2071" s="95" t="s">
        <v>78</v>
      </c>
      <c r="I2071" s="45" t="s">
        <v>14843</v>
      </c>
      <c r="J2071" s="136" t="str">
        <f>LEFT(DLILibrary[[#This Row],[DLI]], 3)</f>
        <v>PBC</v>
      </c>
      <c r="K2071" s="121">
        <v>0.83</v>
      </c>
      <c r="L2071" s="121">
        <f>IF(DLILibrary[[#This Row],[DLI/DLR]]="DLI",IF(J2072="DLR",0,DLILibrary[[#This Row],[Value of DLI (in mln)]]),DLILibrary[[#This Row],[Value of DLI (in mln)]])</f>
        <v>0.83</v>
      </c>
      <c r="M2071" s="239">
        <f>IF(DLILibrary[[#This Row],[DLI/DLR]]="DLI",DLILibrary[[#This Row],[Value of DLI (in mln)]]/(VLOOKUP(DLILibrary[[#This Row],[Project ID]],'RBF Projects'!A:U,12,FALSE)),0)</f>
        <v>0</v>
      </c>
      <c r="N2071" s="95" t="s">
        <v>62</v>
      </c>
      <c r="O2071" s="95"/>
      <c r="P2071" s="76" t="s">
        <v>28</v>
      </c>
      <c r="Q2071" t="s">
        <v>14648</v>
      </c>
    </row>
    <row r="2072" spans="1:18" ht="16" x14ac:dyDescent="0.2">
      <c r="A2072" s="76" t="s">
        <v>14639</v>
      </c>
      <c r="B2072" s="95" t="s">
        <v>2473</v>
      </c>
      <c r="C2072" s="44" t="s">
        <v>19</v>
      </c>
      <c r="D2072" s="76" t="s">
        <v>59</v>
      </c>
      <c r="E2072" s="95" t="s">
        <v>35</v>
      </c>
      <c r="F2072" s="95" t="s">
        <v>3230</v>
      </c>
      <c r="G2072" s="95" t="s">
        <v>50</v>
      </c>
      <c r="H2072" s="95" t="s">
        <v>78</v>
      </c>
      <c r="I2072" s="45" t="s">
        <v>14844</v>
      </c>
      <c r="J2072" s="136" t="str">
        <f>LEFT(DLILibrary[[#This Row],[DLI]], 3)</f>
        <v>PBC</v>
      </c>
      <c r="K2072" s="121">
        <v>2.83</v>
      </c>
      <c r="L2072" s="121">
        <f>IF(DLILibrary[[#This Row],[DLI/DLR]]="DLI",IF(J2073="DLR",0,DLILibrary[[#This Row],[Value of DLI (in mln)]]),DLILibrary[[#This Row],[Value of DLI (in mln)]])</f>
        <v>2.83</v>
      </c>
      <c r="M2072" s="239">
        <f>IF(DLILibrary[[#This Row],[DLI/DLR]]="DLI",DLILibrary[[#This Row],[Value of DLI (in mln)]]/(VLOOKUP(DLILibrary[[#This Row],[Project ID]],'RBF Projects'!A:U,12,FALSE)),0)</f>
        <v>0</v>
      </c>
      <c r="N2072" s="95" t="s">
        <v>62</v>
      </c>
      <c r="O2072" s="95"/>
      <c r="P2072" s="76" t="s">
        <v>28</v>
      </c>
      <c r="Q2072" t="s">
        <v>14648</v>
      </c>
    </row>
    <row r="2073" spans="1:18" ht="16" x14ac:dyDescent="0.2">
      <c r="A2073" s="76" t="s">
        <v>14639</v>
      </c>
      <c r="B2073" s="95" t="s">
        <v>2473</v>
      </c>
      <c r="C2073" s="44" t="s">
        <v>19</v>
      </c>
      <c r="D2073" s="76" t="s">
        <v>59</v>
      </c>
      <c r="E2073" s="95" t="s">
        <v>35</v>
      </c>
      <c r="F2073" s="95" t="s">
        <v>3230</v>
      </c>
      <c r="G2073" s="95" t="s">
        <v>50</v>
      </c>
      <c r="H2073" s="95" t="s">
        <v>78</v>
      </c>
      <c r="I2073" s="45" t="s">
        <v>14845</v>
      </c>
      <c r="J2073" s="136" t="str">
        <f>LEFT(DLILibrary[[#This Row],[DLI]], 3)</f>
        <v>PBC</v>
      </c>
      <c r="K2073" s="121">
        <v>2.83</v>
      </c>
      <c r="L2073" s="121">
        <f>IF(DLILibrary[[#This Row],[DLI/DLR]]="DLI",IF(J2074="DLR",0,DLILibrary[[#This Row],[Value of DLI (in mln)]]),DLILibrary[[#This Row],[Value of DLI (in mln)]])</f>
        <v>2.83</v>
      </c>
      <c r="M2073" s="239">
        <f>IF(DLILibrary[[#This Row],[DLI/DLR]]="DLI",DLILibrary[[#This Row],[Value of DLI (in mln)]]/(VLOOKUP(DLILibrary[[#This Row],[Project ID]],'RBF Projects'!A:U,12,FALSE)),0)</f>
        <v>0</v>
      </c>
      <c r="N2073" s="95" t="s">
        <v>62</v>
      </c>
      <c r="O2073" s="95"/>
      <c r="P2073" s="76" t="s">
        <v>28</v>
      </c>
      <c r="Q2073" t="s">
        <v>14648</v>
      </c>
    </row>
    <row r="2074" spans="1:18" ht="16" x14ac:dyDescent="0.2">
      <c r="A2074" s="76" t="s">
        <v>14639</v>
      </c>
      <c r="B2074" s="95" t="s">
        <v>2473</v>
      </c>
      <c r="C2074" s="44" t="s">
        <v>19</v>
      </c>
      <c r="D2074" s="76" t="s">
        <v>59</v>
      </c>
      <c r="E2074" s="95" t="s">
        <v>35</v>
      </c>
      <c r="F2074" s="95" t="s">
        <v>3230</v>
      </c>
      <c r="G2074" s="95" t="s">
        <v>50</v>
      </c>
      <c r="H2074" s="95" t="s">
        <v>78</v>
      </c>
      <c r="I2074" s="135" t="s">
        <v>14652</v>
      </c>
      <c r="J2074" s="136" t="str">
        <f>LEFT(DLILibrary[[#This Row],[DLI]], 3)</f>
        <v>PBC</v>
      </c>
      <c r="K2074" s="137">
        <v>14</v>
      </c>
      <c r="L2074" s="121">
        <f>IF(DLILibrary[[#This Row],[DLI/DLR]]="DLI",IF(J2075="DLR",0,DLILibrary[[#This Row],[Value of DLI (in mln)]]),DLILibrary[[#This Row],[Value of DLI (in mln)]])</f>
        <v>14</v>
      </c>
      <c r="M2074" s="239">
        <f>IF(DLILibrary[[#This Row],[DLI/DLR]]="DLI",DLILibrary[[#This Row],[Value of DLI (in mln)]]/(VLOOKUP(DLILibrary[[#This Row],[Project ID]],'RBF Projects'!A:U,12,FALSE)),0)</f>
        <v>0</v>
      </c>
      <c r="N2074" s="95" t="s">
        <v>62</v>
      </c>
      <c r="O2074" s="95"/>
      <c r="P2074" s="76" t="s">
        <v>28</v>
      </c>
      <c r="Q2074" t="s">
        <v>14648</v>
      </c>
      <c r="R2074" s="76" t="s">
        <v>2382</v>
      </c>
    </row>
    <row r="2075" spans="1:18" ht="16" x14ac:dyDescent="0.2">
      <c r="A2075" s="76" t="s">
        <v>14639</v>
      </c>
      <c r="B2075" s="95" t="s">
        <v>2473</v>
      </c>
      <c r="C2075" s="44" t="s">
        <v>19</v>
      </c>
      <c r="D2075" s="76" t="s">
        <v>59</v>
      </c>
      <c r="E2075" s="95" t="s">
        <v>35</v>
      </c>
      <c r="F2075" s="95" t="s">
        <v>3230</v>
      </c>
      <c r="G2075" s="95" t="s">
        <v>50</v>
      </c>
      <c r="H2075" s="95" t="s">
        <v>78</v>
      </c>
      <c r="I2075" s="45" t="s">
        <v>14846</v>
      </c>
      <c r="J2075" s="136" t="str">
        <f>LEFT(DLILibrary[[#This Row],[DLI]], 3)</f>
        <v>PBC</v>
      </c>
      <c r="K2075" s="121">
        <v>2.35</v>
      </c>
      <c r="L2075" s="121">
        <f>IF(DLILibrary[[#This Row],[DLI/DLR]]="DLI",IF(J2076="DLR",0,DLILibrary[[#This Row],[Value of DLI (in mln)]]),DLILibrary[[#This Row],[Value of DLI (in mln)]])</f>
        <v>2.35</v>
      </c>
      <c r="M2075" s="239">
        <f>IF(DLILibrary[[#This Row],[DLI/DLR]]="DLI",DLILibrary[[#This Row],[Value of DLI (in mln)]]/(VLOOKUP(DLILibrary[[#This Row],[Project ID]],'RBF Projects'!A:U,12,FALSE)),0)</f>
        <v>0</v>
      </c>
      <c r="N2075" s="95" t="s">
        <v>62</v>
      </c>
      <c r="O2075" s="95"/>
      <c r="P2075" s="76" t="s">
        <v>28</v>
      </c>
      <c r="Q2075" t="s">
        <v>14648</v>
      </c>
    </row>
    <row r="2076" spans="1:18" ht="16" x14ac:dyDescent="0.2">
      <c r="A2076" s="76" t="s">
        <v>14639</v>
      </c>
      <c r="B2076" s="95" t="s">
        <v>2473</v>
      </c>
      <c r="C2076" s="44" t="s">
        <v>19</v>
      </c>
      <c r="D2076" s="76" t="s">
        <v>59</v>
      </c>
      <c r="E2076" s="95" t="s">
        <v>35</v>
      </c>
      <c r="F2076" s="95" t="s">
        <v>3230</v>
      </c>
      <c r="G2076" s="95" t="s">
        <v>50</v>
      </c>
      <c r="H2076" s="95" t="s">
        <v>78</v>
      </c>
      <c r="I2076" s="45" t="s">
        <v>14847</v>
      </c>
      <c r="J2076" s="136" t="str">
        <f>LEFT(DLILibrary[[#This Row],[DLI]], 3)</f>
        <v>PBC</v>
      </c>
      <c r="K2076" s="121">
        <v>2.33</v>
      </c>
      <c r="L2076" s="121">
        <f>IF(DLILibrary[[#This Row],[DLI/DLR]]="DLI",IF(J2077="DLR",0,DLILibrary[[#This Row],[Value of DLI (in mln)]]),DLILibrary[[#This Row],[Value of DLI (in mln)]])</f>
        <v>2.33</v>
      </c>
      <c r="M2076" s="239">
        <f>IF(DLILibrary[[#This Row],[DLI/DLR]]="DLI",DLILibrary[[#This Row],[Value of DLI (in mln)]]/(VLOOKUP(DLILibrary[[#This Row],[Project ID]],'RBF Projects'!A:U,12,FALSE)),0)</f>
        <v>0</v>
      </c>
      <c r="N2076" s="95" t="s">
        <v>62</v>
      </c>
      <c r="O2076" s="95"/>
      <c r="P2076" s="76" t="s">
        <v>28</v>
      </c>
      <c r="Q2076" t="s">
        <v>14648</v>
      </c>
    </row>
    <row r="2077" spans="1:18" ht="16" x14ac:dyDescent="0.2">
      <c r="A2077" s="76" t="s">
        <v>14639</v>
      </c>
      <c r="B2077" s="95" t="s">
        <v>2473</v>
      </c>
      <c r="C2077" s="44" t="s">
        <v>19</v>
      </c>
      <c r="D2077" s="76" t="s">
        <v>59</v>
      </c>
      <c r="E2077" s="95" t="s">
        <v>35</v>
      </c>
      <c r="F2077" s="95" t="s">
        <v>3230</v>
      </c>
      <c r="G2077" s="95" t="s">
        <v>50</v>
      </c>
      <c r="H2077" s="95" t="s">
        <v>78</v>
      </c>
      <c r="I2077" s="45" t="s">
        <v>14848</v>
      </c>
      <c r="J2077" s="136" t="str">
        <f>LEFT(DLILibrary[[#This Row],[DLI]], 3)</f>
        <v>PBC</v>
      </c>
      <c r="K2077" s="121">
        <v>2.33</v>
      </c>
      <c r="L2077" s="121">
        <f>IF(DLILibrary[[#This Row],[DLI/DLR]]="DLI",IF(J2078="DLR",0,DLILibrary[[#This Row],[Value of DLI (in mln)]]),DLILibrary[[#This Row],[Value of DLI (in mln)]])</f>
        <v>2.33</v>
      </c>
      <c r="M2077" s="239">
        <f>IF(DLILibrary[[#This Row],[DLI/DLR]]="DLI",DLILibrary[[#This Row],[Value of DLI (in mln)]]/(VLOOKUP(DLILibrary[[#This Row],[Project ID]],'RBF Projects'!A:U,12,FALSE)),0)</f>
        <v>0</v>
      </c>
      <c r="N2077" s="95" t="s">
        <v>62</v>
      </c>
      <c r="O2077" s="95"/>
      <c r="P2077" s="76" t="s">
        <v>28</v>
      </c>
      <c r="Q2077" t="s">
        <v>14648</v>
      </c>
    </row>
    <row r="2078" spans="1:18" ht="16" x14ac:dyDescent="0.2">
      <c r="A2078" s="76" t="s">
        <v>14639</v>
      </c>
      <c r="B2078" s="95" t="s">
        <v>2473</v>
      </c>
      <c r="C2078" s="44" t="s">
        <v>19</v>
      </c>
      <c r="D2078" s="76" t="s">
        <v>59</v>
      </c>
      <c r="E2078" s="95" t="s">
        <v>35</v>
      </c>
      <c r="F2078" s="95" t="s">
        <v>3230</v>
      </c>
      <c r="G2078" s="95" t="s">
        <v>50</v>
      </c>
      <c r="H2078" s="95" t="s">
        <v>78</v>
      </c>
      <c r="I2078" s="45" t="s">
        <v>14849</v>
      </c>
      <c r="J2078" s="136" t="str">
        <f>LEFT(DLILibrary[[#This Row],[DLI]], 3)</f>
        <v>PBC</v>
      </c>
      <c r="K2078" s="121">
        <v>2.33</v>
      </c>
      <c r="L2078" s="121">
        <f>IF(DLILibrary[[#This Row],[DLI/DLR]]="DLI",IF(J2079="DLR",0,DLILibrary[[#This Row],[Value of DLI (in mln)]]),DLILibrary[[#This Row],[Value of DLI (in mln)]])</f>
        <v>2.33</v>
      </c>
      <c r="M2078" s="239">
        <f>IF(DLILibrary[[#This Row],[DLI/DLR]]="DLI",DLILibrary[[#This Row],[Value of DLI (in mln)]]/(VLOOKUP(DLILibrary[[#This Row],[Project ID]],'RBF Projects'!A:U,12,FALSE)),0)</f>
        <v>0</v>
      </c>
      <c r="N2078" s="95" t="s">
        <v>62</v>
      </c>
      <c r="O2078" s="95"/>
      <c r="P2078" s="76" t="s">
        <v>28</v>
      </c>
      <c r="Q2078" t="s">
        <v>14648</v>
      </c>
    </row>
    <row r="2079" spans="1:18" ht="16" x14ac:dyDescent="0.2">
      <c r="A2079" s="76" t="s">
        <v>14639</v>
      </c>
      <c r="B2079" s="95" t="s">
        <v>2473</v>
      </c>
      <c r="C2079" s="44" t="s">
        <v>19</v>
      </c>
      <c r="D2079" s="76" t="s">
        <v>59</v>
      </c>
      <c r="E2079" s="95" t="s">
        <v>35</v>
      </c>
      <c r="F2079" s="95" t="s">
        <v>3230</v>
      </c>
      <c r="G2079" s="95" t="s">
        <v>50</v>
      </c>
      <c r="H2079" s="95" t="s">
        <v>78</v>
      </c>
      <c r="I2079" s="45" t="s">
        <v>14850</v>
      </c>
      <c r="J2079" s="136" t="str">
        <f>LEFT(DLILibrary[[#This Row],[DLI]], 3)</f>
        <v>PBC</v>
      </c>
      <c r="K2079" s="121">
        <v>2.33</v>
      </c>
      <c r="L2079" s="121">
        <f>IF(DLILibrary[[#This Row],[DLI/DLR]]="DLI",IF(J2080="DLR",0,DLILibrary[[#This Row],[Value of DLI (in mln)]]),DLILibrary[[#This Row],[Value of DLI (in mln)]])</f>
        <v>2.33</v>
      </c>
      <c r="M2079" s="239">
        <f>IF(DLILibrary[[#This Row],[DLI/DLR]]="DLI",DLILibrary[[#This Row],[Value of DLI (in mln)]]/(VLOOKUP(DLILibrary[[#This Row],[Project ID]],'RBF Projects'!A:U,12,FALSE)),0)</f>
        <v>0</v>
      </c>
      <c r="N2079" s="95" t="s">
        <v>62</v>
      </c>
      <c r="O2079" s="95"/>
      <c r="P2079" s="76" t="s">
        <v>28</v>
      </c>
      <c r="Q2079" t="s">
        <v>14648</v>
      </c>
    </row>
    <row r="2080" spans="1:18" ht="16" x14ac:dyDescent="0.2">
      <c r="A2080" s="76" t="s">
        <v>14639</v>
      </c>
      <c r="B2080" s="95" t="s">
        <v>2473</v>
      </c>
      <c r="C2080" s="44" t="s">
        <v>19</v>
      </c>
      <c r="D2080" s="76" t="s">
        <v>59</v>
      </c>
      <c r="E2080" s="95" t="s">
        <v>35</v>
      </c>
      <c r="F2080" s="95" t="s">
        <v>3230</v>
      </c>
      <c r="G2080" s="95" t="s">
        <v>50</v>
      </c>
      <c r="H2080" s="95" t="s">
        <v>78</v>
      </c>
      <c r="I2080" s="45" t="s">
        <v>14851</v>
      </c>
      <c r="J2080" s="136" t="str">
        <f>LEFT(DLILibrary[[#This Row],[DLI]], 3)</f>
        <v>PBC</v>
      </c>
      <c r="K2080" s="121">
        <v>2.33</v>
      </c>
      <c r="L2080" s="121">
        <f>IF(DLILibrary[[#This Row],[DLI/DLR]]="DLI",IF(J2081="DLR",0,DLILibrary[[#This Row],[Value of DLI (in mln)]]),DLILibrary[[#This Row],[Value of DLI (in mln)]])</f>
        <v>2.33</v>
      </c>
      <c r="M2080" s="239">
        <f>IF(DLILibrary[[#This Row],[DLI/DLR]]="DLI",DLILibrary[[#This Row],[Value of DLI (in mln)]]/(VLOOKUP(DLILibrary[[#This Row],[Project ID]],'RBF Projects'!A:U,12,FALSE)),0)</f>
        <v>0</v>
      </c>
      <c r="N2080" s="95" t="s">
        <v>62</v>
      </c>
      <c r="O2080" s="95"/>
      <c r="P2080" s="76" t="s">
        <v>28</v>
      </c>
      <c r="Q2080" t="s">
        <v>14648</v>
      </c>
    </row>
    <row r="2081" spans="1:18" s="130" customFormat="1" ht="16" x14ac:dyDescent="0.2">
      <c r="A2081" s="219" t="s">
        <v>14653</v>
      </c>
      <c r="B2081" s="130" t="s">
        <v>2473</v>
      </c>
      <c r="C2081" s="220" t="s">
        <v>19</v>
      </c>
      <c r="D2081" s="219" t="s">
        <v>59</v>
      </c>
      <c r="E2081" s="130" t="s">
        <v>36</v>
      </c>
      <c r="F2081" s="130" t="s">
        <v>3234</v>
      </c>
      <c r="G2081" s="130" t="s">
        <v>2861</v>
      </c>
      <c r="H2081" s="130" t="s">
        <v>78</v>
      </c>
      <c r="I2081" s="129" t="s">
        <v>14654</v>
      </c>
      <c r="J2081" s="130" t="str">
        <f>LEFT(DLILibrary[[#This Row],[DLI]], 3)</f>
        <v>PBC</v>
      </c>
      <c r="K2081" s="131">
        <v>40</v>
      </c>
      <c r="L2081" s="131">
        <f>IF(DLILibrary[[#This Row],[DLI/DLR]]="DLI",IF(J2082="DLR",0,DLILibrary[[#This Row],[Value of DLI (in mln)]]),DLILibrary[[#This Row],[Value of DLI (in mln)]])</f>
        <v>40</v>
      </c>
      <c r="M2081" s="239">
        <f>IF(DLILibrary[[#This Row],[DLI/DLR]]="DLI",DLILibrary[[#This Row],[Value of DLI (in mln)]]/(VLOOKUP(DLILibrary[[#This Row],[Project ID]],'RBF Projects'!A:U,12,FALSE)),0)</f>
        <v>0</v>
      </c>
      <c r="N2081" s="130" t="s">
        <v>62</v>
      </c>
      <c r="O2081" s="221"/>
      <c r="P2081" s="158" t="s">
        <v>28</v>
      </c>
      <c r="Q2081" s="130" t="s">
        <v>14670</v>
      </c>
      <c r="R2081" s="219"/>
    </row>
    <row r="2082" spans="1:18" x14ac:dyDescent="0.2">
      <c r="A2082" s="76" t="str">
        <f t="shared" ref="A2082:A2121" si="1">A2081</f>
        <v>P170561</v>
      </c>
      <c r="B2082" s="76" t="str">
        <f t="shared" ref="B2082:B2121" si="2">B2081</f>
        <v>Cameroon</v>
      </c>
      <c r="C2082" s="76" t="str">
        <f t="shared" ref="C2082:C2121" si="3">C2081</f>
        <v>AFR</v>
      </c>
      <c r="D2082" s="76" t="str">
        <f t="shared" ref="D2082:D2121" si="4">D2081</f>
        <v>IPF/DLIs</v>
      </c>
      <c r="E2082" s="95" t="s">
        <v>36</v>
      </c>
      <c r="F2082" s="95" t="s">
        <v>3234</v>
      </c>
      <c r="G2082" s="95" t="s">
        <v>2861</v>
      </c>
      <c r="H2082" s="95" t="s">
        <v>78</v>
      </c>
      <c r="I2082" s="45" t="s">
        <v>14852</v>
      </c>
      <c r="J2082" s="136" t="str">
        <f>LEFT(DLILibrary[[#This Row],[DLI]], 3)</f>
        <v>PBC</v>
      </c>
      <c r="K2082" s="121">
        <v>9</v>
      </c>
      <c r="L2082" s="121">
        <f>IF(DLILibrary[[#This Row],[DLI/DLR]]="DLI",IF(J2083="DLR",0,DLILibrary[[#This Row],[Value of DLI (in mln)]]),DLILibrary[[#This Row],[Value of DLI (in mln)]])</f>
        <v>9</v>
      </c>
      <c r="M2082" s="239">
        <f>IF(DLILibrary[[#This Row],[DLI/DLR]]="DLI",DLILibrary[[#This Row],[Value of DLI (in mln)]]/(VLOOKUP(DLILibrary[[#This Row],[Project ID]],'RBF Projects'!A:U,12,FALSE)),0)</f>
        <v>0</v>
      </c>
      <c r="N2082" s="95" t="s">
        <v>62</v>
      </c>
      <c r="P2082" s="76" t="s">
        <v>28</v>
      </c>
      <c r="Q2082" t="s">
        <v>14670</v>
      </c>
    </row>
    <row r="2083" spans="1:18" x14ac:dyDescent="0.2">
      <c r="A2083" s="76" t="str">
        <f t="shared" si="1"/>
        <v>P170561</v>
      </c>
      <c r="B2083" s="76" t="str">
        <f t="shared" si="2"/>
        <v>Cameroon</v>
      </c>
      <c r="C2083" s="76" t="str">
        <f t="shared" si="3"/>
        <v>AFR</v>
      </c>
      <c r="D2083" s="76" t="str">
        <f t="shared" si="4"/>
        <v>IPF/DLIs</v>
      </c>
      <c r="E2083" s="95" t="s">
        <v>36</v>
      </c>
      <c r="F2083" s="95" t="s">
        <v>3234</v>
      </c>
      <c r="G2083" s="95" t="s">
        <v>2861</v>
      </c>
      <c r="H2083" s="95" t="s">
        <v>78</v>
      </c>
      <c r="I2083" s="45" t="s">
        <v>14853</v>
      </c>
      <c r="J2083" s="136" t="str">
        <f>LEFT(DLILibrary[[#This Row],[DLI]], 3)</f>
        <v>PBC</v>
      </c>
      <c r="K2083" s="121">
        <v>9</v>
      </c>
      <c r="L2083" s="121">
        <f>IF(DLILibrary[[#This Row],[DLI/DLR]]="DLI",IF(J2084="DLR",0,DLILibrary[[#This Row],[Value of DLI (in mln)]]),DLILibrary[[#This Row],[Value of DLI (in mln)]])</f>
        <v>9</v>
      </c>
      <c r="M2083" s="239">
        <f>IF(DLILibrary[[#This Row],[DLI/DLR]]="DLI",DLILibrary[[#This Row],[Value of DLI (in mln)]]/(VLOOKUP(DLILibrary[[#This Row],[Project ID]],'RBF Projects'!A:U,12,FALSE)),0)</f>
        <v>0</v>
      </c>
      <c r="N2083" s="95" t="s">
        <v>62</v>
      </c>
      <c r="P2083" s="76" t="s">
        <v>28</v>
      </c>
      <c r="Q2083" t="s">
        <v>14670</v>
      </c>
    </row>
    <row r="2084" spans="1:18" x14ac:dyDescent="0.2">
      <c r="A2084" s="76" t="str">
        <f t="shared" si="1"/>
        <v>P170561</v>
      </c>
      <c r="B2084" s="76" t="str">
        <f t="shared" si="2"/>
        <v>Cameroon</v>
      </c>
      <c r="C2084" s="76" t="str">
        <f t="shared" si="3"/>
        <v>AFR</v>
      </c>
      <c r="D2084" s="76" t="str">
        <f t="shared" si="4"/>
        <v>IPF/DLIs</v>
      </c>
      <c r="E2084" s="95" t="s">
        <v>36</v>
      </c>
      <c r="F2084" s="95" t="s">
        <v>3234</v>
      </c>
      <c r="G2084" s="95" t="s">
        <v>2861</v>
      </c>
      <c r="H2084" s="95" t="s">
        <v>78</v>
      </c>
      <c r="I2084" s="45" t="s">
        <v>14854</v>
      </c>
      <c r="J2084" s="136" t="str">
        <f>LEFT(DLILibrary[[#This Row],[DLI]], 3)</f>
        <v>PBC</v>
      </c>
      <c r="K2084" s="121">
        <v>9</v>
      </c>
      <c r="L2084" s="121">
        <f>IF(DLILibrary[[#This Row],[DLI/DLR]]="DLI",IF(J2085="DLR",0,DLILibrary[[#This Row],[Value of DLI (in mln)]]),DLILibrary[[#This Row],[Value of DLI (in mln)]])</f>
        <v>9</v>
      </c>
      <c r="M2084" s="239">
        <f>IF(DLILibrary[[#This Row],[DLI/DLR]]="DLI",DLILibrary[[#This Row],[Value of DLI (in mln)]]/(VLOOKUP(DLILibrary[[#This Row],[Project ID]],'RBF Projects'!A:U,12,FALSE)),0)</f>
        <v>0</v>
      </c>
      <c r="N2084" s="95" t="s">
        <v>62</v>
      </c>
      <c r="P2084" s="76" t="s">
        <v>28</v>
      </c>
      <c r="Q2084" t="s">
        <v>14670</v>
      </c>
    </row>
    <row r="2085" spans="1:18" x14ac:dyDescent="0.2">
      <c r="A2085" s="76" t="str">
        <f t="shared" si="1"/>
        <v>P170561</v>
      </c>
      <c r="B2085" s="76" t="str">
        <f t="shared" si="2"/>
        <v>Cameroon</v>
      </c>
      <c r="C2085" s="76" t="str">
        <f t="shared" si="3"/>
        <v>AFR</v>
      </c>
      <c r="D2085" s="76" t="str">
        <f t="shared" si="4"/>
        <v>IPF/DLIs</v>
      </c>
      <c r="E2085" s="95" t="s">
        <v>36</v>
      </c>
      <c r="F2085" s="95" t="s">
        <v>3234</v>
      </c>
      <c r="G2085" s="95" t="s">
        <v>2861</v>
      </c>
      <c r="H2085" s="95" t="s">
        <v>78</v>
      </c>
      <c r="I2085" s="45" t="s">
        <v>14855</v>
      </c>
      <c r="J2085" s="136" t="str">
        <f>LEFT(DLILibrary[[#This Row],[DLI]], 3)</f>
        <v>PBC</v>
      </c>
      <c r="K2085" s="121">
        <v>8</v>
      </c>
      <c r="L2085" s="121">
        <f>IF(DLILibrary[[#This Row],[DLI/DLR]]="DLI",IF(J2086="DLR",0,DLILibrary[[#This Row],[Value of DLI (in mln)]]),DLILibrary[[#This Row],[Value of DLI (in mln)]])</f>
        <v>8</v>
      </c>
      <c r="M2085" s="239">
        <f>IF(DLILibrary[[#This Row],[DLI/DLR]]="DLI",DLILibrary[[#This Row],[Value of DLI (in mln)]]/(VLOOKUP(DLILibrary[[#This Row],[Project ID]],'RBF Projects'!A:U,12,FALSE)),0)</f>
        <v>0</v>
      </c>
      <c r="N2085" s="95" t="s">
        <v>62</v>
      </c>
      <c r="P2085" s="76" t="s">
        <v>28</v>
      </c>
      <c r="Q2085" t="s">
        <v>14670</v>
      </c>
    </row>
    <row r="2086" spans="1:18" x14ac:dyDescent="0.2">
      <c r="A2086" s="76" t="str">
        <f t="shared" si="1"/>
        <v>P170561</v>
      </c>
      <c r="B2086" s="76" t="str">
        <f t="shared" si="2"/>
        <v>Cameroon</v>
      </c>
      <c r="C2086" s="76" t="str">
        <f t="shared" si="3"/>
        <v>AFR</v>
      </c>
      <c r="D2086" s="76" t="str">
        <f t="shared" si="4"/>
        <v>IPF/DLIs</v>
      </c>
      <c r="E2086" s="95" t="s">
        <v>36</v>
      </c>
      <c r="F2086" s="95" t="s">
        <v>3234</v>
      </c>
      <c r="G2086" s="95" t="s">
        <v>2861</v>
      </c>
      <c r="H2086" s="95" t="s">
        <v>78</v>
      </c>
      <c r="I2086" s="45" t="s">
        <v>14856</v>
      </c>
      <c r="J2086" s="136" t="str">
        <f>LEFT(DLILibrary[[#This Row],[DLI]], 3)</f>
        <v>PBC</v>
      </c>
      <c r="K2086" s="121">
        <v>5</v>
      </c>
      <c r="L2086" s="121">
        <f>IF(DLILibrary[[#This Row],[DLI/DLR]]="DLI",IF(J2087="DLR",0,DLILibrary[[#This Row],[Value of DLI (in mln)]]),DLILibrary[[#This Row],[Value of DLI (in mln)]])</f>
        <v>5</v>
      </c>
      <c r="M2086" s="239">
        <f>IF(DLILibrary[[#This Row],[DLI/DLR]]="DLI",DLILibrary[[#This Row],[Value of DLI (in mln)]]/(VLOOKUP(DLILibrary[[#This Row],[Project ID]],'RBF Projects'!A:U,12,FALSE)),0)</f>
        <v>0</v>
      </c>
      <c r="N2086" s="95" t="s">
        <v>62</v>
      </c>
      <c r="P2086" s="76" t="s">
        <v>28</v>
      </c>
      <c r="Q2086" t="s">
        <v>14670</v>
      </c>
    </row>
    <row r="2087" spans="1:18" x14ac:dyDescent="0.2">
      <c r="A2087" s="76" t="str">
        <f t="shared" si="1"/>
        <v>P170561</v>
      </c>
      <c r="B2087" s="76" t="str">
        <f t="shared" si="2"/>
        <v>Cameroon</v>
      </c>
      <c r="C2087" s="76" t="str">
        <f t="shared" si="3"/>
        <v>AFR</v>
      </c>
      <c r="D2087" s="76" t="str">
        <f t="shared" si="4"/>
        <v>IPF/DLIs</v>
      </c>
      <c r="E2087" s="95" t="s">
        <v>36</v>
      </c>
      <c r="F2087" s="95" t="s">
        <v>2810</v>
      </c>
      <c r="G2087" s="95" t="s">
        <v>2814</v>
      </c>
      <c r="H2087" s="95" t="s">
        <v>78</v>
      </c>
      <c r="I2087" s="135" t="s">
        <v>14655</v>
      </c>
      <c r="J2087" s="136" t="str">
        <f>LEFT(DLILibrary[[#This Row],[DLI]], 3)</f>
        <v>PBC</v>
      </c>
      <c r="K2087" s="137">
        <v>5</v>
      </c>
      <c r="L2087" s="121">
        <f>IF(DLILibrary[[#This Row],[DLI/DLR]]="DLI",IF(J2088="DLR",0,DLILibrary[[#This Row],[Value of DLI (in mln)]]),DLILibrary[[#This Row],[Value of DLI (in mln)]])</f>
        <v>5</v>
      </c>
      <c r="M2087" s="239">
        <f>IF(DLILibrary[[#This Row],[DLI/DLR]]="DLI",DLILibrary[[#This Row],[Value of DLI (in mln)]]/(VLOOKUP(DLILibrary[[#This Row],[Project ID]],'RBF Projects'!A:U,12,FALSE)),0)</f>
        <v>0</v>
      </c>
      <c r="N2087" s="95" t="s">
        <v>62</v>
      </c>
      <c r="P2087" s="76" t="s">
        <v>28</v>
      </c>
      <c r="Q2087" t="s">
        <v>14670</v>
      </c>
    </row>
    <row r="2088" spans="1:18" x14ac:dyDescent="0.2">
      <c r="A2088" s="76" t="str">
        <f t="shared" si="1"/>
        <v>P170561</v>
      </c>
      <c r="B2088" s="76" t="str">
        <f t="shared" si="2"/>
        <v>Cameroon</v>
      </c>
      <c r="C2088" s="76" t="str">
        <f t="shared" si="3"/>
        <v>AFR</v>
      </c>
      <c r="D2088" s="76" t="str">
        <f t="shared" si="4"/>
        <v>IPF/DLIs</v>
      </c>
      <c r="E2088" s="95" t="s">
        <v>36</v>
      </c>
      <c r="F2088" s="95" t="s">
        <v>2810</v>
      </c>
      <c r="G2088" s="95" t="s">
        <v>2814</v>
      </c>
      <c r="H2088" s="95" t="s">
        <v>78</v>
      </c>
      <c r="I2088" s="45" t="s">
        <v>14857</v>
      </c>
      <c r="J2088" s="136" t="str">
        <f>LEFT(DLILibrary[[#This Row],[DLI]], 3)</f>
        <v>PBC</v>
      </c>
      <c r="K2088" s="121">
        <v>1.5</v>
      </c>
      <c r="L2088" s="121">
        <f>IF(DLILibrary[[#This Row],[DLI/DLR]]="DLI",IF(J2089="DLR",0,DLILibrary[[#This Row],[Value of DLI (in mln)]]),DLILibrary[[#This Row],[Value of DLI (in mln)]])</f>
        <v>1.5</v>
      </c>
      <c r="M2088" s="239">
        <f>IF(DLILibrary[[#This Row],[DLI/DLR]]="DLI",DLILibrary[[#This Row],[Value of DLI (in mln)]]/(VLOOKUP(DLILibrary[[#This Row],[Project ID]],'RBF Projects'!A:U,12,FALSE)),0)</f>
        <v>0</v>
      </c>
      <c r="N2088" s="95" t="s">
        <v>62</v>
      </c>
      <c r="P2088" s="76" t="s">
        <v>28</v>
      </c>
      <c r="Q2088" t="s">
        <v>14670</v>
      </c>
    </row>
    <row r="2089" spans="1:18" x14ac:dyDescent="0.2">
      <c r="A2089" s="76" t="str">
        <f t="shared" si="1"/>
        <v>P170561</v>
      </c>
      <c r="B2089" s="76" t="str">
        <f t="shared" si="2"/>
        <v>Cameroon</v>
      </c>
      <c r="C2089" s="76" t="str">
        <f t="shared" si="3"/>
        <v>AFR</v>
      </c>
      <c r="D2089" s="76" t="str">
        <f t="shared" si="4"/>
        <v>IPF/DLIs</v>
      </c>
      <c r="E2089" s="95" t="s">
        <v>36</v>
      </c>
      <c r="F2089" s="95" t="s">
        <v>2810</v>
      </c>
      <c r="G2089" s="95" t="s">
        <v>2814</v>
      </c>
      <c r="H2089" s="95" t="s">
        <v>78</v>
      </c>
      <c r="I2089" s="45" t="s">
        <v>14858</v>
      </c>
      <c r="J2089" s="136" t="str">
        <f>LEFT(DLILibrary[[#This Row],[DLI]], 3)</f>
        <v>PBC</v>
      </c>
      <c r="K2089" s="121">
        <v>1</v>
      </c>
      <c r="L2089" s="121">
        <f>IF(DLILibrary[[#This Row],[DLI/DLR]]="DLI",IF(J2090="DLR",0,DLILibrary[[#This Row],[Value of DLI (in mln)]]),DLILibrary[[#This Row],[Value of DLI (in mln)]])</f>
        <v>1</v>
      </c>
      <c r="M2089" s="239">
        <f>IF(DLILibrary[[#This Row],[DLI/DLR]]="DLI",DLILibrary[[#This Row],[Value of DLI (in mln)]]/(VLOOKUP(DLILibrary[[#This Row],[Project ID]],'RBF Projects'!A:U,12,FALSE)),0)</f>
        <v>0</v>
      </c>
      <c r="N2089" s="95" t="s">
        <v>62</v>
      </c>
      <c r="P2089" s="76" t="s">
        <v>28</v>
      </c>
      <c r="Q2089" t="s">
        <v>14670</v>
      </c>
    </row>
    <row r="2090" spans="1:18" x14ac:dyDescent="0.2">
      <c r="A2090" s="76" t="str">
        <f t="shared" si="1"/>
        <v>P170561</v>
      </c>
      <c r="B2090" s="76" t="str">
        <f t="shared" si="2"/>
        <v>Cameroon</v>
      </c>
      <c r="C2090" s="76" t="str">
        <f t="shared" si="3"/>
        <v>AFR</v>
      </c>
      <c r="D2090" s="76" t="str">
        <f t="shared" si="4"/>
        <v>IPF/DLIs</v>
      </c>
      <c r="E2090" s="95" t="s">
        <v>36</v>
      </c>
      <c r="F2090" s="95" t="s">
        <v>2810</v>
      </c>
      <c r="G2090" s="95" t="s">
        <v>2814</v>
      </c>
      <c r="H2090" s="95" t="s">
        <v>78</v>
      </c>
      <c r="I2090" s="45" t="s">
        <v>14859</v>
      </c>
      <c r="J2090" s="136" t="str">
        <f>LEFT(DLILibrary[[#This Row],[DLI]], 3)</f>
        <v>PBC</v>
      </c>
      <c r="K2090" s="121">
        <v>1</v>
      </c>
      <c r="L2090" s="121">
        <f>IF(DLILibrary[[#This Row],[DLI/DLR]]="DLI",IF(J2091="DLR",0,DLILibrary[[#This Row],[Value of DLI (in mln)]]),DLILibrary[[#This Row],[Value of DLI (in mln)]])</f>
        <v>1</v>
      </c>
      <c r="M2090" s="239">
        <f>IF(DLILibrary[[#This Row],[DLI/DLR]]="DLI",DLILibrary[[#This Row],[Value of DLI (in mln)]]/(VLOOKUP(DLILibrary[[#This Row],[Project ID]],'RBF Projects'!A:U,12,FALSE)),0)</f>
        <v>0</v>
      </c>
      <c r="N2090" s="95" t="s">
        <v>62</v>
      </c>
      <c r="P2090" s="76" t="s">
        <v>28</v>
      </c>
      <c r="Q2090" t="s">
        <v>14670</v>
      </c>
    </row>
    <row r="2091" spans="1:18" x14ac:dyDescent="0.2">
      <c r="A2091" s="76" t="str">
        <f t="shared" si="1"/>
        <v>P170561</v>
      </c>
      <c r="B2091" s="76" t="str">
        <f t="shared" si="2"/>
        <v>Cameroon</v>
      </c>
      <c r="C2091" s="76" t="str">
        <f t="shared" si="3"/>
        <v>AFR</v>
      </c>
      <c r="D2091" s="76" t="str">
        <f t="shared" si="4"/>
        <v>IPF/DLIs</v>
      </c>
      <c r="E2091" s="95" t="s">
        <v>36</v>
      </c>
      <c r="F2091" s="95" t="s">
        <v>2810</v>
      </c>
      <c r="G2091" s="95" t="s">
        <v>2814</v>
      </c>
      <c r="H2091" s="95" t="s">
        <v>78</v>
      </c>
      <c r="I2091" s="45" t="s">
        <v>14860</v>
      </c>
      <c r="J2091" s="136" t="str">
        <f>LEFT(DLILibrary[[#This Row],[DLI]], 3)</f>
        <v>PBC</v>
      </c>
      <c r="K2091" s="121">
        <v>1</v>
      </c>
      <c r="L2091" s="121">
        <f>IF(DLILibrary[[#This Row],[DLI/DLR]]="DLI",IF(J2092="DLR",0,DLILibrary[[#This Row],[Value of DLI (in mln)]]),DLILibrary[[#This Row],[Value of DLI (in mln)]])</f>
        <v>1</v>
      </c>
      <c r="M2091" s="239">
        <f>IF(DLILibrary[[#This Row],[DLI/DLR]]="DLI",DLILibrary[[#This Row],[Value of DLI (in mln)]]/(VLOOKUP(DLILibrary[[#This Row],[Project ID]],'RBF Projects'!A:U,12,FALSE)),0)</f>
        <v>0</v>
      </c>
      <c r="N2091" s="95" t="s">
        <v>62</v>
      </c>
      <c r="P2091" s="76" t="s">
        <v>28</v>
      </c>
      <c r="Q2091" t="s">
        <v>14670</v>
      </c>
    </row>
    <row r="2092" spans="1:18" x14ac:dyDescent="0.2">
      <c r="A2092" s="76" t="str">
        <f t="shared" si="1"/>
        <v>P170561</v>
      </c>
      <c r="B2092" s="76" t="str">
        <f t="shared" si="2"/>
        <v>Cameroon</v>
      </c>
      <c r="C2092" s="76" t="str">
        <f t="shared" si="3"/>
        <v>AFR</v>
      </c>
      <c r="D2092" s="76" t="str">
        <f t="shared" si="4"/>
        <v>IPF/DLIs</v>
      </c>
      <c r="E2092" s="95" t="s">
        <v>36</v>
      </c>
      <c r="F2092" s="95" t="s">
        <v>2810</v>
      </c>
      <c r="G2092" s="95" t="s">
        <v>2814</v>
      </c>
      <c r="H2092" s="95" t="s">
        <v>78</v>
      </c>
      <c r="I2092" s="45" t="s">
        <v>14861</v>
      </c>
      <c r="J2092" s="136" t="str">
        <f>LEFT(DLILibrary[[#This Row],[DLI]], 3)</f>
        <v>PBC</v>
      </c>
      <c r="K2092" s="121">
        <v>0.5</v>
      </c>
      <c r="L2092" s="121">
        <f>IF(DLILibrary[[#This Row],[DLI/DLR]]="DLI",IF(J2093="DLR",0,DLILibrary[[#This Row],[Value of DLI (in mln)]]),DLILibrary[[#This Row],[Value of DLI (in mln)]])</f>
        <v>0.5</v>
      </c>
      <c r="M2092" s="239">
        <f>IF(DLILibrary[[#This Row],[DLI/DLR]]="DLI",DLILibrary[[#This Row],[Value of DLI (in mln)]]/(VLOOKUP(DLILibrary[[#This Row],[Project ID]],'RBF Projects'!A:U,12,FALSE)),0)</f>
        <v>0</v>
      </c>
      <c r="N2092" s="95" t="s">
        <v>62</v>
      </c>
      <c r="P2092" s="76" t="s">
        <v>28</v>
      </c>
      <c r="Q2092" t="s">
        <v>14670</v>
      </c>
    </row>
    <row r="2093" spans="1:18" x14ac:dyDescent="0.2">
      <c r="A2093" s="76" t="str">
        <f t="shared" si="1"/>
        <v>P170561</v>
      </c>
      <c r="B2093" s="76" t="str">
        <f t="shared" si="2"/>
        <v>Cameroon</v>
      </c>
      <c r="C2093" s="76" t="str">
        <f t="shared" si="3"/>
        <v>AFR</v>
      </c>
      <c r="D2093" s="76" t="str">
        <f t="shared" si="4"/>
        <v>IPF/DLIs</v>
      </c>
      <c r="E2093" s="95" t="s">
        <v>36</v>
      </c>
      <c r="F2093" s="95" t="s">
        <v>2810</v>
      </c>
      <c r="G2093" s="95" t="s">
        <v>2815</v>
      </c>
      <c r="H2093" s="95" t="s">
        <v>78</v>
      </c>
      <c r="I2093" s="135" t="s">
        <v>14656</v>
      </c>
      <c r="J2093" s="136" t="str">
        <f>LEFT(DLILibrary[[#This Row],[DLI]], 3)</f>
        <v>PBC</v>
      </c>
      <c r="K2093" s="137">
        <v>5</v>
      </c>
      <c r="L2093" s="121">
        <f>IF(DLILibrary[[#This Row],[DLI/DLR]]="DLI",IF(J2094="DLR",0,DLILibrary[[#This Row],[Value of DLI (in mln)]]),DLILibrary[[#This Row],[Value of DLI (in mln)]])</f>
        <v>5</v>
      </c>
      <c r="M2093" s="239">
        <f>IF(DLILibrary[[#This Row],[DLI/DLR]]="DLI",DLILibrary[[#This Row],[Value of DLI (in mln)]]/(VLOOKUP(DLILibrary[[#This Row],[Project ID]],'RBF Projects'!A:U,12,FALSE)),0)</f>
        <v>0</v>
      </c>
      <c r="N2093" s="95" t="s">
        <v>62</v>
      </c>
      <c r="P2093" s="76" t="s">
        <v>28</v>
      </c>
      <c r="Q2093" t="s">
        <v>14670</v>
      </c>
    </row>
    <row r="2094" spans="1:18" x14ac:dyDescent="0.2">
      <c r="A2094" s="76" t="str">
        <f t="shared" si="1"/>
        <v>P170561</v>
      </c>
      <c r="B2094" s="76" t="str">
        <f t="shared" si="2"/>
        <v>Cameroon</v>
      </c>
      <c r="C2094" s="76" t="str">
        <f t="shared" si="3"/>
        <v>AFR</v>
      </c>
      <c r="D2094" s="76" t="str">
        <f t="shared" si="4"/>
        <v>IPF/DLIs</v>
      </c>
      <c r="E2094" s="95" t="s">
        <v>36</v>
      </c>
      <c r="F2094" s="95" t="s">
        <v>2810</v>
      </c>
      <c r="G2094" s="95" t="s">
        <v>2815</v>
      </c>
      <c r="H2094" s="95" t="s">
        <v>78</v>
      </c>
      <c r="I2094" s="45" t="s">
        <v>14862</v>
      </c>
      <c r="J2094" s="136" t="str">
        <f>LEFT(DLILibrary[[#This Row],[DLI]], 3)</f>
        <v>PBC</v>
      </c>
      <c r="K2094" s="121">
        <v>1.5</v>
      </c>
      <c r="L2094" s="121">
        <f>IF(DLILibrary[[#This Row],[DLI/DLR]]="DLI",IF(J2095="DLR",0,DLILibrary[[#This Row],[Value of DLI (in mln)]]),DLILibrary[[#This Row],[Value of DLI (in mln)]])</f>
        <v>1.5</v>
      </c>
      <c r="M2094" s="239">
        <f>IF(DLILibrary[[#This Row],[DLI/DLR]]="DLI",DLILibrary[[#This Row],[Value of DLI (in mln)]]/(VLOOKUP(DLILibrary[[#This Row],[Project ID]],'RBF Projects'!A:U,12,FALSE)),0)</f>
        <v>0</v>
      </c>
      <c r="N2094" s="95" t="s">
        <v>62</v>
      </c>
      <c r="P2094" s="76" t="s">
        <v>28</v>
      </c>
      <c r="Q2094" t="s">
        <v>14670</v>
      </c>
    </row>
    <row r="2095" spans="1:18" x14ac:dyDescent="0.2">
      <c r="A2095" s="76" t="str">
        <f t="shared" si="1"/>
        <v>P170561</v>
      </c>
      <c r="B2095" s="76" t="str">
        <f t="shared" si="2"/>
        <v>Cameroon</v>
      </c>
      <c r="C2095" s="76" t="str">
        <f t="shared" si="3"/>
        <v>AFR</v>
      </c>
      <c r="D2095" s="76" t="str">
        <f t="shared" si="4"/>
        <v>IPF/DLIs</v>
      </c>
      <c r="E2095" s="95" t="s">
        <v>36</v>
      </c>
      <c r="F2095" s="95" t="s">
        <v>2810</v>
      </c>
      <c r="G2095" s="95" t="s">
        <v>2815</v>
      </c>
      <c r="H2095" s="95" t="s">
        <v>78</v>
      </c>
      <c r="I2095" s="45" t="s">
        <v>14863</v>
      </c>
      <c r="J2095" s="136" t="str">
        <f>LEFT(DLILibrary[[#This Row],[DLI]], 3)</f>
        <v>PBC</v>
      </c>
      <c r="K2095" s="121">
        <v>1</v>
      </c>
      <c r="L2095" s="121">
        <f>IF(DLILibrary[[#This Row],[DLI/DLR]]="DLI",IF(J2096="DLR",0,DLILibrary[[#This Row],[Value of DLI (in mln)]]),DLILibrary[[#This Row],[Value of DLI (in mln)]])</f>
        <v>1</v>
      </c>
      <c r="M2095" s="239">
        <f>IF(DLILibrary[[#This Row],[DLI/DLR]]="DLI",DLILibrary[[#This Row],[Value of DLI (in mln)]]/(VLOOKUP(DLILibrary[[#This Row],[Project ID]],'RBF Projects'!A:U,12,FALSE)),0)</f>
        <v>0</v>
      </c>
      <c r="N2095" s="95" t="s">
        <v>62</v>
      </c>
      <c r="P2095" s="76" t="s">
        <v>28</v>
      </c>
      <c r="Q2095" t="s">
        <v>14670</v>
      </c>
    </row>
    <row r="2096" spans="1:18" x14ac:dyDescent="0.2">
      <c r="A2096" s="76" t="str">
        <f t="shared" si="1"/>
        <v>P170561</v>
      </c>
      <c r="B2096" s="76" t="str">
        <f t="shared" si="2"/>
        <v>Cameroon</v>
      </c>
      <c r="C2096" s="76" t="str">
        <f t="shared" si="3"/>
        <v>AFR</v>
      </c>
      <c r="D2096" s="76" t="str">
        <f t="shared" si="4"/>
        <v>IPF/DLIs</v>
      </c>
      <c r="E2096" s="95" t="s">
        <v>36</v>
      </c>
      <c r="F2096" s="95" t="s">
        <v>2810</v>
      </c>
      <c r="G2096" s="95" t="s">
        <v>2815</v>
      </c>
      <c r="H2096" s="95" t="s">
        <v>78</v>
      </c>
      <c r="I2096" s="45" t="s">
        <v>14864</v>
      </c>
      <c r="J2096" s="136" t="str">
        <f>LEFT(DLILibrary[[#This Row],[DLI]], 3)</f>
        <v>PBC</v>
      </c>
      <c r="K2096" s="121">
        <v>1</v>
      </c>
      <c r="L2096" s="121">
        <f>IF(DLILibrary[[#This Row],[DLI/DLR]]="DLI",IF(J2097="DLR",0,DLILibrary[[#This Row],[Value of DLI (in mln)]]),DLILibrary[[#This Row],[Value of DLI (in mln)]])</f>
        <v>1</v>
      </c>
      <c r="M2096" s="239">
        <f>IF(DLILibrary[[#This Row],[DLI/DLR]]="DLI",DLILibrary[[#This Row],[Value of DLI (in mln)]]/(VLOOKUP(DLILibrary[[#This Row],[Project ID]],'RBF Projects'!A:U,12,FALSE)),0)</f>
        <v>0</v>
      </c>
      <c r="N2096" s="95" t="s">
        <v>62</v>
      </c>
      <c r="P2096" s="76" t="s">
        <v>28</v>
      </c>
      <c r="Q2096" t="s">
        <v>14670</v>
      </c>
    </row>
    <row r="2097" spans="1:17" x14ac:dyDescent="0.2">
      <c r="A2097" s="76" t="str">
        <f t="shared" si="1"/>
        <v>P170561</v>
      </c>
      <c r="B2097" s="76" t="str">
        <f t="shared" si="2"/>
        <v>Cameroon</v>
      </c>
      <c r="C2097" s="76" t="str">
        <f t="shared" si="3"/>
        <v>AFR</v>
      </c>
      <c r="D2097" s="76" t="str">
        <f t="shared" si="4"/>
        <v>IPF/DLIs</v>
      </c>
      <c r="E2097" s="95" t="s">
        <v>36</v>
      </c>
      <c r="F2097" s="95" t="s">
        <v>2810</v>
      </c>
      <c r="G2097" s="95" t="s">
        <v>2815</v>
      </c>
      <c r="H2097" s="95" t="s">
        <v>78</v>
      </c>
      <c r="I2097" s="45" t="s">
        <v>14865</v>
      </c>
      <c r="J2097" s="136" t="str">
        <f>LEFT(DLILibrary[[#This Row],[DLI]], 3)</f>
        <v>PBC</v>
      </c>
      <c r="K2097" s="121">
        <v>1</v>
      </c>
      <c r="L2097" s="121">
        <f>IF(DLILibrary[[#This Row],[DLI/DLR]]="DLI",IF(J2098="DLR",0,DLILibrary[[#This Row],[Value of DLI (in mln)]]),DLILibrary[[#This Row],[Value of DLI (in mln)]])</f>
        <v>1</v>
      </c>
      <c r="M2097" s="239">
        <f>IF(DLILibrary[[#This Row],[DLI/DLR]]="DLI",DLILibrary[[#This Row],[Value of DLI (in mln)]]/(VLOOKUP(DLILibrary[[#This Row],[Project ID]],'RBF Projects'!A:U,12,FALSE)),0)</f>
        <v>0</v>
      </c>
      <c r="N2097" s="95" t="s">
        <v>62</v>
      </c>
      <c r="P2097" s="76" t="s">
        <v>28</v>
      </c>
      <c r="Q2097" t="s">
        <v>14670</v>
      </c>
    </row>
    <row r="2098" spans="1:17" x14ac:dyDescent="0.2">
      <c r="A2098" s="76" t="str">
        <f t="shared" si="1"/>
        <v>P170561</v>
      </c>
      <c r="B2098" s="76" t="str">
        <f t="shared" si="2"/>
        <v>Cameroon</v>
      </c>
      <c r="C2098" s="76" t="str">
        <f t="shared" si="3"/>
        <v>AFR</v>
      </c>
      <c r="D2098" s="76" t="str">
        <f t="shared" si="4"/>
        <v>IPF/DLIs</v>
      </c>
      <c r="E2098" s="95" t="s">
        <v>36</v>
      </c>
      <c r="F2098" s="95" t="s">
        <v>2810</v>
      </c>
      <c r="G2098" s="95" t="s">
        <v>2815</v>
      </c>
      <c r="H2098" s="95" t="s">
        <v>78</v>
      </c>
      <c r="I2098" s="45" t="s">
        <v>14866</v>
      </c>
      <c r="J2098" s="136" t="str">
        <f>LEFT(DLILibrary[[#This Row],[DLI]], 3)</f>
        <v>PBC</v>
      </c>
      <c r="K2098" s="121">
        <v>0.5</v>
      </c>
      <c r="L2098" s="121">
        <f>IF(DLILibrary[[#This Row],[DLI/DLR]]="DLI",IF(J2099="DLR",0,DLILibrary[[#This Row],[Value of DLI (in mln)]]),DLILibrary[[#This Row],[Value of DLI (in mln)]])</f>
        <v>0.5</v>
      </c>
      <c r="M2098" s="239">
        <f>IF(DLILibrary[[#This Row],[DLI/DLR]]="DLI",DLILibrary[[#This Row],[Value of DLI (in mln)]]/(VLOOKUP(DLILibrary[[#This Row],[Project ID]],'RBF Projects'!A:U,12,FALSE)),0)</f>
        <v>0</v>
      </c>
      <c r="N2098" s="95" t="s">
        <v>62</v>
      </c>
      <c r="P2098" s="76" t="s">
        <v>28</v>
      </c>
      <c r="Q2098" t="s">
        <v>14670</v>
      </c>
    </row>
    <row r="2099" spans="1:17" x14ac:dyDescent="0.2">
      <c r="A2099" s="76" t="str">
        <f t="shared" si="1"/>
        <v>P170561</v>
      </c>
      <c r="B2099" s="76" t="str">
        <f t="shared" si="2"/>
        <v>Cameroon</v>
      </c>
      <c r="C2099" s="76" t="str">
        <f t="shared" si="3"/>
        <v>AFR</v>
      </c>
      <c r="D2099" s="76" t="str">
        <f t="shared" si="4"/>
        <v>IPF/DLIs</v>
      </c>
      <c r="E2099" s="95" t="s">
        <v>36</v>
      </c>
      <c r="F2099" s="95" t="s">
        <v>3233</v>
      </c>
      <c r="G2099" s="95" t="s">
        <v>3323</v>
      </c>
      <c r="H2099" s="95" t="s">
        <v>78</v>
      </c>
      <c r="I2099" s="135" t="s">
        <v>14657</v>
      </c>
      <c r="J2099" s="136" t="str">
        <f>LEFT(DLILibrary[[#This Row],[DLI]], 3)</f>
        <v>PBC</v>
      </c>
      <c r="K2099" s="137">
        <v>9.8000000000000007</v>
      </c>
      <c r="L2099" s="121">
        <f>IF(DLILibrary[[#This Row],[DLI/DLR]]="DLI",IF(J2100="DLR",0,DLILibrary[[#This Row],[Value of DLI (in mln)]]),DLILibrary[[#This Row],[Value of DLI (in mln)]])</f>
        <v>9.8000000000000007</v>
      </c>
      <c r="M2099" s="239">
        <f>IF(DLILibrary[[#This Row],[DLI/DLR]]="DLI",DLILibrary[[#This Row],[Value of DLI (in mln)]]/(VLOOKUP(DLILibrary[[#This Row],[Project ID]],'RBF Projects'!A:U,12,FALSE)),0)</f>
        <v>0</v>
      </c>
      <c r="N2099" s="95" t="s">
        <v>62</v>
      </c>
      <c r="P2099" s="76" t="s">
        <v>28</v>
      </c>
      <c r="Q2099" t="s">
        <v>14671</v>
      </c>
    </row>
    <row r="2100" spans="1:17" x14ac:dyDescent="0.2">
      <c r="A2100" s="76" t="str">
        <f t="shared" si="1"/>
        <v>P170561</v>
      </c>
      <c r="B2100" s="76" t="str">
        <f t="shared" si="2"/>
        <v>Cameroon</v>
      </c>
      <c r="C2100" s="76" t="str">
        <f t="shared" si="3"/>
        <v>AFR</v>
      </c>
      <c r="D2100" s="76" t="str">
        <f t="shared" si="4"/>
        <v>IPF/DLIs</v>
      </c>
      <c r="E2100" s="95" t="s">
        <v>36</v>
      </c>
      <c r="F2100" s="95" t="s">
        <v>3233</v>
      </c>
      <c r="G2100" s="95" t="s">
        <v>3323</v>
      </c>
      <c r="H2100" s="95" t="s">
        <v>78</v>
      </c>
      <c r="I2100" s="45" t="s">
        <v>14867</v>
      </c>
      <c r="J2100" s="136" t="str">
        <f>LEFT(DLILibrary[[#This Row],[DLI]], 3)</f>
        <v>PBC</v>
      </c>
      <c r="K2100" s="121">
        <v>4</v>
      </c>
      <c r="L2100" s="121">
        <f>IF(DLILibrary[[#This Row],[DLI/DLR]]="DLI",IF(J2101="DLR",0,DLILibrary[[#This Row],[Value of DLI (in mln)]]),DLILibrary[[#This Row],[Value of DLI (in mln)]])</f>
        <v>4</v>
      </c>
      <c r="M2100" s="239">
        <f>IF(DLILibrary[[#This Row],[DLI/DLR]]="DLI",DLILibrary[[#This Row],[Value of DLI (in mln)]]/(VLOOKUP(DLILibrary[[#This Row],[Project ID]],'RBF Projects'!A:U,12,FALSE)),0)</f>
        <v>0</v>
      </c>
      <c r="N2100" s="95" t="s">
        <v>62</v>
      </c>
      <c r="O2100" t="s">
        <v>14661</v>
      </c>
      <c r="P2100" s="76" t="s">
        <v>28</v>
      </c>
      <c r="Q2100" t="s">
        <v>14671</v>
      </c>
    </row>
    <row r="2101" spans="1:17" x14ac:dyDescent="0.2">
      <c r="A2101" s="76" t="str">
        <f t="shared" si="1"/>
        <v>P170561</v>
      </c>
      <c r="B2101" s="76" t="str">
        <f t="shared" si="2"/>
        <v>Cameroon</v>
      </c>
      <c r="C2101" s="76" t="str">
        <f t="shared" si="3"/>
        <v>AFR</v>
      </c>
      <c r="D2101" s="76" t="str">
        <f t="shared" si="4"/>
        <v>IPF/DLIs</v>
      </c>
      <c r="E2101" s="95" t="s">
        <v>36</v>
      </c>
      <c r="F2101" s="95" t="s">
        <v>3233</v>
      </c>
      <c r="G2101" s="95" t="s">
        <v>3323</v>
      </c>
      <c r="H2101" s="95" t="s">
        <v>78</v>
      </c>
      <c r="I2101" s="45" t="s">
        <v>14868</v>
      </c>
      <c r="J2101" s="136" t="str">
        <f>LEFT(DLILibrary[[#This Row],[DLI]], 3)</f>
        <v>PBC</v>
      </c>
      <c r="K2101" s="121">
        <v>2.1</v>
      </c>
      <c r="L2101" s="121">
        <f>IF(DLILibrary[[#This Row],[DLI/DLR]]="DLI",IF(J2102="DLR",0,DLILibrary[[#This Row],[Value of DLI (in mln)]]),DLILibrary[[#This Row],[Value of DLI (in mln)]])</f>
        <v>2.1</v>
      </c>
      <c r="M2101" s="239">
        <f>IF(DLILibrary[[#This Row],[DLI/DLR]]="DLI",DLILibrary[[#This Row],[Value of DLI (in mln)]]/(VLOOKUP(DLILibrary[[#This Row],[Project ID]],'RBF Projects'!A:U,12,FALSE)),0)</f>
        <v>0</v>
      </c>
      <c r="N2101" s="95" t="s">
        <v>62</v>
      </c>
      <c r="O2101" t="s">
        <v>14662</v>
      </c>
      <c r="P2101" s="76" t="s">
        <v>28</v>
      </c>
      <c r="Q2101" t="s">
        <v>14671</v>
      </c>
    </row>
    <row r="2102" spans="1:17" x14ac:dyDescent="0.2">
      <c r="A2102" s="76" t="str">
        <f t="shared" si="1"/>
        <v>P170561</v>
      </c>
      <c r="B2102" s="76" t="str">
        <f t="shared" si="2"/>
        <v>Cameroon</v>
      </c>
      <c r="C2102" s="76" t="str">
        <f t="shared" si="3"/>
        <v>AFR</v>
      </c>
      <c r="D2102" s="76" t="str">
        <f t="shared" si="4"/>
        <v>IPF/DLIs</v>
      </c>
      <c r="E2102" s="95" t="s">
        <v>36</v>
      </c>
      <c r="F2102" s="95" t="s">
        <v>3233</v>
      </c>
      <c r="G2102" s="95" t="s">
        <v>3323</v>
      </c>
      <c r="H2102" s="95" t="s">
        <v>78</v>
      </c>
      <c r="I2102" s="45" t="s">
        <v>14869</v>
      </c>
      <c r="J2102" s="136" t="str">
        <f>LEFT(DLILibrary[[#This Row],[DLI]], 3)</f>
        <v>PBC</v>
      </c>
      <c r="K2102" s="121">
        <v>2.1</v>
      </c>
      <c r="L2102" s="121">
        <f>IF(DLILibrary[[#This Row],[DLI/DLR]]="DLI",IF(J2103="DLR",0,DLILibrary[[#This Row],[Value of DLI (in mln)]]),DLILibrary[[#This Row],[Value of DLI (in mln)]])</f>
        <v>2.1</v>
      </c>
      <c r="M2102" s="239">
        <f>IF(DLILibrary[[#This Row],[DLI/DLR]]="DLI",DLILibrary[[#This Row],[Value of DLI (in mln)]]/(VLOOKUP(DLILibrary[[#This Row],[Project ID]],'RBF Projects'!A:U,12,FALSE)),0)</f>
        <v>0</v>
      </c>
      <c r="N2102" s="95" t="s">
        <v>62</v>
      </c>
      <c r="O2102" t="s">
        <v>14662</v>
      </c>
      <c r="P2102" s="76" t="s">
        <v>28</v>
      </c>
      <c r="Q2102" t="s">
        <v>14671</v>
      </c>
    </row>
    <row r="2103" spans="1:17" x14ac:dyDescent="0.2">
      <c r="A2103" s="76" t="str">
        <f t="shared" si="1"/>
        <v>P170561</v>
      </c>
      <c r="B2103" s="76" t="str">
        <f t="shared" si="2"/>
        <v>Cameroon</v>
      </c>
      <c r="C2103" s="76" t="str">
        <f t="shared" si="3"/>
        <v>AFR</v>
      </c>
      <c r="D2103" s="76" t="str">
        <f t="shared" si="4"/>
        <v>IPF/DLIs</v>
      </c>
      <c r="E2103" s="95" t="s">
        <v>36</v>
      </c>
      <c r="F2103" s="95" t="s">
        <v>3233</v>
      </c>
      <c r="G2103" s="95" t="s">
        <v>3323</v>
      </c>
      <c r="H2103" s="95" t="s">
        <v>78</v>
      </c>
      <c r="I2103" s="45" t="s">
        <v>14870</v>
      </c>
      <c r="J2103" s="136" t="str">
        <f>LEFT(DLILibrary[[#This Row],[DLI]], 3)</f>
        <v>PBC</v>
      </c>
      <c r="K2103" s="121">
        <v>1</v>
      </c>
      <c r="L2103" s="121">
        <f>IF(DLILibrary[[#This Row],[DLI/DLR]]="DLI",IF(J2104="DLR",0,DLILibrary[[#This Row],[Value of DLI (in mln)]]),DLILibrary[[#This Row],[Value of DLI (in mln)]])</f>
        <v>1</v>
      </c>
      <c r="M2103" s="239">
        <f>IF(DLILibrary[[#This Row],[DLI/DLR]]="DLI",DLILibrary[[#This Row],[Value of DLI (in mln)]]/(VLOOKUP(DLILibrary[[#This Row],[Project ID]],'RBF Projects'!A:U,12,FALSE)),0)</f>
        <v>0</v>
      </c>
      <c r="N2103" s="95" t="s">
        <v>62</v>
      </c>
      <c r="P2103" s="76" t="s">
        <v>28</v>
      </c>
      <c r="Q2103" t="s">
        <v>14671</v>
      </c>
    </row>
    <row r="2104" spans="1:17" x14ac:dyDescent="0.2">
      <c r="A2104" s="76" t="str">
        <f t="shared" si="1"/>
        <v>P170561</v>
      </c>
      <c r="B2104" s="76" t="str">
        <f t="shared" si="2"/>
        <v>Cameroon</v>
      </c>
      <c r="C2104" s="76" t="str">
        <f t="shared" si="3"/>
        <v>AFR</v>
      </c>
      <c r="D2104" s="76" t="str">
        <f t="shared" si="4"/>
        <v>IPF/DLIs</v>
      </c>
      <c r="E2104" s="95" t="s">
        <v>36</v>
      </c>
      <c r="F2104" s="95" t="s">
        <v>3233</v>
      </c>
      <c r="G2104" s="95" t="s">
        <v>3323</v>
      </c>
      <c r="H2104" s="95" t="s">
        <v>78</v>
      </c>
      <c r="I2104" s="45" t="s">
        <v>14871</v>
      </c>
      <c r="J2104" s="136" t="str">
        <f>LEFT(DLILibrary[[#This Row],[DLI]], 3)</f>
        <v>PBC</v>
      </c>
      <c r="K2104" s="121">
        <v>0.6</v>
      </c>
      <c r="L2104" s="121">
        <f>IF(DLILibrary[[#This Row],[DLI/DLR]]="DLI",IF(J2105="DLR",0,DLILibrary[[#This Row],[Value of DLI (in mln)]]),DLILibrary[[#This Row],[Value of DLI (in mln)]])</f>
        <v>0.6</v>
      </c>
      <c r="M2104" s="239">
        <f>IF(DLILibrary[[#This Row],[DLI/DLR]]="DLI",DLILibrary[[#This Row],[Value of DLI (in mln)]]/(VLOOKUP(DLILibrary[[#This Row],[Project ID]],'RBF Projects'!A:U,12,FALSE)),0)</f>
        <v>0</v>
      </c>
      <c r="N2104" s="95" t="s">
        <v>62</v>
      </c>
      <c r="P2104" s="76" t="s">
        <v>28</v>
      </c>
      <c r="Q2104" t="s">
        <v>14671</v>
      </c>
    </row>
    <row r="2105" spans="1:17" x14ac:dyDescent="0.2">
      <c r="A2105" s="76" t="str">
        <f t="shared" si="1"/>
        <v>P170561</v>
      </c>
      <c r="B2105" s="76" t="str">
        <f t="shared" si="2"/>
        <v>Cameroon</v>
      </c>
      <c r="C2105" s="76" t="str">
        <f t="shared" si="3"/>
        <v>AFR</v>
      </c>
      <c r="D2105" s="76" t="str">
        <f t="shared" si="4"/>
        <v>IPF/DLIs</v>
      </c>
      <c r="E2105" s="95" t="s">
        <v>36</v>
      </c>
      <c r="F2105" s="95" t="s">
        <v>2810</v>
      </c>
      <c r="G2105" s="95" t="s">
        <v>2819</v>
      </c>
      <c r="H2105" s="95" t="s">
        <v>74</v>
      </c>
      <c r="I2105" s="135" t="s">
        <v>14658</v>
      </c>
      <c r="J2105" s="136" t="str">
        <f>LEFT(DLILibrary[[#This Row],[DLI]], 3)</f>
        <v>PBC</v>
      </c>
      <c r="K2105" s="137">
        <v>4.5</v>
      </c>
      <c r="L2105" s="121">
        <f>IF(DLILibrary[[#This Row],[DLI/DLR]]="DLI",IF(J2106="DLR",0,DLILibrary[[#This Row],[Value of DLI (in mln)]]),DLILibrary[[#This Row],[Value of DLI (in mln)]])</f>
        <v>4.5</v>
      </c>
      <c r="M2105" s="239">
        <f>IF(DLILibrary[[#This Row],[DLI/DLR]]="DLI",DLILibrary[[#This Row],[Value of DLI (in mln)]]/(VLOOKUP(DLILibrary[[#This Row],[Project ID]],'RBF Projects'!A:U,12,FALSE)),0)</f>
        <v>0</v>
      </c>
      <c r="N2105" s="95" t="s">
        <v>62</v>
      </c>
      <c r="P2105" s="76" t="s">
        <v>28</v>
      </c>
      <c r="Q2105" t="s">
        <v>14672</v>
      </c>
    </row>
    <row r="2106" spans="1:17" x14ac:dyDescent="0.2">
      <c r="A2106" s="76" t="str">
        <f t="shared" si="1"/>
        <v>P170561</v>
      </c>
      <c r="B2106" s="76" t="str">
        <f t="shared" si="2"/>
        <v>Cameroon</v>
      </c>
      <c r="C2106" s="76" t="str">
        <f t="shared" si="3"/>
        <v>AFR</v>
      </c>
      <c r="D2106" s="76" t="str">
        <f t="shared" si="4"/>
        <v>IPF/DLIs</v>
      </c>
      <c r="E2106" s="95" t="s">
        <v>36</v>
      </c>
      <c r="F2106" s="95" t="s">
        <v>2810</v>
      </c>
      <c r="G2106" s="95" t="s">
        <v>2819</v>
      </c>
      <c r="H2106" s="95" t="s">
        <v>74</v>
      </c>
      <c r="I2106" s="45" t="s">
        <v>14872</v>
      </c>
      <c r="J2106" s="136" t="str">
        <f>LEFT(DLILibrary[[#This Row],[DLI]], 3)</f>
        <v>PBC</v>
      </c>
      <c r="K2106" s="121">
        <v>2</v>
      </c>
      <c r="L2106" s="121">
        <f>IF(DLILibrary[[#This Row],[DLI/DLR]]="DLI",IF(J2107="DLR",0,DLILibrary[[#This Row],[Value of DLI (in mln)]]),DLILibrary[[#This Row],[Value of DLI (in mln)]])</f>
        <v>2</v>
      </c>
      <c r="M2106" s="239">
        <f>IF(DLILibrary[[#This Row],[DLI/DLR]]="DLI",DLILibrary[[#This Row],[Value of DLI (in mln)]]/(VLOOKUP(DLILibrary[[#This Row],[Project ID]],'RBF Projects'!A:U,12,FALSE)),0)</f>
        <v>0</v>
      </c>
      <c r="N2106" s="95" t="s">
        <v>62</v>
      </c>
      <c r="O2106" t="s">
        <v>14663</v>
      </c>
      <c r="P2106" s="76" t="s">
        <v>28</v>
      </c>
      <c r="Q2106" t="s">
        <v>14672</v>
      </c>
    </row>
    <row r="2107" spans="1:17" x14ac:dyDescent="0.2">
      <c r="A2107" s="76" t="str">
        <f t="shared" si="1"/>
        <v>P170561</v>
      </c>
      <c r="B2107" s="76" t="str">
        <f t="shared" si="2"/>
        <v>Cameroon</v>
      </c>
      <c r="C2107" s="76" t="str">
        <f t="shared" si="3"/>
        <v>AFR</v>
      </c>
      <c r="D2107" s="76" t="str">
        <f t="shared" si="4"/>
        <v>IPF/DLIs</v>
      </c>
      <c r="E2107" s="95" t="s">
        <v>36</v>
      </c>
      <c r="F2107" s="95" t="s">
        <v>2810</v>
      </c>
      <c r="G2107" s="95" t="s">
        <v>2819</v>
      </c>
      <c r="H2107" s="95" t="s">
        <v>74</v>
      </c>
      <c r="I2107" s="45" t="s">
        <v>14873</v>
      </c>
      <c r="J2107" s="136" t="str">
        <f>LEFT(DLILibrary[[#This Row],[DLI]], 3)</f>
        <v>PBC</v>
      </c>
      <c r="K2107" s="121">
        <v>1</v>
      </c>
      <c r="L2107" s="121">
        <f>IF(DLILibrary[[#This Row],[DLI/DLR]]="DLI",IF(J2108="DLR",0,DLILibrary[[#This Row],[Value of DLI (in mln)]]),DLILibrary[[#This Row],[Value of DLI (in mln)]])</f>
        <v>1</v>
      </c>
      <c r="M2107" s="239">
        <f>IF(DLILibrary[[#This Row],[DLI/DLR]]="DLI",DLILibrary[[#This Row],[Value of DLI (in mln)]]/(VLOOKUP(DLILibrary[[#This Row],[Project ID]],'RBF Projects'!A:U,12,FALSE)),0)</f>
        <v>0</v>
      </c>
      <c r="N2107" s="95" t="s">
        <v>62</v>
      </c>
      <c r="O2107" t="s">
        <v>14664</v>
      </c>
      <c r="P2107" s="76" t="s">
        <v>28</v>
      </c>
      <c r="Q2107" t="s">
        <v>14672</v>
      </c>
    </row>
    <row r="2108" spans="1:17" x14ac:dyDescent="0.2">
      <c r="A2108" s="76" t="str">
        <f t="shared" si="1"/>
        <v>P170561</v>
      </c>
      <c r="B2108" s="76" t="str">
        <f t="shared" si="2"/>
        <v>Cameroon</v>
      </c>
      <c r="C2108" s="76" t="str">
        <f t="shared" si="3"/>
        <v>AFR</v>
      </c>
      <c r="D2108" s="76" t="str">
        <f t="shared" si="4"/>
        <v>IPF/DLIs</v>
      </c>
      <c r="E2108" s="95" t="s">
        <v>36</v>
      </c>
      <c r="F2108" s="95" t="s">
        <v>2810</v>
      </c>
      <c r="G2108" s="95" t="s">
        <v>2819</v>
      </c>
      <c r="H2108" s="95" t="s">
        <v>74</v>
      </c>
      <c r="I2108" s="45" t="s">
        <v>14874</v>
      </c>
      <c r="J2108" s="136" t="str">
        <f>LEFT(DLILibrary[[#This Row],[DLI]], 3)</f>
        <v>PBC</v>
      </c>
      <c r="K2108" s="121">
        <v>1</v>
      </c>
      <c r="L2108" s="121">
        <f>IF(DLILibrary[[#This Row],[DLI/DLR]]="DLI",IF(J2109="DLR",0,DLILibrary[[#This Row],[Value of DLI (in mln)]]),DLILibrary[[#This Row],[Value of DLI (in mln)]])</f>
        <v>1</v>
      </c>
      <c r="M2108" s="239">
        <f>IF(DLILibrary[[#This Row],[DLI/DLR]]="DLI",DLILibrary[[#This Row],[Value of DLI (in mln)]]/(VLOOKUP(DLILibrary[[#This Row],[Project ID]],'RBF Projects'!A:U,12,FALSE)),0)</f>
        <v>0</v>
      </c>
      <c r="N2108" s="95" t="s">
        <v>62</v>
      </c>
      <c r="O2108" t="s">
        <v>14664</v>
      </c>
      <c r="P2108" s="76" t="s">
        <v>28</v>
      </c>
      <c r="Q2108" t="s">
        <v>14672</v>
      </c>
    </row>
    <row r="2109" spans="1:17" x14ac:dyDescent="0.2">
      <c r="A2109" s="76" t="str">
        <f t="shared" si="1"/>
        <v>P170561</v>
      </c>
      <c r="B2109" s="76" t="str">
        <f t="shared" si="2"/>
        <v>Cameroon</v>
      </c>
      <c r="C2109" s="76" t="str">
        <f t="shared" si="3"/>
        <v>AFR</v>
      </c>
      <c r="D2109" s="76" t="str">
        <f t="shared" si="4"/>
        <v>IPF/DLIs</v>
      </c>
      <c r="E2109" s="95" t="s">
        <v>36</v>
      </c>
      <c r="F2109" s="95" t="s">
        <v>2810</v>
      </c>
      <c r="G2109" s="95" t="s">
        <v>2819</v>
      </c>
      <c r="H2109" s="95" t="s">
        <v>74</v>
      </c>
      <c r="I2109" s="45" t="s">
        <v>14875</v>
      </c>
      <c r="J2109" s="136" t="str">
        <f>LEFT(DLILibrary[[#This Row],[DLI]], 3)</f>
        <v>PBC</v>
      </c>
      <c r="K2109" s="121">
        <v>0.5</v>
      </c>
      <c r="L2109" s="121">
        <f>IF(DLILibrary[[#This Row],[DLI/DLR]]="DLI",IF(J2110="DLR",0,DLILibrary[[#This Row],[Value of DLI (in mln)]]),DLILibrary[[#This Row],[Value of DLI (in mln)]])</f>
        <v>0.5</v>
      </c>
      <c r="M2109" s="239">
        <f>IF(DLILibrary[[#This Row],[DLI/DLR]]="DLI",DLILibrary[[#This Row],[Value of DLI (in mln)]]/(VLOOKUP(DLILibrary[[#This Row],[Project ID]],'RBF Projects'!A:U,12,FALSE)),0)</f>
        <v>0</v>
      </c>
      <c r="N2109" s="95" t="s">
        <v>62</v>
      </c>
      <c r="P2109" s="76" t="s">
        <v>28</v>
      </c>
      <c r="Q2109" t="s">
        <v>14672</v>
      </c>
    </row>
    <row r="2110" spans="1:17" x14ac:dyDescent="0.2">
      <c r="A2110" s="76" t="str">
        <f t="shared" si="1"/>
        <v>P170561</v>
      </c>
      <c r="B2110" s="76" t="str">
        <f t="shared" si="2"/>
        <v>Cameroon</v>
      </c>
      <c r="C2110" s="76" t="str">
        <f t="shared" si="3"/>
        <v>AFR</v>
      </c>
      <c r="D2110" s="76" t="str">
        <f t="shared" si="4"/>
        <v>IPF/DLIs</v>
      </c>
      <c r="E2110" s="95" t="s">
        <v>36</v>
      </c>
      <c r="F2110" s="95" t="s">
        <v>3238</v>
      </c>
      <c r="G2110" s="95" t="s">
        <v>3276</v>
      </c>
      <c r="H2110" s="95" t="s">
        <v>78</v>
      </c>
      <c r="I2110" s="135" t="s">
        <v>14659</v>
      </c>
      <c r="J2110" s="136" t="str">
        <f>LEFT(DLILibrary[[#This Row],[DLI]], 3)</f>
        <v>PBC</v>
      </c>
      <c r="K2110" s="137">
        <v>5.5</v>
      </c>
      <c r="L2110" s="121">
        <f>IF(DLILibrary[[#This Row],[DLI/DLR]]="DLI",IF(J2111="DLR",0,DLILibrary[[#This Row],[Value of DLI (in mln)]]),DLILibrary[[#This Row],[Value of DLI (in mln)]])</f>
        <v>5.5</v>
      </c>
      <c r="M2110" s="239">
        <f>IF(DLILibrary[[#This Row],[DLI/DLR]]="DLI",DLILibrary[[#This Row],[Value of DLI (in mln)]]/(VLOOKUP(DLILibrary[[#This Row],[Project ID]],'RBF Projects'!A:U,12,FALSE)),0)</f>
        <v>0</v>
      </c>
      <c r="N2110" s="95" t="s">
        <v>62</v>
      </c>
      <c r="P2110" s="76" t="s">
        <v>28</v>
      </c>
      <c r="Q2110" t="s">
        <v>14673</v>
      </c>
    </row>
    <row r="2111" spans="1:17" x14ac:dyDescent="0.2">
      <c r="A2111" s="76" t="str">
        <f t="shared" si="1"/>
        <v>P170561</v>
      </c>
      <c r="B2111" s="76" t="str">
        <f t="shared" si="2"/>
        <v>Cameroon</v>
      </c>
      <c r="C2111" s="76" t="str">
        <f t="shared" si="3"/>
        <v>AFR</v>
      </c>
      <c r="D2111" s="76" t="str">
        <f t="shared" si="4"/>
        <v>IPF/DLIs</v>
      </c>
      <c r="E2111" s="95" t="s">
        <v>36</v>
      </c>
      <c r="F2111" s="95" t="s">
        <v>3238</v>
      </c>
      <c r="G2111" s="95" t="s">
        <v>3276</v>
      </c>
      <c r="H2111" s="95" t="s">
        <v>78</v>
      </c>
      <c r="I2111" s="45" t="s">
        <v>14876</v>
      </c>
      <c r="J2111" s="136" t="str">
        <f>LEFT(DLILibrary[[#This Row],[DLI]], 3)</f>
        <v>PBC</v>
      </c>
      <c r="K2111" s="121">
        <v>1.5</v>
      </c>
      <c r="L2111" s="121">
        <f>IF(DLILibrary[[#This Row],[DLI/DLR]]="DLI",IF(J2112="DLR",0,DLILibrary[[#This Row],[Value of DLI (in mln)]]),DLILibrary[[#This Row],[Value of DLI (in mln)]])</f>
        <v>1.5</v>
      </c>
      <c r="M2111" s="239">
        <f>IF(DLILibrary[[#This Row],[DLI/DLR]]="DLI",DLILibrary[[#This Row],[Value of DLI (in mln)]]/(VLOOKUP(DLILibrary[[#This Row],[Project ID]],'RBF Projects'!A:U,12,FALSE)),0)</f>
        <v>0</v>
      </c>
      <c r="N2111" s="95" t="s">
        <v>62</v>
      </c>
      <c r="O2111" t="s">
        <v>14665</v>
      </c>
      <c r="P2111" s="76" t="s">
        <v>28</v>
      </c>
      <c r="Q2111" t="s">
        <v>14673</v>
      </c>
    </row>
    <row r="2112" spans="1:17" x14ac:dyDescent="0.2">
      <c r="A2112" s="76" t="str">
        <f t="shared" si="1"/>
        <v>P170561</v>
      </c>
      <c r="B2112" s="76" t="str">
        <f t="shared" si="2"/>
        <v>Cameroon</v>
      </c>
      <c r="C2112" s="76" t="str">
        <f t="shared" si="3"/>
        <v>AFR</v>
      </c>
      <c r="D2112" s="76" t="str">
        <f t="shared" si="4"/>
        <v>IPF/DLIs</v>
      </c>
      <c r="E2112" s="95" t="s">
        <v>36</v>
      </c>
      <c r="F2112" s="95" t="s">
        <v>3238</v>
      </c>
      <c r="G2112" s="95" t="s">
        <v>3276</v>
      </c>
      <c r="H2112" s="95" t="s">
        <v>78</v>
      </c>
      <c r="I2112" s="45" t="s">
        <v>14877</v>
      </c>
      <c r="J2112" s="136" t="str">
        <f>LEFT(DLILibrary[[#This Row],[DLI]], 3)</f>
        <v>PBC</v>
      </c>
      <c r="K2112" s="121">
        <v>1.1000000000000001</v>
      </c>
      <c r="L2112" s="121">
        <f>IF(DLILibrary[[#This Row],[DLI/DLR]]="DLI",IF(J2113="DLR",0,DLILibrary[[#This Row],[Value of DLI (in mln)]]),DLILibrary[[#This Row],[Value of DLI (in mln)]])</f>
        <v>1.1000000000000001</v>
      </c>
      <c r="M2112" s="239">
        <f>IF(DLILibrary[[#This Row],[DLI/DLR]]="DLI",DLILibrary[[#This Row],[Value of DLI (in mln)]]/(VLOOKUP(DLILibrary[[#This Row],[Project ID]],'RBF Projects'!A:U,12,FALSE)),0)</f>
        <v>0</v>
      </c>
      <c r="N2112" s="95" t="s">
        <v>62</v>
      </c>
      <c r="O2112" t="s">
        <v>14666</v>
      </c>
      <c r="P2112" s="76" t="s">
        <v>28</v>
      </c>
      <c r="Q2112" t="s">
        <v>14673</v>
      </c>
    </row>
    <row r="2113" spans="1:18" x14ac:dyDescent="0.2">
      <c r="A2113" s="76" t="str">
        <f t="shared" si="1"/>
        <v>P170561</v>
      </c>
      <c r="B2113" s="76" t="str">
        <f t="shared" si="2"/>
        <v>Cameroon</v>
      </c>
      <c r="C2113" s="76" t="str">
        <f t="shared" si="3"/>
        <v>AFR</v>
      </c>
      <c r="D2113" s="76" t="str">
        <f t="shared" si="4"/>
        <v>IPF/DLIs</v>
      </c>
      <c r="E2113" s="95" t="s">
        <v>36</v>
      </c>
      <c r="F2113" s="95" t="s">
        <v>3238</v>
      </c>
      <c r="G2113" s="95" t="s">
        <v>3276</v>
      </c>
      <c r="H2113" s="95" t="s">
        <v>78</v>
      </c>
      <c r="I2113" s="45" t="s">
        <v>14878</v>
      </c>
      <c r="J2113" s="136" t="str">
        <f>LEFT(DLILibrary[[#This Row],[DLI]], 3)</f>
        <v>PBC</v>
      </c>
      <c r="K2113" s="121">
        <v>0.8</v>
      </c>
      <c r="L2113" s="121">
        <f>IF(DLILibrary[[#This Row],[DLI/DLR]]="DLI",IF(J2114="DLR",0,DLILibrary[[#This Row],[Value of DLI (in mln)]]),DLILibrary[[#This Row],[Value of DLI (in mln)]])</f>
        <v>0.8</v>
      </c>
      <c r="M2113" s="239">
        <f>IF(DLILibrary[[#This Row],[DLI/DLR]]="DLI",DLILibrary[[#This Row],[Value of DLI (in mln)]]/(VLOOKUP(DLILibrary[[#This Row],[Project ID]],'RBF Projects'!A:U,12,FALSE)),0)</f>
        <v>0</v>
      </c>
      <c r="N2113" s="95" t="s">
        <v>62</v>
      </c>
      <c r="P2113" s="76" t="s">
        <v>28</v>
      </c>
      <c r="Q2113" t="s">
        <v>14673</v>
      </c>
    </row>
    <row r="2114" spans="1:18" x14ac:dyDescent="0.2">
      <c r="A2114" s="76" t="str">
        <f t="shared" si="1"/>
        <v>P170561</v>
      </c>
      <c r="B2114" s="76" t="str">
        <f t="shared" si="2"/>
        <v>Cameroon</v>
      </c>
      <c r="C2114" s="76" t="str">
        <f t="shared" si="3"/>
        <v>AFR</v>
      </c>
      <c r="D2114" s="76" t="str">
        <f t="shared" si="4"/>
        <v>IPF/DLIs</v>
      </c>
      <c r="E2114" s="95" t="s">
        <v>36</v>
      </c>
      <c r="F2114" s="95" t="s">
        <v>3238</v>
      </c>
      <c r="G2114" s="95" t="s">
        <v>3276</v>
      </c>
      <c r="H2114" s="95" t="s">
        <v>78</v>
      </c>
      <c r="I2114" s="45" t="s">
        <v>14879</v>
      </c>
      <c r="J2114" s="136" t="str">
        <f>LEFT(DLILibrary[[#This Row],[DLI]], 3)</f>
        <v>PBC</v>
      </c>
      <c r="K2114" s="121">
        <v>1.2</v>
      </c>
      <c r="L2114" s="121">
        <f>IF(DLILibrary[[#This Row],[DLI/DLR]]="DLI",IF(J2115="DLR",0,DLILibrary[[#This Row],[Value of DLI (in mln)]]),DLILibrary[[#This Row],[Value of DLI (in mln)]])</f>
        <v>1.2</v>
      </c>
      <c r="M2114" s="239">
        <f>IF(DLILibrary[[#This Row],[DLI/DLR]]="DLI",DLILibrary[[#This Row],[Value of DLI (in mln)]]/(VLOOKUP(DLILibrary[[#This Row],[Project ID]],'RBF Projects'!A:U,12,FALSE)),0)</f>
        <v>0</v>
      </c>
      <c r="N2114" s="95" t="s">
        <v>62</v>
      </c>
      <c r="P2114" s="76" t="s">
        <v>28</v>
      </c>
      <c r="Q2114" t="s">
        <v>14673</v>
      </c>
    </row>
    <row r="2115" spans="1:18" x14ac:dyDescent="0.2">
      <c r="A2115" s="76" t="str">
        <f t="shared" si="1"/>
        <v>P170561</v>
      </c>
      <c r="B2115" s="76" t="str">
        <f t="shared" si="2"/>
        <v>Cameroon</v>
      </c>
      <c r="C2115" s="76" t="str">
        <f t="shared" si="3"/>
        <v>AFR</v>
      </c>
      <c r="D2115" s="76" t="str">
        <f t="shared" si="4"/>
        <v>IPF/DLIs</v>
      </c>
      <c r="E2115" s="95" t="s">
        <v>36</v>
      </c>
      <c r="F2115" s="95" t="s">
        <v>3238</v>
      </c>
      <c r="G2115" s="95" t="s">
        <v>3276</v>
      </c>
      <c r="H2115" s="95" t="s">
        <v>78</v>
      </c>
      <c r="I2115" s="45" t="s">
        <v>14880</v>
      </c>
      <c r="J2115" s="136" t="str">
        <f>LEFT(DLILibrary[[#This Row],[DLI]], 3)</f>
        <v>PBC</v>
      </c>
      <c r="K2115" s="121">
        <v>0.9</v>
      </c>
      <c r="L2115" s="121">
        <f>IF(DLILibrary[[#This Row],[DLI/DLR]]="DLI",IF(J2116="DLR",0,DLILibrary[[#This Row],[Value of DLI (in mln)]]),DLILibrary[[#This Row],[Value of DLI (in mln)]])</f>
        <v>0.9</v>
      </c>
      <c r="M2115" s="239">
        <f>IF(DLILibrary[[#This Row],[DLI/DLR]]="DLI",DLILibrary[[#This Row],[Value of DLI (in mln)]]/(VLOOKUP(DLILibrary[[#This Row],[Project ID]],'RBF Projects'!A:U,12,FALSE)),0)</f>
        <v>0</v>
      </c>
      <c r="N2115" s="95" t="s">
        <v>62</v>
      </c>
      <c r="O2115" t="s">
        <v>14667</v>
      </c>
      <c r="P2115" s="76" t="s">
        <v>28</v>
      </c>
      <c r="Q2115" t="s">
        <v>14673</v>
      </c>
    </row>
    <row r="2116" spans="1:18" x14ac:dyDescent="0.2">
      <c r="A2116" s="76" t="str">
        <f t="shared" si="1"/>
        <v>P170561</v>
      </c>
      <c r="B2116" s="76" t="str">
        <f t="shared" si="2"/>
        <v>Cameroon</v>
      </c>
      <c r="C2116" s="76" t="str">
        <f t="shared" si="3"/>
        <v>AFR</v>
      </c>
      <c r="D2116" s="76" t="str">
        <f t="shared" si="4"/>
        <v>IPF/DLIs</v>
      </c>
      <c r="E2116" s="95" t="s">
        <v>36</v>
      </c>
      <c r="F2116" s="95" t="s">
        <v>3238</v>
      </c>
      <c r="G2116" s="95" t="s">
        <v>1524</v>
      </c>
      <c r="H2116" s="95" t="s">
        <v>74</v>
      </c>
      <c r="I2116" s="135" t="s">
        <v>14660</v>
      </c>
      <c r="J2116" s="136" t="str">
        <f>LEFT(DLILibrary[[#This Row],[DLI]], 3)</f>
        <v>PBC</v>
      </c>
      <c r="K2116" s="137">
        <v>3.7</v>
      </c>
      <c r="L2116" s="121">
        <f>IF(DLILibrary[[#This Row],[DLI/DLR]]="DLI",IF(J2117="DLR",0,DLILibrary[[#This Row],[Value of DLI (in mln)]]),DLILibrary[[#This Row],[Value of DLI (in mln)]])</f>
        <v>3.7</v>
      </c>
      <c r="M2116" s="239">
        <f>IF(DLILibrary[[#This Row],[DLI/DLR]]="DLI",DLILibrary[[#This Row],[Value of DLI (in mln)]]/(VLOOKUP(DLILibrary[[#This Row],[Project ID]],'RBF Projects'!A:U,12,FALSE)),0)</f>
        <v>0</v>
      </c>
      <c r="N2116" s="95" t="s">
        <v>62</v>
      </c>
      <c r="P2116" s="76" t="s">
        <v>28</v>
      </c>
      <c r="Q2116" t="s">
        <v>14674</v>
      </c>
    </row>
    <row r="2117" spans="1:18" x14ac:dyDescent="0.2">
      <c r="A2117" s="76" t="str">
        <f t="shared" si="1"/>
        <v>P170561</v>
      </c>
      <c r="B2117" s="76" t="str">
        <f t="shared" si="2"/>
        <v>Cameroon</v>
      </c>
      <c r="C2117" s="76" t="str">
        <f t="shared" si="3"/>
        <v>AFR</v>
      </c>
      <c r="D2117" s="76" t="str">
        <f t="shared" si="4"/>
        <v>IPF/DLIs</v>
      </c>
      <c r="E2117" s="95" t="s">
        <v>36</v>
      </c>
      <c r="F2117" s="95" t="s">
        <v>3238</v>
      </c>
      <c r="G2117" s="95" t="s">
        <v>1524</v>
      </c>
      <c r="H2117" s="95" t="s">
        <v>74</v>
      </c>
      <c r="I2117" s="45" t="s">
        <v>14881</v>
      </c>
      <c r="J2117" s="136" t="str">
        <f>LEFT(DLILibrary[[#This Row],[DLI]], 3)</f>
        <v>PBC</v>
      </c>
      <c r="K2117" s="121">
        <v>1.4</v>
      </c>
      <c r="L2117" s="121">
        <f>IF(DLILibrary[[#This Row],[DLI/DLR]]="DLI",IF(J2118="DLR",0,DLILibrary[[#This Row],[Value of DLI (in mln)]]),DLILibrary[[#This Row],[Value of DLI (in mln)]])</f>
        <v>1.4</v>
      </c>
      <c r="M2117" s="239">
        <f>IF(DLILibrary[[#This Row],[DLI/DLR]]="DLI",DLILibrary[[#This Row],[Value of DLI (in mln)]]/(VLOOKUP(DLILibrary[[#This Row],[Project ID]],'RBF Projects'!A:U,12,FALSE)),0)</f>
        <v>0</v>
      </c>
      <c r="N2117" s="95" t="s">
        <v>62</v>
      </c>
      <c r="O2117" t="s">
        <v>14668</v>
      </c>
      <c r="P2117" s="76" t="s">
        <v>28</v>
      </c>
      <c r="Q2117" t="s">
        <v>14674</v>
      </c>
    </row>
    <row r="2118" spans="1:18" x14ac:dyDescent="0.2">
      <c r="A2118" s="76" t="str">
        <f t="shared" si="1"/>
        <v>P170561</v>
      </c>
      <c r="B2118" s="76" t="str">
        <f t="shared" si="2"/>
        <v>Cameroon</v>
      </c>
      <c r="C2118" s="76" t="str">
        <f t="shared" si="3"/>
        <v>AFR</v>
      </c>
      <c r="D2118" s="76" t="str">
        <f t="shared" si="4"/>
        <v>IPF/DLIs</v>
      </c>
      <c r="E2118" s="95" t="s">
        <v>36</v>
      </c>
      <c r="F2118" s="95" t="s">
        <v>3238</v>
      </c>
      <c r="G2118" s="95" t="s">
        <v>1524</v>
      </c>
      <c r="H2118" s="95" t="s">
        <v>74</v>
      </c>
      <c r="I2118" s="45" t="s">
        <v>14882</v>
      </c>
      <c r="J2118" s="136" t="str">
        <f>LEFT(DLILibrary[[#This Row],[DLI]], 3)</f>
        <v>PBC</v>
      </c>
      <c r="K2118" s="121">
        <v>1</v>
      </c>
      <c r="L2118" s="121">
        <f>IF(DLILibrary[[#This Row],[DLI/DLR]]="DLI",IF(J2119="DLR",0,DLILibrary[[#This Row],[Value of DLI (in mln)]]),DLILibrary[[#This Row],[Value of DLI (in mln)]])</f>
        <v>1</v>
      </c>
      <c r="M2118" s="239">
        <f>IF(DLILibrary[[#This Row],[DLI/DLR]]="DLI",DLILibrary[[#This Row],[Value of DLI (in mln)]]/(VLOOKUP(DLILibrary[[#This Row],[Project ID]],'RBF Projects'!A:U,12,FALSE)),0)</f>
        <v>0</v>
      </c>
      <c r="N2118" s="95" t="s">
        <v>62</v>
      </c>
      <c r="O2118" t="s">
        <v>14664</v>
      </c>
      <c r="P2118" s="76" t="s">
        <v>28</v>
      </c>
      <c r="Q2118" t="s">
        <v>14674</v>
      </c>
    </row>
    <row r="2119" spans="1:18" x14ac:dyDescent="0.2">
      <c r="A2119" s="76" t="str">
        <f t="shared" si="1"/>
        <v>P170561</v>
      </c>
      <c r="B2119" s="76" t="str">
        <f t="shared" si="2"/>
        <v>Cameroon</v>
      </c>
      <c r="C2119" s="76" t="str">
        <f t="shared" si="3"/>
        <v>AFR</v>
      </c>
      <c r="D2119" s="76" t="str">
        <f t="shared" si="4"/>
        <v>IPF/DLIs</v>
      </c>
      <c r="E2119" s="95" t="s">
        <v>36</v>
      </c>
      <c r="F2119" s="95" t="s">
        <v>3238</v>
      </c>
      <c r="G2119" s="95" t="s">
        <v>1524</v>
      </c>
      <c r="H2119" s="95" t="s">
        <v>74</v>
      </c>
      <c r="I2119" s="45" t="s">
        <v>14883</v>
      </c>
      <c r="J2119" s="136" t="str">
        <f>LEFT(DLILibrary[[#This Row],[DLI]], 3)</f>
        <v>PBC</v>
      </c>
      <c r="K2119" s="121">
        <v>0.3</v>
      </c>
      <c r="L2119" s="121">
        <f>IF(DLILibrary[[#This Row],[DLI/DLR]]="DLI",IF(J2120="DLR",0,DLILibrary[[#This Row],[Value of DLI (in mln)]]),DLILibrary[[#This Row],[Value of DLI (in mln)]])</f>
        <v>0.3</v>
      </c>
      <c r="M2119" s="239">
        <f>IF(DLILibrary[[#This Row],[DLI/DLR]]="DLI",DLILibrary[[#This Row],[Value of DLI (in mln)]]/(VLOOKUP(DLILibrary[[#This Row],[Project ID]],'RBF Projects'!A:U,12,FALSE)),0)</f>
        <v>0</v>
      </c>
      <c r="N2119" s="95" t="s">
        <v>62</v>
      </c>
      <c r="P2119" s="76" t="s">
        <v>28</v>
      </c>
      <c r="Q2119" t="s">
        <v>14674</v>
      </c>
    </row>
    <row r="2120" spans="1:18" x14ac:dyDescent="0.2">
      <c r="A2120" s="76" t="str">
        <f t="shared" si="1"/>
        <v>P170561</v>
      </c>
      <c r="B2120" s="76" t="str">
        <f t="shared" si="2"/>
        <v>Cameroon</v>
      </c>
      <c r="C2120" s="76" t="str">
        <f t="shared" si="3"/>
        <v>AFR</v>
      </c>
      <c r="D2120" s="76" t="str">
        <f t="shared" si="4"/>
        <v>IPF/DLIs</v>
      </c>
      <c r="E2120" s="95" t="s">
        <v>36</v>
      </c>
      <c r="F2120" s="95" t="s">
        <v>3238</v>
      </c>
      <c r="G2120" s="95" t="s">
        <v>1524</v>
      </c>
      <c r="H2120" s="95" t="s">
        <v>74</v>
      </c>
      <c r="I2120" s="45" t="s">
        <v>14884</v>
      </c>
      <c r="J2120" s="136" t="str">
        <f>LEFT(DLILibrary[[#This Row],[DLI]], 3)</f>
        <v>PBC</v>
      </c>
      <c r="K2120" s="121">
        <v>0.7</v>
      </c>
      <c r="L2120" s="121">
        <f>IF(DLILibrary[[#This Row],[DLI/DLR]]="DLI",IF(J2121="DLR",0,DLILibrary[[#This Row],[Value of DLI (in mln)]]),DLILibrary[[#This Row],[Value of DLI (in mln)]])</f>
        <v>0.7</v>
      </c>
      <c r="M2120" s="239">
        <f>IF(DLILibrary[[#This Row],[DLI/DLR]]="DLI",DLILibrary[[#This Row],[Value of DLI (in mln)]]/(VLOOKUP(DLILibrary[[#This Row],[Project ID]],'RBF Projects'!A:U,12,FALSE)),0)</f>
        <v>0</v>
      </c>
      <c r="N2120" s="95" t="s">
        <v>62</v>
      </c>
      <c r="O2120" t="s">
        <v>14669</v>
      </c>
      <c r="P2120" s="76" t="s">
        <v>28</v>
      </c>
      <c r="Q2120" t="s">
        <v>14674</v>
      </c>
    </row>
    <row r="2121" spans="1:18" x14ac:dyDescent="0.2">
      <c r="A2121" s="76" t="str">
        <f t="shared" si="1"/>
        <v>P170561</v>
      </c>
      <c r="B2121" s="76" t="str">
        <f t="shared" si="2"/>
        <v>Cameroon</v>
      </c>
      <c r="C2121" s="76" t="str">
        <f t="shared" si="3"/>
        <v>AFR</v>
      </c>
      <c r="D2121" s="76" t="str">
        <f t="shared" si="4"/>
        <v>IPF/DLIs</v>
      </c>
      <c r="E2121" s="95" t="s">
        <v>36</v>
      </c>
      <c r="F2121" s="95" t="s">
        <v>3238</v>
      </c>
      <c r="G2121" s="95" t="s">
        <v>1524</v>
      </c>
      <c r="H2121" s="95" t="s">
        <v>74</v>
      </c>
      <c r="I2121" s="45" t="s">
        <v>14885</v>
      </c>
      <c r="J2121" s="136" t="str">
        <f>LEFT(DLILibrary[[#This Row],[DLI]], 3)</f>
        <v>PBC</v>
      </c>
      <c r="K2121" s="121">
        <v>0.3</v>
      </c>
      <c r="L2121" s="121">
        <f>IF(DLILibrary[[#This Row],[DLI/DLR]]="DLI",IF(J2122="DLR",0,DLILibrary[[#This Row],[Value of DLI (in mln)]]),DLILibrary[[#This Row],[Value of DLI (in mln)]])</f>
        <v>0.3</v>
      </c>
      <c r="M2121" s="239">
        <f>IF(DLILibrary[[#This Row],[DLI/DLR]]="DLI",DLILibrary[[#This Row],[Value of DLI (in mln)]]/(VLOOKUP(DLILibrary[[#This Row],[Project ID]],'RBF Projects'!A:U,12,FALSE)),0)</f>
        <v>0</v>
      </c>
      <c r="N2121" s="95" t="s">
        <v>62</v>
      </c>
      <c r="P2121" s="76" t="s">
        <v>28</v>
      </c>
      <c r="Q2121" t="s">
        <v>14674</v>
      </c>
    </row>
    <row r="2122" spans="1:18" s="78" customFormat="1" ht="16" x14ac:dyDescent="0.2">
      <c r="A2122" s="77" t="s">
        <v>14675</v>
      </c>
      <c r="B2122" s="78" t="s">
        <v>32</v>
      </c>
      <c r="C2122" s="151" t="s">
        <v>19</v>
      </c>
      <c r="D2122" s="77" t="s">
        <v>59</v>
      </c>
      <c r="E2122" s="78" t="s">
        <v>102</v>
      </c>
      <c r="F2122" s="78" t="s">
        <v>2810</v>
      </c>
      <c r="G2122" s="78" t="s">
        <v>2817</v>
      </c>
      <c r="H2122" s="78" t="s">
        <v>78</v>
      </c>
      <c r="I2122" s="129" t="s">
        <v>14676</v>
      </c>
      <c r="J2122" s="130" t="str">
        <f>LEFT(DLILibrary[[#This Row],[DLI]], 3)</f>
        <v>PBC</v>
      </c>
      <c r="K2122" s="131">
        <v>12.5</v>
      </c>
      <c r="L2122" s="169">
        <f>IF(DLILibrary[[#This Row],[DLI/DLR]]="DLI",IF(J2123="DLR",0,DLILibrary[[#This Row],[Value of DLI (in mln)]]),DLILibrary[[#This Row],[Value of DLI (in mln)]])</f>
        <v>12.5</v>
      </c>
      <c r="M2122" s="239">
        <f>IF(DLILibrary[[#This Row],[DLI/DLR]]="DLI",DLILibrary[[#This Row],[Value of DLI (in mln)]]/(VLOOKUP(DLILibrary[[#This Row],[Project ID]],'RBF Projects'!A:U,12,FALSE)),0)</f>
        <v>0</v>
      </c>
      <c r="N2122" s="78" t="s">
        <v>62</v>
      </c>
      <c r="O2122" s="164"/>
      <c r="P2122" s="76" t="s">
        <v>28</v>
      </c>
      <c r="Q2122" s="78" t="s">
        <v>14692</v>
      </c>
      <c r="R2122" s="76" t="s">
        <v>62</v>
      </c>
    </row>
    <row r="2123" spans="1:18" x14ac:dyDescent="0.2">
      <c r="A2123" s="76" t="str">
        <f t="shared" ref="A2123:A2161" si="5">A2122</f>
        <v>P173314</v>
      </c>
      <c r="B2123" s="76" t="str">
        <f t="shared" ref="B2123:B2161" si="6">B2122</f>
        <v>Afghanistan</v>
      </c>
      <c r="C2123" s="76" t="str">
        <f t="shared" ref="C2123:C2161" si="7">C2122</f>
        <v>AFR</v>
      </c>
      <c r="D2123" s="76" t="str">
        <f t="shared" ref="D2123:D2161" si="8">D2122</f>
        <v>IPF/DLIs</v>
      </c>
      <c r="E2123" s="95" t="s">
        <v>102</v>
      </c>
      <c r="F2123" s="95" t="s">
        <v>2810</v>
      </c>
      <c r="G2123" s="95" t="s">
        <v>2817</v>
      </c>
      <c r="H2123" s="95" t="s">
        <v>78</v>
      </c>
      <c r="I2123" s="45" t="s">
        <v>14886</v>
      </c>
      <c r="J2123" s="136" t="str">
        <f>LEFT(DLILibrary[[#This Row],[DLI]], 3)</f>
        <v>PBC</v>
      </c>
      <c r="K2123" s="121">
        <v>7.5</v>
      </c>
      <c r="L2123" s="121">
        <f>IF(DLILibrary[[#This Row],[DLI/DLR]]="DLI",IF(J2124="DLR",0,DLILibrary[[#This Row],[Value of DLI (in mln)]]),DLILibrary[[#This Row],[Value of DLI (in mln)]])</f>
        <v>7.5</v>
      </c>
      <c r="M2123" s="239">
        <f>IF(DLILibrary[[#This Row],[DLI/DLR]]="DLI",DLILibrary[[#This Row],[Value of DLI (in mln)]]/(VLOOKUP(DLILibrary[[#This Row],[Project ID]],'RBF Projects'!A:U,12,FALSE)),0)</f>
        <v>0</v>
      </c>
      <c r="N2123" s="95" t="s">
        <v>62</v>
      </c>
      <c r="P2123" s="76" t="s">
        <v>28</v>
      </c>
      <c r="Q2123" s="95" t="str">
        <f>Q2122</f>
        <v>Private Firm</v>
      </c>
      <c r="R2123" s="76" t="s">
        <v>62</v>
      </c>
    </row>
    <row r="2124" spans="1:18" x14ac:dyDescent="0.2">
      <c r="A2124" s="76" t="str">
        <f t="shared" si="5"/>
        <v>P173314</v>
      </c>
      <c r="B2124" s="76" t="str">
        <f t="shared" si="6"/>
        <v>Afghanistan</v>
      </c>
      <c r="C2124" s="76" t="str">
        <f t="shared" si="7"/>
        <v>AFR</v>
      </c>
      <c r="D2124" s="76" t="str">
        <f t="shared" si="8"/>
        <v>IPF/DLIs</v>
      </c>
      <c r="E2124" s="95" t="s">
        <v>102</v>
      </c>
      <c r="F2124" s="95" t="s">
        <v>2810</v>
      </c>
      <c r="G2124" s="95" t="s">
        <v>2817</v>
      </c>
      <c r="H2124" s="95" t="s">
        <v>78</v>
      </c>
      <c r="I2124" s="45" t="s">
        <v>14887</v>
      </c>
      <c r="J2124" s="136" t="str">
        <f>LEFT(DLILibrary[[#This Row],[DLI]], 3)</f>
        <v>PBC</v>
      </c>
      <c r="K2124" s="121">
        <v>5</v>
      </c>
      <c r="L2124" s="121">
        <f>IF(DLILibrary[[#This Row],[DLI/DLR]]="DLI",IF(J2125="DLR",0,DLILibrary[[#This Row],[Value of DLI (in mln)]]),DLILibrary[[#This Row],[Value of DLI (in mln)]])</f>
        <v>5</v>
      </c>
      <c r="M2124" s="239">
        <f>IF(DLILibrary[[#This Row],[DLI/DLR]]="DLI",DLILibrary[[#This Row],[Value of DLI (in mln)]]/(VLOOKUP(DLILibrary[[#This Row],[Project ID]],'RBF Projects'!A:U,12,FALSE)),0)</f>
        <v>0</v>
      </c>
      <c r="N2124" s="95" t="s">
        <v>62</v>
      </c>
      <c r="P2124" s="76" t="s">
        <v>28</v>
      </c>
      <c r="Q2124" s="95" t="str">
        <f>Q2123</f>
        <v>Private Firm</v>
      </c>
      <c r="R2124" s="76" t="s">
        <v>62</v>
      </c>
    </row>
    <row r="2125" spans="1:18" x14ac:dyDescent="0.2">
      <c r="A2125" s="76" t="str">
        <f t="shared" si="5"/>
        <v>P173314</v>
      </c>
      <c r="B2125" s="76" t="str">
        <f t="shared" si="6"/>
        <v>Afghanistan</v>
      </c>
      <c r="C2125" s="76" t="str">
        <f t="shared" si="7"/>
        <v>AFR</v>
      </c>
      <c r="D2125" s="76" t="str">
        <f t="shared" si="8"/>
        <v>IPF/DLIs</v>
      </c>
      <c r="E2125" s="95" t="s">
        <v>102</v>
      </c>
      <c r="F2125" s="95" t="s">
        <v>3234</v>
      </c>
      <c r="G2125" s="95" t="s">
        <v>2862</v>
      </c>
      <c r="H2125" s="95" t="s">
        <v>74</v>
      </c>
      <c r="I2125" s="45" t="s">
        <v>14677</v>
      </c>
      <c r="J2125" s="136" t="str">
        <f>LEFT(DLILibrary[[#This Row],[DLI]], 3)</f>
        <v>PBC</v>
      </c>
      <c r="K2125" s="121">
        <v>16.5</v>
      </c>
      <c r="L2125" s="121">
        <f>IF(DLILibrary[[#This Row],[DLI/DLR]]="DLI",IF(J2126="DLR",0,DLILibrary[[#This Row],[Value of DLI (in mln)]]),DLILibrary[[#This Row],[Value of DLI (in mln)]])</f>
        <v>16.5</v>
      </c>
      <c r="M2125" s="239">
        <f>IF(DLILibrary[[#This Row],[DLI/DLR]]="DLI",DLILibrary[[#This Row],[Value of DLI (in mln)]]/(VLOOKUP(DLILibrary[[#This Row],[Project ID]],'RBF Projects'!A:U,12,FALSE)),0)</f>
        <v>0</v>
      </c>
      <c r="N2125" s="95" t="s">
        <v>61</v>
      </c>
      <c r="P2125" s="76" t="s">
        <v>28</v>
      </c>
      <c r="Q2125" t="s">
        <v>14693</v>
      </c>
      <c r="R2125" s="76" t="s">
        <v>2278</v>
      </c>
    </row>
    <row r="2126" spans="1:18" x14ac:dyDescent="0.2">
      <c r="A2126" s="76" t="str">
        <f t="shared" si="5"/>
        <v>P173314</v>
      </c>
      <c r="B2126" s="76" t="str">
        <f t="shared" si="6"/>
        <v>Afghanistan</v>
      </c>
      <c r="C2126" s="76" t="str">
        <f t="shared" si="7"/>
        <v>AFR</v>
      </c>
      <c r="D2126" s="76" t="str">
        <f t="shared" si="8"/>
        <v>IPF/DLIs</v>
      </c>
      <c r="E2126" s="95" t="s">
        <v>102</v>
      </c>
      <c r="F2126" s="95" t="s">
        <v>3234</v>
      </c>
      <c r="G2126" s="95" t="s">
        <v>2865</v>
      </c>
      <c r="H2126" s="95" t="s">
        <v>74</v>
      </c>
      <c r="I2126" s="45" t="s">
        <v>14888</v>
      </c>
      <c r="J2126" s="136" t="str">
        <f>LEFT(DLILibrary[[#This Row],[DLI]], 3)</f>
        <v>PBC</v>
      </c>
      <c r="K2126" s="121">
        <v>10</v>
      </c>
      <c r="L2126" s="121">
        <f>IF(DLILibrary[[#This Row],[DLI/DLR]]="DLI",IF(J2127="DLR",0,DLILibrary[[#This Row],[Value of DLI (in mln)]]),DLILibrary[[#This Row],[Value of DLI (in mln)]])</f>
        <v>10</v>
      </c>
      <c r="M2126" s="239">
        <f>IF(DLILibrary[[#This Row],[DLI/DLR]]="DLI",DLILibrary[[#This Row],[Value of DLI (in mln)]]/(VLOOKUP(DLILibrary[[#This Row],[Project ID]],'RBF Projects'!A:U,12,FALSE)),0)</f>
        <v>0</v>
      </c>
      <c r="N2126" s="95" t="s">
        <v>61</v>
      </c>
      <c r="O2126" t="s">
        <v>14678</v>
      </c>
      <c r="P2126" s="76" t="s">
        <v>28</v>
      </c>
      <c r="Q2126" t="s">
        <v>14693</v>
      </c>
      <c r="R2126" s="76" t="s">
        <v>62</v>
      </c>
    </row>
    <row r="2127" spans="1:18" x14ac:dyDescent="0.2">
      <c r="A2127" s="76" t="str">
        <f t="shared" si="5"/>
        <v>P173314</v>
      </c>
      <c r="B2127" s="76" t="str">
        <f t="shared" si="6"/>
        <v>Afghanistan</v>
      </c>
      <c r="C2127" s="76" t="str">
        <f t="shared" si="7"/>
        <v>AFR</v>
      </c>
      <c r="D2127" s="76" t="str">
        <f t="shared" si="8"/>
        <v>IPF/DLIs</v>
      </c>
      <c r="E2127" s="95" t="s">
        <v>102</v>
      </c>
      <c r="F2127" s="95" t="s">
        <v>3234</v>
      </c>
      <c r="G2127" s="95" t="s">
        <v>2865</v>
      </c>
      <c r="H2127" s="95" t="s">
        <v>74</v>
      </c>
      <c r="I2127" s="45" t="s">
        <v>14889</v>
      </c>
      <c r="J2127" s="136" t="str">
        <f>LEFT(DLILibrary[[#This Row],[DLI]], 3)</f>
        <v>PBC</v>
      </c>
      <c r="K2127" s="121">
        <v>2.5</v>
      </c>
      <c r="L2127" s="121">
        <f>IF(DLILibrary[[#This Row],[DLI/DLR]]="DLI",IF(J2128="DLR",0,DLILibrary[[#This Row],[Value of DLI (in mln)]]),DLILibrary[[#This Row],[Value of DLI (in mln)]])</f>
        <v>2.5</v>
      </c>
      <c r="M2127" s="239">
        <f>IF(DLILibrary[[#This Row],[DLI/DLR]]="DLI",DLILibrary[[#This Row],[Value of DLI (in mln)]]/(VLOOKUP(DLILibrary[[#This Row],[Project ID]],'RBF Projects'!A:U,12,FALSE)),0)</f>
        <v>0</v>
      </c>
      <c r="N2127" s="95" t="s">
        <v>61</v>
      </c>
      <c r="P2127" s="76" t="s">
        <v>28</v>
      </c>
      <c r="Q2127" t="s">
        <v>14693</v>
      </c>
      <c r="R2127" s="76" t="s">
        <v>2571</v>
      </c>
    </row>
    <row r="2128" spans="1:18" x14ac:dyDescent="0.2">
      <c r="A2128" s="76" t="str">
        <f t="shared" si="5"/>
        <v>P173314</v>
      </c>
      <c r="B2128" s="76" t="str">
        <f t="shared" si="6"/>
        <v>Afghanistan</v>
      </c>
      <c r="C2128" s="76" t="str">
        <f t="shared" si="7"/>
        <v>AFR</v>
      </c>
      <c r="D2128" s="76" t="str">
        <f t="shared" si="8"/>
        <v>IPF/DLIs</v>
      </c>
      <c r="E2128" s="95" t="s">
        <v>102</v>
      </c>
      <c r="F2128" s="95" t="s">
        <v>3234</v>
      </c>
      <c r="G2128" s="95" t="s">
        <v>2862</v>
      </c>
      <c r="H2128" s="95" t="s">
        <v>74</v>
      </c>
      <c r="I2128" s="45" t="s">
        <v>14890</v>
      </c>
      <c r="J2128" s="136" t="str">
        <f>LEFT(DLILibrary[[#This Row],[DLI]], 3)</f>
        <v>PBC</v>
      </c>
      <c r="K2128" s="121">
        <v>2</v>
      </c>
      <c r="L2128" s="121">
        <f>IF(DLILibrary[[#This Row],[DLI/DLR]]="DLI",IF(J2129="DLR",0,DLILibrary[[#This Row],[Value of DLI (in mln)]]),DLILibrary[[#This Row],[Value of DLI (in mln)]])</f>
        <v>2</v>
      </c>
      <c r="M2128" s="239">
        <f>IF(DLILibrary[[#This Row],[DLI/DLR]]="DLI",DLILibrary[[#This Row],[Value of DLI (in mln)]]/(VLOOKUP(DLILibrary[[#This Row],[Project ID]],'RBF Projects'!A:U,12,FALSE)),0)</f>
        <v>0</v>
      </c>
      <c r="N2128" s="95" t="s">
        <v>61</v>
      </c>
      <c r="P2128" s="76" t="s">
        <v>28</v>
      </c>
      <c r="Q2128" t="s">
        <v>14693</v>
      </c>
      <c r="R2128" s="76" t="s">
        <v>2571</v>
      </c>
    </row>
    <row r="2129" spans="1:18" x14ac:dyDescent="0.2">
      <c r="A2129" s="76" t="str">
        <f t="shared" si="5"/>
        <v>P173314</v>
      </c>
      <c r="B2129" s="76" t="str">
        <f t="shared" si="6"/>
        <v>Afghanistan</v>
      </c>
      <c r="C2129" s="76" t="str">
        <f t="shared" si="7"/>
        <v>AFR</v>
      </c>
      <c r="D2129" s="76" t="str">
        <f t="shared" si="8"/>
        <v>IPF/DLIs</v>
      </c>
      <c r="E2129" s="95" t="s">
        <v>102</v>
      </c>
      <c r="F2129" s="95" t="s">
        <v>3234</v>
      </c>
      <c r="G2129" s="95" t="s">
        <v>2862</v>
      </c>
      <c r="H2129" s="95" t="s">
        <v>74</v>
      </c>
      <c r="I2129" s="45" t="s">
        <v>14891</v>
      </c>
      <c r="J2129" s="136" t="str">
        <f>LEFT(DLILibrary[[#This Row],[DLI]], 3)</f>
        <v>PBC</v>
      </c>
      <c r="K2129" s="121">
        <v>2</v>
      </c>
      <c r="L2129" s="121">
        <f>IF(DLILibrary[[#This Row],[DLI/DLR]]="DLI",IF(J2130="DLR",0,DLILibrary[[#This Row],[Value of DLI (in mln)]]),DLILibrary[[#This Row],[Value of DLI (in mln)]])</f>
        <v>2</v>
      </c>
      <c r="M2129" s="239">
        <f>IF(DLILibrary[[#This Row],[DLI/DLR]]="DLI",DLILibrary[[#This Row],[Value of DLI (in mln)]]/(VLOOKUP(DLILibrary[[#This Row],[Project ID]],'RBF Projects'!A:U,12,FALSE)),0)</f>
        <v>0</v>
      </c>
      <c r="N2129" s="95" t="s">
        <v>61</v>
      </c>
      <c r="P2129" s="76" t="s">
        <v>28</v>
      </c>
      <c r="Q2129" t="s">
        <v>14693</v>
      </c>
      <c r="R2129" s="76" t="s">
        <v>2571</v>
      </c>
    </row>
    <row r="2130" spans="1:18" x14ac:dyDescent="0.2">
      <c r="A2130" s="76" t="str">
        <f t="shared" si="5"/>
        <v>P173314</v>
      </c>
      <c r="B2130" s="76" t="str">
        <f t="shared" si="6"/>
        <v>Afghanistan</v>
      </c>
      <c r="C2130" s="76" t="str">
        <f t="shared" si="7"/>
        <v>AFR</v>
      </c>
      <c r="D2130" s="76" t="str">
        <f t="shared" si="8"/>
        <v>IPF/DLIs</v>
      </c>
      <c r="E2130" s="95" t="s">
        <v>102</v>
      </c>
      <c r="F2130" s="95" t="s">
        <v>3238</v>
      </c>
      <c r="G2130" s="95" t="s">
        <v>1524</v>
      </c>
      <c r="H2130" s="95" t="s">
        <v>75</v>
      </c>
      <c r="I2130" s="45" t="s">
        <v>14679</v>
      </c>
      <c r="J2130" s="136" t="str">
        <f>LEFT(DLILibrary[[#This Row],[DLI]], 3)</f>
        <v>PBC</v>
      </c>
      <c r="K2130" s="121">
        <v>7</v>
      </c>
      <c r="L2130" s="121">
        <f>IF(DLILibrary[[#This Row],[DLI/DLR]]="DLI",IF(J2131="DLR",0,DLILibrary[[#This Row],[Value of DLI (in mln)]]),DLILibrary[[#This Row],[Value of DLI (in mln)]])</f>
        <v>7</v>
      </c>
      <c r="M2130" s="239">
        <f>IF(DLILibrary[[#This Row],[DLI/DLR]]="DLI",DLILibrary[[#This Row],[Value of DLI (in mln)]]/(VLOOKUP(DLILibrary[[#This Row],[Project ID]],'RBF Projects'!A:U,12,FALSE)),0)</f>
        <v>0</v>
      </c>
      <c r="N2130" s="95" t="s">
        <v>62</v>
      </c>
      <c r="P2130" s="76" t="s">
        <v>28</v>
      </c>
      <c r="Q2130" t="s">
        <v>1525</v>
      </c>
      <c r="R2130" s="76" t="s">
        <v>62</v>
      </c>
    </row>
    <row r="2131" spans="1:18" x14ac:dyDescent="0.2">
      <c r="A2131" s="76" t="str">
        <f t="shared" si="5"/>
        <v>P173314</v>
      </c>
      <c r="B2131" s="76" t="str">
        <f t="shared" si="6"/>
        <v>Afghanistan</v>
      </c>
      <c r="C2131" s="76" t="str">
        <f t="shared" si="7"/>
        <v>AFR</v>
      </c>
      <c r="D2131" s="76" t="str">
        <f t="shared" si="8"/>
        <v>IPF/DLIs</v>
      </c>
      <c r="E2131" s="95" t="s">
        <v>102</v>
      </c>
      <c r="F2131" s="95" t="s">
        <v>3238</v>
      </c>
      <c r="G2131" s="95" t="s">
        <v>1524</v>
      </c>
      <c r="H2131" s="95" t="s">
        <v>75</v>
      </c>
      <c r="I2131" s="45" t="s">
        <v>14892</v>
      </c>
      <c r="J2131" s="136" t="str">
        <f>LEFT(DLILibrary[[#This Row],[DLI]], 3)</f>
        <v>PBC</v>
      </c>
      <c r="K2131" s="121">
        <v>3</v>
      </c>
      <c r="L2131" s="121">
        <f>IF(DLILibrary[[#This Row],[DLI/DLR]]="DLI",IF(J2132="DLR",0,DLILibrary[[#This Row],[Value of DLI (in mln)]]),DLILibrary[[#This Row],[Value of DLI (in mln)]])</f>
        <v>3</v>
      </c>
      <c r="M2131" s="239">
        <f>IF(DLILibrary[[#This Row],[DLI/DLR]]="DLI",DLILibrary[[#This Row],[Value of DLI (in mln)]]/(VLOOKUP(DLILibrary[[#This Row],[Project ID]],'RBF Projects'!A:U,12,FALSE)),0)</f>
        <v>0</v>
      </c>
      <c r="N2131" s="95" t="s">
        <v>62</v>
      </c>
      <c r="P2131" s="76" t="s">
        <v>28</v>
      </c>
      <c r="Q2131" t="s">
        <v>1525</v>
      </c>
      <c r="R2131" s="76" t="s">
        <v>62</v>
      </c>
    </row>
    <row r="2132" spans="1:18" x14ac:dyDescent="0.2">
      <c r="A2132" s="76" t="str">
        <f t="shared" si="5"/>
        <v>P173314</v>
      </c>
      <c r="B2132" s="76" t="str">
        <f t="shared" si="6"/>
        <v>Afghanistan</v>
      </c>
      <c r="C2132" s="76" t="str">
        <f t="shared" si="7"/>
        <v>AFR</v>
      </c>
      <c r="D2132" s="76" t="str">
        <f t="shared" si="8"/>
        <v>IPF/DLIs</v>
      </c>
      <c r="E2132" s="95" t="s">
        <v>102</v>
      </c>
      <c r="F2132" s="95" t="s">
        <v>3238</v>
      </c>
      <c r="G2132" s="95" t="s">
        <v>1524</v>
      </c>
      <c r="H2132" s="95" t="s">
        <v>75</v>
      </c>
      <c r="I2132" s="45" t="s">
        <v>14893</v>
      </c>
      <c r="J2132" s="136" t="str">
        <f>LEFT(DLILibrary[[#This Row],[DLI]], 3)</f>
        <v>PBC</v>
      </c>
      <c r="K2132" s="121">
        <v>3</v>
      </c>
      <c r="L2132" s="121">
        <f>IF(DLILibrary[[#This Row],[DLI/DLR]]="DLI",IF(J2133="DLR",0,DLILibrary[[#This Row],[Value of DLI (in mln)]]),DLILibrary[[#This Row],[Value of DLI (in mln)]])</f>
        <v>3</v>
      </c>
      <c r="M2132" s="239">
        <f>IF(DLILibrary[[#This Row],[DLI/DLR]]="DLI",DLILibrary[[#This Row],[Value of DLI (in mln)]]/(VLOOKUP(DLILibrary[[#This Row],[Project ID]],'RBF Projects'!A:U,12,FALSE)),0)</f>
        <v>0</v>
      </c>
      <c r="N2132" s="95" t="s">
        <v>62</v>
      </c>
      <c r="P2132" s="76" t="s">
        <v>28</v>
      </c>
      <c r="Q2132" t="s">
        <v>1525</v>
      </c>
      <c r="R2132" s="76" t="s">
        <v>62</v>
      </c>
    </row>
    <row r="2133" spans="1:18" x14ac:dyDescent="0.2">
      <c r="A2133" s="76" t="str">
        <f t="shared" si="5"/>
        <v>P173314</v>
      </c>
      <c r="B2133" s="76" t="str">
        <f t="shared" si="6"/>
        <v>Afghanistan</v>
      </c>
      <c r="C2133" s="76" t="str">
        <f t="shared" si="7"/>
        <v>AFR</v>
      </c>
      <c r="D2133" s="76" t="str">
        <f t="shared" si="8"/>
        <v>IPF/DLIs</v>
      </c>
      <c r="E2133" s="95" t="s">
        <v>102</v>
      </c>
      <c r="F2133" s="95" t="s">
        <v>3238</v>
      </c>
      <c r="G2133" s="95" t="s">
        <v>1524</v>
      </c>
      <c r="H2133" s="95" t="s">
        <v>75</v>
      </c>
      <c r="I2133" s="45" t="s">
        <v>14894</v>
      </c>
      <c r="J2133" s="136" t="str">
        <f>LEFT(DLILibrary[[#This Row],[DLI]], 3)</f>
        <v>PBC</v>
      </c>
      <c r="K2133" s="121">
        <v>1</v>
      </c>
      <c r="L2133" s="121">
        <f>IF(DLILibrary[[#This Row],[DLI/DLR]]="DLI",IF(J2134="DLR",0,DLILibrary[[#This Row],[Value of DLI (in mln)]]),DLILibrary[[#This Row],[Value of DLI (in mln)]])</f>
        <v>1</v>
      </c>
      <c r="M2133" s="239">
        <f>IF(DLILibrary[[#This Row],[DLI/DLR]]="DLI",DLILibrary[[#This Row],[Value of DLI (in mln)]]/(VLOOKUP(DLILibrary[[#This Row],[Project ID]],'RBF Projects'!A:U,12,FALSE)),0)</f>
        <v>0</v>
      </c>
      <c r="N2133" s="95" t="s">
        <v>62</v>
      </c>
      <c r="P2133" s="76" t="s">
        <v>28</v>
      </c>
      <c r="Q2133" t="s">
        <v>1525</v>
      </c>
      <c r="R2133" s="76" t="s">
        <v>62</v>
      </c>
    </row>
    <row r="2134" spans="1:18" x14ac:dyDescent="0.2">
      <c r="A2134" s="76" t="str">
        <f t="shared" si="5"/>
        <v>P173314</v>
      </c>
      <c r="B2134" s="76" t="str">
        <f t="shared" si="6"/>
        <v>Afghanistan</v>
      </c>
      <c r="C2134" s="76" t="str">
        <f t="shared" si="7"/>
        <v>AFR</v>
      </c>
      <c r="D2134" s="76" t="str">
        <f t="shared" si="8"/>
        <v>IPF/DLIs</v>
      </c>
      <c r="E2134" s="95" t="s">
        <v>102</v>
      </c>
      <c r="F2134" s="95" t="s">
        <v>2810</v>
      </c>
      <c r="G2134" s="95" t="s">
        <v>2815</v>
      </c>
      <c r="H2134" s="95" t="s">
        <v>78</v>
      </c>
      <c r="I2134" s="45" t="s">
        <v>14680</v>
      </c>
      <c r="J2134" s="136" t="str">
        <f>LEFT(DLILibrary[[#This Row],[DLI]], 3)</f>
        <v>PBC</v>
      </c>
      <c r="K2134" s="121">
        <v>8</v>
      </c>
      <c r="L2134" s="121">
        <f>IF(DLILibrary[[#This Row],[DLI/DLR]]="DLI",IF(J2135="DLR",0,DLILibrary[[#This Row],[Value of DLI (in mln)]]),DLILibrary[[#This Row],[Value of DLI (in mln)]])</f>
        <v>8</v>
      </c>
      <c r="M2134" s="239">
        <f>IF(DLILibrary[[#This Row],[DLI/DLR]]="DLI",DLILibrary[[#This Row],[Value of DLI (in mln)]]/(VLOOKUP(DLILibrary[[#This Row],[Project ID]],'RBF Projects'!A:U,12,FALSE)),0)</f>
        <v>0</v>
      </c>
      <c r="N2134" s="95" t="s">
        <v>62</v>
      </c>
      <c r="P2134" s="76" t="s">
        <v>28</v>
      </c>
      <c r="Q2134" t="s">
        <v>14691</v>
      </c>
      <c r="R2134" s="76" t="s">
        <v>62</v>
      </c>
    </row>
    <row r="2135" spans="1:18" x14ac:dyDescent="0.2">
      <c r="A2135" s="76" t="str">
        <f t="shared" si="5"/>
        <v>P173314</v>
      </c>
      <c r="B2135" s="76" t="str">
        <f t="shared" si="6"/>
        <v>Afghanistan</v>
      </c>
      <c r="C2135" s="76" t="str">
        <f t="shared" si="7"/>
        <v>AFR</v>
      </c>
      <c r="D2135" s="76" t="str">
        <f t="shared" si="8"/>
        <v>IPF/DLIs</v>
      </c>
      <c r="E2135" s="95" t="s">
        <v>102</v>
      </c>
      <c r="F2135" s="95" t="s">
        <v>2810</v>
      </c>
      <c r="G2135" s="95" t="s">
        <v>2815</v>
      </c>
      <c r="H2135" s="95" t="s">
        <v>78</v>
      </c>
      <c r="I2135" s="45" t="s">
        <v>14895</v>
      </c>
      <c r="J2135" s="136" t="str">
        <f>LEFT(DLILibrary[[#This Row],[DLI]], 3)</f>
        <v>PBC</v>
      </c>
      <c r="K2135" s="121">
        <v>5</v>
      </c>
      <c r="L2135" s="121">
        <f>IF(DLILibrary[[#This Row],[DLI/DLR]]="DLI",IF(J2136="DLR",0,DLILibrary[[#This Row],[Value of DLI (in mln)]]),DLILibrary[[#This Row],[Value of DLI (in mln)]])</f>
        <v>5</v>
      </c>
      <c r="M2135" s="239">
        <f>IF(DLILibrary[[#This Row],[DLI/DLR]]="DLI",DLILibrary[[#This Row],[Value of DLI (in mln)]]/(VLOOKUP(DLILibrary[[#This Row],[Project ID]],'RBF Projects'!A:U,12,FALSE)),0)</f>
        <v>0</v>
      </c>
      <c r="N2135" s="95" t="s">
        <v>62</v>
      </c>
      <c r="P2135" s="76" t="s">
        <v>28</v>
      </c>
      <c r="Q2135" t="s">
        <v>14691</v>
      </c>
      <c r="R2135" s="76" t="s">
        <v>62</v>
      </c>
    </row>
    <row r="2136" spans="1:18" x14ac:dyDescent="0.2">
      <c r="A2136" s="76" t="str">
        <f t="shared" si="5"/>
        <v>P173314</v>
      </c>
      <c r="B2136" s="76" t="str">
        <f t="shared" si="6"/>
        <v>Afghanistan</v>
      </c>
      <c r="C2136" s="76" t="str">
        <f t="shared" si="7"/>
        <v>AFR</v>
      </c>
      <c r="D2136" s="76" t="str">
        <f t="shared" si="8"/>
        <v>IPF/DLIs</v>
      </c>
      <c r="E2136" s="95" t="s">
        <v>102</v>
      </c>
      <c r="F2136" s="95" t="s">
        <v>2810</v>
      </c>
      <c r="G2136" s="95" t="s">
        <v>2815</v>
      </c>
      <c r="H2136" s="95" t="s">
        <v>78</v>
      </c>
      <c r="I2136" s="45" t="s">
        <v>14896</v>
      </c>
      <c r="J2136" s="95" t="str">
        <f>LEFT(DLILibrary[[#This Row],[DLI]], 3)</f>
        <v>PBC</v>
      </c>
      <c r="K2136" s="121">
        <v>3</v>
      </c>
      <c r="L2136" s="121">
        <f>IF(DLILibrary[[#This Row],[DLI/DLR]]="DLI",IF(J2137="DLR",0,DLILibrary[[#This Row],[Value of DLI (in mln)]]),DLILibrary[[#This Row],[Value of DLI (in mln)]])</f>
        <v>3</v>
      </c>
      <c r="M2136" s="239">
        <f>IF(DLILibrary[[#This Row],[DLI/DLR]]="DLI",DLILibrary[[#This Row],[Value of DLI (in mln)]]/(VLOOKUP(DLILibrary[[#This Row],[Project ID]],'RBF Projects'!A:U,12,FALSE)),0)</f>
        <v>0</v>
      </c>
      <c r="N2136" s="95" t="s">
        <v>62</v>
      </c>
      <c r="P2136" s="76" t="s">
        <v>28</v>
      </c>
      <c r="Q2136" t="s">
        <v>14691</v>
      </c>
      <c r="R2136" s="76" t="s">
        <v>62</v>
      </c>
    </row>
    <row r="2137" spans="1:18" x14ac:dyDescent="0.2">
      <c r="A2137" s="76" t="str">
        <f t="shared" si="5"/>
        <v>P173314</v>
      </c>
      <c r="B2137" s="76" t="str">
        <f t="shared" si="6"/>
        <v>Afghanistan</v>
      </c>
      <c r="C2137" s="76" t="str">
        <f t="shared" si="7"/>
        <v>AFR</v>
      </c>
      <c r="D2137" s="76" t="str">
        <f t="shared" si="8"/>
        <v>IPF/DLIs</v>
      </c>
      <c r="E2137" s="95" t="s">
        <v>102</v>
      </c>
      <c r="F2137" s="95" t="s">
        <v>3238</v>
      </c>
      <c r="G2137" s="95" t="s">
        <v>1524</v>
      </c>
      <c r="H2137" s="95" t="s">
        <v>74</v>
      </c>
      <c r="I2137" s="45" t="s">
        <v>14681</v>
      </c>
      <c r="J2137" s="95" t="str">
        <f>LEFT(DLILibrary[[#This Row],[DLI]], 3)</f>
        <v>PBC</v>
      </c>
      <c r="K2137" s="121">
        <v>6</v>
      </c>
      <c r="L2137" s="121">
        <f>IF(DLILibrary[[#This Row],[DLI/DLR]]="DLI",IF(J2138="DLR",0,DLILibrary[[#This Row],[Value of DLI (in mln)]]),DLILibrary[[#This Row],[Value of DLI (in mln)]])</f>
        <v>6</v>
      </c>
      <c r="M2137" s="239">
        <f>IF(DLILibrary[[#This Row],[DLI/DLR]]="DLI",DLILibrary[[#This Row],[Value of DLI (in mln)]]/(VLOOKUP(DLILibrary[[#This Row],[Project ID]],'RBF Projects'!A:U,12,FALSE)),0)</f>
        <v>0</v>
      </c>
      <c r="N2137" s="95" t="s">
        <v>62</v>
      </c>
      <c r="P2137" s="76" t="s">
        <v>28</v>
      </c>
      <c r="Q2137" t="s">
        <v>1525</v>
      </c>
      <c r="R2137" s="76" t="s">
        <v>2278</v>
      </c>
    </row>
    <row r="2138" spans="1:18" x14ac:dyDescent="0.2">
      <c r="A2138" s="76" t="str">
        <f t="shared" si="5"/>
        <v>P173314</v>
      </c>
      <c r="B2138" s="76" t="str">
        <f t="shared" si="6"/>
        <v>Afghanistan</v>
      </c>
      <c r="C2138" s="76" t="str">
        <f t="shared" si="7"/>
        <v>AFR</v>
      </c>
      <c r="D2138" s="76" t="str">
        <f t="shared" si="8"/>
        <v>IPF/DLIs</v>
      </c>
      <c r="E2138" s="95" t="s">
        <v>102</v>
      </c>
      <c r="F2138" s="95" t="s">
        <v>3238</v>
      </c>
      <c r="G2138" s="95" t="s">
        <v>1524</v>
      </c>
      <c r="H2138" s="95" t="s">
        <v>74</v>
      </c>
      <c r="I2138" s="45" t="s">
        <v>14897</v>
      </c>
      <c r="J2138" s="95" t="str">
        <f>LEFT(DLILibrary[[#This Row],[DLI]], 3)</f>
        <v>PBC</v>
      </c>
      <c r="K2138" s="121">
        <v>2</v>
      </c>
      <c r="L2138" s="121">
        <f>IF(DLILibrary[[#This Row],[DLI/DLR]]="DLI",IF(J2139="DLR",0,DLILibrary[[#This Row],[Value of DLI (in mln)]]),DLILibrary[[#This Row],[Value of DLI (in mln)]])</f>
        <v>2</v>
      </c>
      <c r="M2138" s="239">
        <f>IF(DLILibrary[[#This Row],[DLI/DLR]]="DLI",DLILibrary[[#This Row],[Value of DLI (in mln)]]/(VLOOKUP(DLILibrary[[#This Row],[Project ID]],'RBF Projects'!A:U,12,FALSE)),0)</f>
        <v>0</v>
      </c>
      <c r="N2138" s="95" t="s">
        <v>62</v>
      </c>
      <c r="P2138" s="76" t="s">
        <v>28</v>
      </c>
      <c r="Q2138" s="95" t="s">
        <v>1525</v>
      </c>
      <c r="R2138" s="76" t="s">
        <v>62</v>
      </c>
    </row>
    <row r="2139" spans="1:18" x14ac:dyDescent="0.2">
      <c r="A2139" s="76" t="str">
        <f t="shared" si="5"/>
        <v>P173314</v>
      </c>
      <c r="B2139" s="76" t="str">
        <f t="shared" si="6"/>
        <v>Afghanistan</v>
      </c>
      <c r="C2139" s="76" t="str">
        <f t="shared" si="7"/>
        <v>AFR</v>
      </c>
      <c r="D2139" s="76" t="str">
        <f t="shared" si="8"/>
        <v>IPF/DLIs</v>
      </c>
      <c r="E2139" s="95" t="s">
        <v>102</v>
      </c>
      <c r="F2139" s="95" t="s">
        <v>3238</v>
      </c>
      <c r="G2139" s="95" t="s">
        <v>1524</v>
      </c>
      <c r="H2139" s="95" t="s">
        <v>74</v>
      </c>
      <c r="I2139" s="45" t="s">
        <v>14898</v>
      </c>
      <c r="J2139" s="95" t="str">
        <f>LEFT(DLILibrary[[#This Row],[DLI]], 3)</f>
        <v>PBC</v>
      </c>
      <c r="K2139" s="121">
        <v>1.5</v>
      </c>
      <c r="L2139" s="121">
        <f>IF(DLILibrary[[#This Row],[DLI/DLR]]="DLI",IF(J2140="DLR",0,DLILibrary[[#This Row],[Value of DLI (in mln)]]),DLILibrary[[#This Row],[Value of DLI (in mln)]])</f>
        <v>1.5</v>
      </c>
      <c r="M2139" s="239">
        <f>IF(DLILibrary[[#This Row],[DLI/DLR]]="DLI",DLILibrary[[#This Row],[Value of DLI (in mln)]]/(VLOOKUP(DLILibrary[[#This Row],[Project ID]],'RBF Projects'!A:U,12,FALSE)),0)</f>
        <v>0</v>
      </c>
      <c r="N2139" s="95" t="s">
        <v>62</v>
      </c>
      <c r="P2139" s="76" t="s">
        <v>28</v>
      </c>
      <c r="Q2139" s="95" t="s">
        <v>1525</v>
      </c>
      <c r="R2139" s="76" t="s">
        <v>2571</v>
      </c>
    </row>
    <row r="2140" spans="1:18" x14ac:dyDescent="0.2">
      <c r="A2140" s="76" t="str">
        <f t="shared" si="5"/>
        <v>P173314</v>
      </c>
      <c r="B2140" s="76" t="str">
        <f t="shared" si="6"/>
        <v>Afghanistan</v>
      </c>
      <c r="C2140" s="76" t="str">
        <f t="shared" si="7"/>
        <v>AFR</v>
      </c>
      <c r="D2140" s="76" t="str">
        <f t="shared" si="8"/>
        <v>IPF/DLIs</v>
      </c>
      <c r="E2140" s="95" t="s">
        <v>102</v>
      </c>
      <c r="F2140" s="95" t="s">
        <v>3238</v>
      </c>
      <c r="G2140" s="95" t="s">
        <v>1524</v>
      </c>
      <c r="H2140" s="95" t="s">
        <v>74</v>
      </c>
      <c r="I2140" s="45" t="s">
        <v>14899</v>
      </c>
      <c r="J2140" s="95" t="str">
        <f>LEFT(DLILibrary[[#This Row],[DLI]], 3)</f>
        <v>PBC</v>
      </c>
      <c r="K2140" s="121">
        <v>0.9</v>
      </c>
      <c r="L2140" s="121">
        <f>IF(DLILibrary[[#This Row],[DLI/DLR]]="DLI",IF(J2141="DLR",0,DLILibrary[[#This Row],[Value of DLI (in mln)]]),DLILibrary[[#This Row],[Value of DLI (in mln)]])</f>
        <v>0.9</v>
      </c>
      <c r="M2140" s="239">
        <f>IF(DLILibrary[[#This Row],[DLI/DLR]]="DLI",DLILibrary[[#This Row],[Value of DLI (in mln)]]/(VLOOKUP(DLILibrary[[#This Row],[Project ID]],'RBF Projects'!A:U,12,FALSE)),0)</f>
        <v>0</v>
      </c>
      <c r="N2140" s="95" t="s">
        <v>62</v>
      </c>
      <c r="P2140" s="76" t="s">
        <v>28</v>
      </c>
      <c r="Q2140" s="95" t="s">
        <v>1525</v>
      </c>
      <c r="R2140" s="76" t="s">
        <v>2571</v>
      </c>
    </row>
    <row r="2141" spans="1:18" x14ac:dyDescent="0.2">
      <c r="A2141" s="76" t="str">
        <f t="shared" si="5"/>
        <v>P173314</v>
      </c>
      <c r="B2141" s="76" t="str">
        <f t="shared" si="6"/>
        <v>Afghanistan</v>
      </c>
      <c r="C2141" s="76" t="str">
        <f t="shared" si="7"/>
        <v>AFR</v>
      </c>
      <c r="D2141" s="76" t="str">
        <f t="shared" si="8"/>
        <v>IPF/DLIs</v>
      </c>
      <c r="E2141" s="95" t="s">
        <v>102</v>
      </c>
      <c r="F2141" s="95" t="s">
        <v>3238</v>
      </c>
      <c r="G2141" s="95" t="s">
        <v>1524</v>
      </c>
      <c r="H2141" s="95" t="s">
        <v>74</v>
      </c>
      <c r="I2141" s="45" t="s">
        <v>14900</v>
      </c>
      <c r="J2141" s="95" t="str">
        <f>LEFT(DLILibrary[[#This Row],[DLI]], 3)</f>
        <v>PBC</v>
      </c>
      <c r="K2141" s="121">
        <v>1.6</v>
      </c>
      <c r="L2141" s="121">
        <f>IF(DLILibrary[[#This Row],[DLI/DLR]]="DLI",IF(J2142="DLR",0,DLILibrary[[#This Row],[Value of DLI (in mln)]]),DLILibrary[[#This Row],[Value of DLI (in mln)]])</f>
        <v>1.6</v>
      </c>
      <c r="M2141" s="239">
        <f>IF(DLILibrary[[#This Row],[DLI/DLR]]="DLI",DLILibrary[[#This Row],[Value of DLI (in mln)]]/(VLOOKUP(DLILibrary[[#This Row],[Project ID]],'RBF Projects'!A:U,12,FALSE)),0)</f>
        <v>0</v>
      </c>
      <c r="N2141" s="95" t="s">
        <v>62</v>
      </c>
      <c r="P2141" s="76" t="s">
        <v>28</v>
      </c>
      <c r="Q2141" s="95" t="s">
        <v>1525</v>
      </c>
      <c r="R2141" s="76" t="s">
        <v>2571</v>
      </c>
    </row>
    <row r="2142" spans="1:18" x14ac:dyDescent="0.2">
      <c r="A2142" s="76" t="str">
        <f t="shared" si="5"/>
        <v>P173314</v>
      </c>
      <c r="B2142" s="76" t="str">
        <f t="shared" si="6"/>
        <v>Afghanistan</v>
      </c>
      <c r="C2142" s="76" t="str">
        <f t="shared" si="7"/>
        <v>AFR</v>
      </c>
      <c r="D2142" s="76" t="str">
        <f t="shared" si="8"/>
        <v>IPF/DLIs</v>
      </c>
      <c r="E2142" s="95" t="s">
        <v>102</v>
      </c>
      <c r="F2142" s="95" t="s">
        <v>3238</v>
      </c>
      <c r="G2142" s="95" t="s">
        <v>3278</v>
      </c>
      <c r="H2142" s="95" t="s">
        <v>75</v>
      </c>
      <c r="I2142" s="45" t="s">
        <v>14682</v>
      </c>
      <c r="J2142" s="95" t="str">
        <f>LEFT(DLILibrary[[#This Row],[DLI]], 3)</f>
        <v>PBC</v>
      </c>
      <c r="K2142" s="121">
        <v>3.9</v>
      </c>
      <c r="L2142" s="121">
        <f>IF(DLILibrary[[#This Row],[DLI/DLR]]="DLI",IF(J2143="DLR",0,DLILibrary[[#This Row],[Value of DLI (in mln)]]),DLILibrary[[#This Row],[Value of DLI (in mln)]])</f>
        <v>3.9</v>
      </c>
      <c r="M2142" s="239">
        <f>IF(DLILibrary[[#This Row],[DLI/DLR]]="DLI",DLILibrary[[#This Row],[Value of DLI (in mln)]]/(VLOOKUP(DLILibrary[[#This Row],[Project ID]],'RBF Projects'!A:U,12,FALSE)),0)</f>
        <v>0</v>
      </c>
      <c r="N2142" s="95" t="s">
        <v>62</v>
      </c>
      <c r="P2142" s="76" t="s">
        <v>28</v>
      </c>
      <c r="Q2142" t="s">
        <v>14690</v>
      </c>
      <c r="R2142" s="76" t="s">
        <v>62</v>
      </c>
    </row>
    <row r="2143" spans="1:18" x14ac:dyDescent="0.2">
      <c r="A2143" s="76" t="str">
        <f t="shared" si="5"/>
        <v>P173314</v>
      </c>
      <c r="B2143" s="76" t="str">
        <f t="shared" si="6"/>
        <v>Afghanistan</v>
      </c>
      <c r="C2143" s="76" t="str">
        <f t="shared" si="7"/>
        <v>AFR</v>
      </c>
      <c r="D2143" s="76" t="str">
        <f t="shared" si="8"/>
        <v>IPF/DLIs</v>
      </c>
      <c r="E2143" s="95" t="s">
        <v>102</v>
      </c>
      <c r="F2143" s="95" t="s">
        <v>3238</v>
      </c>
      <c r="G2143" s="95" t="s">
        <v>3278</v>
      </c>
      <c r="H2143" s="95" t="s">
        <v>75</v>
      </c>
      <c r="I2143" s="45" t="s">
        <v>14901</v>
      </c>
      <c r="J2143" s="95" t="str">
        <f>LEFT(DLILibrary[[#This Row],[DLI]], 3)</f>
        <v>PBC</v>
      </c>
      <c r="K2143" s="121">
        <v>2</v>
      </c>
      <c r="L2143" s="121">
        <f>IF(DLILibrary[[#This Row],[DLI/DLR]]="DLI",IF(J2144="DLR",0,DLILibrary[[#This Row],[Value of DLI (in mln)]]),DLILibrary[[#This Row],[Value of DLI (in mln)]])</f>
        <v>2</v>
      </c>
      <c r="M2143" s="239">
        <f>IF(DLILibrary[[#This Row],[DLI/DLR]]="DLI",DLILibrary[[#This Row],[Value of DLI (in mln)]]/(VLOOKUP(DLILibrary[[#This Row],[Project ID]],'RBF Projects'!A:U,12,FALSE)),0)</f>
        <v>0</v>
      </c>
      <c r="N2143" s="95" t="s">
        <v>62</v>
      </c>
      <c r="P2143" s="76" t="s">
        <v>28</v>
      </c>
      <c r="Q2143" t="s">
        <v>14690</v>
      </c>
      <c r="R2143" s="76" t="s">
        <v>62</v>
      </c>
    </row>
    <row r="2144" spans="1:18" x14ac:dyDescent="0.2">
      <c r="A2144" s="76" t="str">
        <f t="shared" si="5"/>
        <v>P173314</v>
      </c>
      <c r="B2144" s="76" t="str">
        <f t="shared" si="6"/>
        <v>Afghanistan</v>
      </c>
      <c r="C2144" s="76" t="str">
        <f t="shared" si="7"/>
        <v>AFR</v>
      </c>
      <c r="D2144" s="76" t="str">
        <f t="shared" si="8"/>
        <v>IPF/DLIs</v>
      </c>
      <c r="E2144" s="95" t="s">
        <v>102</v>
      </c>
      <c r="F2144" s="95" t="s">
        <v>3238</v>
      </c>
      <c r="G2144" s="95" t="s">
        <v>3278</v>
      </c>
      <c r="H2144" s="95" t="s">
        <v>75</v>
      </c>
      <c r="I2144" s="45" t="s">
        <v>14902</v>
      </c>
      <c r="J2144" s="95" t="str">
        <f>LEFT(DLILibrary[[#This Row],[DLI]], 3)</f>
        <v>PBC</v>
      </c>
      <c r="K2144" s="121">
        <v>1</v>
      </c>
      <c r="L2144" s="121">
        <f>IF(DLILibrary[[#This Row],[DLI/DLR]]="DLI",IF(J2145="DLR",0,DLILibrary[[#This Row],[Value of DLI (in mln)]]),DLILibrary[[#This Row],[Value of DLI (in mln)]])</f>
        <v>1</v>
      </c>
      <c r="M2144" s="239">
        <f>IF(DLILibrary[[#This Row],[DLI/DLR]]="DLI",DLILibrary[[#This Row],[Value of DLI (in mln)]]/(VLOOKUP(DLILibrary[[#This Row],[Project ID]],'RBF Projects'!A:U,12,FALSE)),0)</f>
        <v>0</v>
      </c>
      <c r="N2144" s="95" t="s">
        <v>62</v>
      </c>
      <c r="P2144" s="76" t="s">
        <v>28</v>
      </c>
      <c r="Q2144" t="s">
        <v>14690</v>
      </c>
      <c r="R2144" s="76" t="s">
        <v>62</v>
      </c>
    </row>
    <row r="2145" spans="1:18" x14ac:dyDescent="0.2">
      <c r="A2145" s="76" t="str">
        <f t="shared" si="5"/>
        <v>P173314</v>
      </c>
      <c r="B2145" s="76" t="str">
        <f t="shared" si="6"/>
        <v>Afghanistan</v>
      </c>
      <c r="C2145" s="76" t="str">
        <f t="shared" si="7"/>
        <v>AFR</v>
      </c>
      <c r="D2145" s="76" t="str">
        <f t="shared" si="8"/>
        <v>IPF/DLIs</v>
      </c>
      <c r="E2145" s="95" t="s">
        <v>102</v>
      </c>
      <c r="F2145" s="95" t="s">
        <v>3238</v>
      </c>
      <c r="G2145" s="95" t="s">
        <v>3278</v>
      </c>
      <c r="H2145" s="95" t="s">
        <v>75</v>
      </c>
      <c r="I2145" s="45" t="s">
        <v>14903</v>
      </c>
      <c r="J2145" s="95" t="str">
        <f>LEFT(DLILibrary[[#This Row],[DLI]], 3)</f>
        <v>PBC</v>
      </c>
      <c r="K2145" s="121">
        <v>0.6</v>
      </c>
      <c r="L2145" s="121">
        <f>IF(DLILibrary[[#This Row],[DLI/DLR]]="DLI",IF(J2146="DLR",0,DLILibrary[[#This Row],[Value of DLI (in mln)]]),DLILibrary[[#This Row],[Value of DLI (in mln)]])</f>
        <v>0.6</v>
      </c>
      <c r="M2145" s="239">
        <f>IF(DLILibrary[[#This Row],[DLI/DLR]]="DLI",DLILibrary[[#This Row],[Value of DLI (in mln)]]/(VLOOKUP(DLILibrary[[#This Row],[Project ID]],'RBF Projects'!A:U,12,FALSE)),0)</f>
        <v>0</v>
      </c>
      <c r="N2145" s="95" t="s">
        <v>62</v>
      </c>
      <c r="P2145" s="76" t="s">
        <v>28</v>
      </c>
      <c r="Q2145" t="s">
        <v>14690</v>
      </c>
      <c r="R2145" s="76" t="s">
        <v>62</v>
      </c>
    </row>
    <row r="2146" spans="1:18" x14ac:dyDescent="0.2">
      <c r="A2146" s="76" t="str">
        <f t="shared" si="5"/>
        <v>P173314</v>
      </c>
      <c r="B2146" s="76" t="str">
        <f t="shared" si="6"/>
        <v>Afghanistan</v>
      </c>
      <c r="C2146" s="76" t="str">
        <f t="shared" si="7"/>
        <v>AFR</v>
      </c>
      <c r="D2146" s="76" t="str">
        <f t="shared" si="8"/>
        <v>IPF/DLIs</v>
      </c>
      <c r="E2146" s="95" t="s">
        <v>102</v>
      </c>
      <c r="F2146" s="95" t="s">
        <v>3238</v>
      </c>
      <c r="G2146" s="95" t="s">
        <v>3278</v>
      </c>
      <c r="H2146" s="95" t="s">
        <v>75</v>
      </c>
      <c r="I2146" s="45" t="s">
        <v>14904</v>
      </c>
      <c r="J2146" s="95" t="str">
        <f>LEFT(DLILibrary[[#This Row],[DLI]], 3)</f>
        <v>PBC</v>
      </c>
      <c r="K2146" s="121">
        <v>0.3</v>
      </c>
      <c r="L2146" s="121">
        <f>IF(DLILibrary[[#This Row],[DLI/DLR]]="DLI",IF(J2147="DLR",0,DLILibrary[[#This Row],[Value of DLI (in mln)]]),DLILibrary[[#This Row],[Value of DLI (in mln)]])</f>
        <v>0.3</v>
      </c>
      <c r="M2146" s="239">
        <f>IF(DLILibrary[[#This Row],[DLI/DLR]]="DLI",DLILibrary[[#This Row],[Value of DLI (in mln)]]/(VLOOKUP(DLILibrary[[#This Row],[Project ID]],'RBF Projects'!A:U,12,FALSE)),0)</f>
        <v>0</v>
      </c>
      <c r="N2146" s="95" t="s">
        <v>62</v>
      </c>
      <c r="P2146" s="76" t="s">
        <v>28</v>
      </c>
      <c r="Q2146" t="s">
        <v>14690</v>
      </c>
      <c r="R2146" s="76" t="s">
        <v>62</v>
      </c>
    </row>
    <row r="2147" spans="1:18" x14ac:dyDescent="0.2">
      <c r="A2147" s="76" t="str">
        <f t="shared" si="5"/>
        <v>P173314</v>
      </c>
      <c r="B2147" s="76" t="str">
        <f t="shared" si="6"/>
        <v>Afghanistan</v>
      </c>
      <c r="C2147" s="76" t="str">
        <f t="shared" si="7"/>
        <v>AFR</v>
      </c>
      <c r="D2147" s="76" t="str">
        <f t="shared" si="8"/>
        <v>IPF/DLIs</v>
      </c>
      <c r="E2147" s="95" t="s">
        <v>102</v>
      </c>
      <c r="F2147" s="95" t="s">
        <v>3238</v>
      </c>
      <c r="G2147" s="95" t="s">
        <v>3278</v>
      </c>
      <c r="H2147" s="95" t="s">
        <v>75</v>
      </c>
      <c r="I2147" s="45" t="s">
        <v>14683</v>
      </c>
      <c r="J2147" s="95" t="str">
        <f>LEFT(DLILibrary[[#This Row],[DLI]], 3)</f>
        <v>PBC</v>
      </c>
      <c r="K2147" s="121">
        <v>3.8</v>
      </c>
      <c r="L2147" s="121">
        <f>IF(DLILibrary[[#This Row],[DLI/DLR]]="DLI",IF(J2148="DLR",0,DLILibrary[[#This Row],[Value of DLI (in mln)]]),DLILibrary[[#This Row],[Value of DLI (in mln)]])</f>
        <v>3.8</v>
      </c>
      <c r="M2147" s="239">
        <f>IF(DLILibrary[[#This Row],[DLI/DLR]]="DLI",DLILibrary[[#This Row],[Value of DLI (in mln)]]/(VLOOKUP(DLILibrary[[#This Row],[Project ID]],'RBF Projects'!A:U,12,FALSE)),0)</f>
        <v>0</v>
      </c>
      <c r="N2147" s="95" t="s">
        <v>62</v>
      </c>
      <c r="P2147" s="76" t="s">
        <v>28</v>
      </c>
      <c r="Q2147" s="95" t="s">
        <v>1527</v>
      </c>
      <c r="R2147" s="76" t="s">
        <v>62</v>
      </c>
    </row>
    <row r="2148" spans="1:18" x14ac:dyDescent="0.2">
      <c r="A2148" s="76" t="str">
        <f t="shared" si="5"/>
        <v>P173314</v>
      </c>
      <c r="B2148" s="76" t="str">
        <f t="shared" si="6"/>
        <v>Afghanistan</v>
      </c>
      <c r="C2148" s="76" t="str">
        <f t="shared" si="7"/>
        <v>AFR</v>
      </c>
      <c r="D2148" s="76" t="str">
        <f t="shared" si="8"/>
        <v>IPF/DLIs</v>
      </c>
      <c r="E2148" s="95" t="s">
        <v>102</v>
      </c>
      <c r="F2148" s="95" t="s">
        <v>3238</v>
      </c>
      <c r="G2148" s="95" t="s">
        <v>3278</v>
      </c>
      <c r="H2148" s="95" t="s">
        <v>75</v>
      </c>
      <c r="I2148" s="45" t="s">
        <v>14905</v>
      </c>
      <c r="J2148" s="95" t="str">
        <f>LEFT(DLILibrary[[#This Row],[DLI]], 3)</f>
        <v>PBC</v>
      </c>
      <c r="K2148" s="121">
        <v>2</v>
      </c>
      <c r="L2148" s="121">
        <f>IF(DLILibrary[[#This Row],[DLI/DLR]]="DLI",IF(J2149="DLR",0,DLILibrary[[#This Row],[Value of DLI (in mln)]]),DLILibrary[[#This Row],[Value of DLI (in mln)]])</f>
        <v>2</v>
      </c>
      <c r="M2148" s="239">
        <f>IF(DLILibrary[[#This Row],[DLI/DLR]]="DLI",DLILibrary[[#This Row],[Value of DLI (in mln)]]/(VLOOKUP(DLILibrary[[#This Row],[Project ID]],'RBF Projects'!A:U,12,FALSE)),0)</f>
        <v>0</v>
      </c>
      <c r="N2148" s="95" t="s">
        <v>62</v>
      </c>
      <c r="P2148" s="76" t="s">
        <v>28</v>
      </c>
      <c r="Q2148" s="95" t="s">
        <v>1527</v>
      </c>
      <c r="R2148" s="76" t="s">
        <v>62</v>
      </c>
    </row>
    <row r="2149" spans="1:18" x14ac:dyDescent="0.2">
      <c r="A2149" s="76" t="str">
        <f t="shared" si="5"/>
        <v>P173314</v>
      </c>
      <c r="B2149" s="76" t="str">
        <f t="shared" si="6"/>
        <v>Afghanistan</v>
      </c>
      <c r="C2149" s="76" t="str">
        <f t="shared" si="7"/>
        <v>AFR</v>
      </c>
      <c r="D2149" s="76" t="str">
        <f t="shared" si="8"/>
        <v>IPF/DLIs</v>
      </c>
      <c r="E2149" s="95" t="s">
        <v>102</v>
      </c>
      <c r="F2149" s="95" t="s">
        <v>3238</v>
      </c>
      <c r="G2149" s="95" t="s">
        <v>3278</v>
      </c>
      <c r="H2149" s="95" t="s">
        <v>75</v>
      </c>
      <c r="I2149" s="45" t="s">
        <v>14906</v>
      </c>
      <c r="J2149" s="95" t="str">
        <f>LEFT(DLILibrary[[#This Row],[DLI]], 3)</f>
        <v>PBC</v>
      </c>
      <c r="K2149" s="121">
        <v>1</v>
      </c>
      <c r="L2149" s="121">
        <f>IF(DLILibrary[[#This Row],[DLI/DLR]]="DLI",IF(J2150="DLR",0,DLILibrary[[#This Row],[Value of DLI (in mln)]]),DLILibrary[[#This Row],[Value of DLI (in mln)]])</f>
        <v>1</v>
      </c>
      <c r="M2149" s="239">
        <f>IF(DLILibrary[[#This Row],[DLI/DLR]]="DLI",DLILibrary[[#This Row],[Value of DLI (in mln)]]/(VLOOKUP(DLILibrary[[#This Row],[Project ID]],'RBF Projects'!A:U,12,FALSE)),0)</f>
        <v>0</v>
      </c>
      <c r="N2149" s="95" t="s">
        <v>62</v>
      </c>
      <c r="P2149" s="76" t="s">
        <v>28</v>
      </c>
      <c r="Q2149" s="95" t="s">
        <v>1527</v>
      </c>
      <c r="R2149" s="76" t="s">
        <v>62</v>
      </c>
    </row>
    <row r="2150" spans="1:18" x14ac:dyDescent="0.2">
      <c r="A2150" s="76" t="str">
        <f t="shared" si="5"/>
        <v>P173314</v>
      </c>
      <c r="B2150" s="76" t="str">
        <f t="shared" si="6"/>
        <v>Afghanistan</v>
      </c>
      <c r="C2150" s="76" t="str">
        <f t="shared" si="7"/>
        <v>AFR</v>
      </c>
      <c r="D2150" s="76" t="str">
        <f t="shared" si="8"/>
        <v>IPF/DLIs</v>
      </c>
      <c r="E2150" s="95" t="s">
        <v>102</v>
      </c>
      <c r="F2150" s="95" t="s">
        <v>3238</v>
      </c>
      <c r="G2150" s="95" t="s">
        <v>3278</v>
      </c>
      <c r="H2150" s="95" t="s">
        <v>75</v>
      </c>
      <c r="I2150" s="45" t="s">
        <v>14907</v>
      </c>
      <c r="J2150" s="95" t="str">
        <f>LEFT(DLILibrary[[#This Row],[DLI]], 3)</f>
        <v>PBC</v>
      </c>
      <c r="K2150" s="121">
        <v>0.4</v>
      </c>
      <c r="L2150" s="121">
        <f>IF(DLILibrary[[#This Row],[DLI/DLR]]="DLI",IF(J2151="DLR",0,DLILibrary[[#This Row],[Value of DLI (in mln)]]),DLILibrary[[#This Row],[Value of DLI (in mln)]])</f>
        <v>0.4</v>
      </c>
      <c r="M2150" s="239">
        <f>IF(DLILibrary[[#This Row],[DLI/DLR]]="DLI",DLILibrary[[#This Row],[Value of DLI (in mln)]]/(VLOOKUP(DLILibrary[[#This Row],[Project ID]],'RBF Projects'!A:U,12,FALSE)),0)</f>
        <v>0</v>
      </c>
      <c r="N2150" s="95" t="s">
        <v>62</v>
      </c>
      <c r="P2150" s="76" t="s">
        <v>28</v>
      </c>
      <c r="Q2150" s="95" t="s">
        <v>1527</v>
      </c>
      <c r="R2150" s="76" t="s">
        <v>62</v>
      </c>
    </row>
    <row r="2151" spans="1:18" x14ac:dyDescent="0.2">
      <c r="A2151" s="76" t="str">
        <f t="shared" si="5"/>
        <v>P173314</v>
      </c>
      <c r="B2151" s="76" t="str">
        <f t="shared" si="6"/>
        <v>Afghanistan</v>
      </c>
      <c r="C2151" s="76" t="str">
        <f t="shared" si="7"/>
        <v>AFR</v>
      </c>
      <c r="D2151" s="76" t="str">
        <f t="shared" si="8"/>
        <v>IPF/DLIs</v>
      </c>
      <c r="E2151" s="95" t="s">
        <v>102</v>
      </c>
      <c r="F2151" s="95" t="s">
        <v>3238</v>
      </c>
      <c r="G2151" s="95" t="s">
        <v>3278</v>
      </c>
      <c r="H2151" s="95" t="s">
        <v>75</v>
      </c>
      <c r="I2151" s="45" t="s">
        <v>14908</v>
      </c>
      <c r="J2151" s="95" t="str">
        <f>LEFT(DLILibrary[[#This Row],[DLI]], 3)</f>
        <v>PBC</v>
      </c>
      <c r="K2151" s="121">
        <v>0.4</v>
      </c>
      <c r="L2151" s="121">
        <f>IF(DLILibrary[[#This Row],[DLI/DLR]]="DLI",IF(J2152="DLR",0,DLILibrary[[#This Row],[Value of DLI (in mln)]]),DLILibrary[[#This Row],[Value of DLI (in mln)]])</f>
        <v>0.4</v>
      </c>
      <c r="M2151" s="239">
        <f>IF(DLILibrary[[#This Row],[DLI/DLR]]="DLI",DLILibrary[[#This Row],[Value of DLI (in mln)]]/(VLOOKUP(DLILibrary[[#This Row],[Project ID]],'RBF Projects'!A:U,12,FALSE)),0)</f>
        <v>0</v>
      </c>
      <c r="N2151" s="95" t="s">
        <v>62</v>
      </c>
      <c r="P2151" s="76" t="s">
        <v>28</v>
      </c>
      <c r="Q2151" s="95" t="s">
        <v>1527</v>
      </c>
      <c r="R2151" s="76" t="s">
        <v>62</v>
      </c>
    </row>
    <row r="2152" spans="1:18" x14ac:dyDescent="0.2">
      <c r="A2152" s="76" t="str">
        <f t="shared" si="5"/>
        <v>P173314</v>
      </c>
      <c r="B2152" s="76" t="str">
        <f t="shared" si="6"/>
        <v>Afghanistan</v>
      </c>
      <c r="C2152" s="76" t="str">
        <f t="shared" si="7"/>
        <v>AFR</v>
      </c>
      <c r="D2152" s="76" t="str">
        <f t="shared" si="8"/>
        <v>IPF/DLIs</v>
      </c>
      <c r="E2152" s="95" t="s">
        <v>102</v>
      </c>
      <c r="F2152" s="95" t="s">
        <v>2810</v>
      </c>
      <c r="G2152" s="95" t="s">
        <v>2819</v>
      </c>
      <c r="H2152" s="95" t="s">
        <v>74</v>
      </c>
      <c r="I2152" s="45" t="s">
        <v>14684</v>
      </c>
      <c r="J2152" s="95" t="str">
        <f>LEFT(DLILibrary[[#This Row],[DLI]], 3)</f>
        <v>PBC</v>
      </c>
      <c r="K2152" s="121">
        <v>5.5</v>
      </c>
      <c r="L2152" s="121">
        <f>IF(DLILibrary[[#This Row],[DLI/DLR]]="DLI",IF(J2153="DLR",0,DLILibrary[[#This Row],[Value of DLI (in mln)]]),DLILibrary[[#This Row],[Value of DLI (in mln)]])</f>
        <v>5.5</v>
      </c>
      <c r="M2152" s="239">
        <f>IF(DLILibrary[[#This Row],[DLI/DLR]]="DLI",DLILibrary[[#This Row],[Value of DLI (in mln)]]/(VLOOKUP(DLILibrary[[#This Row],[Project ID]],'RBF Projects'!A:U,12,FALSE)),0)</f>
        <v>0</v>
      </c>
      <c r="N2152" s="95" t="s">
        <v>62</v>
      </c>
      <c r="P2152" s="76" t="s">
        <v>28</v>
      </c>
      <c r="Q2152" s="95" t="s">
        <v>14689</v>
      </c>
      <c r="R2152" s="76" t="s">
        <v>62</v>
      </c>
    </row>
    <row r="2153" spans="1:18" x14ac:dyDescent="0.2">
      <c r="A2153" s="76" t="str">
        <f t="shared" si="5"/>
        <v>P173314</v>
      </c>
      <c r="B2153" s="76" t="str">
        <f t="shared" si="6"/>
        <v>Afghanistan</v>
      </c>
      <c r="C2153" s="76" t="str">
        <f t="shared" si="7"/>
        <v>AFR</v>
      </c>
      <c r="D2153" s="76" t="str">
        <f t="shared" si="8"/>
        <v>IPF/DLIs</v>
      </c>
      <c r="E2153" s="95" t="s">
        <v>102</v>
      </c>
      <c r="F2153" s="95" t="s">
        <v>2810</v>
      </c>
      <c r="G2153" s="95" t="s">
        <v>2819</v>
      </c>
      <c r="H2153" s="95" t="s">
        <v>74</v>
      </c>
      <c r="I2153" s="45" t="s">
        <v>14909</v>
      </c>
      <c r="J2153" s="95" t="str">
        <f>LEFT(DLILibrary[[#This Row],[DLI]], 3)</f>
        <v>PBC</v>
      </c>
      <c r="K2153" s="121">
        <v>2</v>
      </c>
      <c r="L2153" s="121">
        <f>IF(DLILibrary[[#This Row],[DLI/DLR]]="DLI",IF(J2154="DLR",0,DLILibrary[[#This Row],[Value of DLI (in mln)]]),DLILibrary[[#This Row],[Value of DLI (in mln)]])</f>
        <v>2</v>
      </c>
      <c r="M2153" s="239">
        <f>IF(DLILibrary[[#This Row],[DLI/DLR]]="DLI",DLILibrary[[#This Row],[Value of DLI (in mln)]]/(VLOOKUP(DLILibrary[[#This Row],[Project ID]],'RBF Projects'!A:U,12,FALSE)),0)</f>
        <v>0</v>
      </c>
      <c r="N2153" s="95" t="s">
        <v>62</v>
      </c>
      <c r="P2153" s="76" t="s">
        <v>28</v>
      </c>
      <c r="Q2153" s="95" t="s">
        <v>14689</v>
      </c>
      <c r="R2153" s="76" t="s">
        <v>62</v>
      </c>
    </row>
    <row r="2154" spans="1:18" x14ac:dyDescent="0.2">
      <c r="A2154" s="76" t="str">
        <f t="shared" si="5"/>
        <v>P173314</v>
      </c>
      <c r="B2154" s="76" t="str">
        <f t="shared" si="6"/>
        <v>Afghanistan</v>
      </c>
      <c r="C2154" s="76" t="str">
        <f t="shared" si="7"/>
        <v>AFR</v>
      </c>
      <c r="D2154" s="76" t="str">
        <f t="shared" si="8"/>
        <v>IPF/DLIs</v>
      </c>
      <c r="E2154" s="95" t="s">
        <v>102</v>
      </c>
      <c r="F2154" s="95" t="s">
        <v>2810</v>
      </c>
      <c r="G2154" s="95" t="s">
        <v>2819</v>
      </c>
      <c r="H2154" s="95" t="s">
        <v>74</v>
      </c>
      <c r="I2154" s="45" t="s">
        <v>14910</v>
      </c>
      <c r="J2154" s="95" t="str">
        <f>LEFT(DLILibrary[[#This Row],[DLI]], 3)</f>
        <v>PBC</v>
      </c>
      <c r="K2154" s="121">
        <v>3</v>
      </c>
      <c r="L2154" s="121">
        <f>IF(DLILibrary[[#This Row],[DLI/DLR]]="DLI",IF(J2155="DLR",0,DLILibrary[[#This Row],[Value of DLI (in mln)]]),DLILibrary[[#This Row],[Value of DLI (in mln)]])</f>
        <v>3</v>
      </c>
      <c r="M2154" s="239">
        <f>IF(DLILibrary[[#This Row],[DLI/DLR]]="DLI",DLILibrary[[#This Row],[Value of DLI (in mln)]]/(VLOOKUP(DLILibrary[[#This Row],[Project ID]],'RBF Projects'!A:U,12,FALSE)),0)</f>
        <v>0</v>
      </c>
      <c r="N2154" s="95" t="s">
        <v>62</v>
      </c>
      <c r="P2154" s="76" t="s">
        <v>28</v>
      </c>
      <c r="Q2154" s="95" t="s">
        <v>14689</v>
      </c>
      <c r="R2154" s="76" t="s">
        <v>62</v>
      </c>
    </row>
    <row r="2155" spans="1:18" x14ac:dyDescent="0.2">
      <c r="A2155" s="76" t="str">
        <f t="shared" si="5"/>
        <v>P173314</v>
      </c>
      <c r="B2155" s="76" t="str">
        <f t="shared" si="6"/>
        <v>Afghanistan</v>
      </c>
      <c r="C2155" s="76" t="str">
        <f t="shared" si="7"/>
        <v>AFR</v>
      </c>
      <c r="D2155" s="76" t="str">
        <f t="shared" si="8"/>
        <v>IPF/DLIs</v>
      </c>
      <c r="E2155" s="95" t="s">
        <v>102</v>
      </c>
      <c r="F2155" s="95" t="s">
        <v>2810</v>
      </c>
      <c r="G2155" s="95" t="s">
        <v>2819</v>
      </c>
      <c r="H2155" s="95" t="s">
        <v>74</v>
      </c>
      <c r="I2155" s="45" t="s">
        <v>14911</v>
      </c>
      <c r="J2155" s="95" t="str">
        <f>LEFT(DLILibrary[[#This Row],[DLI]], 3)</f>
        <v>PBC</v>
      </c>
      <c r="K2155" s="121">
        <v>0.5</v>
      </c>
      <c r="L2155" s="121">
        <f>IF(DLILibrary[[#This Row],[DLI/DLR]]="DLI",IF(J2156="DLR",0,DLILibrary[[#This Row],[Value of DLI (in mln)]]),DLILibrary[[#This Row],[Value of DLI (in mln)]])</f>
        <v>0.5</v>
      </c>
      <c r="M2155" s="239">
        <f>IF(DLILibrary[[#This Row],[DLI/DLR]]="DLI",DLILibrary[[#This Row],[Value of DLI (in mln)]]/(VLOOKUP(DLILibrary[[#This Row],[Project ID]],'RBF Projects'!A:U,12,FALSE)),0)</f>
        <v>0</v>
      </c>
      <c r="N2155" s="95" t="s">
        <v>62</v>
      </c>
      <c r="P2155" s="76" t="s">
        <v>28</v>
      </c>
      <c r="Q2155" s="95" t="s">
        <v>14689</v>
      </c>
      <c r="R2155" s="76" t="s">
        <v>62</v>
      </c>
    </row>
    <row r="2156" spans="1:18" x14ac:dyDescent="0.2">
      <c r="A2156" s="76" t="str">
        <f t="shared" si="5"/>
        <v>P173314</v>
      </c>
      <c r="B2156" s="76" t="str">
        <f t="shared" si="6"/>
        <v>Afghanistan</v>
      </c>
      <c r="C2156" s="76" t="str">
        <f t="shared" si="7"/>
        <v>AFR</v>
      </c>
      <c r="D2156" s="76" t="str">
        <f t="shared" si="8"/>
        <v>IPF/DLIs</v>
      </c>
      <c r="E2156" s="95" t="s">
        <v>102</v>
      </c>
      <c r="F2156" s="95" t="s">
        <v>2810</v>
      </c>
      <c r="G2156" s="95" t="s">
        <v>2817</v>
      </c>
      <c r="H2156" s="95" t="s">
        <v>74</v>
      </c>
      <c r="I2156" s="45" t="s">
        <v>14685</v>
      </c>
      <c r="J2156" s="95" t="str">
        <f>LEFT(DLILibrary[[#This Row],[DLI]], 3)</f>
        <v>PBC</v>
      </c>
      <c r="K2156" s="121">
        <v>1</v>
      </c>
      <c r="L2156" s="121">
        <f>IF(DLILibrary[[#This Row],[DLI/DLR]]="DLI",IF(J2157="DLR",0,DLILibrary[[#This Row],[Value of DLI (in mln)]]),DLILibrary[[#This Row],[Value of DLI (in mln)]])</f>
        <v>1</v>
      </c>
      <c r="M2156" s="239">
        <f>IF(DLILibrary[[#This Row],[DLI/DLR]]="DLI",DLILibrary[[#This Row],[Value of DLI (in mln)]]/(VLOOKUP(DLILibrary[[#This Row],[Project ID]],'RBF Projects'!A:U,12,FALSE)),0)</f>
        <v>0</v>
      </c>
      <c r="N2156" s="95" t="s">
        <v>62</v>
      </c>
      <c r="P2156" s="76" t="s">
        <v>28</v>
      </c>
      <c r="Q2156" t="s">
        <v>14688</v>
      </c>
      <c r="R2156" s="76" t="s">
        <v>62</v>
      </c>
    </row>
    <row r="2157" spans="1:18" x14ac:dyDescent="0.2">
      <c r="A2157" s="76" t="str">
        <f t="shared" si="5"/>
        <v>P173314</v>
      </c>
      <c r="B2157" s="76" t="str">
        <f t="shared" si="6"/>
        <v>Afghanistan</v>
      </c>
      <c r="C2157" s="76" t="str">
        <f t="shared" si="7"/>
        <v>AFR</v>
      </c>
      <c r="D2157" s="76" t="str">
        <f t="shared" si="8"/>
        <v>IPF/DLIs</v>
      </c>
      <c r="E2157" s="95" t="s">
        <v>102</v>
      </c>
      <c r="F2157" s="95" t="s">
        <v>2810</v>
      </c>
      <c r="G2157" s="95" t="s">
        <v>2817</v>
      </c>
      <c r="H2157" s="95" t="s">
        <v>74</v>
      </c>
      <c r="I2157" s="45" t="s">
        <v>14912</v>
      </c>
      <c r="J2157" s="95" t="str">
        <f>LEFT(DLILibrary[[#This Row],[DLI]], 3)</f>
        <v>PBC</v>
      </c>
      <c r="K2157" s="121">
        <v>0.5</v>
      </c>
      <c r="L2157" s="121">
        <f>IF(DLILibrary[[#This Row],[DLI/DLR]]="DLI",IF(J2158="DLR",0,DLILibrary[[#This Row],[Value of DLI (in mln)]]),DLILibrary[[#This Row],[Value of DLI (in mln)]])</f>
        <v>0.5</v>
      </c>
      <c r="M2157" s="239">
        <f>IF(DLILibrary[[#This Row],[DLI/DLR]]="DLI",DLILibrary[[#This Row],[Value of DLI (in mln)]]/(VLOOKUP(DLILibrary[[#This Row],[Project ID]],'RBF Projects'!A:U,12,FALSE)),0)</f>
        <v>0</v>
      </c>
      <c r="N2157" s="95" t="s">
        <v>62</v>
      </c>
      <c r="P2157" s="76" t="s">
        <v>28</v>
      </c>
      <c r="Q2157" t="s">
        <v>14688</v>
      </c>
      <c r="R2157" s="76" t="s">
        <v>62</v>
      </c>
    </row>
    <row r="2158" spans="1:18" x14ac:dyDescent="0.2">
      <c r="A2158" s="76" t="str">
        <f t="shared" si="5"/>
        <v>P173314</v>
      </c>
      <c r="B2158" s="76" t="str">
        <f t="shared" si="6"/>
        <v>Afghanistan</v>
      </c>
      <c r="C2158" s="76" t="str">
        <f t="shared" si="7"/>
        <v>AFR</v>
      </c>
      <c r="D2158" s="76" t="str">
        <f t="shared" si="8"/>
        <v>IPF/DLIs</v>
      </c>
      <c r="E2158" s="95" t="s">
        <v>102</v>
      </c>
      <c r="F2158" s="95" t="s">
        <v>2810</v>
      </c>
      <c r="G2158" s="95" t="s">
        <v>2817</v>
      </c>
      <c r="H2158" s="95" t="s">
        <v>74</v>
      </c>
      <c r="I2158" s="45" t="s">
        <v>14913</v>
      </c>
      <c r="J2158" s="95" t="str">
        <f>LEFT(DLILibrary[[#This Row],[DLI]], 3)</f>
        <v>PBC</v>
      </c>
      <c r="K2158" s="121">
        <v>0.5</v>
      </c>
      <c r="L2158" s="121">
        <f>IF(DLILibrary[[#This Row],[DLI/DLR]]="DLI",IF(J2159="DLR",0,DLILibrary[[#This Row],[Value of DLI (in mln)]]),DLILibrary[[#This Row],[Value of DLI (in mln)]])</f>
        <v>0.5</v>
      </c>
      <c r="M2158" s="239">
        <f>IF(DLILibrary[[#This Row],[DLI/DLR]]="DLI",DLILibrary[[#This Row],[Value of DLI (in mln)]]/(VLOOKUP(DLILibrary[[#This Row],[Project ID]],'RBF Projects'!A:U,12,FALSE)),0)</f>
        <v>0</v>
      </c>
      <c r="N2158" s="95" t="s">
        <v>62</v>
      </c>
      <c r="P2158" s="76" t="s">
        <v>28</v>
      </c>
      <c r="Q2158" t="s">
        <v>14688</v>
      </c>
      <c r="R2158" s="76" t="s">
        <v>62</v>
      </c>
    </row>
    <row r="2159" spans="1:18" x14ac:dyDescent="0.2">
      <c r="A2159" s="76" t="str">
        <f t="shared" si="5"/>
        <v>P173314</v>
      </c>
      <c r="B2159" s="76" t="str">
        <f t="shared" si="6"/>
        <v>Afghanistan</v>
      </c>
      <c r="C2159" s="76" t="str">
        <f t="shared" si="7"/>
        <v>AFR</v>
      </c>
      <c r="D2159" s="76" t="str">
        <f t="shared" si="8"/>
        <v>IPF/DLIs</v>
      </c>
      <c r="E2159" s="95" t="s">
        <v>102</v>
      </c>
      <c r="F2159" s="95" t="s">
        <v>3230</v>
      </c>
      <c r="G2159" s="95" t="s">
        <v>49</v>
      </c>
      <c r="H2159" s="95" t="s">
        <v>78</v>
      </c>
      <c r="I2159" s="45" t="s">
        <v>14686</v>
      </c>
      <c r="J2159" s="95" t="str">
        <f>LEFT(DLILibrary[[#This Row],[DLI]], 3)</f>
        <v>PBC</v>
      </c>
      <c r="K2159" s="121">
        <v>1</v>
      </c>
      <c r="L2159" s="121">
        <f>IF(DLILibrary[[#This Row],[DLI/DLR]]="DLI",IF(J2160="DLR",0,DLILibrary[[#This Row],[Value of DLI (in mln)]]),DLILibrary[[#This Row],[Value of DLI (in mln)]])</f>
        <v>1</v>
      </c>
      <c r="M2159" s="239">
        <f>IF(DLILibrary[[#This Row],[DLI/DLR]]="DLI",DLILibrary[[#This Row],[Value of DLI (in mln)]]/(VLOOKUP(DLILibrary[[#This Row],[Project ID]],'RBF Projects'!A:U,12,FALSE)),0)</f>
        <v>0</v>
      </c>
      <c r="N2159" s="95" t="s">
        <v>62</v>
      </c>
      <c r="P2159" s="76" t="s">
        <v>28</v>
      </c>
      <c r="Q2159" t="s">
        <v>14687</v>
      </c>
      <c r="R2159" s="76" t="s">
        <v>62</v>
      </c>
    </row>
    <row r="2160" spans="1:18" x14ac:dyDescent="0.2">
      <c r="A2160" s="76" t="str">
        <f t="shared" si="5"/>
        <v>P173314</v>
      </c>
      <c r="B2160" s="76" t="str">
        <f t="shared" si="6"/>
        <v>Afghanistan</v>
      </c>
      <c r="C2160" s="76" t="str">
        <f t="shared" si="7"/>
        <v>AFR</v>
      </c>
      <c r="D2160" s="76" t="str">
        <f t="shared" si="8"/>
        <v>IPF/DLIs</v>
      </c>
      <c r="E2160" s="95" t="s">
        <v>102</v>
      </c>
      <c r="F2160" s="95" t="s">
        <v>3230</v>
      </c>
      <c r="G2160" s="95" t="s">
        <v>49</v>
      </c>
      <c r="H2160" s="95" t="s">
        <v>78</v>
      </c>
      <c r="I2160" s="45" t="s">
        <v>14914</v>
      </c>
      <c r="J2160" s="95" t="str">
        <f>LEFT(DLILibrary[[#This Row],[DLI]], 3)</f>
        <v>PBC</v>
      </c>
      <c r="K2160" s="121">
        <v>0.5</v>
      </c>
      <c r="L2160" s="121">
        <f>IF(DLILibrary[[#This Row],[DLI/DLR]]="DLI",IF(J2161="DLR",0,DLILibrary[[#This Row],[Value of DLI (in mln)]]),DLILibrary[[#This Row],[Value of DLI (in mln)]])</f>
        <v>0.5</v>
      </c>
      <c r="M2160" s="239">
        <f>IF(DLILibrary[[#This Row],[DLI/DLR]]="DLI",DLILibrary[[#This Row],[Value of DLI (in mln)]]/(VLOOKUP(DLILibrary[[#This Row],[Project ID]],'RBF Projects'!A:U,12,FALSE)),0)</f>
        <v>0</v>
      </c>
      <c r="N2160" s="95" t="s">
        <v>62</v>
      </c>
      <c r="P2160" s="76" t="s">
        <v>28</v>
      </c>
      <c r="Q2160" t="s">
        <v>14687</v>
      </c>
      <c r="R2160" s="76" t="s">
        <v>62</v>
      </c>
    </row>
    <row r="2161" spans="1:18" x14ac:dyDescent="0.2">
      <c r="A2161" s="76" t="str">
        <f t="shared" si="5"/>
        <v>P173314</v>
      </c>
      <c r="B2161" s="76" t="str">
        <f t="shared" si="6"/>
        <v>Afghanistan</v>
      </c>
      <c r="C2161" s="76" t="str">
        <f t="shared" si="7"/>
        <v>AFR</v>
      </c>
      <c r="D2161" s="76" t="str">
        <f t="shared" si="8"/>
        <v>IPF/DLIs</v>
      </c>
      <c r="E2161" s="95" t="s">
        <v>102</v>
      </c>
      <c r="F2161" s="95" t="s">
        <v>3230</v>
      </c>
      <c r="G2161" s="95" t="s">
        <v>49</v>
      </c>
      <c r="H2161" s="95" t="s">
        <v>78</v>
      </c>
      <c r="I2161" s="45" t="s">
        <v>14915</v>
      </c>
      <c r="J2161" s="95" t="str">
        <f>LEFT(DLILibrary[[#This Row],[DLI]], 3)</f>
        <v>PBC</v>
      </c>
      <c r="K2161" s="121">
        <v>0.5</v>
      </c>
      <c r="L2161" s="121">
        <f>IF(DLILibrary[[#This Row],[DLI/DLR]]="DLI",IF(J2162="DLR",0,DLILibrary[[#This Row],[Value of DLI (in mln)]]),DLILibrary[[#This Row],[Value of DLI (in mln)]])</f>
        <v>0.5</v>
      </c>
      <c r="M2161" s="239">
        <f>IF(DLILibrary[[#This Row],[DLI/DLR]]="DLI",DLILibrary[[#This Row],[Value of DLI (in mln)]]/(VLOOKUP(DLILibrary[[#This Row],[Project ID]],'RBF Projects'!A:U,12,FALSE)),0)</f>
        <v>0</v>
      </c>
      <c r="N2161" s="95" t="s">
        <v>62</v>
      </c>
      <c r="P2161" s="76" t="s">
        <v>28</v>
      </c>
      <c r="Q2161" t="s">
        <v>14687</v>
      </c>
      <c r="R2161" s="76" t="s">
        <v>62</v>
      </c>
    </row>
    <row r="2162" spans="1:18" s="78" customFormat="1" ht="16" x14ac:dyDescent="0.2">
      <c r="A2162" s="77" t="s">
        <v>14694</v>
      </c>
      <c r="B2162" s="78" t="s">
        <v>14695</v>
      </c>
      <c r="C2162" s="151" t="s">
        <v>19</v>
      </c>
      <c r="D2162" s="77" t="s">
        <v>59</v>
      </c>
      <c r="E2162" s="78" t="s">
        <v>36</v>
      </c>
      <c r="F2162" s="78" t="s">
        <v>3238</v>
      </c>
      <c r="G2162" s="78" t="s">
        <v>3243</v>
      </c>
      <c r="H2162" s="78" t="s">
        <v>78</v>
      </c>
      <c r="I2162" s="129" t="s">
        <v>14696</v>
      </c>
      <c r="J2162" s="130" t="str">
        <f>LEFT(DLILibrary[[#This Row],[DLI]], 3)</f>
        <v>PBC</v>
      </c>
      <c r="K2162" s="131">
        <v>4.5</v>
      </c>
      <c r="L2162" s="169">
        <f>IF(DLILibrary[[#This Row],[DLI/DLR]]="DLI",IF(J2163="DLR",0,DLILibrary[[#This Row],[Value of DLI (in mln)]]),DLILibrary[[#This Row],[Value of DLI (in mln)]])</f>
        <v>4.5</v>
      </c>
      <c r="M2162" s="239">
        <f>IF(DLILibrary[[#This Row],[DLI/DLR]]="DLI",DLILibrary[[#This Row],[Value of DLI (in mln)]]/(VLOOKUP(DLILibrary[[#This Row],[Project ID]],'RBF Projects'!A:U,12,FALSE)),0)</f>
        <v>0</v>
      </c>
      <c r="N2162" s="78" t="s">
        <v>61</v>
      </c>
      <c r="O2162" s="164"/>
      <c r="P2162" s="76" t="s">
        <v>27</v>
      </c>
      <c r="Q2162" t="s">
        <v>14703</v>
      </c>
      <c r="R2162" s="76"/>
    </row>
    <row r="2163" spans="1:18" x14ac:dyDescent="0.2">
      <c r="A2163" s="76" t="s">
        <v>14694</v>
      </c>
      <c r="B2163" s="76" t="s">
        <v>14695</v>
      </c>
      <c r="C2163" s="76" t="s">
        <v>19</v>
      </c>
      <c r="D2163" s="76" t="s">
        <v>59</v>
      </c>
      <c r="E2163" s="95" t="s">
        <v>36</v>
      </c>
      <c r="F2163" s="95" t="s">
        <v>3238</v>
      </c>
      <c r="G2163" s="95" t="s">
        <v>3243</v>
      </c>
      <c r="H2163" s="95" t="s">
        <v>78</v>
      </c>
      <c r="I2163" s="45" t="s">
        <v>14916</v>
      </c>
      <c r="J2163" s="95" t="str">
        <f>LEFT(DLILibrary[[#This Row],[DLI]], 3)</f>
        <v>PBC</v>
      </c>
      <c r="K2163" s="121">
        <v>1.1000000000000001</v>
      </c>
      <c r="L2163" s="121">
        <f>IF(DLILibrary[[#This Row],[DLI/DLR]]="DLI",IF(J2164="DLR",0,DLILibrary[[#This Row],[Value of DLI (in mln)]]),DLILibrary[[#This Row],[Value of DLI (in mln)]])</f>
        <v>1.1000000000000001</v>
      </c>
      <c r="M2163" s="239">
        <f>IF(DLILibrary[[#This Row],[DLI/DLR]]="DLI",DLILibrary[[#This Row],[Value of DLI (in mln)]]/(VLOOKUP(DLILibrary[[#This Row],[Project ID]],'RBF Projects'!A:U,12,FALSE)),0)</f>
        <v>0</v>
      </c>
      <c r="N2163" s="95" t="s">
        <v>61</v>
      </c>
      <c r="P2163" s="76" t="s">
        <v>27</v>
      </c>
      <c r="Q2163" t="s">
        <v>14703</v>
      </c>
    </row>
    <row r="2164" spans="1:18" x14ac:dyDescent="0.2">
      <c r="A2164" s="76" t="s">
        <v>14694</v>
      </c>
      <c r="B2164" s="76" t="s">
        <v>14695</v>
      </c>
      <c r="C2164" s="76" t="s">
        <v>19</v>
      </c>
      <c r="D2164" s="76" t="s">
        <v>59</v>
      </c>
      <c r="E2164" s="95" t="s">
        <v>36</v>
      </c>
      <c r="F2164" s="95" t="s">
        <v>3238</v>
      </c>
      <c r="G2164" s="95" t="s">
        <v>3243</v>
      </c>
      <c r="H2164" s="95" t="s">
        <v>78</v>
      </c>
      <c r="I2164" s="45" t="s">
        <v>14917</v>
      </c>
      <c r="J2164" s="95" t="str">
        <f>LEFT(DLILibrary[[#This Row],[DLI]], 3)</f>
        <v>PBC</v>
      </c>
      <c r="K2164" s="121">
        <v>1.4</v>
      </c>
      <c r="L2164" s="121">
        <f>IF(DLILibrary[[#This Row],[DLI/DLR]]="DLI",IF(J2165="DLR",0,DLILibrary[[#This Row],[Value of DLI (in mln)]]),DLILibrary[[#This Row],[Value of DLI (in mln)]])</f>
        <v>1.4</v>
      </c>
      <c r="M2164" s="239">
        <f>IF(DLILibrary[[#This Row],[DLI/DLR]]="DLI",DLILibrary[[#This Row],[Value of DLI (in mln)]]/(VLOOKUP(DLILibrary[[#This Row],[Project ID]],'RBF Projects'!A:U,12,FALSE)),0)</f>
        <v>0</v>
      </c>
      <c r="N2164" s="95" t="s">
        <v>61</v>
      </c>
      <c r="P2164" s="76" t="s">
        <v>27</v>
      </c>
      <c r="Q2164" t="s">
        <v>14703</v>
      </c>
    </row>
    <row r="2165" spans="1:18" x14ac:dyDescent="0.2">
      <c r="A2165" s="76" t="s">
        <v>14694</v>
      </c>
      <c r="B2165" s="76" t="s">
        <v>14695</v>
      </c>
      <c r="C2165" s="76" t="s">
        <v>19</v>
      </c>
      <c r="D2165" s="76" t="s">
        <v>59</v>
      </c>
      <c r="E2165" s="95" t="s">
        <v>36</v>
      </c>
      <c r="F2165" s="95" t="s">
        <v>3238</v>
      </c>
      <c r="G2165" s="95" t="s">
        <v>3243</v>
      </c>
      <c r="H2165" s="95" t="s">
        <v>78</v>
      </c>
      <c r="I2165" s="45" t="s">
        <v>14918</v>
      </c>
      <c r="J2165" s="95" t="str">
        <f>LEFT(DLILibrary[[#This Row],[DLI]], 3)</f>
        <v>PBC</v>
      </c>
      <c r="K2165" s="121">
        <v>2</v>
      </c>
      <c r="L2165" s="121">
        <f>IF(DLILibrary[[#This Row],[DLI/DLR]]="DLI",IF(J2166="DLR",0,DLILibrary[[#This Row],[Value of DLI (in mln)]]),DLILibrary[[#This Row],[Value of DLI (in mln)]])</f>
        <v>2</v>
      </c>
      <c r="M2165" s="239">
        <f>IF(DLILibrary[[#This Row],[DLI/DLR]]="DLI",DLILibrary[[#This Row],[Value of DLI (in mln)]]/(VLOOKUP(DLILibrary[[#This Row],[Project ID]],'RBF Projects'!A:U,12,FALSE)),0)</f>
        <v>0</v>
      </c>
      <c r="N2165" s="95" t="s">
        <v>61</v>
      </c>
      <c r="P2165" s="76" t="s">
        <v>27</v>
      </c>
      <c r="Q2165" t="s">
        <v>14703</v>
      </c>
    </row>
    <row r="2166" spans="1:18" x14ac:dyDescent="0.2">
      <c r="A2166" s="76" t="s">
        <v>14694</v>
      </c>
      <c r="B2166" s="76" t="s">
        <v>14695</v>
      </c>
      <c r="C2166" s="76" t="s">
        <v>19</v>
      </c>
      <c r="D2166" s="76" t="s">
        <v>59</v>
      </c>
      <c r="E2166" s="95" t="s">
        <v>36</v>
      </c>
      <c r="F2166" s="95" t="s">
        <v>3237</v>
      </c>
      <c r="G2166" s="95" t="s">
        <v>3255</v>
      </c>
      <c r="H2166" s="95" t="s">
        <v>78</v>
      </c>
      <c r="I2166" s="45" t="s">
        <v>14697</v>
      </c>
      <c r="J2166" s="95" t="str">
        <f>LEFT(DLILibrary[[#This Row],[DLI]], 3)</f>
        <v>PBC</v>
      </c>
      <c r="K2166" s="121">
        <v>7.9</v>
      </c>
      <c r="L2166" s="121">
        <f>IF(DLILibrary[[#This Row],[DLI/DLR]]="DLI",IF(J2167="DLR",0,DLILibrary[[#This Row],[Value of DLI (in mln)]]),DLILibrary[[#This Row],[Value of DLI (in mln)]])</f>
        <v>7.9</v>
      </c>
      <c r="M2166" s="239">
        <f>IF(DLILibrary[[#This Row],[DLI/DLR]]="DLI",DLILibrary[[#This Row],[Value of DLI (in mln)]]/(VLOOKUP(DLILibrary[[#This Row],[Project ID]],'RBF Projects'!A:U,12,FALSE)),0)</f>
        <v>0</v>
      </c>
      <c r="N2166" s="95" t="s">
        <v>61</v>
      </c>
      <c r="P2166" s="76" t="s">
        <v>27</v>
      </c>
      <c r="Q2166" t="s">
        <v>14704</v>
      </c>
    </row>
    <row r="2167" spans="1:18" x14ac:dyDescent="0.2">
      <c r="A2167" s="76" t="s">
        <v>14694</v>
      </c>
      <c r="B2167" s="76" t="s">
        <v>14695</v>
      </c>
      <c r="C2167" s="76" t="s">
        <v>19</v>
      </c>
      <c r="D2167" s="76" t="s">
        <v>59</v>
      </c>
      <c r="E2167" s="95" t="s">
        <v>36</v>
      </c>
      <c r="F2167" s="95" t="s">
        <v>3237</v>
      </c>
      <c r="G2167" s="95" t="s">
        <v>3255</v>
      </c>
      <c r="H2167" s="95" t="s">
        <v>78</v>
      </c>
      <c r="I2167" s="45" t="s">
        <v>14919</v>
      </c>
      <c r="J2167" s="95" t="str">
        <f>LEFT(DLILibrary[[#This Row],[DLI]], 3)</f>
        <v>PBC</v>
      </c>
      <c r="K2167" s="121">
        <v>0.9</v>
      </c>
      <c r="L2167" s="121">
        <f>IF(DLILibrary[[#This Row],[DLI/DLR]]="DLI",IF(J2168="DLR",0,DLILibrary[[#This Row],[Value of DLI (in mln)]]),DLILibrary[[#This Row],[Value of DLI (in mln)]])</f>
        <v>0.9</v>
      </c>
      <c r="M2167" s="239">
        <f>IF(DLILibrary[[#This Row],[DLI/DLR]]="DLI",DLILibrary[[#This Row],[Value of DLI (in mln)]]/(VLOOKUP(DLILibrary[[#This Row],[Project ID]],'RBF Projects'!A:U,12,FALSE)),0)</f>
        <v>0</v>
      </c>
      <c r="N2167" s="95" t="s">
        <v>61</v>
      </c>
      <c r="P2167" s="76" t="s">
        <v>27</v>
      </c>
      <c r="Q2167" t="s">
        <v>14704</v>
      </c>
    </row>
    <row r="2168" spans="1:18" x14ac:dyDescent="0.2">
      <c r="A2168" s="76" t="s">
        <v>14694</v>
      </c>
      <c r="B2168" s="76" t="s">
        <v>14695</v>
      </c>
      <c r="C2168" s="76" t="s">
        <v>19</v>
      </c>
      <c r="D2168" s="76" t="s">
        <v>59</v>
      </c>
      <c r="E2168" s="95" t="s">
        <v>36</v>
      </c>
      <c r="F2168" s="95" t="s">
        <v>3237</v>
      </c>
      <c r="G2168" s="95" t="s">
        <v>3255</v>
      </c>
      <c r="H2168" s="95" t="s">
        <v>78</v>
      </c>
      <c r="I2168" s="45" t="s">
        <v>14920</v>
      </c>
      <c r="J2168" s="95" t="str">
        <f>LEFT(DLILibrary[[#This Row],[DLI]], 3)</f>
        <v>PBC</v>
      </c>
      <c r="K2168" s="121">
        <v>2</v>
      </c>
      <c r="L2168" s="121">
        <f>IF(DLILibrary[[#This Row],[DLI/DLR]]="DLI",IF(J2169="DLR",0,DLILibrary[[#This Row],[Value of DLI (in mln)]]),DLILibrary[[#This Row],[Value of DLI (in mln)]])</f>
        <v>2</v>
      </c>
      <c r="M2168" s="239">
        <f>IF(DLILibrary[[#This Row],[DLI/DLR]]="DLI",DLILibrary[[#This Row],[Value of DLI (in mln)]]/(VLOOKUP(DLILibrary[[#This Row],[Project ID]],'RBF Projects'!A:U,12,FALSE)),0)</f>
        <v>0</v>
      </c>
      <c r="N2168" s="95" t="s">
        <v>61</v>
      </c>
      <c r="P2168" s="76" t="s">
        <v>27</v>
      </c>
      <c r="Q2168" t="s">
        <v>14704</v>
      </c>
    </row>
    <row r="2169" spans="1:18" x14ac:dyDescent="0.2">
      <c r="A2169" s="76" t="s">
        <v>14694</v>
      </c>
      <c r="B2169" s="76" t="s">
        <v>14695</v>
      </c>
      <c r="C2169" s="76" t="s">
        <v>19</v>
      </c>
      <c r="D2169" s="76" t="s">
        <v>59</v>
      </c>
      <c r="E2169" s="95" t="s">
        <v>36</v>
      </c>
      <c r="F2169" s="95" t="s">
        <v>3237</v>
      </c>
      <c r="G2169" s="95" t="s">
        <v>3255</v>
      </c>
      <c r="H2169" s="95" t="s">
        <v>78</v>
      </c>
      <c r="I2169" s="45" t="s">
        <v>14921</v>
      </c>
      <c r="J2169" s="95" t="str">
        <f>LEFT(DLILibrary[[#This Row],[DLI]], 3)</f>
        <v>PBC</v>
      </c>
      <c r="K2169" s="121">
        <v>4</v>
      </c>
      <c r="L2169" s="121">
        <f>IF(DLILibrary[[#This Row],[DLI/DLR]]="DLI",IF(J2170="DLR",0,DLILibrary[[#This Row],[Value of DLI (in mln)]]),DLILibrary[[#This Row],[Value of DLI (in mln)]])</f>
        <v>4</v>
      </c>
      <c r="M2169" s="239">
        <f>IF(DLILibrary[[#This Row],[DLI/DLR]]="DLI",DLILibrary[[#This Row],[Value of DLI (in mln)]]/(VLOOKUP(DLILibrary[[#This Row],[Project ID]],'RBF Projects'!A:U,12,FALSE)),0)</f>
        <v>0</v>
      </c>
      <c r="N2169" s="95" t="s">
        <v>61</v>
      </c>
      <c r="P2169" s="76" t="s">
        <v>27</v>
      </c>
      <c r="Q2169" t="s">
        <v>14704</v>
      </c>
    </row>
    <row r="2170" spans="1:18" x14ac:dyDescent="0.2">
      <c r="A2170" s="76" t="s">
        <v>14694</v>
      </c>
      <c r="B2170" s="76" t="s">
        <v>14695</v>
      </c>
      <c r="C2170" s="76" t="s">
        <v>19</v>
      </c>
      <c r="D2170" s="76" t="s">
        <v>59</v>
      </c>
      <c r="E2170" s="95" t="s">
        <v>36</v>
      </c>
      <c r="F2170" s="95" t="s">
        <v>3237</v>
      </c>
      <c r="G2170" s="95" t="s">
        <v>3255</v>
      </c>
      <c r="H2170" s="95" t="s">
        <v>78</v>
      </c>
      <c r="I2170" s="45" t="s">
        <v>14922</v>
      </c>
      <c r="J2170" s="95" t="str">
        <f>LEFT(DLILibrary[[#This Row],[DLI]], 3)</f>
        <v>PBC</v>
      </c>
      <c r="K2170" s="121">
        <v>1</v>
      </c>
      <c r="L2170" s="121">
        <f>IF(DLILibrary[[#This Row],[DLI/DLR]]="DLI",IF(J2171="DLR",0,DLILibrary[[#This Row],[Value of DLI (in mln)]]),DLILibrary[[#This Row],[Value of DLI (in mln)]])</f>
        <v>1</v>
      </c>
      <c r="M2170" s="239">
        <f>IF(DLILibrary[[#This Row],[DLI/DLR]]="DLI",DLILibrary[[#This Row],[Value of DLI (in mln)]]/(VLOOKUP(DLILibrary[[#This Row],[Project ID]],'RBF Projects'!A:U,12,FALSE)),0)</f>
        <v>0</v>
      </c>
      <c r="N2170" s="95" t="s">
        <v>61</v>
      </c>
      <c r="P2170" s="76" t="s">
        <v>27</v>
      </c>
      <c r="Q2170" t="s">
        <v>14704</v>
      </c>
    </row>
    <row r="2171" spans="1:18" x14ac:dyDescent="0.2">
      <c r="A2171" s="76" t="s">
        <v>14694</v>
      </c>
      <c r="B2171" s="76" t="s">
        <v>14695</v>
      </c>
      <c r="C2171" s="76" t="s">
        <v>19</v>
      </c>
      <c r="D2171" s="76" t="s">
        <v>59</v>
      </c>
      <c r="E2171" s="95" t="s">
        <v>36</v>
      </c>
      <c r="F2171" s="95" t="s">
        <v>2810</v>
      </c>
      <c r="G2171" s="95" t="s">
        <v>2819</v>
      </c>
      <c r="H2171" s="95" t="s">
        <v>78</v>
      </c>
      <c r="I2171" s="45" t="s">
        <v>14698</v>
      </c>
      <c r="J2171" s="95" t="str">
        <f>LEFT(DLILibrary[[#This Row],[DLI]], 3)</f>
        <v>PBC</v>
      </c>
      <c r="K2171" s="121">
        <v>8.9</v>
      </c>
      <c r="L2171" s="121">
        <f>IF(DLILibrary[[#This Row],[DLI/DLR]]="DLI",IF(J2172="DLR",0,DLILibrary[[#This Row],[Value of DLI (in mln)]]),DLILibrary[[#This Row],[Value of DLI (in mln)]])</f>
        <v>8.9</v>
      </c>
      <c r="M2171" s="239">
        <f>IF(DLILibrary[[#This Row],[DLI/DLR]]="DLI",DLILibrary[[#This Row],[Value of DLI (in mln)]]/(VLOOKUP(DLILibrary[[#This Row],[Project ID]],'RBF Projects'!A:U,12,FALSE)),0)</f>
        <v>0</v>
      </c>
      <c r="N2171" s="95" t="s">
        <v>61</v>
      </c>
      <c r="P2171" s="76" t="s">
        <v>27</v>
      </c>
      <c r="Q2171" t="s">
        <v>14705</v>
      </c>
    </row>
    <row r="2172" spans="1:18" x14ac:dyDescent="0.2">
      <c r="A2172" s="76" t="s">
        <v>14694</v>
      </c>
      <c r="B2172" s="76" t="s">
        <v>14695</v>
      </c>
      <c r="C2172" s="76" t="s">
        <v>19</v>
      </c>
      <c r="D2172" s="76" t="s">
        <v>59</v>
      </c>
      <c r="E2172" s="95" t="s">
        <v>36</v>
      </c>
      <c r="F2172" s="95" t="s">
        <v>2810</v>
      </c>
      <c r="G2172" s="95" t="s">
        <v>2819</v>
      </c>
      <c r="H2172" s="95" t="s">
        <v>78</v>
      </c>
      <c r="I2172" s="45" t="s">
        <v>14923</v>
      </c>
      <c r="J2172" s="95" t="str">
        <f>LEFT(DLILibrary[[#This Row],[DLI]], 3)</f>
        <v>PBC</v>
      </c>
      <c r="K2172" s="121">
        <v>1.5</v>
      </c>
      <c r="L2172" s="121">
        <f>IF(DLILibrary[[#This Row],[DLI/DLR]]="DLI",IF(J2173="DLR",0,DLILibrary[[#This Row],[Value of DLI (in mln)]]),DLILibrary[[#This Row],[Value of DLI (in mln)]])</f>
        <v>1.5</v>
      </c>
      <c r="M2172" s="239">
        <f>IF(DLILibrary[[#This Row],[DLI/DLR]]="DLI",DLILibrary[[#This Row],[Value of DLI (in mln)]]/(VLOOKUP(DLILibrary[[#This Row],[Project ID]],'RBF Projects'!A:U,12,FALSE)),0)</f>
        <v>0</v>
      </c>
      <c r="N2172" s="95" t="s">
        <v>61</v>
      </c>
      <c r="P2172" s="76" t="s">
        <v>27</v>
      </c>
      <c r="Q2172" t="s">
        <v>14705</v>
      </c>
    </row>
    <row r="2173" spans="1:18" x14ac:dyDescent="0.2">
      <c r="A2173" s="76" t="s">
        <v>14694</v>
      </c>
      <c r="B2173" s="76" t="s">
        <v>14695</v>
      </c>
      <c r="C2173" s="76" t="s">
        <v>19</v>
      </c>
      <c r="D2173" s="76" t="s">
        <v>59</v>
      </c>
      <c r="E2173" s="95" t="s">
        <v>36</v>
      </c>
      <c r="F2173" s="95" t="s">
        <v>2810</v>
      </c>
      <c r="G2173" s="95" t="s">
        <v>2819</v>
      </c>
      <c r="H2173" s="95" t="s">
        <v>78</v>
      </c>
      <c r="I2173" s="45" t="s">
        <v>14924</v>
      </c>
      <c r="J2173" s="95" t="str">
        <f>LEFT(DLILibrary[[#This Row],[DLI]], 3)</f>
        <v>PBC</v>
      </c>
      <c r="K2173" s="121">
        <v>3.4</v>
      </c>
      <c r="L2173" s="121">
        <f>IF(DLILibrary[[#This Row],[DLI/DLR]]="DLI",IF(J2174="DLR",0,DLILibrary[[#This Row],[Value of DLI (in mln)]]),DLILibrary[[#This Row],[Value of DLI (in mln)]])</f>
        <v>3.4</v>
      </c>
      <c r="M2173" s="239">
        <f>IF(DLILibrary[[#This Row],[DLI/DLR]]="DLI",DLILibrary[[#This Row],[Value of DLI (in mln)]]/(VLOOKUP(DLILibrary[[#This Row],[Project ID]],'RBF Projects'!A:U,12,FALSE)),0)</f>
        <v>0</v>
      </c>
      <c r="N2173" s="95" t="s">
        <v>61</v>
      </c>
      <c r="P2173" s="76" t="s">
        <v>27</v>
      </c>
      <c r="Q2173" t="s">
        <v>14705</v>
      </c>
    </row>
    <row r="2174" spans="1:18" x14ac:dyDescent="0.2">
      <c r="A2174" s="76" t="s">
        <v>14694</v>
      </c>
      <c r="B2174" s="76" t="s">
        <v>14695</v>
      </c>
      <c r="C2174" s="76" t="s">
        <v>19</v>
      </c>
      <c r="D2174" s="76" t="s">
        <v>59</v>
      </c>
      <c r="E2174" s="95" t="s">
        <v>36</v>
      </c>
      <c r="F2174" s="95" t="s">
        <v>2810</v>
      </c>
      <c r="G2174" s="95" t="s">
        <v>2819</v>
      </c>
      <c r="H2174" s="95" t="s">
        <v>78</v>
      </c>
      <c r="I2174" s="45" t="s">
        <v>14925</v>
      </c>
      <c r="J2174" s="95" t="str">
        <f>LEFT(DLILibrary[[#This Row],[DLI]], 3)</f>
        <v>PBC</v>
      </c>
      <c r="K2174" s="121">
        <v>4</v>
      </c>
      <c r="L2174" s="121">
        <f>IF(DLILibrary[[#This Row],[DLI/DLR]]="DLI",IF(J2175="DLR",0,DLILibrary[[#This Row],[Value of DLI (in mln)]]),DLILibrary[[#This Row],[Value of DLI (in mln)]])</f>
        <v>4</v>
      </c>
      <c r="M2174" s="239">
        <f>IF(DLILibrary[[#This Row],[DLI/DLR]]="DLI",DLILibrary[[#This Row],[Value of DLI (in mln)]]/(VLOOKUP(DLILibrary[[#This Row],[Project ID]],'RBF Projects'!A:U,12,FALSE)),0)</f>
        <v>0</v>
      </c>
      <c r="N2174" s="95" t="s">
        <v>61</v>
      </c>
      <c r="P2174" s="76" t="s">
        <v>27</v>
      </c>
      <c r="Q2174" t="s">
        <v>14705</v>
      </c>
    </row>
    <row r="2175" spans="1:18" x14ac:dyDescent="0.2">
      <c r="A2175" s="76" t="s">
        <v>14694</v>
      </c>
      <c r="B2175" s="76" t="s">
        <v>14695</v>
      </c>
      <c r="C2175" s="76" t="s">
        <v>19</v>
      </c>
      <c r="D2175" s="76" t="s">
        <v>59</v>
      </c>
      <c r="E2175" s="95" t="s">
        <v>36</v>
      </c>
      <c r="F2175" s="95" t="s">
        <v>3238</v>
      </c>
      <c r="G2175" s="95" t="s">
        <v>3241</v>
      </c>
      <c r="H2175" s="95" t="s">
        <v>74</v>
      </c>
      <c r="I2175" s="45" t="s">
        <v>14699</v>
      </c>
      <c r="J2175" s="95" t="str">
        <f>LEFT(DLILibrary[[#This Row],[DLI]], 3)</f>
        <v>PBC</v>
      </c>
      <c r="K2175" s="121">
        <v>9.8000000000000007</v>
      </c>
      <c r="L2175" s="121">
        <f>IF(DLILibrary[[#This Row],[DLI/DLR]]="DLI",IF(J2176="DLR",0,DLILibrary[[#This Row],[Value of DLI (in mln)]]),DLILibrary[[#This Row],[Value of DLI (in mln)]])</f>
        <v>9.8000000000000007</v>
      </c>
      <c r="M2175" s="239">
        <f>IF(DLILibrary[[#This Row],[DLI/DLR]]="DLI",DLILibrary[[#This Row],[Value of DLI (in mln)]]/(VLOOKUP(DLILibrary[[#This Row],[Project ID]],'RBF Projects'!A:U,12,FALSE)),0)</f>
        <v>0</v>
      </c>
      <c r="N2175" s="95" t="s">
        <v>61</v>
      </c>
      <c r="P2175" s="76" t="s">
        <v>27</v>
      </c>
      <c r="Q2175" t="s">
        <v>14706</v>
      </c>
    </row>
    <row r="2176" spans="1:18" x14ac:dyDescent="0.2">
      <c r="A2176" s="76" t="s">
        <v>14694</v>
      </c>
      <c r="B2176" s="76" t="s">
        <v>14695</v>
      </c>
      <c r="C2176" s="76" t="s">
        <v>19</v>
      </c>
      <c r="D2176" s="76" t="s">
        <v>59</v>
      </c>
      <c r="E2176" s="95" t="s">
        <v>36</v>
      </c>
      <c r="F2176" s="95" t="s">
        <v>3238</v>
      </c>
      <c r="G2176" s="95" t="s">
        <v>3241</v>
      </c>
      <c r="H2176" s="95" t="s">
        <v>74</v>
      </c>
      <c r="I2176" s="45" t="s">
        <v>14926</v>
      </c>
      <c r="J2176" s="95" t="str">
        <f>LEFT(DLILibrary[[#This Row],[DLI]], 3)</f>
        <v>PBC</v>
      </c>
      <c r="K2176" s="121">
        <v>1.8</v>
      </c>
      <c r="L2176" s="121">
        <f>IF(DLILibrary[[#This Row],[DLI/DLR]]="DLI",IF(J2177="DLR",0,DLILibrary[[#This Row],[Value of DLI (in mln)]]),DLILibrary[[#This Row],[Value of DLI (in mln)]])</f>
        <v>1.8</v>
      </c>
      <c r="M2176" s="239">
        <f>IF(DLILibrary[[#This Row],[DLI/DLR]]="DLI",DLILibrary[[#This Row],[Value of DLI (in mln)]]/(VLOOKUP(DLILibrary[[#This Row],[Project ID]],'RBF Projects'!A:U,12,FALSE)),0)</f>
        <v>0</v>
      </c>
      <c r="N2176" s="95" t="s">
        <v>61</v>
      </c>
      <c r="P2176" s="76" t="s">
        <v>27</v>
      </c>
      <c r="Q2176" t="s">
        <v>14706</v>
      </c>
    </row>
    <row r="2177" spans="1:18" x14ac:dyDescent="0.2">
      <c r="A2177" s="76" t="s">
        <v>14694</v>
      </c>
      <c r="B2177" s="76" t="s">
        <v>14695</v>
      </c>
      <c r="C2177" s="76" t="s">
        <v>19</v>
      </c>
      <c r="D2177" s="76" t="s">
        <v>59</v>
      </c>
      <c r="E2177" s="95" t="s">
        <v>36</v>
      </c>
      <c r="F2177" s="95" t="s">
        <v>3238</v>
      </c>
      <c r="G2177" s="95" t="s">
        <v>3241</v>
      </c>
      <c r="H2177" s="95" t="s">
        <v>74</v>
      </c>
      <c r="I2177" s="45" t="s">
        <v>14927</v>
      </c>
      <c r="J2177" s="95" t="str">
        <f>LEFT(DLILibrary[[#This Row],[DLI]], 3)</f>
        <v>PBC</v>
      </c>
      <c r="K2177" s="121">
        <v>3</v>
      </c>
      <c r="L2177" s="121">
        <f>IF(DLILibrary[[#This Row],[DLI/DLR]]="DLI",IF(J2178="DLR",0,DLILibrary[[#This Row],[Value of DLI (in mln)]]),DLILibrary[[#This Row],[Value of DLI (in mln)]])</f>
        <v>3</v>
      </c>
      <c r="M2177" s="239">
        <f>IF(DLILibrary[[#This Row],[DLI/DLR]]="DLI",DLILibrary[[#This Row],[Value of DLI (in mln)]]/(VLOOKUP(DLILibrary[[#This Row],[Project ID]],'RBF Projects'!A:U,12,FALSE)),0)</f>
        <v>0</v>
      </c>
      <c r="N2177" s="95" t="s">
        <v>61</v>
      </c>
      <c r="P2177" s="76" t="s">
        <v>27</v>
      </c>
      <c r="Q2177" t="s">
        <v>14706</v>
      </c>
    </row>
    <row r="2178" spans="1:18" x14ac:dyDescent="0.2">
      <c r="A2178" s="76" t="s">
        <v>14694</v>
      </c>
      <c r="B2178" s="76" t="s">
        <v>14695</v>
      </c>
      <c r="C2178" s="76" t="s">
        <v>19</v>
      </c>
      <c r="D2178" s="76" t="s">
        <v>59</v>
      </c>
      <c r="E2178" s="95" t="s">
        <v>36</v>
      </c>
      <c r="F2178" s="95" t="s">
        <v>3238</v>
      </c>
      <c r="G2178" s="95" t="s">
        <v>3241</v>
      </c>
      <c r="H2178" s="95" t="s">
        <v>74</v>
      </c>
      <c r="I2178" s="45" t="s">
        <v>14928</v>
      </c>
      <c r="J2178" s="95" t="str">
        <f>LEFT(DLILibrary[[#This Row],[DLI]], 3)</f>
        <v>PBC</v>
      </c>
      <c r="K2178" s="121">
        <v>5</v>
      </c>
      <c r="L2178" s="121">
        <f>IF(DLILibrary[[#This Row],[DLI/DLR]]="DLI",IF(J2179="DLR",0,DLILibrary[[#This Row],[Value of DLI (in mln)]]),DLILibrary[[#This Row],[Value of DLI (in mln)]])</f>
        <v>5</v>
      </c>
      <c r="M2178" s="239">
        <f>IF(DLILibrary[[#This Row],[DLI/DLR]]="DLI",DLILibrary[[#This Row],[Value of DLI (in mln)]]/(VLOOKUP(DLILibrary[[#This Row],[Project ID]],'RBF Projects'!A:U,12,FALSE)),0)</f>
        <v>0</v>
      </c>
      <c r="N2178" s="95" t="s">
        <v>61</v>
      </c>
      <c r="P2178" s="76" t="s">
        <v>27</v>
      </c>
      <c r="Q2178" t="s">
        <v>14706</v>
      </c>
    </row>
    <row r="2179" spans="1:18" x14ac:dyDescent="0.2">
      <c r="A2179" s="76" t="s">
        <v>14694</v>
      </c>
      <c r="B2179" s="76" t="s">
        <v>14695</v>
      </c>
      <c r="C2179" s="76" t="s">
        <v>19</v>
      </c>
      <c r="D2179" s="76" t="s">
        <v>59</v>
      </c>
      <c r="E2179" s="95" t="s">
        <v>36</v>
      </c>
      <c r="F2179" s="95" t="s">
        <v>3230</v>
      </c>
      <c r="G2179" s="95" t="s">
        <v>49</v>
      </c>
      <c r="H2179" s="95" t="s">
        <v>74</v>
      </c>
      <c r="I2179" s="45" t="s">
        <v>14700</v>
      </c>
      <c r="J2179" s="95" t="str">
        <f>LEFT(DLILibrary[[#This Row],[DLI]], 3)</f>
        <v>PBC</v>
      </c>
      <c r="K2179" s="121">
        <v>5</v>
      </c>
      <c r="L2179" s="121">
        <f>IF(DLILibrary[[#This Row],[DLI/DLR]]="DLI",IF(J2180="DLR",0,DLILibrary[[#This Row],[Value of DLI (in mln)]]),DLILibrary[[#This Row],[Value of DLI (in mln)]])</f>
        <v>5</v>
      </c>
      <c r="M2179" s="239">
        <f>IF(DLILibrary[[#This Row],[DLI/DLR]]="DLI",DLILibrary[[#This Row],[Value of DLI (in mln)]]/(VLOOKUP(DLILibrary[[#This Row],[Project ID]],'RBF Projects'!A:U,12,FALSE)),0)</f>
        <v>0</v>
      </c>
      <c r="N2179" s="95" t="s">
        <v>61</v>
      </c>
      <c r="P2179" s="76" t="s">
        <v>27</v>
      </c>
      <c r="Q2179" t="s">
        <v>14707</v>
      </c>
    </row>
    <row r="2180" spans="1:18" x14ac:dyDescent="0.2">
      <c r="A2180" s="76" t="s">
        <v>14694</v>
      </c>
      <c r="B2180" s="76" t="s">
        <v>14695</v>
      </c>
      <c r="C2180" s="76" t="s">
        <v>19</v>
      </c>
      <c r="D2180" s="76" t="s">
        <v>59</v>
      </c>
      <c r="E2180" s="95" t="s">
        <v>36</v>
      </c>
      <c r="F2180" s="95" t="s">
        <v>3230</v>
      </c>
      <c r="G2180" s="95" t="s">
        <v>49</v>
      </c>
      <c r="H2180" s="95" t="s">
        <v>74</v>
      </c>
      <c r="I2180" s="45" t="s">
        <v>14929</v>
      </c>
      <c r="J2180" s="95" t="str">
        <f>LEFT(DLILibrary[[#This Row],[DLI]], 3)</f>
        <v>PBC</v>
      </c>
      <c r="K2180" s="121">
        <v>2.5</v>
      </c>
      <c r="L2180" s="121">
        <f>IF(DLILibrary[[#This Row],[DLI/DLR]]="DLI",IF(J2181="DLR",0,DLILibrary[[#This Row],[Value of DLI (in mln)]]),DLILibrary[[#This Row],[Value of DLI (in mln)]])</f>
        <v>2.5</v>
      </c>
      <c r="M2180" s="239">
        <f>IF(DLILibrary[[#This Row],[DLI/DLR]]="DLI",DLILibrary[[#This Row],[Value of DLI (in mln)]]/(VLOOKUP(DLILibrary[[#This Row],[Project ID]],'RBF Projects'!A:U,12,FALSE)),0)</f>
        <v>0</v>
      </c>
      <c r="N2180" s="95" t="s">
        <v>61</v>
      </c>
      <c r="P2180" s="76" t="s">
        <v>27</v>
      </c>
      <c r="Q2180" t="s">
        <v>14707</v>
      </c>
    </row>
    <row r="2181" spans="1:18" x14ac:dyDescent="0.2">
      <c r="A2181" s="76" t="s">
        <v>14694</v>
      </c>
      <c r="B2181" s="76" t="s">
        <v>14695</v>
      </c>
      <c r="C2181" s="76" t="s">
        <v>19</v>
      </c>
      <c r="D2181" s="76" t="s">
        <v>59</v>
      </c>
      <c r="E2181" s="95" t="s">
        <v>36</v>
      </c>
      <c r="F2181" s="95" t="s">
        <v>3230</v>
      </c>
      <c r="G2181" s="95" t="s">
        <v>49</v>
      </c>
      <c r="H2181" s="95" t="s">
        <v>74</v>
      </c>
      <c r="I2181" s="45" t="s">
        <v>14930</v>
      </c>
      <c r="J2181" s="95" t="str">
        <f>LEFT(DLILibrary[[#This Row],[DLI]], 3)</f>
        <v>PBC</v>
      </c>
      <c r="K2181" s="121">
        <v>2.5</v>
      </c>
      <c r="L2181" s="121">
        <f>IF(DLILibrary[[#This Row],[DLI/DLR]]="DLI",IF(J2182="DLR",0,DLILibrary[[#This Row],[Value of DLI (in mln)]]),DLILibrary[[#This Row],[Value of DLI (in mln)]])</f>
        <v>2.5</v>
      </c>
      <c r="M2181" s="239">
        <f>IF(DLILibrary[[#This Row],[DLI/DLR]]="DLI",DLILibrary[[#This Row],[Value of DLI (in mln)]]/(VLOOKUP(DLILibrary[[#This Row],[Project ID]],'RBF Projects'!A:U,12,FALSE)),0)</f>
        <v>0</v>
      </c>
      <c r="N2181" s="95" t="s">
        <v>61</v>
      </c>
      <c r="P2181" s="76" t="s">
        <v>27</v>
      </c>
      <c r="Q2181" t="s">
        <v>14707</v>
      </c>
    </row>
    <row r="2182" spans="1:18" x14ac:dyDescent="0.2">
      <c r="A2182" s="76" t="s">
        <v>14694</v>
      </c>
      <c r="B2182" s="76" t="s">
        <v>14695</v>
      </c>
      <c r="C2182" s="76" t="s">
        <v>19</v>
      </c>
      <c r="D2182" s="76" t="s">
        <v>59</v>
      </c>
      <c r="E2182" s="95" t="s">
        <v>36</v>
      </c>
      <c r="F2182" s="95" t="s">
        <v>3231</v>
      </c>
      <c r="G2182" s="95" t="s">
        <v>3266</v>
      </c>
      <c r="H2182" s="95" t="s">
        <v>75</v>
      </c>
      <c r="I2182" s="45" t="s">
        <v>14701</v>
      </c>
      <c r="J2182" s="95" t="str">
        <f>LEFT(DLILibrary[[#This Row],[DLI]], 3)</f>
        <v>PBC</v>
      </c>
      <c r="K2182" s="121">
        <v>5</v>
      </c>
      <c r="L2182" s="121">
        <f>IF(DLILibrary[[#This Row],[DLI/DLR]]="DLI",IF(J2183="DLR",0,DLILibrary[[#This Row],[Value of DLI (in mln)]]),DLILibrary[[#This Row],[Value of DLI (in mln)]])</f>
        <v>5</v>
      </c>
      <c r="M2182" s="239">
        <f>IF(DLILibrary[[#This Row],[DLI/DLR]]="DLI",DLILibrary[[#This Row],[Value of DLI (in mln)]]/(VLOOKUP(DLILibrary[[#This Row],[Project ID]],'RBF Projects'!A:U,12,FALSE)),0)</f>
        <v>0</v>
      </c>
      <c r="N2182" s="95" t="s">
        <v>61</v>
      </c>
      <c r="P2182" s="76" t="s">
        <v>27</v>
      </c>
      <c r="Q2182" t="s">
        <v>14708</v>
      </c>
    </row>
    <row r="2183" spans="1:18" x14ac:dyDescent="0.2">
      <c r="A2183" s="76" t="s">
        <v>14694</v>
      </c>
      <c r="B2183" s="76" t="s">
        <v>14695</v>
      </c>
      <c r="C2183" s="76" t="s">
        <v>19</v>
      </c>
      <c r="D2183" s="76" t="s">
        <v>59</v>
      </c>
      <c r="E2183" s="95" t="s">
        <v>36</v>
      </c>
      <c r="F2183" s="95" t="s">
        <v>3231</v>
      </c>
      <c r="G2183" s="95" t="s">
        <v>3266</v>
      </c>
      <c r="H2183" s="95" t="s">
        <v>75</v>
      </c>
      <c r="I2183" s="45" t="s">
        <v>14931</v>
      </c>
      <c r="J2183" s="95" t="str">
        <f>LEFT(DLILibrary[[#This Row],[DLI]], 3)</f>
        <v>PBC</v>
      </c>
      <c r="K2183" s="121">
        <v>1.6666669999999999</v>
      </c>
      <c r="L2183" s="121">
        <f>IF(DLILibrary[[#This Row],[DLI/DLR]]="DLI",IF(J2184="DLR",0,DLILibrary[[#This Row],[Value of DLI (in mln)]]),DLILibrary[[#This Row],[Value of DLI (in mln)]])</f>
        <v>1.6666669999999999</v>
      </c>
      <c r="M2183" s="239">
        <f>IF(DLILibrary[[#This Row],[DLI/DLR]]="DLI",DLILibrary[[#This Row],[Value of DLI (in mln)]]/(VLOOKUP(DLILibrary[[#This Row],[Project ID]],'RBF Projects'!A:U,12,FALSE)),0)</f>
        <v>0</v>
      </c>
      <c r="N2183" s="95" t="s">
        <v>61</v>
      </c>
      <c r="P2183" s="76" t="s">
        <v>27</v>
      </c>
      <c r="Q2183" t="s">
        <v>14708</v>
      </c>
    </row>
    <row r="2184" spans="1:18" x14ac:dyDescent="0.2">
      <c r="A2184" s="76" t="s">
        <v>14694</v>
      </c>
      <c r="B2184" s="76" t="s">
        <v>14695</v>
      </c>
      <c r="C2184" s="76" t="s">
        <v>19</v>
      </c>
      <c r="D2184" s="76" t="s">
        <v>59</v>
      </c>
      <c r="E2184" s="95" t="s">
        <v>36</v>
      </c>
      <c r="F2184" s="95" t="s">
        <v>3231</v>
      </c>
      <c r="G2184" s="95" t="s">
        <v>3266</v>
      </c>
      <c r="H2184" s="95" t="s">
        <v>75</v>
      </c>
      <c r="I2184" s="45" t="s">
        <v>14932</v>
      </c>
      <c r="J2184" s="95" t="str">
        <f>LEFT(DLILibrary[[#This Row],[DLI]], 3)</f>
        <v>PBC</v>
      </c>
      <c r="K2184" s="121">
        <v>1.6666669999999999</v>
      </c>
      <c r="L2184" s="121">
        <f>IF(DLILibrary[[#This Row],[DLI/DLR]]="DLI",IF(J2185="DLR",0,DLILibrary[[#This Row],[Value of DLI (in mln)]]),DLILibrary[[#This Row],[Value of DLI (in mln)]])</f>
        <v>1.6666669999999999</v>
      </c>
      <c r="M2184" s="239">
        <f>IF(DLILibrary[[#This Row],[DLI/DLR]]="DLI",DLILibrary[[#This Row],[Value of DLI (in mln)]]/(VLOOKUP(DLILibrary[[#This Row],[Project ID]],'RBF Projects'!A:U,12,FALSE)),0)</f>
        <v>0</v>
      </c>
      <c r="N2184" s="95" t="s">
        <v>61</v>
      </c>
      <c r="P2184" s="76" t="s">
        <v>27</v>
      </c>
      <c r="Q2184" t="s">
        <v>14708</v>
      </c>
    </row>
    <row r="2185" spans="1:18" x14ac:dyDescent="0.2">
      <c r="A2185" s="76" t="s">
        <v>14694</v>
      </c>
      <c r="B2185" s="76" t="s">
        <v>14695</v>
      </c>
      <c r="C2185" s="76" t="s">
        <v>19</v>
      </c>
      <c r="D2185" s="76" t="s">
        <v>59</v>
      </c>
      <c r="E2185" s="95" t="s">
        <v>36</v>
      </c>
      <c r="F2185" s="95" t="s">
        <v>3231</v>
      </c>
      <c r="G2185" s="95" t="s">
        <v>3266</v>
      </c>
      <c r="H2185" s="95" t="s">
        <v>75</v>
      </c>
      <c r="I2185" s="45" t="s">
        <v>14933</v>
      </c>
      <c r="J2185" s="95" t="str">
        <f>LEFT(DLILibrary[[#This Row],[DLI]], 3)</f>
        <v>PBC</v>
      </c>
      <c r="K2185" s="121">
        <v>1.666666</v>
      </c>
      <c r="L2185" s="121">
        <f>IF(DLILibrary[[#This Row],[DLI/DLR]]="DLI",IF(J2186="DLR",0,DLILibrary[[#This Row],[Value of DLI (in mln)]]),DLILibrary[[#This Row],[Value of DLI (in mln)]])</f>
        <v>1.666666</v>
      </c>
      <c r="M2185" s="239">
        <f>IF(DLILibrary[[#This Row],[DLI/DLR]]="DLI",DLILibrary[[#This Row],[Value of DLI (in mln)]]/(VLOOKUP(DLILibrary[[#This Row],[Project ID]],'RBF Projects'!A:U,12,FALSE)),0)</f>
        <v>0</v>
      </c>
      <c r="N2185" s="95" t="s">
        <v>61</v>
      </c>
      <c r="P2185" s="76" t="s">
        <v>27</v>
      </c>
      <c r="Q2185" t="s">
        <v>14708</v>
      </c>
    </row>
    <row r="2186" spans="1:18" x14ac:dyDescent="0.2">
      <c r="A2186" s="76" t="s">
        <v>14694</v>
      </c>
      <c r="B2186" s="76" t="s">
        <v>14695</v>
      </c>
      <c r="C2186" s="76" t="s">
        <v>19</v>
      </c>
      <c r="D2186" s="76" t="s">
        <v>59</v>
      </c>
      <c r="E2186" s="95" t="s">
        <v>36</v>
      </c>
      <c r="F2186" s="95" t="s">
        <v>3232</v>
      </c>
      <c r="G2186" s="95" t="s">
        <v>2831</v>
      </c>
      <c r="H2186" s="95" t="s">
        <v>75</v>
      </c>
      <c r="I2186" s="45" t="s">
        <v>14702</v>
      </c>
      <c r="J2186" s="95" t="str">
        <f>LEFT(DLILibrary[[#This Row],[DLI]], 3)</f>
        <v>PBC</v>
      </c>
      <c r="K2186" s="121">
        <v>3.71</v>
      </c>
      <c r="L2186" s="121">
        <f>IF(DLILibrary[[#This Row],[DLI/DLR]]="DLI",IF(J2187="DLR",0,DLILibrary[[#This Row],[Value of DLI (in mln)]]),DLILibrary[[#This Row],[Value of DLI (in mln)]])</f>
        <v>3.71</v>
      </c>
      <c r="M2186" s="239">
        <f>IF(DLILibrary[[#This Row],[DLI/DLR]]="DLI",DLILibrary[[#This Row],[Value of DLI (in mln)]]/(VLOOKUP(DLILibrary[[#This Row],[Project ID]],'RBF Projects'!A:U,12,FALSE)),0)</f>
        <v>0</v>
      </c>
      <c r="N2186" s="95" t="s">
        <v>62</v>
      </c>
      <c r="P2186" s="76" t="s">
        <v>27</v>
      </c>
      <c r="Q2186" t="s">
        <v>14709</v>
      </c>
    </row>
    <row r="2187" spans="1:18" x14ac:dyDescent="0.2">
      <c r="A2187" s="76" t="s">
        <v>14694</v>
      </c>
      <c r="B2187" s="76" t="s">
        <v>14695</v>
      </c>
      <c r="C2187" s="76" t="s">
        <v>19</v>
      </c>
      <c r="D2187" s="76" t="s">
        <v>59</v>
      </c>
      <c r="E2187" s="95" t="s">
        <v>36</v>
      </c>
      <c r="F2187" s="95" t="s">
        <v>3232</v>
      </c>
      <c r="G2187" s="95" t="s">
        <v>2831</v>
      </c>
      <c r="H2187" s="95" t="s">
        <v>75</v>
      </c>
      <c r="I2187" s="45" t="s">
        <v>14934</v>
      </c>
      <c r="J2187" s="95" t="str">
        <f>LEFT(DLILibrary[[#This Row],[DLI]], 3)</f>
        <v>PBC</v>
      </c>
      <c r="K2187" s="121">
        <v>2</v>
      </c>
      <c r="L2187" s="121">
        <f>IF(DLILibrary[[#This Row],[DLI/DLR]]="DLI",IF(J2188="DLR",0,DLILibrary[[#This Row],[Value of DLI (in mln)]]),DLILibrary[[#This Row],[Value of DLI (in mln)]])</f>
        <v>2</v>
      </c>
      <c r="M2187" s="239">
        <f>IF(DLILibrary[[#This Row],[DLI/DLR]]="DLI",DLILibrary[[#This Row],[Value of DLI (in mln)]]/(VLOOKUP(DLILibrary[[#This Row],[Project ID]],'RBF Projects'!A:U,12,FALSE)),0)</f>
        <v>0</v>
      </c>
      <c r="N2187" s="95" t="s">
        <v>62</v>
      </c>
      <c r="P2187" s="76" t="s">
        <v>27</v>
      </c>
      <c r="Q2187" t="s">
        <v>14709</v>
      </c>
    </row>
    <row r="2188" spans="1:18" x14ac:dyDescent="0.2">
      <c r="A2188" s="76" t="s">
        <v>14694</v>
      </c>
      <c r="B2188" s="76" t="s">
        <v>14695</v>
      </c>
      <c r="C2188" s="76" t="s">
        <v>19</v>
      </c>
      <c r="D2188" s="76" t="s">
        <v>59</v>
      </c>
      <c r="E2188" s="95" t="s">
        <v>36</v>
      </c>
      <c r="F2188" s="95" t="s">
        <v>3232</v>
      </c>
      <c r="G2188" s="95" t="s">
        <v>2831</v>
      </c>
      <c r="H2188" s="95" t="s">
        <v>75</v>
      </c>
      <c r="I2188" s="45" t="s">
        <v>14935</v>
      </c>
      <c r="J2188" s="95" t="str">
        <f>LEFT(DLILibrary[[#This Row],[DLI]], 3)</f>
        <v>PBC</v>
      </c>
      <c r="K2188" s="121">
        <v>1.5</v>
      </c>
      <c r="L2188" s="121">
        <f>IF(DLILibrary[[#This Row],[DLI/DLR]]="DLI",IF(J2189="DLR",0,DLILibrary[[#This Row],[Value of DLI (in mln)]]),DLILibrary[[#This Row],[Value of DLI (in mln)]])</f>
        <v>1.5</v>
      </c>
      <c r="M2188" s="239">
        <f>IF(DLILibrary[[#This Row],[DLI/DLR]]="DLI",DLILibrary[[#This Row],[Value of DLI (in mln)]]/(VLOOKUP(DLILibrary[[#This Row],[Project ID]],'RBF Projects'!A:U,12,FALSE)),0)</f>
        <v>0</v>
      </c>
      <c r="N2188" s="95" t="s">
        <v>62</v>
      </c>
      <c r="P2188" s="76" t="s">
        <v>27</v>
      </c>
      <c r="Q2188" t="s">
        <v>14709</v>
      </c>
    </row>
    <row r="2189" spans="1:18" x14ac:dyDescent="0.2">
      <c r="A2189" s="76" t="s">
        <v>14694</v>
      </c>
      <c r="B2189" s="76" t="s">
        <v>14695</v>
      </c>
      <c r="C2189" s="76" t="s">
        <v>19</v>
      </c>
      <c r="D2189" s="76" t="s">
        <v>59</v>
      </c>
      <c r="E2189" s="95" t="s">
        <v>36</v>
      </c>
      <c r="F2189" s="95" t="s">
        <v>3232</v>
      </c>
      <c r="G2189" s="95" t="s">
        <v>2831</v>
      </c>
      <c r="H2189" s="95" t="s">
        <v>75</v>
      </c>
      <c r="I2189" s="45" t="s">
        <v>14936</v>
      </c>
      <c r="J2189" s="95" t="str">
        <f>LEFT(DLILibrary[[#This Row],[DLI]], 3)</f>
        <v>PBC</v>
      </c>
      <c r="K2189" s="121">
        <v>0.21</v>
      </c>
      <c r="L2189" s="121">
        <f>IF(DLILibrary[[#This Row],[DLI/DLR]]="DLI",IF(J2190="DLR",0,DLILibrary[[#This Row],[Value of DLI (in mln)]]),DLILibrary[[#This Row],[Value of DLI (in mln)]])</f>
        <v>0.21</v>
      </c>
      <c r="M2189" s="239">
        <f>IF(DLILibrary[[#This Row],[DLI/DLR]]="DLI",DLILibrary[[#This Row],[Value of DLI (in mln)]]/(VLOOKUP(DLILibrary[[#This Row],[Project ID]],'RBF Projects'!A:U,12,FALSE)),0)</f>
        <v>0</v>
      </c>
      <c r="N2189" s="95" t="s">
        <v>62</v>
      </c>
      <c r="P2189" s="76" t="s">
        <v>27</v>
      </c>
      <c r="Q2189" t="s">
        <v>14709</v>
      </c>
    </row>
    <row r="2190" spans="1:18" s="78" customFormat="1" ht="16" x14ac:dyDescent="0.2">
      <c r="A2190" s="77" t="s">
        <v>14710</v>
      </c>
      <c r="B2190" s="78" t="s">
        <v>911</v>
      </c>
      <c r="C2190" s="151" t="s">
        <v>23</v>
      </c>
      <c r="D2190" s="77" t="s">
        <v>59</v>
      </c>
      <c r="E2190" s="78" t="s">
        <v>34</v>
      </c>
      <c r="F2190" s="78" t="s">
        <v>2810</v>
      </c>
      <c r="G2190" s="78" t="s">
        <v>2821</v>
      </c>
      <c r="H2190" s="78" t="s">
        <v>74</v>
      </c>
      <c r="I2190" s="129" t="s">
        <v>14711</v>
      </c>
      <c r="J2190" s="130" t="str">
        <f>LEFT(DLILibrary[[#This Row],[DLI]], 3)</f>
        <v>PBC</v>
      </c>
      <c r="K2190" s="131">
        <v>1</v>
      </c>
      <c r="L2190" s="169">
        <f>IF(DLILibrary[[#This Row],[DLI/DLR]]="DLI",IF(J2191="DLR",0,DLILibrary[[#This Row],[Value of DLI (in mln)]]),DLILibrary[[#This Row],[Value of DLI (in mln)]])</f>
        <v>1</v>
      </c>
      <c r="M2190" s="239">
        <f>IF(DLILibrary[[#This Row],[DLI/DLR]]="DLI",DLILibrary[[#This Row],[Value of DLI (in mln)]]/(VLOOKUP(DLILibrary[[#This Row],[Project ID]],'RBF Projects'!A:U,12,FALSE)),0)</f>
        <v>0</v>
      </c>
      <c r="N2190" s="78" t="s">
        <v>62</v>
      </c>
      <c r="O2190" s="164"/>
      <c r="P2190" s="76" t="s">
        <v>29</v>
      </c>
      <c r="Q2190" t="s">
        <v>1536</v>
      </c>
      <c r="R2190" s="76" t="s">
        <v>2278</v>
      </c>
    </row>
    <row r="2191" spans="1:18" x14ac:dyDescent="0.2">
      <c r="A2191" s="76" t="s">
        <v>14710</v>
      </c>
      <c r="B2191" s="76" t="s">
        <v>911</v>
      </c>
      <c r="C2191" s="76" t="s">
        <v>23</v>
      </c>
      <c r="D2191" s="76" t="s">
        <v>59</v>
      </c>
      <c r="E2191" s="95" t="s">
        <v>34</v>
      </c>
      <c r="F2191" s="95" t="s">
        <v>2810</v>
      </c>
      <c r="G2191" s="95" t="s">
        <v>2817</v>
      </c>
      <c r="H2191" s="95" t="s">
        <v>352</v>
      </c>
      <c r="I2191" s="45" t="s">
        <v>14712</v>
      </c>
      <c r="J2191" s="95" t="str">
        <f>LEFT(DLILibrary[[#This Row],[DLI]], 3)</f>
        <v>PBC</v>
      </c>
      <c r="K2191" s="121">
        <v>1</v>
      </c>
      <c r="L2191" s="121">
        <f>IF(DLILibrary[[#This Row],[DLI/DLR]]="DLI",IF(J2192="DLR",0,DLILibrary[[#This Row],[Value of DLI (in mln)]]),DLILibrary[[#This Row],[Value of DLI (in mln)]])</f>
        <v>1</v>
      </c>
      <c r="M2191" s="239">
        <f>IF(DLILibrary[[#This Row],[DLI/DLR]]="DLI",DLILibrary[[#This Row],[Value of DLI (in mln)]]/(VLOOKUP(DLILibrary[[#This Row],[Project ID]],'RBF Projects'!A:U,12,FALSE)),0)</f>
        <v>0</v>
      </c>
      <c r="N2191" s="95" t="s">
        <v>62</v>
      </c>
      <c r="P2191" s="76" t="s">
        <v>29</v>
      </c>
      <c r="Q2191" t="s">
        <v>1536</v>
      </c>
      <c r="R2191" s="76" t="s">
        <v>2278</v>
      </c>
    </row>
    <row r="2192" spans="1:18" x14ac:dyDescent="0.2">
      <c r="A2192" s="76" t="s">
        <v>14710</v>
      </c>
      <c r="B2192" s="76" t="s">
        <v>911</v>
      </c>
      <c r="C2192" s="76" t="s">
        <v>23</v>
      </c>
      <c r="D2192" s="76" t="s">
        <v>59</v>
      </c>
      <c r="E2192" s="95" t="s">
        <v>34</v>
      </c>
      <c r="F2192" s="95" t="s">
        <v>2810</v>
      </c>
      <c r="G2192" s="95" t="s">
        <v>2819</v>
      </c>
      <c r="H2192" s="95" t="s">
        <v>75</v>
      </c>
      <c r="I2192" s="45" t="s">
        <v>14713</v>
      </c>
      <c r="J2192" s="95" t="str">
        <f>LEFT(DLILibrary[[#This Row],[DLI]], 3)</f>
        <v>PBC</v>
      </c>
      <c r="K2192" s="121">
        <v>1</v>
      </c>
      <c r="L2192" s="121">
        <f>IF(DLILibrary[[#This Row],[DLI/DLR]]="DLI",IF(J2193="DLR",0,DLILibrary[[#This Row],[Value of DLI (in mln)]]),DLILibrary[[#This Row],[Value of DLI (in mln)]])</f>
        <v>1</v>
      </c>
      <c r="M2192" s="239">
        <f>IF(DLILibrary[[#This Row],[DLI/DLR]]="DLI",DLILibrary[[#This Row],[Value of DLI (in mln)]]/(VLOOKUP(DLILibrary[[#This Row],[Project ID]],'RBF Projects'!A:U,12,FALSE)),0)</f>
        <v>0</v>
      </c>
      <c r="N2192" s="95" t="s">
        <v>62</v>
      </c>
      <c r="P2192" s="76" t="s">
        <v>28</v>
      </c>
      <c r="Q2192" t="s">
        <v>14719</v>
      </c>
      <c r="R2192" s="76" t="s">
        <v>2278</v>
      </c>
    </row>
    <row r="2193" spans="1:18" x14ac:dyDescent="0.2">
      <c r="A2193" s="76" t="s">
        <v>14710</v>
      </c>
      <c r="B2193" s="76" t="s">
        <v>911</v>
      </c>
      <c r="C2193" s="76" t="s">
        <v>23</v>
      </c>
      <c r="D2193" s="76" t="s">
        <v>59</v>
      </c>
      <c r="E2193" s="95" t="s">
        <v>34</v>
      </c>
      <c r="F2193" s="95" t="s">
        <v>2810</v>
      </c>
      <c r="G2193" s="95" t="s">
        <v>2821</v>
      </c>
      <c r="H2193" s="95" t="s">
        <v>352</v>
      </c>
      <c r="I2193" s="45" t="s">
        <v>14714</v>
      </c>
      <c r="J2193" s="95" t="str">
        <f>LEFT(DLILibrary[[#This Row],[DLI]], 3)</f>
        <v>PBC</v>
      </c>
      <c r="K2193" s="121">
        <v>1</v>
      </c>
      <c r="L2193" s="121">
        <f>IF(DLILibrary[[#This Row],[DLI/DLR]]="DLI",IF(J2194="DLR",0,DLILibrary[[#This Row],[Value of DLI (in mln)]]),DLILibrary[[#This Row],[Value of DLI (in mln)]])</f>
        <v>1</v>
      </c>
      <c r="M2193" s="239">
        <f>IF(DLILibrary[[#This Row],[DLI/DLR]]="DLI",DLILibrary[[#This Row],[Value of DLI (in mln)]]/(VLOOKUP(DLILibrary[[#This Row],[Project ID]],'RBF Projects'!A:U,12,FALSE)),0)</f>
        <v>0</v>
      </c>
      <c r="N2193" s="95" t="s">
        <v>62</v>
      </c>
      <c r="P2193" s="76" t="s">
        <v>29</v>
      </c>
      <c r="Q2193" t="s">
        <v>1536</v>
      </c>
      <c r="R2193" s="76" t="s">
        <v>2278</v>
      </c>
    </row>
    <row r="2194" spans="1:18" x14ac:dyDescent="0.2">
      <c r="A2194" s="76" t="s">
        <v>14710</v>
      </c>
      <c r="B2194" s="76" t="s">
        <v>911</v>
      </c>
      <c r="C2194" s="76" t="s">
        <v>23</v>
      </c>
      <c r="D2194" s="76" t="s">
        <v>59</v>
      </c>
      <c r="E2194" s="95" t="s">
        <v>34</v>
      </c>
      <c r="F2194" s="95" t="s">
        <v>2810</v>
      </c>
      <c r="G2194" s="95" t="s">
        <v>2820</v>
      </c>
      <c r="H2194" s="95" t="s">
        <v>352</v>
      </c>
      <c r="I2194" s="45" t="s">
        <v>14715</v>
      </c>
      <c r="J2194" s="95" t="str">
        <f>LEFT(DLILibrary[[#This Row],[DLI]], 3)</f>
        <v>PBC</v>
      </c>
      <c r="K2194" s="121">
        <v>1.5</v>
      </c>
      <c r="L2194" s="121">
        <f>IF(DLILibrary[[#This Row],[DLI/DLR]]="DLI",IF(J2195="DLR",0,DLILibrary[[#This Row],[Value of DLI (in mln)]]),DLILibrary[[#This Row],[Value of DLI (in mln)]])</f>
        <v>1.5</v>
      </c>
      <c r="M2194" s="239">
        <f>IF(DLILibrary[[#This Row],[DLI/DLR]]="DLI",DLILibrary[[#This Row],[Value of DLI (in mln)]]/(VLOOKUP(DLILibrary[[#This Row],[Project ID]],'RBF Projects'!A:U,12,FALSE)),0)</f>
        <v>0</v>
      </c>
      <c r="N2194" s="95" t="s">
        <v>61</v>
      </c>
      <c r="P2194" s="76" t="s">
        <v>28</v>
      </c>
      <c r="Q2194" t="s">
        <v>1539</v>
      </c>
      <c r="R2194" s="76" t="s">
        <v>2278</v>
      </c>
    </row>
    <row r="2195" spans="1:18" x14ac:dyDescent="0.2">
      <c r="A2195" s="76" t="s">
        <v>14710</v>
      </c>
      <c r="B2195" s="76" t="s">
        <v>911</v>
      </c>
      <c r="C2195" s="76" t="s">
        <v>23</v>
      </c>
      <c r="D2195" s="76" t="s">
        <v>59</v>
      </c>
      <c r="E2195" s="95" t="s">
        <v>34</v>
      </c>
      <c r="F2195" s="95" t="s">
        <v>2810</v>
      </c>
      <c r="G2195" s="95" t="s">
        <v>2819</v>
      </c>
      <c r="H2195" s="95" t="s">
        <v>352</v>
      </c>
      <c r="I2195" s="45" t="s">
        <v>14716</v>
      </c>
      <c r="J2195" s="95" t="str">
        <f>LEFT(DLILibrary[[#This Row],[DLI]], 3)</f>
        <v>PBC</v>
      </c>
      <c r="K2195" s="121">
        <v>0.5</v>
      </c>
      <c r="L2195" s="121">
        <f>IF(DLILibrary[[#This Row],[DLI/DLR]]="DLI",IF(J2196="DLR",0,DLILibrary[[#This Row],[Value of DLI (in mln)]]),DLILibrary[[#This Row],[Value of DLI (in mln)]])</f>
        <v>0.5</v>
      </c>
      <c r="M2195" s="239">
        <f>IF(DLILibrary[[#This Row],[DLI/DLR]]="DLI",DLILibrary[[#This Row],[Value of DLI (in mln)]]/(VLOOKUP(DLILibrary[[#This Row],[Project ID]],'RBF Projects'!A:U,12,FALSE)),0)</f>
        <v>0</v>
      </c>
      <c r="N2195" s="95" t="s">
        <v>61</v>
      </c>
      <c r="P2195" s="76" t="s">
        <v>28</v>
      </c>
      <c r="Q2195" t="s">
        <v>14720</v>
      </c>
      <c r="R2195" s="76" t="s">
        <v>2278</v>
      </c>
    </row>
    <row r="2196" spans="1:18" x14ac:dyDescent="0.2">
      <c r="A2196" s="76" t="s">
        <v>14710</v>
      </c>
      <c r="B2196" s="76" t="s">
        <v>911</v>
      </c>
      <c r="C2196" s="76" t="s">
        <v>23</v>
      </c>
      <c r="D2196" s="76" t="s">
        <v>59</v>
      </c>
      <c r="E2196" s="95" t="s">
        <v>34</v>
      </c>
      <c r="F2196" s="95" t="s">
        <v>2810</v>
      </c>
      <c r="G2196" s="95" t="s">
        <v>2819</v>
      </c>
      <c r="H2196" s="95" t="s">
        <v>352</v>
      </c>
      <c r="I2196" s="45" t="s">
        <v>14717</v>
      </c>
      <c r="J2196" s="95" t="str">
        <f>LEFT(DLILibrary[[#This Row],[DLI]], 3)</f>
        <v>PBC</v>
      </c>
      <c r="K2196" s="121">
        <v>0.5</v>
      </c>
      <c r="L2196" s="121">
        <f>IF(DLILibrary[[#This Row],[DLI/DLR]]="DLI",IF(J2197="DLR",0,DLILibrary[[#This Row],[Value of DLI (in mln)]]),DLILibrary[[#This Row],[Value of DLI (in mln)]])</f>
        <v>0.5</v>
      </c>
      <c r="M2196" s="239">
        <f>IF(DLILibrary[[#This Row],[DLI/DLR]]="DLI",DLILibrary[[#This Row],[Value of DLI (in mln)]]/(VLOOKUP(DLILibrary[[#This Row],[Project ID]],'RBF Projects'!A:U,12,FALSE)),0)</f>
        <v>0</v>
      </c>
      <c r="N2196" s="95" t="s">
        <v>61</v>
      </c>
      <c r="P2196" s="76" t="s">
        <v>28</v>
      </c>
      <c r="Q2196" t="s">
        <v>14720</v>
      </c>
      <c r="R2196" s="76" t="s">
        <v>2278</v>
      </c>
    </row>
    <row r="2197" spans="1:18" x14ac:dyDescent="0.2">
      <c r="A2197" s="76" t="s">
        <v>14710</v>
      </c>
      <c r="B2197" s="76" t="s">
        <v>911</v>
      </c>
      <c r="C2197" s="76" t="s">
        <v>23</v>
      </c>
      <c r="D2197" s="76" t="s">
        <v>59</v>
      </c>
      <c r="E2197" s="95" t="s">
        <v>34</v>
      </c>
      <c r="F2197" s="95" t="s">
        <v>2810</v>
      </c>
      <c r="G2197" s="95" t="s">
        <v>2814</v>
      </c>
      <c r="H2197" s="95" t="s">
        <v>352</v>
      </c>
      <c r="I2197" s="45" t="s">
        <v>14718</v>
      </c>
      <c r="J2197" s="95" t="str">
        <f>LEFT(DLILibrary[[#This Row],[DLI]], 3)</f>
        <v>PBC</v>
      </c>
      <c r="K2197" s="121">
        <v>0.5</v>
      </c>
      <c r="L2197" s="121">
        <f>IF(DLILibrary[[#This Row],[DLI/DLR]]="DLI",IF(J2198="DLR",0,DLILibrary[[#This Row],[Value of DLI (in mln)]]),DLILibrary[[#This Row],[Value of DLI (in mln)]])</f>
        <v>0.5</v>
      </c>
      <c r="M2197" s="239">
        <f>IF(DLILibrary[[#This Row],[DLI/DLR]]="DLI",DLILibrary[[#This Row],[Value of DLI (in mln)]]/(VLOOKUP(DLILibrary[[#This Row],[Project ID]],'RBF Projects'!A:U,12,FALSE)),0)</f>
        <v>0</v>
      </c>
      <c r="N2197" s="95" t="s">
        <v>61</v>
      </c>
      <c r="P2197" s="76" t="s">
        <v>28</v>
      </c>
      <c r="Q2197" t="s">
        <v>14721</v>
      </c>
      <c r="R2197" s="76" t="s">
        <v>2278</v>
      </c>
    </row>
    <row r="2198" spans="1:18" s="78" customFormat="1" ht="16" x14ac:dyDescent="0.2">
      <c r="A2198" s="77" t="s">
        <v>14722</v>
      </c>
      <c r="B2198" s="78" t="s">
        <v>14723</v>
      </c>
      <c r="C2198" s="151" t="s">
        <v>19</v>
      </c>
      <c r="D2198" s="77" t="s">
        <v>59</v>
      </c>
      <c r="E2198" s="78" t="s">
        <v>102</v>
      </c>
      <c r="F2198" s="78" t="s">
        <v>3231</v>
      </c>
      <c r="G2198" s="78" t="s">
        <v>3472</v>
      </c>
      <c r="H2198" s="78" t="s">
        <v>78</v>
      </c>
      <c r="I2198" s="129" t="s">
        <v>14724</v>
      </c>
      <c r="J2198" s="130" t="str">
        <f>LEFT(DLILibrary[[#This Row],[DLI]], 3)</f>
        <v>PBC</v>
      </c>
      <c r="K2198" s="131">
        <v>8.14</v>
      </c>
      <c r="L2198" s="169">
        <f>IF(DLILibrary[[#This Row],[DLI/DLR]]="DLI",IF(J2199="DLR",0,DLILibrary[[#This Row],[Value of DLI (in mln)]]),DLILibrary[[#This Row],[Value of DLI (in mln)]])</f>
        <v>8.14</v>
      </c>
      <c r="M2198" s="239">
        <f>IF(DLILibrary[[#This Row],[DLI/DLR]]="DLI",DLILibrary[[#This Row],[Value of DLI (in mln)]]/(VLOOKUP(DLILibrary[[#This Row],[Project ID]],'RBF Projects'!A:U,12,FALSE)),0)</f>
        <v>0</v>
      </c>
      <c r="N2198" s="78" t="s">
        <v>61</v>
      </c>
      <c r="O2198" s="164" t="s">
        <v>14725</v>
      </c>
      <c r="P2198" s="76" t="s">
        <v>28</v>
      </c>
      <c r="Q2198" t="s">
        <v>14742</v>
      </c>
      <c r="R2198" s="76"/>
    </row>
    <row r="2199" spans="1:18" x14ac:dyDescent="0.2">
      <c r="A2199" s="76" t="s">
        <v>14722</v>
      </c>
      <c r="B2199" s="76" t="s">
        <v>14723</v>
      </c>
      <c r="C2199" s="76" t="s">
        <v>19</v>
      </c>
      <c r="D2199" s="76" t="s">
        <v>59</v>
      </c>
      <c r="E2199" s="95" t="s">
        <v>102</v>
      </c>
      <c r="F2199" s="95" t="s">
        <v>3231</v>
      </c>
      <c r="G2199" s="95" t="s">
        <v>3472</v>
      </c>
      <c r="H2199" s="95" t="s">
        <v>78</v>
      </c>
      <c r="I2199" s="45" t="s">
        <v>14937</v>
      </c>
      <c r="J2199" s="95" t="str">
        <f>LEFT(DLILibrary[[#This Row],[DLI]], 3)</f>
        <v>PBC</v>
      </c>
      <c r="K2199" s="121">
        <v>2</v>
      </c>
      <c r="L2199" s="121">
        <f>IF(DLILibrary[[#This Row],[DLI/DLR]]="DLI",IF(J2200="DLR",0,DLILibrary[[#This Row],[Value of DLI (in mln)]]),DLILibrary[[#This Row],[Value of DLI (in mln)]])</f>
        <v>2</v>
      </c>
      <c r="M2199" s="239">
        <f>IF(DLILibrary[[#This Row],[DLI/DLR]]="DLI",DLILibrary[[#This Row],[Value of DLI (in mln)]]/(VLOOKUP(DLILibrary[[#This Row],[Project ID]],'RBF Projects'!A:U,12,FALSE)),0)</f>
        <v>0</v>
      </c>
      <c r="N2199" s="95" t="s">
        <v>61</v>
      </c>
      <c r="O2199" t="s">
        <v>14725</v>
      </c>
      <c r="P2199" s="76" t="s">
        <v>28</v>
      </c>
      <c r="Q2199" t="s">
        <v>14742</v>
      </c>
    </row>
    <row r="2200" spans="1:18" x14ac:dyDescent="0.2">
      <c r="A2200" s="76" t="s">
        <v>14722</v>
      </c>
      <c r="B2200" s="76" t="s">
        <v>14723</v>
      </c>
      <c r="C2200" s="76" t="s">
        <v>19</v>
      </c>
      <c r="D2200" s="76" t="s">
        <v>59</v>
      </c>
      <c r="E2200" s="95" t="s">
        <v>102</v>
      </c>
      <c r="F2200" s="95" t="s">
        <v>3231</v>
      </c>
      <c r="G2200" s="95" t="s">
        <v>3472</v>
      </c>
      <c r="H2200" s="95" t="s">
        <v>78</v>
      </c>
      <c r="I2200" s="45" t="s">
        <v>14938</v>
      </c>
      <c r="J2200" s="95" t="str">
        <f>LEFT(DLILibrary[[#This Row],[DLI]], 3)</f>
        <v>PBC</v>
      </c>
      <c r="K2200" s="121">
        <v>2.14</v>
      </c>
      <c r="L2200" s="121">
        <f>IF(DLILibrary[[#This Row],[DLI/DLR]]="DLI",IF(J2201="DLR",0,DLILibrary[[#This Row],[Value of DLI (in mln)]]),DLILibrary[[#This Row],[Value of DLI (in mln)]])</f>
        <v>2.14</v>
      </c>
      <c r="M2200" s="239">
        <f>IF(DLILibrary[[#This Row],[DLI/DLR]]="DLI",DLILibrary[[#This Row],[Value of DLI (in mln)]]/(VLOOKUP(DLILibrary[[#This Row],[Project ID]],'RBF Projects'!A:U,12,FALSE)),0)</f>
        <v>0</v>
      </c>
      <c r="N2200" s="95" t="s">
        <v>61</v>
      </c>
      <c r="O2200" t="s">
        <v>14725</v>
      </c>
      <c r="P2200" s="76" t="s">
        <v>28</v>
      </c>
      <c r="Q2200" t="s">
        <v>14742</v>
      </c>
    </row>
    <row r="2201" spans="1:18" x14ac:dyDescent="0.2">
      <c r="A2201" s="76" t="s">
        <v>14722</v>
      </c>
      <c r="B2201" s="76" t="s">
        <v>14723</v>
      </c>
      <c r="C2201" s="76" t="s">
        <v>19</v>
      </c>
      <c r="D2201" s="76" t="s">
        <v>59</v>
      </c>
      <c r="E2201" s="95" t="s">
        <v>102</v>
      </c>
      <c r="F2201" s="95" t="s">
        <v>3231</v>
      </c>
      <c r="G2201" s="95" t="s">
        <v>3472</v>
      </c>
      <c r="H2201" s="95" t="s">
        <v>78</v>
      </c>
      <c r="I2201" s="45" t="s">
        <v>14939</v>
      </c>
      <c r="J2201" s="95" t="str">
        <f>LEFT(DLILibrary[[#This Row],[DLI]], 3)</f>
        <v>PBC</v>
      </c>
      <c r="K2201" s="121">
        <v>2</v>
      </c>
      <c r="L2201" s="121">
        <f>IF(DLILibrary[[#This Row],[DLI/DLR]]="DLI",IF(J2202="DLR",0,DLILibrary[[#This Row],[Value of DLI (in mln)]]),DLILibrary[[#This Row],[Value of DLI (in mln)]])</f>
        <v>2</v>
      </c>
      <c r="M2201" s="239">
        <f>IF(DLILibrary[[#This Row],[DLI/DLR]]="DLI",DLILibrary[[#This Row],[Value of DLI (in mln)]]/(VLOOKUP(DLILibrary[[#This Row],[Project ID]],'RBF Projects'!A:U,12,FALSE)),0)</f>
        <v>0</v>
      </c>
      <c r="N2201" s="95" t="s">
        <v>61</v>
      </c>
      <c r="O2201" t="s">
        <v>14725</v>
      </c>
      <c r="P2201" s="76" t="s">
        <v>28</v>
      </c>
      <c r="Q2201" t="s">
        <v>14742</v>
      </c>
    </row>
    <row r="2202" spans="1:18" x14ac:dyDescent="0.2">
      <c r="A2202" s="76" t="s">
        <v>14722</v>
      </c>
      <c r="B2202" s="76" t="s">
        <v>14723</v>
      </c>
      <c r="C2202" s="76" t="s">
        <v>19</v>
      </c>
      <c r="D2202" s="76" t="s">
        <v>59</v>
      </c>
      <c r="E2202" s="95" t="s">
        <v>102</v>
      </c>
      <c r="F2202" s="95" t="s">
        <v>3231</v>
      </c>
      <c r="G2202" s="95" t="s">
        <v>3472</v>
      </c>
      <c r="H2202" s="95" t="s">
        <v>78</v>
      </c>
      <c r="I2202" s="45" t="s">
        <v>14940</v>
      </c>
      <c r="J2202" s="95" t="str">
        <f>LEFT(DLILibrary[[#This Row],[DLI]], 3)</f>
        <v>PBC</v>
      </c>
      <c r="K2202" s="121">
        <v>2</v>
      </c>
      <c r="L2202" s="121">
        <f>IF(DLILibrary[[#This Row],[DLI/DLR]]="DLI",IF(J2203="DLR",0,DLILibrary[[#This Row],[Value of DLI (in mln)]]),DLILibrary[[#This Row],[Value of DLI (in mln)]])</f>
        <v>2</v>
      </c>
      <c r="M2202" s="239">
        <f>IF(DLILibrary[[#This Row],[DLI/DLR]]="DLI",DLILibrary[[#This Row],[Value of DLI (in mln)]]/(VLOOKUP(DLILibrary[[#This Row],[Project ID]],'RBF Projects'!A:U,12,FALSE)),0)</f>
        <v>0</v>
      </c>
      <c r="N2202" s="95" t="s">
        <v>61</v>
      </c>
      <c r="O2202" t="s">
        <v>14725</v>
      </c>
      <c r="P2202" s="76" t="s">
        <v>28</v>
      </c>
      <c r="Q2202" t="s">
        <v>14742</v>
      </c>
    </row>
    <row r="2203" spans="1:18" x14ac:dyDescent="0.2">
      <c r="A2203" s="76" t="s">
        <v>14722</v>
      </c>
      <c r="B2203" s="76" t="s">
        <v>14723</v>
      </c>
      <c r="C2203" s="76" t="s">
        <v>19</v>
      </c>
      <c r="D2203" s="76" t="s">
        <v>59</v>
      </c>
      <c r="E2203" s="95" t="s">
        <v>102</v>
      </c>
      <c r="F2203" s="95" t="s">
        <v>3238</v>
      </c>
      <c r="G2203" s="95" t="s">
        <v>3241</v>
      </c>
      <c r="H2203" s="95" t="s">
        <v>78</v>
      </c>
      <c r="I2203" s="45" t="s">
        <v>14726</v>
      </c>
      <c r="J2203" s="95" t="str">
        <f>LEFT(DLILibrary[[#This Row],[DLI]], 3)</f>
        <v>PBC</v>
      </c>
      <c r="K2203" s="121">
        <v>1.1399999999999999</v>
      </c>
      <c r="L2203" s="121">
        <f>IF(DLILibrary[[#This Row],[DLI/DLR]]="DLI",IF(J2204="DLR",0,DLILibrary[[#This Row],[Value of DLI (in mln)]]),DLILibrary[[#This Row],[Value of DLI (in mln)]])</f>
        <v>1.1399999999999999</v>
      </c>
      <c r="M2203" s="239">
        <f>IF(DLILibrary[[#This Row],[DLI/DLR]]="DLI",DLILibrary[[#This Row],[Value of DLI (in mln)]]/(VLOOKUP(DLILibrary[[#This Row],[Project ID]],'RBF Projects'!A:U,12,FALSE)),0)</f>
        <v>0</v>
      </c>
      <c r="N2203" s="95" t="s">
        <v>61</v>
      </c>
      <c r="O2203" t="s">
        <v>14727</v>
      </c>
      <c r="P2203" s="76" t="s">
        <v>28</v>
      </c>
      <c r="Q2203" t="s">
        <v>14741</v>
      </c>
    </row>
    <row r="2204" spans="1:18" x14ac:dyDescent="0.2">
      <c r="A2204" s="76" t="s">
        <v>14722</v>
      </c>
      <c r="B2204" s="76" t="s">
        <v>14723</v>
      </c>
      <c r="C2204" s="76" t="s">
        <v>19</v>
      </c>
      <c r="D2204" s="76" t="s">
        <v>59</v>
      </c>
      <c r="E2204" s="95" t="s">
        <v>102</v>
      </c>
      <c r="F2204" s="95" t="s">
        <v>3238</v>
      </c>
      <c r="G2204" s="95" t="s">
        <v>3241</v>
      </c>
      <c r="H2204" s="95" t="s">
        <v>78</v>
      </c>
      <c r="I2204" s="45" t="s">
        <v>14941</v>
      </c>
      <c r="J2204" s="95" t="str">
        <f>LEFT(DLILibrary[[#This Row],[DLI]], 3)</f>
        <v>PBC</v>
      </c>
      <c r="K2204" s="121">
        <v>0.19</v>
      </c>
      <c r="L2204" s="121">
        <f>IF(DLILibrary[[#This Row],[DLI/DLR]]="DLI",IF(J2205="DLR",0,DLILibrary[[#This Row],[Value of DLI (in mln)]]),DLILibrary[[#This Row],[Value of DLI (in mln)]])</f>
        <v>0.19</v>
      </c>
      <c r="M2204" s="239">
        <f>IF(DLILibrary[[#This Row],[DLI/DLR]]="DLI",DLILibrary[[#This Row],[Value of DLI (in mln)]]/(VLOOKUP(DLILibrary[[#This Row],[Project ID]],'RBF Projects'!A:U,12,FALSE)),0)</f>
        <v>0</v>
      </c>
      <c r="N2204" s="95" t="s">
        <v>61</v>
      </c>
      <c r="O2204" t="s">
        <v>14727</v>
      </c>
      <c r="P2204" s="76" t="s">
        <v>28</v>
      </c>
      <c r="Q2204" t="s">
        <v>14741</v>
      </c>
    </row>
    <row r="2205" spans="1:18" x14ac:dyDescent="0.2">
      <c r="A2205" s="76" t="s">
        <v>14722</v>
      </c>
      <c r="B2205" s="76" t="s">
        <v>14723</v>
      </c>
      <c r="C2205" s="76" t="s">
        <v>19</v>
      </c>
      <c r="D2205" s="76" t="s">
        <v>59</v>
      </c>
      <c r="E2205" s="95" t="s">
        <v>102</v>
      </c>
      <c r="F2205" s="95" t="s">
        <v>3238</v>
      </c>
      <c r="G2205" s="95" t="s">
        <v>3241</v>
      </c>
      <c r="H2205" s="95" t="s">
        <v>78</v>
      </c>
      <c r="I2205" s="45" t="s">
        <v>14942</v>
      </c>
      <c r="J2205" s="95" t="str">
        <f>LEFT(DLILibrary[[#This Row],[DLI]], 3)</f>
        <v>PBC</v>
      </c>
      <c r="K2205" s="121">
        <v>0.38</v>
      </c>
      <c r="L2205" s="121">
        <f>IF(DLILibrary[[#This Row],[DLI/DLR]]="DLI",IF(J2206="DLR",0,DLILibrary[[#This Row],[Value of DLI (in mln)]]),DLILibrary[[#This Row],[Value of DLI (in mln)]])</f>
        <v>0.38</v>
      </c>
      <c r="M2205" s="239">
        <f>IF(DLILibrary[[#This Row],[DLI/DLR]]="DLI",DLILibrary[[#This Row],[Value of DLI (in mln)]]/(VLOOKUP(DLILibrary[[#This Row],[Project ID]],'RBF Projects'!A:U,12,FALSE)),0)</f>
        <v>0</v>
      </c>
      <c r="N2205" s="95" t="s">
        <v>61</v>
      </c>
      <c r="O2205" t="s">
        <v>14727</v>
      </c>
      <c r="P2205" s="76" t="s">
        <v>28</v>
      </c>
      <c r="Q2205" t="s">
        <v>14741</v>
      </c>
    </row>
    <row r="2206" spans="1:18" x14ac:dyDescent="0.2">
      <c r="A2206" s="76" t="s">
        <v>14722</v>
      </c>
      <c r="B2206" s="76" t="s">
        <v>14723</v>
      </c>
      <c r="C2206" s="76" t="s">
        <v>19</v>
      </c>
      <c r="D2206" s="76" t="s">
        <v>59</v>
      </c>
      <c r="E2206" s="95" t="s">
        <v>102</v>
      </c>
      <c r="F2206" s="95" t="s">
        <v>3238</v>
      </c>
      <c r="G2206" s="95" t="s">
        <v>3241</v>
      </c>
      <c r="H2206" s="95" t="s">
        <v>78</v>
      </c>
      <c r="I2206" s="45" t="s">
        <v>14943</v>
      </c>
      <c r="J2206" s="95" t="str">
        <f>LEFT(DLILibrary[[#This Row],[DLI]], 3)</f>
        <v>PBC</v>
      </c>
      <c r="K2206" s="121">
        <v>0.38</v>
      </c>
      <c r="L2206" s="121">
        <f>IF(DLILibrary[[#This Row],[DLI/DLR]]="DLI",IF(J2207="DLR",0,DLILibrary[[#This Row],[Value of DLI (in mln)]]),DLILibrary[[#This Row],[Value of DLI (in mln)]])</f>
        <v>0.38</v>
      </c>
      <c r="M2206" s="239">
        <f>IF(DLILibrary[[#This Row],[DLI/DLR]]="DLI",DLILibrary[[#This Row],[Value of DLI (in mln)]]/(VLOOKUP(DLILibrary[[#This Row],[Project ID]],'RBF Projects'!A:U,12,FALSE)),0)</f>
        <v>0</v>
      </c>
      <c r="N2206" s="95" t="s">
        <v>61</v>
      </c>
      <c r="O2206" t="s">
        <v>14727</v>
      </c>
      <c r="P2206" s="76" t="s">
        <v>28</v>
      </c>
      <c r="Q2206" t="s">
        <v>14741</v>
      </c>
    </row>
    <row r="2207" spans="1:18" x14ac:dyDescent="0.2">
      <c r="A2207" s="76" t="s">
        <v>14722</v>
      </c>
      <c r="B2207" s="76" t="s">
        <v>14723</v>
      </c>
      <c r="C2207" s="76" t="s">
        <v>19</v>
      </c>
      <c r="D2207" s="76" t="s">
        <v>59</v>
      </c>
      <c r="E2207" s="95" t="s">
        <v>102</v>
      </c>
      <c r="F2207" s="95" t="s">
        <v>3238</v>
      </c>
      <c r="G2207" s="95" t="s">
        <v>3241</v>
      </c>
      <c r="H2207" s="95" t="s">
        <v>78</v>
      </c>
      <c r="I2207" s="45" t="s">
        <v>14944</v>
      </c>
      <c r="J2207" s="95" t="str">
        <f>LEFT(DLILibrary[[#This Row],[DLI]], 3)</f>
        <v>PBC</v>
      </c>
      <c r="K2207" s="121">
        <v>0.19</v>
      </c>
      <c r="L2207" s="121">
        <f>IF(DLILibrary[[#This Row],[DLI/DLR]]="DLI",IF(J2208="DLR",0,DLILibrary[[#This Row],[Value of DLI (in mln)]]),DLILibrary[[#This Row],[Value of DLI (in mln)]])</f>
        <v>0.19</v>
      </c>
      <c r="M2207" s="239">
        <f>IF(DLILibrary[[#This Row],[DLI/DLR]]="DLI",DLILibrary[[#This Row],[Value of DLI (in mln)]]/(VLOOKUP(DLILibrary[[#This Row],[Project ID]],'RBF Projects'!A:U,12,FALSE)),0)</f>
        <v>0</v>
      </c>
      <c r="N2207" s="95" t="s">
        <v>61</v>
      </c>
      <c r="O2207" t="s">
        <v>14727</v>
      </c>
      <c r="P2207" s="76" t="s">
        <v>28</v>
      </c>
      <c r="Q2207" t="s">
        <v>14741</v>
      </c>
    </row>
    <row r="2208" spans="1:18" x14ac:dyDescent="0.2">
      <c r="A2208" s="76" t="s">
        <v>14722</v>
      </c>
      <c r="B2208" s="76" t="s">
        <v>14723</v>
      </c>
      <c r="C2208" s="76" t="s">
        <v>19</v>
      </c>
      <c r="D2208" s="76" t="s">
        <v>59</v>
      </c>
      <c r="E2208" s="95" t="s">
        <v>102</v>
      </c>
      <c r="F2208" s="95" t="s">
        <v>3230</v>
      </c>
      <c r="G2208" s="95" t="s">
        <v>3293</v>
      </c>
      <c r="H2208" s="95" t="s">
        <v>78</v>
      </c>
      <c r="I2208" s="45" t="s">
        <v>14730</v>
      </c>
      <c r="J2208" s="95" t="str">
        <f>LEFT(DLILibrary[[#This Row],[DLI]], 3)</f>
        <v>PBC</v>
      </c>
      <c r="K2208" s="121">
        <v>2.0499999999999998</v>
      </c>
      <c r="L2208" s="121">
        <f>IF(DLILibrary[[#This Row],[DLI/DLR]]="DLI",IF(J2209="DLR",0,DLILibrary[[#This Row],[Value of DLI (in mln)]]),DLILibrary[[#This Row],[Value of DLI (in mln)]])</f>
        <v>2.0499999999999998</v>
      </c>
      <c r="M2208" s="239">
        <f>IF(DLILibrary[[#This Row],[DLI/DLR]]="DLI",DLILibrary[[#This Row],[Value of DLI (in mln)]]/(VLOOKUP(DLILibrary[[#This Row],[Project ID]],'RBF Projects'!A:U,12,FALSE)),0)</f>
        <v>0</v>
      </c>
      <c r="N2208" s="95" t="s">
        <v>61</v>
      </c>
      <c r="P2208" s="76" t="s">
        <v>28</v>
      </c>
      <c r="Q2208" t="s">
        <v>14740</v>
      </c>
    </row>
    <row r="2209" spans="1:17" x14ac:dyDescent="0.2">
      <c r="A2209" s="76" t="s">
        <v>14722</v>
      </c>
      <c r="B2209" s="76" t="s">
        <v>14723</v>
      </c>
      <c r="C2209" s="76" t="s">
        <v>19</v>
      </c>
      <c r="D2209" s="76" t="s">
        <v>59</v>
      </c>
      <c r="E2209" s="95" t="s">
        <v>102</v>
      </c>
      <c r="F2209" s="95" t="s">
        <v>3230</v>
      </c>
      <c r="G2209" s="95" t="s">
        <v>3293</v>
      </c>
      <c r="H2209" s="95" t="s">
        <v>78</v>
      </c>
      <c r="I2209" s="45" t="s">
        <v>14945</v>
      </c>
      <c r="J2209" s="95" t="str">
        <f>LEFT(DLILibrary[[#This Row],[DLI]], 3)</f>
        <v>PBC</v>
      </c>
      <c r="K2209" s="121">
        <v>0.37</v>
      </c>
      <c r="L2209" s="121">
        <f>IF(DLILibrary[[#This Row],[DLI/DLR]]="DLI",IF(J2210="DLR",0,DLILibrary[[#This Row],[Value of DLI (in mln)]]),DLILibrary[[#This Row],[Value of DLI (in mln)]])</f>
        <v>0.37</v>
      </c>
      <c r="M2209" s="239">
        <f>IF(DLILibrary[[#This Row],[DLI/DLR]]="DLI",DLILibrary[[#This Row],[Value of DLI (in mln)]]/(VLOOKUP(DLILibrary[[#This Row],[Project ID]],'RBF Projects'!A:U,12,FALSE)),0)</f>
        <v>0</v>
      </c>
      <c r="N2209" s="95" t="s">
        <v>61</v>
      </c>
      <c r="O2209" t="s">
        <v>14728</v>
      </c>
      <c r="P2209" s="76" t="s">
        <v>28</v>
      </c>
      <c r="Q2209" t="s">
        <v>14740</v>
      </c>
    </row>
    <row r="2210" spans="1:17" x14ac:dyDescent="0.2">
      <c r="A2210" s="76" t="s">
        <v>14722</v>
      </c>
      <c r="B2210" s="76" t="s">
        <v>14723</v>
      </c>
      <c r="C2210" s="76" t="s">
        <v>19</v>
      </c>
      <c r="D2210" s="76" t="s">
        <v>59</v>
      </c>
      <c r="E2210" s="95" t="s">
        <v>102</v>
      </c>
      <c r="F2210" s="95" t="s">
        <v>3230</v>
      </c>
      <c r="G2210" s="95" t="s">
        <v>3293</v>
      </c>
      <c r="H2210" s="95" t="s">
        <v>78</v>
      </c>
      <c r="I2210" s="45" t="s">
        <v>14946</v>
      </c>
      <c r="J2210" s="95" t="str">
        <f>LEFT(DLILibrary[[#This Row],[DLI]], 3)</f>
        <v>PBC</v>
      </c>
      <c r="K2210" s="121">
        <v>0.7</v>
      </c>
      <c r="L2210" s="121">
        <f>IF(DLILibrary[[#This Row],[DLI/DLR]]="DLI",IF(J2211="DLR",0,DLILibrary[[#This Row],[Value of DLI (in mln)]]),DLILibrary[[#This Row],[Value of DLI (in mln)]])</f>
        <v>0.7</v>
      </c>
      <c r="M2210" s="239">
        <f>IF(DLILibrary[[#This Row],[DLI/DLR]]="DLI",DLILibrary[[#This Row],[Value of DLI (in mln)]]/(VLOOKUP(DLILibrary[[#This Row],[Project ID]],'RBF Projects'!A:U,12,FALSE)),0)</f>
        <v>0</v>
      </c>
      <c r="N2210" s="95" t="s">
        <v>61</v>
      </c>
      <c r="O2210" t="s">
        <v>14729</v>
      </c>
      <c r="P2210" s="76" t="s">
        <v>28</v>
      </c>
      <c r="Q2210" t="s">
        <v>14740</v>
      </c>
    </row>
    <row r="2211" spans="1:17" x14ac:dyDescent="0.2">
      <c r="A2211" s="76" t="s">
        <v>14722</v>
      </c>
      <c r="B2211" s="76" t="s">
        <v>14723</v>
      </c>
      <c r="C2211" s="76" t="s">
        <v>19</v>
      </c>
      <c r="D2211" s="76" t="s">
        <v>59</v>
      </c>
      <c r="E2211" s="95" t="s">
        <v>102</v>
      </c>
      <c r="F2211" s="95" t="s">
        <v>3230</v>
      </c>
      <c r="G2211" s="95" t="s">
        <v>3293</v>
      </c>
      <c r="H2211" s="95" t="s">
        <v>78</v>
      </c>
      <c r="I2211" s="45" t="s">
        <v>14947</v>
      </c>
      <c r="J2211" s="95" t="str">
        <f>LEFT(DLILibrary[[#This Row],[DLI]], 3)</f>
        <v>PBC</v>
      </c>
      <c r="K2211" s="121">
        <v>0.66</v>
      </c>
      <c r="L2211" s="121">
        <f>IF(DLILibrary[[#This Row],[DLI/DLR]]="DLI",IF(J2212="DLR",0,DLILibrary[[#This Row],[Value of DLI (in mln)]]),DLILibrary[[#This Row],[Value of DLI (in mln)]])</f>
        <v>0.66</v>
      </c>
      <c r="M2211" s="239">
        <f>IF(DLILibrary[[#This Row],[DLI/DLR]]="DLI",DLILibrary[[#This Row],[Value of DLI (in mln)]]/(VLOOKUP(DLILibrary[[#This Row],[Project ID]],'RBF Projects'!A:U,12,FALSE)),0)</f>
        <v>0</v>
      </c>
      <c r="N2211" s="95" t="s">
        <v>61</v>
      </c>
      <c r="O2211" t="s">
        <v>14731</v>
      </c>
      <c r="P2211" s="76" t="s">
        <v>28</v>
      </c>
      <c r="Q2211" t="s">
        <v>14740</v>
      </c>
    </row>
    <row r="2212" spans="1:17" x14ac:dyDescent="0.2">
      <c r="A2212" s="76" t="s">
        <v>14722</v>
      </c>
      <c r="B2212" s="76" t="s">
        <v>14723</v>
      </c>
      <c r="C2212" s="76" t="s">
        <v>19</v>
      </c>
      <c r="D2212" s="76" t="s">
        <v>59</v>
      </c>
      <c r="E2212" s="95" t="s">
        <v>102</v>
      </c>
      <c r="F2212" s="95" t="s">
        <v>3230</v>
      </c>
      <c r="G2212" s="95" t="s">
        <v>3293</v>
      </c>
      <c r="H2212" s="95" t="s">
        <v>78</v>
      </c>
      <c r="I2212" s="45" t="s">
        <v>14948</v>
      </c>
      <c r="J2212" s="95" t="str">
        <f>LEFT(DLILibrary[[#This Row],[DLI]], 3)</f>
        <v>PBC</v>
      </c>
      <c r="K2212" s="121">
        <v>0.32</v>
      </c>
      <c r="L2212" s="121">
        <f>IF(DLILibrary[[#This Row],[DLI/DLR]]="DLI",IF(J2213="DLR",0,DLILibrary[[#This Row],[Value of DLI (in mln)]]),DLILibrary[[#This Row],[Value of DLI (in mln)]])</f>
        <v>0.32</v>
      </c>
      <c r="M2212" s="239">
        <f>IF(DLILibrary[[#This Row],[DLI/DLR]]="DLI",DLILibrary[[#This Row],[Value of DLI (in mln)]]/(VLOOKUP(DLILibrary[[#This Row],[Project ID]],'RBF Projects'!A:U,12,FALSE)),0)</f>
        <v>0</v>
      </c>
      <c r="N2212" s="95" t="s">
        <v>61</v>
      </c>
      <c r="O2212" t="s">
        <v>14731</v>
      </c>
      <c r="P2212" s="76" t="s">
        <v>28</v>
      </c>
      <c r="Q2212" t="s">
        <v>14740</v>
      </c>
    </row>
    <row r="2213" spans="1:17" x14ac:dyDescent="0.2">
      <c r="A2213" s="76" t="s">
        <v>14722</v>
      </c>
      <c r="B2213" s="76" t="s">
        <v>14723</v>
      </c>
      <c r="C2213" s="76" t="s">
        <v>19</v>
      </c>
      <c r="D2213" s="76" t="s">
        <v>59</v>
      </c>
      <c r="E2213" s="95" t="s">
        <v>102</v>
      </c>
      <c r="F2213" s="95" t="s">
        <v>3230</v>
      </c>
      <c r="G2213" s="95" t="s">
        <v>3293</v>
      </c>
      <c r="H2213" s="95" t="s">
        <v>78</v>
      </c>
      <c r="I2213" s="45" t="s">
        <v>14732</v>
      </c>
      <c r="J2213" s="95" t="str">
        <f>LEFT(DLILibrary[[#This Row],[DLI]], 3)</f>
        <v>PBC</v>
      </c>
      <c r="K2213" s="121">
        <v>9.5399999999999991</v>
      </c>
      <c r="L2213" s="121">
        <f>IF(DLILibrary[[#This Row],[DLI/DLR]]="DLI",IF(J2214="DLR",0,DLILibrary[[#This Row],[Value of DLI (in mln)]]),DLILibrary[[#This Row],[Value of DLI (in mln)]])</f>
        <v>9.5399999999999991</v>
      </c>
      <c r="M2213" s="239">
        <f>IF(DLILibrary[[#This Row],[DLI/DLR]]="DLI",DLILibrary[[#This Row],[Value of DLI (in mln)]]/(VLOOKUP(DLILibrary[[#This Row],[Project ID]],'RBF Projects'!A:U,12,FALSE)),0)</f>
        <v>0</v>
      </c>
      <c r="N2213" s="95" t="s">
        <v>61</v>
      </c>
      <c r="O2213" t="s">
        <v>14733</v>
      </c>
      <c r="P2213" s="76" t="s">
        <v>28</v>
      </c>
      <c r="Q2213" t="s">
        <v>14740</v>
      </c>
    </row>
    <row r="2214" spans="1:17" x14ac:dyDescent="0.2">
      <c r="A2214" s="76" t="s">
        <v>14722</v>
      </c>
      <c r="B2214" s="76" t="s">
        <v>14723</v>
      </c>
      <c r="C2214" s="76" t="s">
        <v>19</v>
      </c>
      <c r="D2214" s="76" t="s">
        <v>59</v>
      </c>
      <c r="E2214" s="95" t="s">
        <v>102</v>
      </c>
      <c r="F2214" s="95" t="s">
        <v>3230</v>
      </c>
      <c r="G2214" s="95" t="s">
        <v>3293</v>
      </c>
      <c r="H2214" s="95" t="s">
        <v>78</v>
      </c>
      <c r="I2214" s="45" t="s">
        <v>14949</v>
      </c>
      <c r="J2214" s="95" t="str">
        <f>LEFT(DLILibrary[[#This Row],[DLI]], 3)</f>
        <v>PBC</v>
      </c>
      <c r="K2214" s="121">
        <v>1.9</v>
      </c>
      <c r="L2214" s="121">
        <f>IF(DLILibrary[[#This Row],[DLI/DLR]]="DLI",IF(J2215="DLR",0,DLILibrary[[#This Row],[Value of DLI (in mln)]]),DLILibrary[[#This Row],[Value of DLI (in mln)]])</f>
        <v>1.9</v>
      </c>
      <c r="M2214" s="239">
        <f>IF(DLILibrary[[#This Row],[DLI/DLR]]="DLI",DLILibrary[[#This Row],[Value of DLI (in mln)]]/(VLOOKUP(DLILibrary[[#This Row],[Project ID]],'RBF Projects'!A:U,12,FALSE)),0)</f>
        <v>0</v>
      </c>
      <c r="N2214" s="95" t="s">
        <v>61</v>
      </c>
      <c r="O2214" t="s">
        <v>14733</v>
      </c>
      <c r="P2214" s="76" t="s">
        <v>28</v>
      </c>
      <c r="Q2214" t="s">
        <v>14740</v>
      </c>
    </row>
    <row r="2215" spans="1:17" x14ac:dyDescent="0.2">
      <c r="A2215" s="76" t="s">
        <v>14722</v>
      </c>
      <c r="B2215" s="76" t="s">
        <v>14723</v>
      </c>
      <c r="C2215" s="76" t="s">
        <v>19</v>
      </c>
      <c r="D2215" s="76" t="s">
        <v>59</v>
      </c>
      <c r="E2215" s="95" t="s">
        <v>102</v>
      </c>
      <c r="F2215" s="95" t="s">
        <v>3230</v>
      </c>
      <c r="G2215" s="95" t="s">
        <v>3293</v>
      </c>
      <c r="H2215" s="95" t="s">
        <v>78</v>
      </c>
      <c r="I2215" s="45" t="s">
        <v>14950</v>
      </c>
      <c r="J2215" s="95" t="str">
        <f>LEFT(DLILibrary[[#This Row],[DLI]], 3)</f>
        <v>PBC</v>
      </c>
      <c r="K2215" s="121">
        <v>2.87</v>
      </c>
      <c r="L2215" s="121">
        <f>IF(DLILibrary[[#This Row],[DLI/DLR]]="DLI",IF(J2216="DLR",0,DLILibrary[[#This Row],[Value of DLI (in mln)]]),DLILibrary[[#This Row],[Value of DLI (in mln)]])</f>
        <v>2.87</v>
      </c>
      <c r="M2215" s="239">
        <f>IF(DLILibrary[[#This Row],[DLI/DLR]]="DLI",DLILibrary[[#This Row],[Value of DLI (in mln)]]/(VLOOKUP(DLILibrary[[#This Row],[Project ID]],'RBF Projects'!A:U,12,FALSE)),0)</f>
        <v>0</v>
      </c>
      <c r="N2215" s="95" t="s">
        <v>61</v>
      </c>
      <c r="O2215" t="s">
        <v>14733</v>
      </c>
      <c r="P2215" s="76" t="s">
        <v>28</v>
      </c>
      <c r="Q2215" t="s">
        <v>14740</v>
      </c>
    </row>
    <row r="2216" spans="1:17" x14ac:dyDescent="0.2">
      <c r="A2216" s="76" t="s">
        <v>14722</v>
      </c>
      <c r="B2216" s="76" t="s">
        <v>14723</v>
      </c>
      <c r="C2216" s="76" t="s">
        <v>19</v>
      </c>
      <c r="D2216" s="76" t="s">
        <v>59</v>
      </c>
      <c r="E2216" s="95" t="s">
        <v>102</v>
      </c>
      <c r="F2216" s="95" t="s">
        <v>3230</v>
      </c>
      <c r="G2216" s="95" t="s">
        <v>3293</v>
      </c>
      <c r="H2216" s="95" t="s">
        <v>78</v>
      </c>
      <c r="I2216" s="45" t="s">
        <v>14951</v>
      </c>
      <c r="J2216" s="95" t="str">
        <f>LEFT(DLILibrary[[#This Row],[DLI]], 3)</f>
        <v>PBC</v>
      </c>
      <c r="K2216" s="121">
        <v>2.88</v>
      </c>
      <c r="L2216" s="121">
        <f>IF(DLILibrary[[#This Row],[DLI/DLR]]="DLI",IF(J2217="DLR",0,DLILibrary[[#This Row],[Value of DLI (in mln)]]),DLILibrary[[#This Row],[Value of DLI (in mln)]])</f>
        <v>2.88</v>
      </c>
      <c r="M2216" s="239">
        <f>IF(DLILibrary[[#This Row],[DLI/DLR]]="DLI",DLILibrary[[#This Row],[Value of DLI (in mln)]]/(VLOOKUP(DLILibrary[[#This Row],[Project ID]],'RBF Projects'!A:U,12,FALSE)),0)</f>
        <v>0</v>
      </c>
      <c r="N2216" s="95" t="s">
        <v>61</v>
      </c>
      <c r="O2216" t="s">
        <v>14733</v>
      </c>
      <c r="P2216" s="76" t="s">
        <v>28</v>
      </c>
      <c r="Q2216" t="s">
        <v>14740</v>
      </c>
    </row>
    <row r="2217" spans="1:17" x14ac:dyDescent="0.2">
      <c r="A2217" s="76" t="s">
        <v>14722</v>
      </c>
      <c r="B2217" s="76" t="s">
        <v>14723</v>
      </c>
      <c r="C2217" s="76" t="s">
        <v>19</v>
      </c>
      <c r="D2217" s="76" t="s">
        <v>59</v>
      </c>
      <c r="E2217" s="95" t="s">
        <v>102</v>
      </c>
      <c r="F2217" s="95" t="s">
        <v>3230</v>
      </c>
      <c r="G2217" s="95" t="s">
        <v>3293</v>
      </c>
      <c r="H2217" s="95" t="s">
        <v>78</v>
      </c>
      <c r="I2217" s="45" t="s">
        <v>14952</v>
      </c>
      <c r="J2217" s="95" t="str">
        <f>LEFT(DLILibrary[[#This Row],[DLI]], 3)</f>
        <v>PBC</v>
      </c>
      <c r="K2217" s="121">
        <v>1.9</v>
      </c>
      <c r="L2217" s="121">
        <f>IF(DLILibrary[[#This Row],[DLI/DLR]]="DLI",IF(J2218="DLR",0,DLILibrary[[#This Row],[Value of DLI (in mln)]]),DLILibrary[[#This Row],[Value of DLI (in mln)]])</f>
        <v>1.9</v>
      </c>
      <c r="M2217" s="239">
        <f>IF(DLILibrary[[#This Row],[DLI/DLR]]="DLI",DLILibrary[[#This Row],[Value of DLI (in mln)]]/(VLOOKUP(DLILibrary[[#This Row],[Project ID]],'RBF Projects'!A:U,12,FALSE)),0)</f>
        <v>0</v>
      </c>
      <c r="N2217" s="95" t="s">
        <v>61</v>
      </c>
      <c r="O2217" t="s">
        <v>14733</v>
      </c>
      <c r="P2217" s="76" t="s">
        <v>28</v>
      </c>
      <c r="Q2217" t="s">
        <v>14740</v>
      </c>
    </row>
    <row r="2218" spans="1:17" x14ac:dyDescent="0.2">
      <c r="A2218" s="76" t="s">
        <v>14722</v>
      </c>
      <c r="B2218" s="76" t="s">
        <v>14723</v>
      </c>
      <c r="C2218" s="76" t="s">
        <v>19</v>
      </c>
      <c r="D2218" s="76" t="s">
        <v>59</v>
      </c>
      <c r="E2218" s="95" t="s">
        <v>102</v>
      </c>
      <c r="F2218" s="95" t="s">
        <v>3238</v>
      </c>
      <c r="G2218" s="95" t="s">
        <v>3243</v>
      </c>
      <c r="H2218" s="95" t="s">
        <v>78</v>
      </c>
      <c r="I2218" s="45" t="s">
        <v>14734</v>
      </c>
      <c r="J2218" s="95" t="str">
        <f>LEFT(DLILibrary[[#This Row],[DLI]], 3)</f>
        <v>PBC</v>
      </c>
      <c r="K2218" s="121">
        <v>5.92</v>
      </c>
      <c r="L2218" s="121">
        <f>IF(DLILibrary[[#This Row],[DLI/DLR]]="DLI",IF(J2219="DLR",0,DLILibrary[[#This Row],[Value of DLI (in mln)]]),DLILibrary[[#This Row],[Value of DLI (in mln)]])</f>
        <v>5.92</v>
      </c>
      <c r="M2218" s="239">
        <f>IF(DLILibrary[[#This Row],[DLI/DLR]]="DLI",DLILibrary[[#This Row],[Value of DLI (in mln)]]/(VLOOKUP(DLILibrary[[#This Row],[Project ID]],'RBF Projects'!A:U,12,FALSE)),0)</f>
        <v>0</v>
      </c>
      <c r="N2218" s="95" t="s">
        <v>61</v>
      </c>
      <c r="P2218" s="76" t="s">
        <v>28</v>
      </c>
      <c r="Q2218" t="s">
        <v>2789</v>
      </c>
    </row>
    <row r="2219" spans="1:17" x14ac:dyDescent="0.2">
      <c r="A2219" s="76" t="s">
        <v>14722</v>
      </c>
      <c r="B2219" s="76" t="s">
        <v>14723</v>
      </c>
      <c r="C2219" s="76" t="s">
        <v>19</v>
      </c>
      <c r="D2219" s="76" t="s">
        <v>59</v>
      </c>
      <c r="E2219" s="95" t="s">
        <v>102</v>
      </c>
      <c r="F2219" s="95" t="s">
        <v>3238</v>
      </c>
      <c r="G2219" s="95" t="s">
        <v>3243</v>
      </c>
      <c r="H2219" s="95" t="s">
        <v>78</v>
      </c>
      <c r="I2219" s="45" t="s">
        <v>14953</v>
      </c>
      <c r="J2219" s="95" t="str">
        <f>LEFT(DLILibrary[[#This Row],[DLI]], 3)</f>
        <v>PBC</v>
      </c>
      <c r="K2219" s="121">
        <v>1.42</v>
      </c>
      <c r="L2219" s="121">
        <f>IF(DLILibrary[[#This Row],[DLI/DLR]]="DLI",IF(J2220="DLR",0,DLILibrary[[#This Row],[Value of DLI (in mln)]]),DLILibrary[[#This Row],[Value of DLI (in mln)]])</f>
        <v>1.42</v>
      </c>
      <c r="M2219" s="239">
        <f>IF(DLILibrary[[#This Row],[DLI/DLR]]="DLI",DLILibrary[[#This Row],[Value of DLI (in mln)]]/(VLOOKUP(DLILibrary[[#This Row],[Project ID]],'RBF Projects'!A:U,12,FALSE)),0)</f>
        <v>0</v>
      </c>
      <c r="N2219" s="95" t="s">
        <v>61</v>
      </c>
      <c r="P2219" s="76" t="s">
        <v>28</v>
      </c>
      <c r="Q2219" t="s">
        <v>2789</v>
      </c>
    </row>
    <row r="2220" spans="1:17" x14ac:dyDescent="0.2">
      <c r="A2220" s="76" t="s">
        <v>14722</v>
      </c>
      <c r="B2220" s="76" t="s">
        <v>14723</v>
      </c>
      <c r="C2220" s="76" t="s">
        <v>19</v>
      </c>
      <c r="D2220" s="76" t="s">
        <v>59</v>
      </c>
      <c r="E2220" s="95" t="s">
        <v>102</v>
      </c>
      <c r="F2220" s="95" t="s">
        <v>3238</v>
      </c>
      <c r="G2220" s="95" t="s">
        <v>3243</v>
      </c>
      <c r="H2220" s="95" t="s">
        <v>78</v>
      </c>
      <c r="I2220" s="45" t="s">
        <v>14954</v>
      </c>
      <c r="J2220" s="95" t="str">
        <f>LEFT(DLILibrary[[#This Row],[DLI]], 3)</f>
        <v>PBC</v>
      </c>
      <c r="K2220" s="121">
        <v>1.5</v>
      </c>
      <c r="L2220" s="121">
        <f>IF(DLILibrary[[#This Row],[DLI/DLR]]="DLI",IF(J2221="DLR",0,DLILibrary[[#This Row],[Value of DLI (in mln)]]),DLILibrary[[#This Row],[Value of DLI (in mln)]])</f>
        <v>1.5</v>
      </c>
      <c r="M2220" s="239">
        <f>IF(DLILibrary[[#This Row],[DLI/DLR]]="DLI",DLILibrary[[#This Row],[Value of DLI (in mln)]]/(VLOOKUP(DLILibrary[[#This Row],[Project ID]],'RBF Projects'!A:U,12,FALSE)),0)</f>
        <v>0</v>
      </c>
      <c r="N2220" s="95" t="s">
        <v>61</v>
      </c>
      <c r="P2220" s="76" t="s">
        <v>28</v>
      </c>
      <c r="Q2220" t="s">
        <v>2789</v>
      </c>
    </row>
    <row r="2221" spans="1:17" x14ac:dyDescent="0.2">
      <c r="A2221" s="76" t="s">
        <v>14722</v>
      </c>
      <c r="B2221" s="76" t="s">
        <v>14723</v>
      </c>
      <c r="C2221" s="76" t="s">
        <v>19</v>
      </c>
      <c r="D2221" s="76" t="s">
        <v>59</v>
      </c>
      <c r="E2221" s="95" t="s">
        <v>102</v>
      </c>
      <c r="F2221" s="95" t="s">
        <v>3238</v>
      </c>
      <c r="G2221" s="95" t="s">
        <v>3243</v>
      </c>
      <c r="H2221" s="95" t="s">
        <v>78</v>
      </c>
      <c r="I2221" s="45" t="s">
        <v>14955</v>
      </c>
      <c r="J2221" s="95" t="str">
        <f>LEFT(DLILibrary[[#This Row],[DLI]], 3)</f>
        <v>PBC</v>
      </c>
      <c r="K2221" s="121">
        <v>1.5</v>
      </c>
      <c r="L2221" s="121">
        <f>IF(DLILibrary[[#This Row],[DLI/DLR]]="DLI",IF(J2222="DLR",0,DLILibrary[[#This Row],[Value of DLI (in mln)]]),DLILibrary[[#This Row],[Value of DLI (in mln)]])</f>
        <v>1.5</v>
      </c>
      <c r="M2221" s="239">
        <f>IF(DLILibrary[[#This Row],[DLI/DLR]]="DLI",DLILibrary[[#This Row],[Value of DLI (in mln)]]/(VLOOKUP(DLILibrary[[#This Row],[Project ID]],'RBF Projects'!A:U,12,FALSE)),0)</f>
        <v>0</v>
      </c>
      <c r="N2221" s="95" t="s">
        <v>61</v>
      </c>
      <c r="P2221" s="76" t="s">
        <v>28</v>
      </c>
      <c r="Q2221" t="s">
        <v>2789</v>
      </c>
    </row>
    <row r="2222" spans="1:17" x14ac:dyDescent="0.2">
      <c r="A2222" s="76" t="s">
        <v>14722</v>
      </c>
      <c r="B2222" s="76" t="s">
        <v>14723</v>
      </c>
      <c r="C2222" s="76" t="s">
        <v>19</v>
      </c>
      <c r="D2222" s="76" t="s">
        <v>59</v>
      </c>
      <c r="E2222" s="95" t="s">
        <v>102</v>
      </c>
      <c r="F2222" s="95" t="s">
        <v>3238</v>
      </c>
      <c r="G2222" s="95" t="s">
        <v>3243</v>
      </c>
      <c r="H2222" s="95" t="s">
        <v>78</v>
      </c>
      <c r="I2222" s="45" t="s">
        <v>14956</v>
      </c>
      <c r="J2222" s="95" t="str">
        <f>LEFT(DLILibrary[[#This Row],[DLI]], 3)</f>
        <v>PBC</v>
      </c>
      <c r="K2222" s="121">
        <v>1.5</v>
      </c>
      <c r="L2222" s="121">
        <f>IF(DLILibrary[[#This Row],[DLI/DLR]]="DLI",IF(J2223="DLR",0,DLILibrary[[#This Row],[Value of DLI (in mln)]]),DLILibrary[[#This Row],[Value of DLI (in mln)]])</f>
        <v>1.5</v>
      </c>
      <c r="M2222" s="239">
        <f>IF(DLILibrary[[#This Row],[DLI/DLR]]="DLI",DLILibrary[[#This Row],[Value of DLI (in mln)]]/(VLOOKUP(DLILibrary[[#This Row],[Project ID]],'RBF Projects'!A:U,12,FALSE)),0)</f>
        <v>0</v>
      </c>
      <c r="N2222" s="95" t="s">
        <v>61</v>
      </c>
      <c r="P2222" s="76" t="s">
        <v>28</v>
      </c>
      <c r="Q2222" t="s">
        <v>2789</v>
      </c>
    </row>
    <row r="2223" spans="1:17" x14ac:dyDescent="0.2">
      <c r="A2223" s="76" t="s">
        <v>14722</v>
      </c>
      <c r="B2223" s="76" t="s">
        <v>14723</v>
      </c>
      <c r="C2223" s="76" t="s">
        <v>19</v>
      </c>
      <c r="D2223" s="76" t="s">
        <v>59</v>
      </c>
      <c r="E2223" s="95" t="s">
        <v>102</v>
      </c>
      <c r="F2223" s="95" t="s">
        <v>3230</v>
      </c>
      <c r="G2223" s="95" t="s">
        <v>3293</v>
      </c>
      <c r="H2223" s="95" t="s">
        <v>78</v>
      </c>
      <c r="I2223" s="45" t="s">
        <v>14735</v>
      </c>
      <c r="J2223" s="95" t="str">
        <f>LEFT(DLILibrary[[#This Row],[DLI]], 3)</f>
        <v>PBC</v>
      </c>
      <c r="K2223" s="121">
        <v>1.88</v>
      </c>
      <c r="L2223" s="121">
        <f>IF(DLILibrary[[#This Row],[DLI/DLR]]="DLI",IF(J2224="DLR",0,DLILibrary[[#This Row],[Value of DLI (in mln)]]),DLILibrary[[#This Row],[Value of DLI (in mln)]])</f>
        <v>1.88</v>
      </c>
      <c r="M2223" s="239">
        <f>IF(DLILibrary[[#This Row],[DLI/DLR]]="DLI",DLILibrary[[#This Row],[Value of DLI (in mln)]]/(VLOOKUP(DLILibrary[[#This Row],[Project ID]],'RBF Projects'!A:U,12,FALSE)),0)</f>
        <v>0</v>
      </c>
      <c r="N2223" s="95" t="s">
        <v>61</v>
      </c>
      <c r="O2223" t="s">
        <v>14737</v>
      </c>
      <c r="P2223" s="76" t="s">
        <v>28</v>
      </c>
      <c r="Q2223" t="s">
        <v>14739</v>
      </c>
    </row>
    <row r="2224" spans="1:17" x14ac:dyDescent="0.2">
      <c r="A2224" s="76" t="s">
        <v>14722</v>
      </c>
      <c r="B2224" s="76" t="s">
        <v>14723</v>
      </c>
      <c r="C2224" s="76" t="s">
        <v>19</v>
      </c>
      <c r="D2224" s="76" t="s">
        <v>59</v>
      </c>
      <c r="E2224" s="95" t="s">
        <v>102</v>
      </c>
      <c r="F2224" s="95" t="s">
        <v>3230</v>
      </c>
      <c r="G2224" s="95" t="s">
        <v>3293</v>
      </c>
      <c r="H2224" s="95" t="s">
        <v>78</v>
      </c>
      <c r="I2224" s="45" t="s">
        <v>14957</v>
      </c>
      <c r="J2224" s="95" t="str">
        <f>LEFT(DLILibrary[[#This Row],[DLI]], 3)</f>
        <v>PBC</v>
      </c>
      <c r="K2224" s="121">
        <v>0.34</v>
      </c>
      <c r="L2224" s="121">
        <f>IF(DLILibrary[[#This Row],[DLI/DLR]]="DLI",IF(J2225="DLR",0,DLILibrary[[#This Row],[Value of DLI (in mln)]]),DLILibrary[[#This Row],[Value of DLI (in mln)]])</f>
        <v>0.34</v>
      </c>
      <c r="M2224" s="239">
        <f>IF(DLILibrary[[#This Row],[DLI/DLR]]="DLI",DLILibrary[[#This Row],[Value of DLI (in mln)]]/(VLOOKUP(DLILibrary[[#This Row],[Project ID]],'RBF Projects'!A:U,12,FALSE)),0)</f>
        <v>0</v>
      </c>
      <c r="N2224" s="95" t="s">
        <v>61</v>
      </c>
      <c r="O2224" t="s">
        <v>14737</v>
      </c>
      <c r="P2224" s="76" t="s">
        <v>28</v>
      </c>
      <c r="Q2224" t="s">
        <v>14739</v>
      </c>
    </row>
    <row r="2225" spans="1:18" x14ac:dyDescent="0.2">
      <c r="A2225" s="76" t="s">
        <v>14722</v>
      </c>
      <c r="B2225" s="76" t="s">
        <v>14723</v>
      </c>
      <c r="C2225" s="76" t="s">
        <v>19</v>
      </c>
      <c r="D2225" s="76" t="s">
        <v>59</v>
      </c>
      <c r="E2225" s="95" t="s">
        <v>102</v>
      </c>
      <c r="F2225" s="95" t="s">
        <v>3230</v>
      </c>
      <c r="G2225" s="95" t="s">
        <v>3293</v>
      </c>
      <c r="H2225" s="95" t="s">
        <v>78</v>
      </c>
      <c r="I2225" s="45" t="s">
        <v>14958</v>
      </c>
      <c r="J2225" s="95" t="str">
        <f>LEFT(DLILibrary[[#This Row],[DLI]], 3)</f>
        <v>PBC</v>
      </c>
      <c r="K2225" s="121">
        <v>0.82</v>
      </c>
      <c r="L2225" s="121">
        <f>IF(DLILibrary[[#This Row],[DLI/DLR]]="DLI",IF(J2226="DLR",0,DLILibrary[[#This Row],[Value of DLI (in mln)]]),DLILibrary[[#This Row],[Value of DLI (in mln)]])</f>
        <v>0.82</v>
      </c>
      <c r="M2225" s="239">
        <f>IF(DLILibrary[[#This Row],[DLI/DLR]]="DLI",DLILibrary[[#This Row],[Value of DLI (in mln)]]/(VLOOKUP(DLILibrary[[#This Row],[Project ID]],'RBF Projects'!A:U,12,FALSE)),0)</f>
        <v>0</v>
      </c>
      <c r="N2225" s="95" t="s">
        <v>61</v>
      </c>
      <c r="O2225" t="s">
        <v>14737</v>
      </c>
      <c r="P2225" s="76" t="s">
        <v>28</v>
      </c>
      <c r="Q2225" t="s">
        <v>14739</v>
      </c>
    </row>
    <row r="2226" spans="1:18" x14ac:dyDescent="0.2">
      <c r="A2226" s="76" t="s">
        <v>14722</v>
      </c>
      <c r="B2226" s="76" t="s">
        <v>14723</v>
      </c>
      <c r="C2226" s="76" t="s">
        <v>19</v>
      </c>
      <c r="D2226" s="76" t="s">
        <v>59</v>
      </c>
      <c r="E2226" s="95" t="s">
        <v>102</v>
      </c>
      <c r="F2226" s="95" t="s">
        <v>3230</v>
      </c>
      <c r="G2226" s="95" t="s">
        <v>3293</v>
      </c>
      <c r="H2226" s="95" t="s">
        <v>78</v>
      </c>
      <c r="I2226" s="45" t="s">
        <v>14959</v>
      </c>
      <c r="J2226" s="95" t="str">
        <f>LEFT(DLILibrary[[#This Row],[DLI]], 3)</f>
        <v>PBC</v>
      </c>
      <c r="K2226" s="121">
        <v>0.48</v>
      </c>
      <c r="L2226" s="121">
        <f>IF(DLILibrary[[#This Row],[DLI/DLR]]="DLI",IF(J2227="DLR",0,DLILibrary[[#This Row],[Value of DLI (in mln)]]),DLILibrary[[#This Row],[Value of DLI (in mln)]])</f>
        <v>0.48</v>
      </c>
      <c r="M2226" s="239">
        <f>IF(DLILibrary[[#This Row],[DLI/DLR]]="DLI",DLILibrary[[#This Row],[Value of DLI (in mln)]]/(VLOOKUP(DLILibrary[[#This Row],[Project ID]],'RBF Projects'!A:U,12,FALSE)),0)</f>
        <v>0</v>
      </c>
      <c r="N2226" s="95" t="s">
        <v>61</v>
      </c>
      <c r="O2226" t="s">
        <v>14737</v>
      </c>
      <c r="P2226" s="76" t="s">
        <v>28</v>
      </c>
      <c r="Q2226" t="s">
        <v>14739</v>
      </c>
    </row>
    <row r="2227" spans="1:18" x14ac:dyDescent="0.2">
      <c r="A2227" s="76" t="s">
        <v>14722</v>
      </c>
      <c r="B2227" s="76" t="s">
        <v>14723</v>
      </c>
      <c r="C2227" s="76" t="s">
        <v>19</v>
      </c>
      <c r="D2227" s="76" t="s">
        <v>59</v>
      </c>
      <c r="E2227" s="95" t="s">
        <v>102</v>
      </c>
      <c r="F2227" s="95" t="s">
        <v>3230</v>
      </c>
      <c r="G2227" s="95" t="s">
        <v>3293</v>
      </c>
      <c r="H2227" s="95" t="s">
        <v>78</v>
      </c>
      <c r="I2227" s="45" t="s">
        <v>14960</v>
      </c>
      <c r="J2227" s="95" t="str">
        <f>LEFT(DLILibrary[[#This Row],[DLI]], 3)</f>
        <v>PBC</v>
      </c>
      <c r="K2227" s="121">
        <v>0.24</v>
      </c>
      <c r="L2227" s="121">
        <f>IF(DLILibrary[[#This Row],[DLI/DLR]]="DLI",IF(J2228="DLR",0,DLILibrary[[#This Row],[Value of DLI (in mln)]]),DLILibrary[[#This Row],[Value of DLI (in mln)]])</f>
        <v>0.24</v>
      </c>
      <c r="M2227" s="239">
        <f>IF(DLILibrary[[#This Row],[DLI/DLR]]="DLI",DLILibrary[[#This Row],[Value of DLI (in mln)]]/(VLOOKUP(DLILibrary[[#This Row],[Project ID]],'RBF Projects'!A:U,12,FALSE)),0)</f>
        <v>0</v>
      </c>
      <c r="N2227" s="95" t="s">
        <v>61</v>
      </c>
      <c r="O2227" t="s">
        <v>14737</v>
      </c>
      <c r="P2227" s="76" t="s">
        <v>28</v>
      </c>
      <c r="Q2227" t="s">
        <v>14739</v>
      </c>
    </row>
    <row r="2228" spans="1:18" x14ac:dyDescent="0.2">
      <c r="A2228" s="76" t="s">
        <v>14722</v>
      </c>
      <c r="B2228" s="76" t="s">
        <v>14723</v>
      </c>
      <c r="C2228" s="76" t="s">
        <v>19</v>
      </c>
      <c r="D2228" s="76" t="s">
        <v>59</v>
      </c>
      <c r="E2228" s="95" t="s">
        <v>102</v>
      </c>
      <c r="F2228" s="95" t="s">
        <v>3238</v>
      </c>
      <c r="G2228" s="95" t="s">
        <v>3276</v>
      </c>
      <c r="H2228" s="95" t="s">
        <v>78</v>
      </c>
      <c r="I2228" s="45" t="s">
        <v>14736</v>
      </c>
      <c r="J2228" s="95" t="str">
        <f>LEFT(DLILibrary[[#This Row],[DLI]], 3)</f>
        <v>PBC</v>
      </c>
      <c r="K2228" s="121">
        <v>3.13</v>
      </c>
      <c r="L2228" s="121">
        <f>IF(DLILibrary[[#This Row],[DLI/DLR]]="DLI",IF(J2229="DLR",0,DLILibrary[[#This Row],[Value of DLI (in mln)]]),DLILibrary[[#This Row],[Value of DLI (in mln)]])</f>
        <v>3.13</v>
      </c>
      <c r="M2228" s="239">
        <f>IF(DLILibrary[[#This Row],[DLI/DLR]]="DLI",DLILibrary[[#This Row],[Value of DLI (in mln)]]/(VLOOKUP(DLILibrary[[#This Row],[Project ID]],'RBF Projects'!A:U,12,FALSE)),0)</f>
        <v>0</v>
      </c>
      <c r="N2228" s="95" t="s">
        <v>61</v>
      </c>
      <c r="O2228" t="s">
        <v>14738</v>
      </c>
      <c r="P2228" s="76" t="s">
        <v>63</v>
      </c>
      <c r="Q2228" s="95" t="s">
        <v>472</v>
      </c>
    </row>
    <row r="2229" spans="1:18" x14ac:dyDescent="0.2">
      <c r="A2229" s="76" t="s">
        <v>14722</v>
      </c>
      <c r="B2229" s="76" t="s">
        <v>14723</v>
      </c>
      <c r="C2229" s="76" t="s">
        <v>19</v>
      </c>
      <c r="D2229" s="76" t="s">
        <v>59</v>
      </c>
      <c r="E2229" s="95" t="s">
        <v>102</v>
      </c>
      <c r="F2229" s="95" t="s">
        <v>3238</v>
      </c>
      <c r="G2229" s="95" t="s">
        <v>3276</v>
      </c>
      <c r="H2229" s="95" t="s">
        <v>78</v>
      </c>
      <c r="I2229" s="45" t="s">
        <v>14961</v>
      </c>
      <c r="J2229" s="95" t="str">
        <f>LEFT(DLILibrary[[#This Row],[DLI]], 3)</f>
        <v>PBC</v>
      </c>
      <c r="K2229" s="121">
        <v>0.78</v>
      </c>
      <c r="L2229" s="121">
        <f>IF(DLILibrary[[#This Row],[DLI/DLR]]="DLI",IF(J2230="DLR",0,DLILibrary[[#This Row],[Value of DLI (in mln)]]),DLILibrary[[#This Row],[Value of DLI (in mln)]])</f>
        <v>0.78</v>
      </c>
      <c r="M2229" s="239">
        <f>IF(DLILibrary[[#This Row],[DLI/DLR]]="DLI",DLILibrary[[#This Row],[Value of DLI (in mln)]]/(VLOOKUP(DLILibrary[[#This Row],[Project ID]],'RBF Projects'!A:U,12,FALSE)),0)</f>
        <v>0</v>
      </c>
      <c r="N2229" s="95" t="s">
        <v>61</v>
      </c>
      <c r="O2229" t="s">
        <v>14738</v>
      </c>
    </row>
    <row r="2230" spans="1:18" x14ac:dyDescent="0.2">
      <c r="A2230" s="76" t="s">
        <v>14722</v>
      </c>
      <c r="B2230" s="76" t="s">
        <v>14723</v>
      </c>
      <c r="C2230" s="76" t="s">
        <v>19</v>
      </c>
      <c r="D2230" s="76" t="s">
        <v>59</v>
      </c>
      <c r="E2230" s="95" t="s">
        <v>102</v>
      </c>
      <c r="F2230" s="95" t="s">
        <v>3238</v>
      </c>
      <c r="G2230" s="95" t="s">
        <v>3276</v>
      </c>
      <c r="H2230" s="95" t="s">
        <v>78</v>
      </c>
      <c r="I2230" s="45" t="s">
        <v>14962</v>
      </c>
      <c r="J2230" s="95" t="str">
        <f>LEFT(DLILibrary[[#This Row],[DLI]], 3)</f>
        <v>PBC</v>
      </c>
      <c r="K2230" s="121">
        <v>1.56</v>
      </c>
      <c r="L2230" s="121">
        <f>IF(DLILibrary[[#This Row],[DLI/DLR]]="DLI",IF(J2231="DLR",0,DLILibrary[[#This Row],[Value of DLI (in mln)]]),DLILibrary[[#This Row],[Value of DLI (in mln)]])</f>
        <v>1.56</v>
      </c>
      <c r="M2230" s="239">
        <f>IF(DLILibrary[[#This Row],[DLI/DLR]]="DLI",DLILibrary[[#This Row],[Value of DLI (in mln)]]/(VLOOKUP(DLILibrary[[#This Row],[Project ID]],'RBF Projects'!A:U,12,FALSE)),0)</f>
        <v>0</v>
      </c>
      <c r="N2230" s="95" t="s">
        <v>61</v>
      </c>
      <c r="O2230" t="s">
        <v>14738</v>
      </c>
    </row>
    <row r="2231" spans="1:18" x14ac:dyDescent="0.2">
      <c r="A2231" s="76" t="s">
        <v>14722</v>
      </c>
      <c r="B2231" s="76" t="s">
        <v>14723</v>
      </c>
      <c r="C2231" s="76" t="s">
        <v>19</v>
      </c>
      <c r="D2231" s="76" t="s">
        <v>59</v>
      </c>
      <c r="E2231" s="95" t="s">
        <v>102</v>
      </c>
      <c r="F2231" s="95" t="s">
        <v>3238</v>
      </c>
      <c r="G2231" s="95" t="s">
        <v>3276</v>
      </c>
      <c r="H2231" s="95" t="s">
        <v>78</v>
      </c>
      <c r="I2231" s="45" t="s">
        <v>14963</v>
      </c>
      <c r="J2231" s="95" t="str">
        <f>LEFT(DLILibrary[[#This Row],[DLI]], 3)</f>
        <v>PBC</v>
      </c>
      <c r="K2231" s="121">
        <v>0.4</v>
      </c>
      <c r="L2231" s="121">
        <f>IF(DLILibrary[[#This Row],[DLI/DLR]]="DLI",IF(J2232="DLR",0,DLILibrary[[#This Row],[Value of DLI (in mln)]]),DLILibrary[[#This Row],[Value of DLI (in mln)]])</f>
        <v>0.4</v>
      </c>
      <c r="M2231" s="239">
        <f>IF(DLILibrary[[#This Row],[DLI/DLR]]="DLI",DLILibrary[[#This Row],[Value of DLI (in mln)]]/(VLOOKUP(DLILibrary[[#This Row],[Project ID]],'RBF Projects'!A:U,12,FALSE)),0)</f>
        <v>0</v>
      </c>
      <c r="N2231" s="95" t="s">
        <v>61</v>
      </c>
      <c r="O2231" t="s">
        <v>14738</v>
      </c>
    </row>
    <row r="2232" spans="1:18" x14ac:dyDescent="0.2">
      <c r="A2232" s="76" t="s">
        <v>14722</v>
      </c>
      <c r="B2232" s="76" t="s">
        <v>14723</v>
      </c>
      <c r="C2232" s="76" t="s">
        <v>19</v>
      </c>
      <c r="D2232" s="76" t="s">
        <v>59</v>
      </c>
      <c r="E2232" s="95" t="s">
        <v>102</v>
      </c>
      <c r="F2232" s="95" t="s">
        <v>3238</v>
      </c>
      <c r="G2232" s="95" t="s">
        <v>3276</v>
      </c>
      <c r="H2232" s="95" t="s">
        <v>78</v>
      </c>
      <c r="I2232" s="45" t="s">
        <v>14964</v>
      </c>
      <c r="J2232" s="95" t="str">
        <f>LEFT(DLILibrary[[#This Row],[DLI]], 3)</f>
        <v>PBC</v>
      </c>
      <c r="K2232" s="121">
        <v>0.4</v>
      </c>
      <c r="L2232" s="121">
        <f>IF(DLILibrary[[#This Row],[DLI/DLR]]="DLI",IF(J2233="DLR",0,DLILibrary[[#This Row],[Value of DLI (in mln)]]),DLILibrary[[#This Row],[Value of DLI (in mln)]])</f>
        <v>0.4</v>
      </c>
      <c r="M2232" s="239">
        <f>IF(DLILibrary[[#This Row],[DLI/DLR]]="DLI",DLILibrary[[#This Row],[Value of DLI (in mln)]]/(VLOOKUP(DLILibrary[[#This Row],[Project ID]],'RBF Projects'!A:U,12,FALSE)),0)</f>
        <v>0</v>
      </c>
      <c r="N2232" s="95" t="s">
        <v>61</v>
      </c>
      <c r="O2232" t="s">
        <v>14738</v>
      </c>
    </row>
    <row r="2233" spans="1:18" s="78" customFormat="1" ht="16" x14ac:dyDescent="0.2">
      <c r="A2233" s="77" t="s">
        <v>14743</v>
      </c>
      <c r="B2233" s="78" t="s">
        <v>14744</v>
      </c>
      <c r="C2233" s="151" t="s">
        <v>19</v>
      </c>
      <c r="D2233" s="77" t="s">
        <v>59</v>
      </c>
      <c r="E2233" s="78" t="s">
        <v>36</v>
      </c>
      <c r="F2233" s="78" t="s">
        <v>3235</v>
      </c>
      <c r="G2233" s="78" t="s">
        <v>3244</v>
      </c>
      <c r="H2233" s="78" t="s">
        <v>74</v>
      </c>
      <c r="I2233" s="129" t="s">
        <v>14745</v>
      </c>
      <c r="J2233" s="130" t="str">
        <f>LEFT(DLILibrary[[#This Row],[DLI]], 3)</f>
        <v>PBC</v>
      </c>
      <c r="K2233" s="131">
        <v>118.6</v>
      </c>
      <c r="L2233" s="169">
        <f>IF(DLILibrary[[#This Row],[DLI/DLR]]="DLI",IF(J2234="DLR",0,DLILibrary[[#This Row],[Value of DLI (in mln)]]),DLILibrary[[#This Row],[Value of DLI (in mln)]])</f>
        <v>118.6</v>
      </c>
      <c r="M2233" s="239">
        <f>IF(DLILibrary[[#This Row],[DLI/DLR]]="DLI",DLILibrary[[#This Row],[Value of DLI (in mln)]]/(VLOOKUP(DLILibrary[[#This Row],[Project ID]],'RBF Projects'!A:U,12,FALSE)),0)</f>
        <v>0</v>
      </c>
      <c r="N2233" s="78" t="s">
        <v>61</v>
      </c>
      <c r="O2233" s="164"/>
      <c r="P2233" s="76" t="s">
        <v>28</v>
      </c>
      <c r="Q2233" t="s">
        <v>14747</v>
      </c>
      <c r="R2233" s="76"/>
    </row>
    <row r="2234" spans="1:18" x14ac:dyDescent="0.2">
      <c r="A2234" s="76" t="s">
        <v>14743</v>
      </c>
      <c r="B2234" s="76" t="s">
        <v>14744</v>
      </c>
      <c r="C2234" s="76" t="s">
        <v>19</v>
      </c>
      <c r="D2234" s="76" t="s">
        <v>59</v>
      </c>
      <c r="E2234" s="95" t="s">
        <v>36</v>
      </c>
      <c r="F2234" s="95" t="s">
        <v>3235</v>
      </c>
      <c r="G2234" s="95" t="s">
        <v>3244</v>
      </c>
      <c r="H2234" s="95" t="s">
        <v>74</v>
      </c>
      <c r="I2234" s="45" t="s">
        <v>14965</v>
      </c>
      <c r="J2234" s="95" t="str">
        <f>LEFT(DLILibrary[[#This Row],[DLI]], 3)</f>
        <v>PBC</v>
      </c>
      <c r="K2234" s="121">
        <v>118.6</v>
      </c>
      <c r="L2234" s="121">
        <f>IF(DLILibrary[[#This Row],[DLI/DLR]]="DLI",IF(J2235="DLR",0,DLILibrary[[#This Row],[Value of DLI (in mln)]]),DLILibrary[[#This Row],[Value of DLI (in mln)]])</f>
        <v>118.6</v>
      </c>
      <c r="M2234" s="239">
        <f>IF(DLILibrary[[#This Row],[DLI/DLR]]="DLI",DLILibrary[[#This Row],[Value of DLI (in mln)]]/(VLOOKUP(DLILibrary[[#This Row],[Project ID]],'RBF Projects'!A:U,12,FALSE)),0)</f>
        <v>0</v>
      </c>
      <c r="N2234" s="95" t="s">
        <v>61</v>
      </c>
      <c r="P2234" s="76" t="s">
        <v>28</v>
      </c>
      <c r="Q2234" t="s">
        <v>14747</v>
      </c>
    </row>
    <row r="2235" spans="1:18" x14ac:dyDescent="0.2">
      <c r="A2235" s="76" t="s">
        <v>14743</v>
      </c>
      <c r="B2235" s="76" t="s">
        <v>14744</v>
      </c>
      <c r="C2235" s="76" t="s">
        <v>19</v>
      </c>
      <c r="D2235" s="76" t="s">
        <v>59</v>
      </c>
      <c r="E2235" s="95" t="s">
        <v>36</v>
      </c>
      <c r="F2235" s="95" t="s">
        <v>3230</v>
      </c>
      <c r="G2235" s="95" t="s">
        <v>56</v>
      </c>
      <c r="H2235" s="95" t="s">
        <v>78</v>
      </c>
      <c r="I2235" s="135" t="s">
        <v>14746</v>
      </c>
      <c r="J2235" s="136" t="str">
        <f>LEFT(DLILibrary[[#This Row],[DLI]], 3)</f>
        <v>PBC</v>
      </c>
      <c r="K2235" s="137">
        <v>5</v>
      </c>
      <c r="L2235" s="121">
        <f>IF(DLILibrary[[#This Row],[DLI/DLR]]="DLI",IF(J2236="DLR",0,DLILibrary[[#This Row],[Value of DLI (in mln)]]),DLILibrary[[#This Row],[Value of DLI (in mln)]])</f>
        <v>5</v>
      </c>
      <c r="M2235" s="239">
        <f>IF(DLILibrary[[#This Row],[DLI/DLR]]="DLI",DLILibrary[[#This Row],[Value of DLI (in mln)]]/(VLOOKUP(DLILibrary[[#This Row],[Project ID]],'RBF Projects'!A:U,12,FALSE)),0)</f>
        <v>0</v>
      </c>
      <c r="N2235" s="95" t="s">
        <v>61</v>
      </c>
      <c r="P2235" s="76" t="s">
        <v>28</v>
      </c>
      <c r="Q2235" t="s">
        <v>14748</v>
      </c>
    </row>
    <row r="2236" spans="1:18" x14ac:dyDescent="0.2">
      <c r="A2236" s="76" t="s">
        <v>14743</v>
      </c>
      <c r="B2236" s="76" t="s">
        <v>14744</v>
      </c>
      <c r="C2236" s="76" t="s">
        <v>19</v>
      </c>
      <c r="D2236" s="76" t="s">
        <v>59</v>
      </c>
      <c r="E2236" s="95" t="s">
        <v>36</v>
      </c>
      <c r="F2236" s="95" t="s">
        <v>3230</v>
      </c>
      <c r="G2236" s="95" t="s">
        <v>56</v>
      </c>
      <c r="H2236" s="95" t="s">
        <v>78</v>
      </c>
      <c r="I2236" s="45" t="s">
        <v>14966</v>
      </c>
      <c r="J2236" s="95" t="str">
        <f>LEFT(DLILibrary[[#This Row],[DLI]], 3)</f>
        <v>PBC</v>
      </c>
      <c r="K2236" s="121">
        <v>5</v>
      </c>
      <c r="L2236" s="121">
        <f>IF(DLILibrary[[#This Row],[DLI/DLR]]="DLI",IF(J2237="DLR",0,DLILibrary[[#This Row],[Value of DLI (in mln)]]),DLILibrary[[#This Row],[Value of DLI (in mln)]])</f>
        <v>5</v>
      </c>
      <c r="M2236" s="239">
        <f>IF(DLILibrary[[#This Row],[DLI/DLR]]="DLI",DLILibrary[[#This Row],[Value of DLI (in mln)]]/(VLOOKUP(DLILibrary[[#This Row],[Project ID]],'RBF Projects'!A:U,12,FALSE)),0)</f>
        <v>0</v>
      </c>
      <c r="N2236" s="95" t="s">
        <v>61</v>
      </c>
      <c r="P2236" s="76" t="s">
        <v>28</v>
      </c>
      <c r="Q2236" t="s">
        <v>14748</v>
      </c>
    </row>
    <row r="2237" spans="1:18" s="78" customFormat="1" ht="16" x14ac:dyDescent="0.2">
      <c r="A2237" s="77" t="s">
        <v>14749</v>
      </c>
      <c r="B2237" s="78" t="s">
        <v>14750</v>
      </c>
      <c r="C2237" s="151" t="s">
        <v>19</v>
      </c>
      <c r="D2237" s="77" t="s">
        <v>59</v>
      </c>
      <c r="E2237" s="78" t="s">
        <v>38</v>
      </c>
      <c r="F2237" s="78" t="s">
        <v>3231</v>
      </c>
      <c r="G2237" s="78" t="s">
        <v>41</v>
      </c>
      <c r="H2237" s="78" t="s">
        <v>74</v>
      </c>
      <c r="I2237" s="129" t="s">
        <v>14751</v>
      </c>
      <c r="J2237" s="130" t="str">
        <f>LEFT(DLILibrary[[#This Row],[DLI]], 3)</f>
        <v>PBC</v>
      </c>
      <c r="K2237" s="131">
        <v>3</v>
      </c>
      <c r="L2237" s="169">
        <f>IF(DLILibrary[[#This Row],[DLI/DLR]]="DLI",IF(J2238="DLR",0,DLILibrary[[#This Row],[Value of DLI (in mln)]]),DLILibrary[[#This Row],[Value of DLI (in mln)]])</f>
        <v>3</v>
      </c>
      <c r="M2237" s="239">
        <f>IF(DLILibrary[[#This Row],[DLI/DLR]]="DLI",DLILibrary[[#This Row],[Value of DLI (in mln)]]/(VLOOKUP(DLILibrary[[#This Row],[Project ID]],'RBF Projects'!A:U,12,FALSE)),0)</f>
        <v>0</v>
      </c>
      <c r="N2237" s="78" t="s">
        <v>61</v>
      </c>
      <c r="O2237" s="164"/>
      <c r="P2237" s="76" t="s">
        <v>30</v>
      </c>
      <c r="Q2237" t="s">
        <v>14753</v>
      </c>
      <c r="R2237" s="76"/>
    </row>
    <row r="2238" spans="1:18" x14ac:dyDescent="0.2">
      <c r="A2238" s="76" t="s">
        <v>14749</v>
      </c>
      <c r="B2238" s="76" t="s">
        <v>14750</v>
      </c>
      <c r="C2238" s="76" t="s">
        <v>19</v>
      </c>
      <c r="D2238" s="76" t="s">
        <v>59</v>
      </c>
      <c r="E2238" s="95" t="s">
        <v>38</v>
      </c>
      <c r="F2238" s="95" t="s">
        <v>3231</v>
      </c>
      <c r="G2238" s="95" t="s">
        <v>41</v>
      </c>
      <c r="H2238" s="95" t="s">
        <v>74</v>
      </c>
      <c r="I2238" s="45" t="s">
        <v>14967</v>
      </c>
      <c r="J2238" s="95" t="str">
        <f>LEFT(DLILibrary[[#This Row],[DLI]], 3)</f>
        <v>PBC</v>
      </c>
      <c r="K2238" s="121">
        <v>0.5</v>
      </c>
      <c r="L2238" s="121">
        <f>IF(DLILibrary[[#This Row],[DLI/DLR]]="DLI",IF(J2239="DLR",0,DLILibrary[[#This Row],[Value of DLI (in mln)]]),DLILibrary[[#This Row],[Value of DLI (in mln)]])</f>
        <v>0.5</v>
      </c>
      <c r="M2238" s="239">
        <f>IF(DLILibrary[[#This Row],[DLI/DLR]]="DLI",DLILibrary[[#This Row],[Value of DLI (in mln)]]/(VLOOKUP(DLILibrary[[#This Row],[Project ID]],'RBF Projects'!A:U,12,FALSE)),0)</f>
        <v>0</v>
      </c>
      <c r="N2238" s="95" t="s">
        <v>61</v>
      </c>
      <c r="P2238" s="76" t="s">
        <v>30</v>
      </c>
      <c r="Q2238" t="s">
        <v>14753</v>
      </c>
    </row>
    <row r="2239" spans="1:18" x14ac:dyDescent="0.2">
      <c r="A2239" s="76" t="s">
        <v>14749</v>
      </c>
      <c r="B2239" s="76" t="s">
        <v>14750</v>
      </c>
      <c r="C2239" s="76" t="s">
        <v>19</v>
      </c>
      <c r="D2239" s="76" t="s">
        <v>59</v>
      </c>
      <c r="E2239" s="95" t="s">
        <v>38</v>
      </c>
      <c r="F2239" s="95" t="s">
        <v>3231</v>
      </c>
      <c r="G2239" s="95" t="s">
        <v>41</v>
      </c>
      <c r="H2239" s="95" t="s">
        <v>74</v>
      </c>
      <c r="I2239" s="45" t="s">
        <v>14968</v>
      </c>
      <c r="J2239" s="95" t="str">
        <f>LEFT(DLILibrary[[#This Row],[DLI]], 3)</f>
        <v>PBC</v>
      </c>
      <c r="K2239" s="121">
        <v>1</v>
      </c>
      <c r="L2239" s="121">
        <f>IF(DLILibrary[[#This Row],[DLI/DLR]]="DLI",IF(J2240="DLR",0,DLILibrary[[#This Row],[Value of DLI (in mln)]]),DLILibrary[[#This Row],[Value of DLI (in mln)]])</f>
        <v>1</v>
      </c>
      <c r="M2239" s="239">
        <f>IF(DLILibrary[[#This Row],[DLI/DLR]]="DLI",DLILibrary[[#This Row],[Value of DLI (in mln)]]/(VLOOKUP(DLILibrary[[#This Row],[Project ID]],'RBF Projects'!A:U,12,FALSE)),0)</f>
        <v>0</v>
      </c>
      <c r="N2239" s="95" t="s">
        <v>61</v>
      </c>
      <c r="P2239" s="76" t="s">
        <v>30</v>
      </c>
      <c r="Q2239" t="s">
        <v>14753</v>
      </c>
    </row>
    <row r="2240" spans="1:18" x14ac:dyDescent="0.2">
      <c r="A2240" s="76" t="s">
        <v>14749</v>
      </c>
      <c r="B2240" s="76" t="s">
        <v>14750</v>
      </c>
      <c r="C2240" s="76" t="s">
        <v>19</v>
      </c>
      <c r="D2240" s="76" t="s">
        <v>59</v>
      </c>
      <c r="E2240" s="95" t="s">
        <v>38</v>
      </c>
      <c r="F2240" s="95" t="s">
        <v>3231</v>
      </c>
      <c r="G2240" s="95" t="s">
        <v>41</v>
      </c>
      <c r="H2240" s="95" t="s">
        <v>74</v>
      </c>
      <c r="I2240" s="45" t="s">
        <v>14969</v>
      </c>
      <c r="J2240" s="95" t="str">
        <f>LEFT(DLILibrary[[#This Row],[DLI]], 3)</f>
        <v>PBC</v>
      </c>
      <c r="K2240" s="121">
        <v>1.5</v>
      </c>
      <c r="L2240" s="121">
        <f>IF(DLILibrary[[#This Row],[DLI/DLR]]="DLI",IF(J2241="DLR",0,DLILibrary[[#This Row],[Value of DLI (in mln)]]),DLILibrary[[#This Row],[Value of DLI (in mln)]])</f>
        <v>1.5</v>
      </c>
      <c r="M2240" s="239">
        <f>IF(DLILibrary[[#This Row],[DLI/DLR]]="DLI",DLILibrary[[#This Row],[Value of DLI (in mln)]]/(VLOOKUP(DLILibrary[[#This Row],[Project ID]],'RBF Projects'!A:U,12,FALSE)),0)</f>
        <v>0</v>
      </c>
      <c r="N2240" s="95" t="s">
        <v>61</v>
      </c>
      <c r="P2240" s="76" t="s">
        <v>30</v>
      </c>
      <c r="Q2240" t="s">
        <v>14753</v>
      </c>
    </row>
    <row r="2241" spans="1:18" x14ac:dyDescent="0.2">
      <c r="A2241" s="76" t="s">
        <v>14749</v>
      </c>
      <c r="B2241" s="76" t="s">
        <v>14750</v>
      </c>
      <c r="C2241" s="76" t="s">
        <v>19</v>
      </c>
      <c r="D2241" s="76" t="s">
        <v>59</v>
      </c>
      <c r="E2241" s="95" t="s">
        <v>38</v>
      </c>
      <c r="F2241" s="95" t="s">
        <v>3238</v>
      </c>
      <c r="G2241" s="95" t="s">
        <v>3243</v>
      </c>
      <c r="H2241" s="95" t="s">
        <v>74</v>
      </c>
      <c r="I2241" s="135" t="s">
        <v>14752</v>
      </c>
      <c r="J2241" s="95" t="str">
        <f>LEFT(DLILibrary[[#This Row],[DLI]], 3)</f>
        <v>PBC</v>
      </c>
      <c r="K2241" s="121">
        <v>2</v>
      </c>
      <c r="L2241" s="121">
        <f>IF(DLILibrary[[#This Row],[DLI/DLR]]="DLI",IF(J2242="DLR",0,DLILibrary[[#This Row],[Value of DLI (in mln)]]),DLILibrary[[#This Row],[Value of DLI (in mln)]])</f>
        <v>2</v>
      </c>
      <c r="M2241" s="239">
        <f>IF(DLILibrary[[#This Row],[DLI/DLR]]="DLI",DLILibrary[[#This Row],[Value of DLI (in mln)]]/(VLOOKUP(DLILibrary[[#This Row],[Project ID]],'RBF Projects'!A:U,12,FALSE)),0)</f>
        <v>0</v>
      </c>
      <c r="N2241" s="95" t="s">
        <v>61</v>
      </c>
      <c r="P2241" s="76" t="s">
        <v>30</v>
      </c>
      <c r="Q2241" t="s">
        <v>14754</v>
      </c>
    </row>
    <row r="2242" spans="1:18" x14ac:dyDescent="0.2">
      <c r="A2242" s="76" t="s">
        <v>14749</v>
      </c>
      <c r="B2242" s="76" t="s">
        <v>14750</v>
      </c>
      <c r="C2242" s="76" t="s">
        <v>19</v>
      </c>
      <c r="D2242" s="76" t="s">
        <v>59</v>
      </c>
      <c r="E2242" s="95" t="s">
        <v>38</v>
      </c>
      <c r="F2242" s="95" t="s">
        <v>3238</v>
      </c>
      <c r="G2242" s="95" t="s">
        <v>3243</v>
      </c>
      <c r="H2242" s="95" t="s">
        <v>74</v>
      </c>
      <c r="I2242" s="45" t="s">
        <v>14970</v>
      </c>
      <c r="J2242" s="95" t="str">
        <f>LEFT(DLILibrary[[#This Row],[DLI]], 3)</f>
        <v>PBC</v>
      </c>
      <c r="K2242" s="121">
        <v>0.5</v>
      </c>
      <c r="L2242" s="121">
        <f>IF(DLILibrary[[#This Row],[DLI/DLR]]="DLI",IF(J2243="DLR",0,DLILibrary[[#This Row],[Value of DLI (in mln)]]),DLILibrary[[#This Row],[Value of DLI (in mln)]])</f>
        <v>0.5</v>
      </c>
      <c r="M2242" s="239">
        <f>IF(DLILibrary[[#This Row],[DLI/DLR]]="DLI",DLILibrary[[#This Row],[Value of DLI (in mln)]]/(VLOOKUP(DLILibrary[[#This Row],[Project ID]],'RBF Projects'!A:U,12,FALSE)),0)</f>
        <v>0</v>
      </c>
      <c r="N2242" s="95" t="s">
        <v>61</v>
      </c>
      <c r="P2242" s="76" t="s">
        <v>30</v>
      </c>
      <c r="Q2242" t="s">
        <v>14754</v>
      </c>
    </row>
    <row r="2243" spans="1:18" x14ac:dyDescent="0.2">
      <c r="A2243" s="76" t="s">
        <v>14749</v>
      </c>
      <c r="B2243" s="76" t="s">
        <v>14750</v>
      </c>
      <c r="C2243" s="76" t="s">
        <v>19</v>
      </c>
      <c r="D2243" s="76" t="s">
        <v>59</v>
      </c>
      <c r="E2243" s="95" t="s">
        <v>38</v>
      </c>
      <c r="F2243" s="95" t="s">
        <v>3238</v>
      </c>
      <c r="G2243" s="95" t="s">
        <v>3243</v>
      </c>
      <c r="H2243" s="95" t="s">
        <v>74</v>
      </c>
      <c r="I2243" s="45" t="s">
        <v>14971</v>
      </c>
      <c r="J2243" s="95" t="str">
        <f>LEFT(DLILibrary[[#This Row],[DLI]], 3)</f>
        <v>PBC</v>
      </c>
      <c r="K2243" s="121">
        <v>0.5</v>
      </c>
      <c r="L2243" s="121">
        <f>IF(DLILibrary[[#This Row],[DLI/DLR]]="DLI",IF(J2244="DLR",0,DLILibrary[[#This Row],[Value of DLI (in mln)]]),DLILibrary[[#This Row],[Value of DLI (in mln)]])</f>
        <v>0.5</v>
      </c>
      <c r="M2243" s="239">
        <f>IF(DLILibrary[[#This Row],[DLI/DLR]]="DLI",DLILibrary[[#This Row],[Value of DLI (in mln)]]/(VLOOKUP(DLILibrary[[#This Row],[Project ID]],'RBF Projects'!A:U,12,FALSE)),0)</f>
        <v>0</v>
      </c>
      <c r="N2243" s="95" t="s">
        <v>61</v>
      </c>
      <c r="P2243" s="76" t="s">
        <v>30</v>
      </c>
      <c r="Q2243" t="s">
        <v>14754</v>
      </c>
    </row>
    <row r="2244" spans="1:18" x14ac:dyDescent="0.2">
      <c r="A2244" s="76" t="s">
        <v>14749</v>
      </c>
      <c r="B2244" s="76" t="s">
        <v>14750</v>
      </c>
      <c r="C2244" s="76" t="s">
        <v>19</v>
      </c>
      <c r="D2244" s="76" t="s">
        <v>59</v>
      </c>
      <c r="E2244" s="95" t="s">
        <v>38</v>
      </c>
      <c r="F2244" s="95" t="s">
        <v>3238</v>
      </c>
      <c r="G2244" s="95" t="s">
        <v>3243</v>
      </c>
      <c r="H2244" s="95" t="s">
        <v>74</v>
      </c>
      <c r="I2244" s="45" t="s">
        <v>14972</v>
      </c>
      <c r="J2244" s="95" t="str">
        <f>LEFT(DLILibrary[[#This Row],[DLI]], 3)</f>
        <v>PBC</v>
      </c>
      <c r="K2244" s="121">
        <v>0.5</v>
      </c>
      <c r="L2244" s="121">
        <f>IF(DLILibrary[[#This Row],[DLI/DLR]]="DLI",IF(J2245="DLR",0,DLILibrary[[#This Row],[Value of DLI (in mln)]]),DLILibrary[[#This Row],[Value of DLI (in mln)]])</f>
        <v>0.5</v>
      </c>
      <c r="M2244" s="239">
        <f>IF(DLILibrary[[#This Row],[DLI/DLR]]="DLI",DLILibrary[[#This Row],[Value of DLI (in mln)]]/(VLOOKUP(DLILibrary[[#This Row],[Project ID]],'RBF Projects'!A:U,12,FALSE)),0)</f>
        <v>0</v>
      </c>
      <c r="N2244" s="95" t="s">
        <v>61</v>
      </c>
      <c r="P2244" s="76" t="s">
        <v>30</v>
      </c>
      <c r="Q2244" t="s">
        <v>14754</v>
      </c>
    </row>
    <row r="2245" spans="1:18" x14ac:dyDescent="0.2">
      <c r="A2245" s="76" t="s">
        <v>14749</v>
      </c>
      <c r="B2245" s="76" t="s">
        <v>14750</v>
      </c>
      <c r="C2245" s="76" t="s">
        <v>19</v>
      </c>
      <c r="D2245" s="76" t="s">
        <v>59</v>
      </c>
      <c r="E2245" s="95" t="s">
        <v>38</v>
      </c>
      <c r="F2245" s="95" t="s">
        <v>3238</v>
      </c>
      <c r="G2245" s="95" t="s">
        <v>3243</v>
      </c>
      <c r="H2245" s="95" t="s">
        <v>74</v>
      </c>
      <c r="I2245" s="45" t="s">
        <v>14973</v>
      </c>
      <c r="J2245" s="95" t="str">
        <f>LEFT(DLILibrary[[#This Row],[DLI]], 3)</f>
        <v>PBC</v>
      </c>
      <c r="K2245" s="121">
        <v>0.5</v>
      </c>
      <c r="L2245" s="121">
        <f>IF(DLILibrary[[#This Row],[DLI/DLR]]="DLI",IF(J2246="DLR",0,DLILibrary[[#This Row],[Value of DLI (in mln)]]),DLILibrary[[#This Row],[Value of DLI (in mln)]])</f>
        <v>0.5</v>
      </c>
      <c r="M2245" s="239">
        <f>IF(DLILibrary[[#This Row],[DLI/DLR]]="DLI",DLILibrary[[#This Row],[Value of DLI (in mln)]]/(VLOOKUP(DLILibrary[[#This Row],[Project ID]],'RBF Projects'!A:U,12,FALSE)),0)</f>
        <v>0</v>
      </c>
      <c r="N2245" s="95" t="s">
        <v>61</v>
      </c>
      <c r="P2245" s="76" t="s">
        <v>30</v>
      </c>
      <c r="Q2245" t="s">
        <v>14754</v>
      </c>
    </row>
    <row r="2246" spans="1:18" s="78" customFormat="1" ht="16" x14ac:dyDescent="0.2">
      <c r="A2246" s="77" t="s">
        <v>14755</v>
      </c>
      <c r="B2246" s="78" t="s">
        <v>14763</v>
      </c>
      <c r="C2246" s="151" t="s">
        <v>19</v>
      </c>
      <c r="D2246" s="77" t="s">
        <v>59</v>
      </c>
      <c r="E2246" s="78" t="s">
        <v>102</v>
      </c>
      <c r="F2246" s="78" t="s">
        <v>3232</v>
      </c>
      <c r="G2246" s="78" t="s">
        <v>2832</v>
      </c>
      <c r="H2246" s="78" t="s">
        <v>75</v>
      </c>
      <c r="I2246" s="129" t="s">
        <v>14756</v>
      </c>
      <c r="J2246" s="130" t="str">
        <f>LEFT(DLILibrary[[#This Row],[DLI]], 3)</f>
        <v>PBC</v>
      </c>
      <c r="K2246" s="131">
        <v>5.6</v>
      </c>
      <c r="L2246" s="169">
        <f>IF(DLILibrary[[#This Row],[DLI/DLR]]="DLI",IF(J2247="DLR",0,DLILibrary[[#This Row],[Value of DLI (in mln)]]),DLILibrary[[#This Row],[Value of DLI (in mln)]])</f>
        <v>5.6</v>
      </c>
      <c r="M2246" s="239">
        <f>IF(DLILibrary[[#This Row],[DLI/DLR]]="DLI",DLILibrary[[#This Row],[Value of DLI (in mln)]]/(VLOOKUP(DLILibrary[[#This Row],[Project ID]],'RBF Projects'!A:U,12,FALSE)),0)</f>
        <v>0</v>
      </c>
      <c r="N2246" s="78" t="s">
        <v>62</v>
      </c>
      <c r="O2246" s="164"/>
      <c r="P2246" s="76" t="s">
        <v>28</v>
      </c>
      <c r="Q2246" t="s">
        <v>14760</v>
      </c>
      <c r="R2246" s="76"/>
    </row>
    <row r="2247" spans="1:18" x14ac:dyDescent="0.2">
      <c r="A2247" s="76" t="s">
        <v>14755</v>
      </c>
      <c r="B2247" s="76" t="s">
        <v>14763</v>
      </c>
      <c r="C2247" s="76" t="s">
        <v>19</v>
      </c>
      <c r="D2247" s="76" t="s">
        <v>59</v>
      </c>
      <c r="E2247" s="95" t="s">
        <v>102</v>
      </c>
      <c r="F2247" s="95" t="s">
        <v>3230</v>
      </c>
      <c r="G2247" s="95" t="s">
        <v>49</v>
      </c>
      <c r="H2247" s="95" t="s">
        <v>74</v>
      </c>
      <c r="I2247" s="45" t="s">
        <v>14757</v>
      </c>
      <c r="J2247" s="95" t="str">
        <f>LEFT(DLILibrary[[#This Row],[DLI]], 3)</f>
        <v>PBC</v>
      </c>
      <c r="K2247" s="121">
        <v>7.2</v>
      </c>
      <c r="L2247" s="121">
        <f>IF(DLILibrary[[#This Row],[DLI/DLR]]="DLI",IF(J2248="DLR",0,DLILibrary[[#This Row],[Value of DLI (in mln)]]),DLILibrary[[#This Row],[Value of DLI (in mln)]])</f>
        <v>7.2</v>
      </c>
      <c r="M2247" s="239">
        <f>IF(DLILibrary[[#This Row],[DLI/DLR]]="DLI",DLILibrary[[#This Row],[Value of DLI (in mln)]]/(VLOOKUP(DLILibrary[[#This Row],[Project ID]],'RBF Projects'!A:U,12,FALSE)),0)</f>
        <v>0</v>
      </c>
      <c r="N2247" s="95" t="s">
        <v>61</v>
      </c>
      <c r="O2247" t="s">
        <v>14759</v>
      </c>
      <c r="P2247" s="76" t="s">
        <v>28</v>
      </c>
      <c r="Q2247" t="s">
        <v>14761</v>
      </c>
    </row>
    <row r="2248" spans="1:18" x14ac:dyDescent="0.2">
      <c r="A2248" s="76" t="s">
        <v>14755</v>
      </c>
      <c r="B2248" s="76" t="s">
        <v>14763</v>
      </c>
      <c r="C2248" s="76" t="s">
        <v>19</v>
      </c>
      <c r="D2248" s="76" t="s">
        <v>59</v>
      </c>
      <c r="E2248" s="95" t="s">
        <v>102</v>
      </c>
      <c r="F2248" s="95" t="s">
        <v>3231</v>
      </c>
      <c r="G2248" s="95" t="s">
        <v>3266</v>
      </c>
      <c r="H2248" s="95" t="s">
        <v>75</v>
      </c>
      <c r="I2248" s="45" t="s">
        <v>14758</v>
      </c>
      <c r="J2248" s="95" t="str">
        <f>LEFT(DLILibrary[[#This Row],[DLI]], 3)</f>
        <v>PBC</v>
      </c>
      <c r="K2248" s="121">
        <v>6</v>
      </c>
      <c r="L2248" s="121">
        <f>IF(DLILibrary[[#This Row],[DLI/DLR]]="DLI",IF(J2249="DLR",0,DLILibrary[[#This Row],[Value of DLI (in mln)]]),DLILibrary[[#This Row],[Value of DLI (in mln)]])</f>
        <v>6</v>
      </c>
      <c r="M2248" s="239">
        <f>IF(DLILibrary[[#This Row],[DLI/DLR]]="DLI",DLILibrary[[#This Row],[Value of DLI (in mln)]]/(VLOOKUP(DLILibrary[[#This Row],[Project ID]],'RBF Projects'!A:U,12,FALSE)),0)</f>
        <v>0</v>
      </c>
      <c r="N2248" s="95" t="s">
        <v>62</v>
      </c>
      <c r="P2248" s="76" t="s">
        <v>28</v>
      </c>
      <c r="Q2248" t="s">
        <v>14762</v>
      </c>
    </row>
    <row r="2249" spans="1:18" s="78" customFormat="1" ht="16" x14ac:dyDescent="0.2">
      <c r="A2249" s="77" t="s">
        <v>14764</v>
      </c>
      <c r="B2249" s="78" t="s">
        <v>14765</v>
      </c>
      <c r="C2249" s="151" t="s">
        <v>20</v>
      </c>
      <c r="D2249" s="77" t="s">
        <v>59</v>
      </c>
      <c r="E2249" s="78" t="s">
        <v>37</v>
      </c>
      <c r="F2249" s="78" t="s">
        <v>3231</v>
      </c>
      <c r="G2249" s="78" t="s">
        <v>41</v>
      </c>
      <c r="H2249" s="78" t="s">
        <v>78</v>
      </c>
      <c r="I2249" s="129" t="s">
        <v>14766</v>
      </c>
      <c r="J2249" s="130" t="str">
        <f>LEFT(DLILibrary[[#This Row],[DLI]], 3)</f>
        <v>PBC</v>
      </c>
      <c r="K2249" s="131">
        <v>10</v>
      </c>
      <c r="L2249" s="169">
        <f>IF(DLILibrary[[#This Row],[DLI/DLR]]="DLI",IF(J2250="DLR",0,DLILibrary[[#This Row],[Value of DLI (in mln)]]),DLILibrary[[#This Row],[Value of DLI (in mln)]])</f>
        <v>10</v>
      </c>
      <c r="M2249" s="239">
        <f>IF(DLILibrary[[#This Row],[DLI/DLR]]="DLI",DLILibrary[[#This Row],[Value of DLI (in mln)]]/(VLOOKUP(DLILibrary[[#This Row],[Project ID]],'RBF Projects'!A:U,12,FALSE)),0)</f>
        <v>0</v>
      </c>
      <c r="N2249" s="78" t="s">
        <v>62</v>
      </c>
      <c r="O2249" s="164"/>
      <c r="P2249" s="76" t="s">
        <v>29</v>
      </c>
      <c r="Q2249" t="s">
        <v>14773</v>
      </c>
      <c r="R2249" s="76"/>
    </row>
    <row r="2250" spans="1:18" x14ac:dyDescent="0.2">
      <c r="A2250" s="76" t="s">
        <v>14764</v>
      </c>
      <c r="B2250" s="76" t="s">
        <v>14765</v>
      </c>
      <c r="C2250" s="76" t="s">
        <v>20</v>
      </c>
      <c r="D2250" s="76" t="s">
        <v>59</v>
      </c>
      <c r="E2250" s="95" t="s">
        <v>37</v>
      </c>
      <c r="F2250" s="95" t="s">
        <v>3231</v>
      </c>
      <c r="G2250" s="95" t="s">
        <v>41</v>
      </c>
      <c r="H2250" s="95" t="s">
        <v>78</v>
      </c>
      <c r="I2250" s="45" t="s">
        <v>14974</v>
      </c>
      <c r="J2250" s="95" t="str">
        <f>LEFT(DLILibrary[[#This Row],[DLI]], 3)</f>
        <v>PBC</v>
      </c>
      <c r="K2250" s="121">
        <v>10</v>
      </c>
      <c r="L2250" s="121">
        <f>IF(DLILibrary[[#This Row],[DLI/DLR]]="DLI",IF(J2251="DLR",0,DLILibrary[[#This Row],[Value of DLI (in mln)]]),DLILibrary[[#This Row],[Value of DLI (in mln)]])</f>
        <v>10</v>
      </c>
      <c r="M2250" s="239">
        <f>IF(DLILibrary[[#This Row],[DLI/DLR]]="DLI",DLILibrary[[#This Row],[Value of DLI (in mln)]]/(VLOOKUP(DLILibrary[[#This Row],[Project ID]],'RBF Projects'!A:U,12,FALSE)),0)</f>
        <v>0</v>
      </c>
      <c r="N2250" s="95" t="s">
        <v>62</v>
      </c>
      <c r="P2250" s="76" t="s">
        <v>29</v>
      </c>
      <c r="Q2250" t="s">
        <v>14773</v>
      </c>
    </row>
    <row r="2251" spans="1:18" x14ac:dyDescent="0.2">
      <c r="A2251" s="76" t="s">
        <v>14764</v>
      </c>
      <c r="B2251" s="76" t="s">
        <v>14765</v>
      </c>
      <c r="C2251" s="76" t="s">
        <v>20</v>
      </c>
      <c r="D2251" s="76" t="s">
        <v>59</v>
      </c>
      <c r="E2251" s="95" t="s">
        <v>37</v>
      </c>
      <c r="F2251" s="95" t="s">
        <v>3238</v>
      </c>
      <c r="G2251" s="95" t="s">
        <v>3275</v>
      </c>
      <c r="H2251" s="95" t="s">
        <v>78</v>
      </c>
      <c r="I2251" s="45" t="s">
        <v>14767</v>
      </c>
      <c r="J2251" s="95" t="str">
        <f>LEFT(DLILibrary[[#This Row],[DLI]], 3)</f>
        <v>PBC</v>
      </c>
      <c r="K2251" s="121">
        <v>10</v>
      </c>
      <c r="L2251" s="121">
        <f>IF(DLILibrary[[#This Row],[DLI/DLR]]="DLI",IF(J2252="DLR",0,DLILibrary[[#This Row],[Value of DLI (in mln)]]),DLILibrary[[#This Row],[Value of DLI (in mln)]])</f>
        <v>10</v>
      </c>
      <c r="M2251" s="239">
        <f>IF(DLILibrary[[#This Row],[DLI/DLR]]="DLI",DLILibrary[[#This Row],[Value of DLI (in mln)]]/(VLOOKUP(DLILibrary[[#This Row],[Project ID]],'RBF Projects'!A:U,12,FALSE)),0)</f>
        <v>0</v>
      </c>
      <c r="N2251" s="95" t="s">
        <v>62</v>
      </c>
      <c r="P2251" s="76" t="s">
        <v>29</v>
      </c>
      <c r="Q2251" t="s">
        <v>14773</v>
      </c>
    </row>
    <row r="2252" spans="1:18" x14ac:dyDescent="0.2">
      <c r="A2252" s="76" t="s">
        <v>14764</v>
      </c>
      <c r="B2252" s="76" t="s">
        <v>14765</v>
      </c>
      <c r="C2252" s="76" t="s">
        <v>20</v>
      </c>
      <c r="D2252" s="76" t="s">
        <v>59</v>
      </c>
      <c r="E2252" s="95" t="s">
        <v>37</v>
      </c>
      <c r="F2252" s="95" t="s">
        <v>3238</v>
      </c>
      <c r="G2252" s="95" t="s">
        <v>3275</v>
      </c>
      <c r="H2252" s="95" t="s">
        <v>78</v>
      </c>
      <c r="I2252" s="45" t="s">
        <v>14975</v>
      </c>
      <c r="J2252" s="95" t="str">
        <f>LEFT(DLILibrary[[#This Row],[DLI]], 3)</f>
        <v>PBC</v>
      </c>
      <c r="K2252" s="121">
        <v>10</v>
      </c>
      <c r="L2252" s="121">
        <f>IF(DLILibrary[[#This Row],[DLI/DLR]]="DLI",IF(J2253="DLR",0,DLILibrary[[#This Row],[Value of DLI (in mln)]]),DLILibrary[[#This Row],[Value of DLI (in mln)]])</f>
        <v>10</v>
      </c>
      <c r="M2252" s="239">
        <f>IF(DLILibrary[[#This Row],[DLI/DLR]]="DLI",DLILibrary[[#This Row],[Value of DLI (in mln)]]/(VLOOKUP(DLILibrary[[#This Row],[Project ID]],'RBF Projects'!A:U,12,FALSE)),0)</f>
        <v>0</v>
      </c>
      <c r="N2252" s="95" t="s">
        <v>62</v>
      </c>
      <c r="P2252" s="76" t="s">
        <v>29</v>
      </c>
      <c r="Q2252" t="s">
        <v>14773</v>
      </c>
    </row>
    <row r="2253" spans="1:18" x14ac:dyDescent="0.2">
      <c r="A2253" s="76" t="s">
        <v>14764</v>
      </c>
      <c r="B2253" s="76" t="s">
        <v>14765</v>
      </c>
      <c r="C2253" s="76" t="s">
        <v>20</v>
      </c>
      <c r="D2253" s="76" t="s">
        <v>59</v>
      </c>
      <c r="E2253" s="95" t="s">
        <v>37</v>
      </c>
      <c r="F2253" s="95" t="s">
        <v>3238</v>
      </c>
      <c r="G2253" s="95" t="s">
        <v>3275</v>
      </c>
      <c r="H2253" s="95" t="s">
        <v>74</v>
      </c>
      <c r="I2253" s="45" t="s">
        <v>14768</v>
      </c>
      <c r="J2253" s="95" t="str">
        <f>LEFT(DLILibrary[[#This Row],[DLI]], 3)</f>
        <v>PBC</v>
      </c>
      <c r="K2253" s="121">
        <v>5</v>
      </c>
      <c r="L2253" s="121">
        <f>IF(DLILibrary[[#This Row],[DLI/DLR]]="DLI",IF(J2254="DLR",0,DLILibrary[[#This Row],[Value of DLI (in mln)]]),DLILibrary[[#This Row],[Value of DLI (in mln)]])</f>
        <v>5</v>
      </c>
      <c r="M2253" s="239">
        <f>IF(DLILibrary[[#This Row],[DLI/DLR]]="DLI",DLILibrary[[#This Row],[Value of DLI (in mln)]]/(VLOOKUP(DLILibrary[[#This Row],[Project ID]],'RBF Projects'!A:U,12,FALSE)),0)</f>
        <v>0</v>
      </c>
      <c r="N2253" s="95" t="s">
        <v>62</v>
      </c>
      <c r="P2253" s="76" t="s">
        <v>29</v>
      </c>
      <c r="Q2253" t="s">
        <v>14773</v>
      </c>
    </row>
    <row r="2254" spans="1:18" x14ac:dyDescent="0.2">
      <c r="A2254" s="76" t="s">
        <v>14764</v>
      </c>
      <c r="B2254" s="76" t="s">
        <v>14765</v>
      </c>
      <c r="C2254" s="76" t="s">
        <v>20</v>
      </c>
      <c r="D2254" s="76" t="s">
        <v>59</v>
      </c>
      <c r="E2254" s="95" t="s">
        <v>37</v>
      </c>
      <c r="F2254" s="95" t="s">
        <v>3238</v>
      </c>
      <c r="G2254" s="95" t="s">
        <v>3275</v>
      </c>
      <c r="H2254" s="95" t="s">
        <v>74</v>
      </c>
      <c r="I2254" s="45" t="s">
        <v>14976</v>
      </c>
      <c r="J2254" s="95" t="str">
        <f>LEFT(DLILibrary[[#This Row],[DLI]], 3)</f>
        <v>PBC</v>
      </c>
      <c r="K2254" s="121">
        <v>5</v>
      </c>
      <c r="L2254" s="121">
        <f>IF(DLILibrary[[#This Row],[DLI/DLR]]="DLI",IF(J2255="DLR",0,DLILibrary[[#This Row],[Value of DLI (in mln)]]),DLILibrary[[#This Row],[Value of DLI (in mln)]])</f>
        <v>5</v>
      </c>
      <c r="M2254" s="239">
        <f>IF(DLILibrary[[#This Row],[DLI/DLR]]="DLI",DLILibrary[[#This Row],[Value of DLI (in mln)]]/(VLOOKUP(DLILibrary[[#This Row],[Project ID]],'RBF Projects'!A:U,12,FALSE)),0)</f>
        <v>0</v>
      </c>
      <c r="N2254" s="95" t="s">
        <v>62</v>
      </c>
      <c r="P2254" s="76" t="s">
        <v>29</v>
      </c>
      <c r="Q2254" t="s">
        <v>14773</v>
      </c>
    </row>
    <row r="2255" spans="1:18" x14ac:dyDescent="0.2">
      <c r="A2255" s="76" t="s">
        <v>14764</v>
      </c>
      <c r="B2255" s="76" t="s">
        <v>14765</v>
      </c>
      <c r="C2255" s="76" t="s">
        <v>20</v>
      </c>
      <c r="D2255" s="76" t="s">
        <v>59</v>
      </c>
      <c r="E2255" s="95" t="s">
        <v>37</v>
      </c>
      <c r="F2255" s="95" t="s">
        <v>3238</v>
      </c>
      <c r="G2255" s="95" t="s">
        <v>3278</v>
      </c>
      <c r="H2255" s="95" t="s">
        <v>78</v>
      </c>
      <c r="I2255" s="45" t="s">
        <v>14769</v>
      </c>
      <c r="J2255" s="95" t="str">
        <f>LEFT(DLILibrary[[#This Row],[DLI]], 3)</f>
        <v>PBC</v>
      </c>
      <c r="K2255" s="121">
        <v>20</v>
      </c>
      <c r="L2255" s="121">
        <f>IF(DLILibrary[[#This Row],[DLI/DLR]]="DLI",IF(J2256="DLR",0,DLILibrary[[#This Row],[Value of DLI (in mln)]]),DLILibrary[[#This Row],[Value of DLI (in mln)]])</f>
        <v>20</v>
      </c>
      <c r="M2255" s="239">
        <f>IF(DLILibrary[[#This Row],[DLI/DLR]]="DLI",DLILibrary[[#This Row],[Value of DLI (in mln)]]/(VLOOKUP(DLILibrary[[#This Row],[Project ID]],'RBF Projects'!A:U,12,FALSE)),0)</f>
        <v>0</v>
      </c>
      <c r="N2255" s="95" t="s">
        <v>61</v>
      </c>
      <c r="O2255" s="138" t="s">
        <v>14770</v>
      </c>
      <c r="P2255" s="76" t="s">
        <v>29</v>
      </c>
      <c r="Q2255" t="s">
        <v>14773</v>
      </c>
    </row>
    <row r="2256" spans="1:18" x14ac:dyDescent="0.2">
      <c r="A2256" s="76" t="s">
        <v>14764</v>
      </c>
      <c r="B2256" s="76" t="s">
        <v>14765</v>
      </c>
      <c r="C2256" s="76" t="s">
        <v>20</v>
      </c>
      <c r="D2256" s="76" t="s">
        <v>59</v>
      </c>
      <c r="E2256" s="95" t="s">
        <v>37</v>
      </c>
      <c r="F2256" s="95" t="s">
        <v>3238</v>
      </c>
      <c r="G2256" s="95" t="s">
        <v>3278</v>
      </c>
      <c r="H2256" s="95" t="s">
        <v>78</v>
      </c>
      <c r="I2256" s="45" t="s">
        <v>14977</v>
      </c>
      <c r="J2256" s="95" t="str">
        <f>LEFT(DLILibrary[[#This Row],[DLI]], 3)</f>
        <v>PBC</v>
      </c>
      <c r="K2256" s="121">
        <v>10</v>
      </c>
      <c r="L2256" s="121">
        <f>IF(DLILibrary[[#This Row],[DLI/DLR]]="DLI",IF(J2257="DLR",0,DLILibrary[[#This Row],[Value of DLI (in mln)]]),DLILibrary[[#This Row],[Value of DLI (in mln)]])</f>
        <v>10</v>
      </c>
      <c r="M2256" s="239">
        <f>IF(DLILibrary[[#This Row],[DLI/DLR]]="DLI",DLILibrary[[#This Row],[Value of DLI (in mln)]]/(VLOOKUP(DLILibrary[[#This Row],[Project ID]],'RBF Projects'!A:U,12,FALSE)),0)</f>
        <v>0</v>
      </c>
      <c r="N2256" s="95" t="s">
        <v>61</v>
      </c>
      <c r="O2256" s="138" t="s">
        <v>14770</v>
      </c>
      <c r="P2256" s="76" t="s">
        <v>29</v>
      </c>
      <c r="Q2256" t="s">
        <v>14773</v>
      </c>
    </row>
    <row r="2257" spans="1:18" x14ac:dyDescent="0.2">
      <c r="A2257" s="76" t="s">
        <v>14764</v>
      </c>
      <c r="B2257" s="76" t="s">
        <v>14765</v>
      </c>
      <c r="C2257" s="76" t="s">
        <v>20</v>
      </c>
      <c r="D2257" s="76" t="s">
        <v>59</v>
      </c>
      <c r="E2257" s="95" t="s">
        <v>37</v>
      </c>
      <c r="F2257" s="95" t="s">
        <v>3238</v>
      </c>
      <c r="G2257" s="95" t="s">
        <v>3278</v>
      </c>
      <c r="H2257" s="95" t="s">
        <v>78</v>
      </c>
      <c r="I2257" s="45" t="s">
        <v>14978</v>
      </c>
      <c r="J2257" s="95" t="str">
        <f>LEFT(DLILibrary[[#This Row],[DLI]], 3)</f>
        <v>PBC</v>
      </c>
      <c r="K2257" s="121">
        <v>10</v>
      </c>
      <c r="L2257" s="121">
        <f>IF(DLILibrary[[#This Row],[DLI/DLR]]="DLI",IF(J2258="DLR",0,DLILibrary[[#This Row],[Value of DLI (in mln)]]),DLILibrary[[#This Row],[Value of DLI (in mln)]])</f>
        <v>10</v>
      </c>
      <c r="M2257" s="239">
        <f>IF(DLILibrary[[#This Row],[DLI/DLR]]="DLI",DLILibrary[[#This Row],[Value of DLI (in mln)]]/(VLOOKUP(DLILibrary[[#This Row],[Project ID]],'RBF Projects'!A:U,12,FALSE)),0)</f>
        <v>0</v>
      </c>
      <c r="N2257" s="95" t="s">
        <v>61</v>
      </c>
      <c r="O2257" s="138" t="s">
        <v>14770</v>
      </c>
      <c r="P2257" s="76" t="s">
        <v>29</v>
      </c>
      <c r="Q2257" t="s">
        <v>14773</v>
      </c>
    </row>
    <row r="2258" spans="1:18" x14ac:dyDescent="0.2">
      <c r="A2258" s="76" t="s">
        <v>14764</v>
      </c>
      <c r="B2258" s="76" t="s">
        <v>14765</v>
      </c>
      <c r="C2258" s="76" t="s">
        <v>20</v>
      </c>
      <c r="D2258" s="76" t="s">
        <v>59</v>
      </c>
      <c r="E2258" s="95" t="s">
        <v>37</v>
      </c>
      <c r="F2258" s="95" t="s">
        <v>3238</v>
      </c>
      <c r="G2258" s="95" t="s">
        <v>3275</v>
      </c>
      <c r="H2258" s="95" t="s">
        <v>352</v>
      </c>
      <c r="I2258" s="45" t="s">
        <v>14772</v>
      </c>
      <c r="J2258" s="95" t="str">
        <f>LEFT(DLILibrary[[#This Row],[DLI]], 3)</f>
        <v>PBC</v>
      </c>
      <c r="K2258" s="121">
        <v>30</v>
      </c>
      <c r="L2258" s="121">
        <f>IF(DLILibrary[[#This Row],[DLI/DLR]]="DLI",IF(J2259="DLR",0,DLILibrary[[#This Row],[Value of DLI (in mln)]]),DLILibrary[[#This Row],[Value of DLI (in mln)]])</f>
        <v>30</v>
      </c>
      <c r="M2258" s="239">
        <f>IF(DLILibrary[[#This Row],[DLI/DLR]]="DLI",DLILibrary[[#This Row],[Value of DLI (in mln)]]/(VLOOKUP(DLILibrary[[#This Row],[Project ID]],'RBF Projects'!A:U,12,FALSE)),0)</f>
        <v>0</v>
      </c>
      <c r="N2258" s="95" t="s">
        <v>61</v>
      </c>
      <c r="O2258" s="138" t="s">
        <v>14771</v>
      </c>
      <c r="P2258" s="76" t="s">
        <v>29</v>
      </c>
      <c r="Q2258" t="s">
        <v>14773</v>
      </c>
    </row>
    <row r="2259" spans="1:18" x14ac:dyDescent="0.2">
      <c r="A2259" s="76" t="s">
        <v>14764</v>
      </c>
      <c r="B2259" s="76" t="s">
        <v>14765</v>
      </c>
      <c r="C2259" s="76" t="s">
        <v>20</v>
      </c>
      <c r="D2259" s="76" t="s">
        <v>59</v>
      </c>
      <c r="E2259" s="95" t="s">
        <v>37</v>
      </c>
      <c r="F2259" s="95" t="s">
        <v>3238</v>
      </c>
      <c r="G2259" s="95" t="s">
        <v>3275</v>
      </c>
      <c r="H2259" s="95" t="s">
        <v>352</v>
      </c>
      <c r="I2259" s="45" t="s">
        <v>14979</v>
      </c>
      <c r="J2259" s="95" t="str">
        <f>LEFT(DLILibrary[[#This Row],[DLI]], 3)</f>
        <v>PBC</v>
      </c>
      <c r="K2259" s="121">
        <v>10</v>
      </c>
      <c r="L2259" s="121">
        <f>IF(DLILibrary[[#This Row],[DLI/DLR]]="DLI",IF(J2260="DLR",0,DLILibrary[[#This Row],[Value of DLI (in mln)]]),DLILibrary[[#This Row],[Value of DLI (in mln)]])</f>
        <v>10</v>
      </c>
      <c r="M2259" s="239">
        <f>IF(DLILibrary[[#This Row],[DLI/DLR]]="DLI",DLILibrary[[#This Row],[Value of DLI (in mln)]]/(VLOOKUP(DLILibrary[[#This Row],[Project ID]],'RBF Projects'!A:U,12,FALSE)),0)</f>
        <v>0</v>
      </c>
      <c r="N2259" s="95" t="s">
        <v>61</v>
      </c>
      <c r="O2259" s="138" t="s">
        <v>14771</v>
      </c>
      <c r="P2259" s="76" t="s">
        <v>29</v>
      </c>
      <c r="Q2259" t="s">
        <v>14773</v>
      </c>
    </row>
    <row r="2260" spans="1:18" x14ac:dyDescent="0.2">
      <c r="A2260" s="76" t="s">
        <v>14764</v>
      </c>
      <c r="B2260" s="76" t="s">
        <v>14765</v>
      </c>
      <c r="C2260" s="76" t="s">
        <v>20</v>
      </c>
      <c r="D2260" s="76" t="s">
        <v>59</v>
      </c>
      <c r="E2260" s="95" t="s">
        <v>37</v>
      </c>
      <c r="F2260" s="95" t="s">
        <v>3238</v>
      </c>
      <c r="G2260" s="95" t="s">
        <v>3275</v>
      </c>
      <c r="H2260" s="95" t="s">
        <v>352</v>
      </c>
      <c r="I2260" s="45" t="s">
        <v>14980</v>
      </c>
      <c r="J2260" s="95" t="str">
        <f>LEFT(DLILibrary[[#This Row],[DLI]], 3)</f>
        <v>PBC</v>
      </c>
      <c r="K2260" s="121">
        <v>10</v>
      </c>
      <c r="L2260" s="121">
        <f>IF(DLILibrary[[#This Row],[DLI/DLR]]="DLI",IF(J2261="DLR",0,DLILibrary[[#This Row],[Value of DLI (in mln)]]),DLILibrary[[#This Row],[Value of DLI (in mln)]])</f>
        <v>10</v>
      </c>
      <c r="M2260" s="239">
        <f>IF(DLILibrary[[#This Row],[DLI/DLR]]="DLI",DLILibrary[[#This Row],[Value of DLI (in mln)]]/(VLOOKUP(DLILibrary[[#This Row],[Project ID]],'RBF Projects'!A:U,12,FALSE)),0)</f>
        <v>0</v>
      </c>
      <c r="N2260" s="95" t="s">
        <v>61</v>
      </c>
      <c r="O2260" s="138" t="s">
        <v>14771</v>
      </c>
      <c r="P2260" s="76" t="s">
        <v>29</v>
      </c>
      <c r="Q2260" t="s">
        <v>14773</v>
      </c>
    </row>
    <row r="2261" spans="1:18" x14ac:dyDescent="0.2">
      <c r="A2261" s="76" t="s">
        <v>14764</v>
      </c>
      <c r="B2261" s="76" t="s">
        <v>14765</v>
      </c>
      <c r="C2261" s="76" t="s">
        <v>20</v>
      </c>
      <c r="D2261" s="76" t="s">
        <v>59</v>
      </c>
      <c r="E2261" s="95" t="s">
        <v>37</v>
      </c>
      <c r="F2261" s="95" t="s">
        <v>3238</v>
      </c>
      <c r="G2261" s="95" t="s">
        <v>3275</v>
      </c>
      <c r="H2261" s="95" t="s">
        <v>352</v>
      </c>
      <c r="I2261" s="45" t="s">
        <v>14981</v>
      </c>
      <c r="J2261" s="95" t="str">
        <f>LEFT(DLILibrary[[#This Row],[DLI]], 3)</f>
        <v>PBC</v>
      </c>
      <c r="K2261" s="121">
        <v>10</v>
      </c>
      <c r="L2261" s="121">
        <f>IF(DLILibrary[[#This Row],[DLI/DLR]]="DLI",IF(J2262="DLR",0,DLILibrary[[#This Row],[Value of DLI (in mln)]]),DLILibrary[[#This Row],[Value of DLI (in mln)]])</f>
        <v>10</v>
      </c>
      <c r="M2261" s="239">
        <f>IF(DLILibrary[[#This Row],[DLI/DLR]]="DLI",DLILibrary[[#This Row],[Value of DLI (in mln)]]/(VLOOKUP(DLILibrary[[#This Row],[Project ID]],'RBF Projects'!A:U,12,FALSE)),0)</f>
        <v>0</v>
      </c>
      <c r="N2261" s="95" t="s">
        <v>61</v>
      </c>
      <c r="O2261" s="138" t="s">
        <v>14771</v>
      </c>
      <c r="P2261" s="76" t="s">
        <v>29</v>
      </c>
      <c r="Q2261" t="s">
        <v>14773</v>
      </c>
    </row>
    <row r="2262" spans="1:18" s="78" customFormat="1" ht="16" x14ac:dyDescent="0.2">
      <c r="A2262" s="77" t="s">
        <v>14774</v>
      </c>
      <c r="B2262" s="78" t="s">
        <v>14750</v>
      </c>
      <c r="C2262" s="151" t="s">
        <v>19</v>
      </c>
      <c r="D2262" s="77" t="s">
        <v>59</v>
      </c>
      <c r="E2262" s="78" t="s">
        <v>102</v>
      </c>
      <c r="F2262" s="78" t="s">
        <v>3234</v>
      </c>
      <c r="G2262" s="78" t="s">
        <v>2865</v>
      </c>
      <c r="H2262" s="78" t="s">
        <v>352</v>
      </c>
      <c r="I2262" s="129" t="s">
        <v>14775</v>
      </c>
      <c r="J2262" s="130" t="str">
        <f>LEFT(DLILibrary[[#This Row],[DLI]], 3)</f>
        <v>PBC</v>
      </c>
      <c r="K2262" s="131">
        <v>10</v>
      </c>
      <c r="L2262" s="169">
        <f>IF(DLILibrary[[#This Row],[DLI/DLR]]="DLI",IF(J2263="DLR",0,DLILibrary[[#This Row],[Value of DLI (in mln)]]),DLILibrary[[#This Row],[Value of DLI (in mln)]])</f>
        <v>10</v>
      </c>
      <c r="M2262" s="239">
        <f>IF(DLILibrary[[#This Row],[DLI/DLR]]="DLI",DLILibrary[[#This Row],[Value of DLI (in mln)]]/(VLOOKUP(DLILibrary[[#This Row],[Project ID]],'RBF Projects'!A:U,12,FALSE)),0)</f>
        <v>0</v>
      </c>
      <c r="N2262" s="78" t="s">
        <v>61</v>
      </c>
      <c r="O2262" s="164"/>
      <c r="P2262" s="76" t="s">
        <v>27</v>
      </c>
      <c r="Q2262" t="s">
        <v>14998</v>
      </c>
      <c r="R2262" s="76"/>
    </row>
    <row r="2263" spans="1:18" x14ac:dyDescent="0.2">
      <c r="A2263" s="76" t="s">
        <v>14774</v>
      </c>
      <c r="B2263" s="76" t="s">
        <v>14750</v>
      </c>
      <c r="C2263" s="76" t="s">
        <v>19</v>
      </c>
      <c r="D2263" s="76" t="s">
        <v>59</v>
      </c>
      <c r="E2263" s="95" t="s">
        <v>102</v>
      </c>
      <c r="F2263" s="95" t="s">
        <v>3234</v>
      </c>
      <c r="G2263" s="95" t="s">
        <v>2865</v>
      </c>
      <c r="H2263" s="95" t="s">
        <v>352</v>
      </c>
      <c r="I2263" s="45" t="s">
        <v>14785</v>
      </c>
      <c r="J2263" s="95" t="str">
        <f>LEFT(DLILibrary[[#This Row],[DLI]], 3)</f>
        <v>PBC</v>
      </c>
      <c r="K2263" s="121">
        <v>1</v>
      </c>
      <c r="L2263" s="121">
        <f>IF(DLILibrary[[#This Row],[DLI/DLR]]="DLI",IF(J2264="DLR",0,DLILibrary[[#This Row],[Value of DLI (in mln)]]),DLILibrary[[#This Row],[Value of DLI (in mln)]])</f>
        <v>1</v>
      </c>
      <c r="M2263" s="239">
        <f>IF(DLILibrary[[#This Row],[DLI/DLR]]="DLI",DLILibrary[[#This Row],[Value of DLI (in mln)]]/(VLOOKUP(DLILibrary[[#This Row],[Project ID]],'RBF Projects'!A:U,12,FALSE)),0)</f>
        <v>0</v>
      </c>
      <c r="N2263" s="95" t="s">
        <v>61</v>
      </c>
      <c r="O2263" t="s">
        <v>14776</v>
      </c>
      <c r="P2263" s="76" t="s">
        <v>27</v>
      </c>
      <c r="Q2263" t="s">
        <v>14998</v>
      </c>
    </row>
    <row r="2264" spans="1:18" x14ac:dyDescent="0.2">
      <c r="A2264" s="76" t="s">
        <v>14774</v>
      </c>
      <c r="B2264" s="76" t="s">
        <v>14750</v>
      </c>
      <c r="C2264" s="76" t="s">
        <v>19</v>
      </c>
      <c r="D2264" s="76" t="s">
        <v>59</v>
      </c>
      <c r="E2264" s="95" t="s">
        <v>102</v>
      </c>
      <c r="F2264" s="95" t="s">
        <v>3234</v>
      </c>
      <c r="G2264" s="95" t="s">
        <v>2865</v>
      </c>
      <c r="H2264" s="95" t="s">
        <v>352</v>
      </c>
      <c r="I2264" s="45" t="s">
        <v>14784</v>
      </c>
      <c r="J2264" s="95" t="str">
        <f>LEFT(DLILibrary[[#This Row],[DLI]], 3)</f>
        <v>PBC</v>
      </c>
      <c r="K2264" s="121">
        <v>3</v>
      </c>
      <c r="L2264" s="121">
        <f>IF(DLILibrary[[#This Row],[DLI/DLR]]="DLI",IF(J2265="DLR",0,DLILibrary[[#This Row],[Value of DLI (in mln)]]),DLILibrary[[#This Row],[Value of DLI (in mln)]])</f>
        <v>3</v>
      </c>
      <c r="M2264" s="239">
        <f>IF(DLILibrary[[#This Row],[DLI/DLR]]="DLI",DLILibrary[[#This Row],[Value of DLI (in mln)]]/(VLOOKUP(DLILibrary[[#This Row],[Project ID]],'RBF Projects'!A:U,12,FALSE)),0)</f>
        <v>0</v>
      </c>
      <c r="N2264" s="95" t="s">
        <v>61</v>
      </c>
      <c r="O2264" t="s">
        <v>14777</v>
      </c>
      <c r="P2264" s="76" t="s">
        <v>27</v>
      </c>
      <c r="Q2264" t="s">
        <v>14998</v>
      </c>
    </row>
    <row r="2265" spans="1:18" x14ac:dyDescent="0.2">
      <c r="A2265" s="76" t="s">
        <v>14774</v>
      </c>
      <c r="B2265" s="76" t="s">
        <v>14750</v>
      </c>
      <c r="C2265" s="76" t="s">
        <v>19</v>
      </c>
      <c r="D2265" s="76" t="s">
        <v>59</v>
      </c>
      <c r="E2265" s="95" t="s">
        <v>102</v>
      </c>
      <c r="F2265" s="95" t="s">
        <v>3234</v>
      </c>
      <c r="G2265" s="95" t="s">
        <v>2865</v>
      </c>
      <c r="H2265" s="95" t="s">
        <v>352</v>
      </c>
      <c r="I2265" s="45" t="s">
        <v>14783</v>
      </c>
      <c r="J2265" s="95" t="str">
        <f>LEFT(DLILibrary[[#This Row],[DLI]], 3)</f>
        <v>PBC</v>
      </c>
      <c r="K2265" s="121">
        <v>3</v>
      </c>
      <c r="L2265" s="121">
        <f>IF(DLILibrary[[#This Row],[DLI/DLR]]="DLI",IF(J2266="DLR",0,DLILibrary[[#This Row],[Value of DLI (in mln)]]),DLILibrary[[#This Row],[Value of DLI (in mln)]])</f>
        <v>3</v>
      </c>
      <c r="M2265" s="239">
        <f>IF(DLILibrary[[#This Row],[DLI/DLR]]="DLI",DLILibrary[[#This Row],[Value of DLI (in mln)]]/(VLOOKUP(DLILibrary[[#This Row],[Project ID]],'RBF Projects'!A:U,12,FALSE)),0)</f>
        <v>0</v>
      </c>
      <c r="N2265" s="95" t="s">
        <v>61</v>
      </c>
      <c r="O2265" t="s">
        <v>14778</v>
      </c>
      <c r="P2265" s="76" t="s">
        <v>27</v>
      </c>
      <c r="Q2265" t="s">
        <v>14998</v>
      </c>
    </row>
    <row r="2266" spans="1:18" x14ac:dyDescent="0.2">
      <c r="A2266" s="76" t="s">
        <v>14774</v>
      </c>
      <c r="B2266" s="76" t="s">
        <v>14750</v>
      </c>
      <c r="C2266" s="76" t="s">
        <v>19</v>
      </c>
      <c r="D2266" s="76" t="s">
        <v>59</v>
      </c>
      <c r="E2266" s="95" t="s">
        <v>102</v>
      </c>
      <c r="F2266" s="95" t="s">
        <v>3234</v>
      </c>
      <c r="G2266" s="95" t="s">
        <v>2865</v>
      </c>
      <c r="H2266" s="95" t="s">
        <v>352</v>
      </c>
      <c r="I2266" s="45" t="s">
        <v>14782</v>
      </c>
      <c r="J2266" s="95" t="str">
        <f>LEFT(DLILibrary[[#This Row],[DLI]], 3)</f>
        <v>PBC</v>
      </c>
      <c r="K2266" s="121">
        <v>3</v>
      </c>
      <c r="L2266" s="121">
        <f>IF(DLILibrary[[#This Row],[DLI/DLR]]="DLI",IF(J2267="DLR",0,DLILibrary[[#This Row],[Value of DLI (in mln)]]),DLILibrary[[#This Row],[Value of DLI (in mln)]])</f>
        <v>3</v>
      </c>
      <c r="M2266" s="239">
        <f>IF(DLILibrary[[#This Row],[DLI/DLR]]="DLI",DLILibrary[[#This Row],[Value of DLI (in mln)]]/(VLOOKUP(DLILibrary[[#This Row],[Project ID]],'RBF Projects'!A:U,12,FALSE)),0)</f>
        <v>0</v>
      </c>
      <c r="N2266" s="95" t="s">
        <v>61</v>
      </c>
      <c r="O2266" t="s">
        <v>14779</v>
      </c>
      <c r="P2266" s="76" t="s">
        <v>27</v>
      </c>
      <c r="Q2266" t="s">
        <v>14998</v>
      </c>
    </row>
    <row r="2267" spans="1:18" x14ac:dyDescent="0.2">
      <c r="A2267" s="76" t="s">
        <v>14774</v>
      </c>
      <c r="B2267" s="76" t="s">
        <v>14750</v>
      </c>
      <c r="C2267" s="76" t="s">
        <v>19</v>
      </c>
      <c r="D2267" s="76" t="s">
        <v>59</v>
      </c>
      <c r="E2267" s="95" t="s">
        <v>102</v>
      </c>
      <c r="F2267" s="95" t="s">
        <v>3230</v>
      </c>
      <c r="G2267" s="95" t="s">
        <v>3293</v>
      </c>
      <c r="H2267" s="95" t="s">
        <v>352</v>
      </c>
      <c r="I2267" s="45" t="s">
        <v>14780</v>
      </c>
      <c r="J2267" s="95" t="str">
        <f>LEFT(DLILibrary[[#This Row],[DLI]], 3)</f>
        <v>PBC</v>
      </c>
      <c r="K2267" s="121">
        <v>23</v>
      </c>
      <c r="L2267" s="121">
        <f>IF(DLILibrary[[#This Row],[DLI/DLR]]="DLI",IF(J2268="DLR",0,DLILibrary[[#This Row],[Value of DLI (in mln)]]),DLILibrary[[#This Row],[Value of DLI (in mln)]])</f>
        <v>23</v>
      </c>
      <c r="M2267" s="239">
        <f>IF(DLILibrary[[#This Row],[DLI/DLR]]="DLI",DLILibrary[[#This Row],[Value of DLI (in mln)]]/(VLOOKUP(DLILibrary[[#This Row],[Project ID]],'RBF Projects'!A:U,12,FALSE)),0)</f>
        <v>0</v>
      </c>
      <c r="N2267" s="95" t="s">
        <v>61</v>
      </c>
      <c r="P2267" s="76" t="s">
        <v>28</v>
      </c>
      <c r="Q2267" t="s">
        <v>14998</v>
      </c>
    </row>
    <row r="2268" spans="1:18" x14ac:dyDescent="0.2">
      <c r="A2268" s="76" t="s">
        <v>14774</v>
      </c>
      <c r="B2268" s="76" t="s">
        <v>14750</v>
      </c>
      <c r="C2268" s="76" t="s">
        <v>19</v>
      </c>
      <c r="D2268" s="76" t="s">
        <v>59</v>
      </c>
      <c r="E2268" s="95" t="s">
        <v>102</v>
      </c>
      <c r="F2268" s="95" t="s">
        <v>3230</v>
      </c>
      <c r="G2268" s="95" t="s">
        <v>3293</v>
      </c>
      <c r="H2268" s="95" t="s">
        <v>352</v>
      </c>
      <c r="I2268" s="45" t="s">
        <v>14781</v>
      </c>
      <c r="J2268" s="95" t="str">
        <f>LEFT(DLILibrary[[#This Row],[DLI]], 3)</f>
        <v>PBC</v>
      </c>
      <c r="K2268" s="121">
        <v>5</v>
      </c>
      <c r="L2268" s="121">
        <f>IF(DLILibrary[[#This Row],[DLI/DLR]]="DLI",IF(J2269="DLR",0,DLILibrary[[#This Row],[Value of DLI (in mln)]]),DLILibrary[[#This Row],[Value of DLI (in mln)]])</f>
        <v>5</v>
      </c>
      <c r="M2268" s="239">
        <f>IF(DLILibrary[[#This Row],[DLI/DLR]]="DLI",DLILibrary[[#This Row],[Value of DLI (in mln)]]/(VLOOKUP(DLILibrary[[#This Row],[Project ID]],'RBF Projects'!A:U,12,FALSE)),0)</f>
        <v>0</v>
      </c>
      <c r="N2268" s="95" t="s">
        <v>61</v>
      </c>
      <c r="O2268" t="s">
        <v>14982</v>
      </c>
      <c r="P2268" s="76" t="s">
        <v>28</v>
      </c>
      <c r="Q2268" t="s">
        <v>14998</v>
      </c>
    </row>
    <row r="2269" spans="1:18" x14ac:dyDescent="0.2">
      <c r="A2269" s="76" t="s">
        <v>14774</v>
      </c>
      <c r="B2269" s="76" t="s">
        <v>14750</v>
      </c>
      <c r="C2269" s="76" t="s">
        <v>19</v>
      </c>
      <c r="D2269" s="76" t="s">
        <v>59</v>
      </c>
      <c r="E2269" s="95" t="s">
        <v>102</v>
      </c>
      <c r="F2269" s="95" t="s">
        <v>3230</v>
      </c>
      <c r="G2269" s="95" t="s">
        <v>3293</v>
      </c>
      <c r="H2269" s="95" t="s">
        <v>352</v>
      </c>
      <c r="I2269" s="45" t="s">
        <v>14986</v>
      </c>
      <c r="J2269" s="95" t="str">
        <f>LEFT(DLILibrary[[#This Row],[DLI]], 3)</f>
        <v>PBC</v>
      </c>
      <c r="K2269" s="121">
        <v>6.5</v>
      </c>
      <c r="L2269" s="121">
        <f>IF(DLILibrary[[#This Row],[DLI/DLR]]="DLI",IF(J2270="DLR",0,DLILibrary[[#This Row],[Value of DLI (in mln)]]),DLILibrary[[#This Row],[Value of DLI (in mln)]])</f>
        <v>6.5</v>
      </c>
      <c r="M2269" s="239">
        <f>IF(DLILibrary[[#This Row],[DLI/DLR]]="DLI",DLILibrary[[#This Row],[Value of DLI (in mln)]]/(VLOOKUP(DLILibrary[[#This Row],[Project ID]],'RBF Projects'!A:U,12,FALSE)),0)</f>
        <v>0</v>
      </c>
      <c r="N2269" s="95" t="s">
        <v>61</v>
      </c>
      <c r="O2269" t="s">
        <v>14983</v>
      </c>
      <c r="P2269" s="76" t="s">
        <v>28</v>
      </c>
      <c r="Q2269" t="s">
        <v>14998</v>
      </c>
    </row>
    <row r="2270" spans="1:18" x14ac:dyDescent="0.2">
      <c r="A2270" s="76" t="s">
        <v>14774</v>
      </c>
      <c r="B2270" s="76" t="s">
        <v>14750</v>
      </c>
      <c r="C2270" s="76" t="s">
        <v>19</v>
      </c>
      <c r="D2270" s="76" t="s">
        <v>59</v>
      </c>
      <c r="E2270" s="95" t="s">
        <v>102</v>
      </c>
      <c r="F2270" s="95" t="s">
        <v>3230</v>
      </c>
      <c r="G2270" s="95" t="s">
        <v>3293</v>
      </c>
      <c r="H2270" s="95" t="s">
        <v>352</v>
      </c>
      <c r="I2270" s="45" t="s">
        <v>14987</v>
      </c>
      <c r="J2270" s="95" t="str">
        <f>LEFT(DLILibrary[[#This Row],[DLI]], 3)</f>
        <v>PBC</v>
      </c>
      <c r="K2270" s="121">
        <v>6.5</v>
      </c>
      <c r="L2270" s="121">
        <f>IF(DLILibrary[[#This Row],[DLI/DLR]]="DLI",IF(J2271="DLR",0,DLILibrary[[#This Row],[Value of DLI (in mln)]]),DLILibrary[[#This Row],[Value of DLI (in mln)]])</f>
        <v>6.5</v>
      </c>
      <c r="M2270" s="239">
        <f>IF(DLILibrary[[#This Row],[DLI/DLR]]="DLI",DLILibrary[[#This Row],[Value of DLI (in mln)]]/(VLOOKUP(DLILibrary[[#This Row],[Project ID]],'RBF Projects'!A:U,12,FALSE)),0)</f>
        <v>0</v>
      </c>
      <c r="N2270" s="95" t="s">
        <v>61</v>
      </c>
      <c r="O2270" t="s">
        <v>14984</v>
      </c>
      <c r="P2270" s="76" t="s">
        <v>28</v>
      </c>
      <c r="Q2270" t="s">
        <v>14998</v>
      </c>
    </row>
    <row r="2271" spans="1:18" x14ac:dyDescent="0.2">
      <c r="A2271" s="76" t="s">
        <v>14774</v>
      </c>
      <c r="B2271" s="76" t="s">
        <v>14750</v>
      </c>
      <c r="C2271" s="76" t="s">
        <v>19</v>
      </c>
      <c r="D2271" s="76" t="s">
        <v>59</v>
      </c>
      <c r="E2271" s="95" t="s">
        <v>102</v>
      </c>
      <c r="F2271" s="95" t="s">
        <v>3230</v>
      </c>
      <c r="G2271" s="95" t="s">
        <v>3293</v>
      </c>
      <c r="H2271" s="95" t="s">
        <v>352</v>
      </c>
      <c r="I2271" s="45" t="s">
        <v>14988</v>
      </c>
      <c r="J2271" s="95" t="str">
        <f>LEFT(DLILibrary[[#This Row],[DLI]], 3)</f>
        <v>PBC</v>
      </c>
      <c r="K2271" s="121">
        <v>5</v>
      </c>
      <c r="L2271" s="121">
        <f>IF(DLILibrary[[#This Row],[DLI/DLR]]="DLI",IF(J2272="DLR",0,DLILibrary[[#This Row],[Value of DLI (in mln)]]),DLILibrary[[#This Row],[Value of DLI (in mln)]])</f>
        <v>5</v>
      </c>
      <c r="M2271" s="239">
        <f>IF(DLILibrary[[#This Row],[DLI/DLR]]="DLI",DLILibrary[[#This Row],[Value of DLI (in mln)]]/(VLOOKUP(DLILibrary[[#This Row],[Project ID]],'RBF Projects'!A:U,12,FALSE)),0)</f>
        <v>0</v>
      </c>
      <c r="N2271" s="95" t="s">
        <v>61</v>
      </c>
      <c r="O2271" t="s">
        <v>14985</v>
      </c>
      <c r="P2271" s="76" t="s">
        <v>28</v>
      </c>
      <c r="Q2271" t="s">
        <v>14998</v>
      </c>
    </row>
    <row r="2272" spans="1:18" x14ac:dyDescent="0.2">
      <c r="A2272" s="76" t="s">
        <v>14774</v>
      </c>
      <c r="B2272" s="76" t="s">
        <v>14750</v>
      </c>
      <c r="C2272" s="76" t="s">
        <v>19</v>
      </c>
      <c r="D2272" s="76" t="s">
        <v>59</v>
      </c>
      <c r="E2272" s="95" t="s">
        <v>102</v>
      </c>
      <c r="F2272" s="95" t="s">
        <v>2810</v>
      </c>
      <c r="G2272" s="95" t="s">
        <v>3263</v>
      </c>
      <c r="H2272" s="95" t="s">
        <v>352</v>
      </c>
      <c r="I2272" s="45" t="s">
        <v>14989</v>
      </c>
      <c r="J2272" s="95" t="str">
        <f>LEFT(DLILibrary[[#This Row],[DLI]], 3)</f>
        <v>PBC</v>
      </c>
      <c r="K2272" s="121">
        <v>9</v>
      </c>
      <c r="L2272" s="121">
        <f>IF(DLILibrary[[#This Row],[DLI/DLR]]="DLI",IF(J2273="DLR",0,DLILibrary[[#This Row],[Value of DLI (in mln)]]),DLILibrary[[#This Row],[Value of DLI (in mln)]])</f>
        <v>9</v>
      </c>
      <c r="M2272" s="239">
        <f>IF(DLILibrary[[#This Row],[DLI/DLR]]="DLI",DLILibrary[[#This Row],[Value of DLI (in mln)]]/(VLOOKUP(DLILibrary[[#This Row],[Project ID]],'RBF Projects'!A:U,12,FALSE)),0)</f>
        <v>0</v>
      </c>
      <c r="N2272" s="95" t="s">
        <v>61</v>
      </c>
      <c r="P2272" s="76" t="s">
        <v>28</v>
      </c>
      <c r="Q2272" t="s">
        <v>14999</v>
      </c>
    </row>
    <row r="2273" spans="1:18" x14ac:dyDescent="0.2">
      <c r="A2273" s="76" t="s">
        <v>14774</v>
      </c>
      <c r="B2273" s="76" t="s">
        <v>14750</v>
      </c>
      <c r="C2273" s="76" t="s">
        <v>19</v>
      </c>
      <c r="D2273" s="76" t="s">
        <v>59</v>
      </c>
      <c r="E2273" s="95" t="s">
        <v>102</v>
      </c>
      <c r="F2273" s="95" t="s">
        <v>2810</v>
      </c>
      <c r="G2273" s="95" t="s">
        <v>3263</v>
      </c>
      <c r="H2273" s="95" t="s">
        <v>352</v>
      </c>
      <c r="I2273" s="45" t="s">
        <v>14994</v>
      </c>
      <c r="J2273" s="95" t="str">
        <f>LEFT(DLILibrary[[#This Row],[DLI]], 3)</f>
        <v>PBC</v>
      </c>
      <c r="K2273" s="121">
        <v>0.5</v>
      </c>
      <c r="L2273" s="121">
        <f>IF(DLILibrary[[#This Row],[DLI/DLR]]="DLI",IF(J2274="DLR",0,DLILibrary[[#This Row],[Value of DLI (in mln)]]),DLILibrary[[#This Row],[Value of DLI (in mln)]])</f>
        <v>0.5</v>
      </c>
      <c r="M2273" s="239">
        <f>IF(DLILibrary[[#This Row],[DLI/DLR]]="DLI",DLILibrary[[#This Row],[Value of DLI (in mln)]]/(VLOOKUP(DLILibrary[[#This Row],[Project ID]],'RBF Projects'!A:U,12,FALSE)),0)</f>
        <v>0</v>
      </c>
      <c r="N2273" s="95" t="s">
        <v>61</v>
      </c>
      <c r="O2273" t="s">
        <v>14993</v>
      </c>
      <c r="P2273" s="76" t="s">
        <v>28</v>
      </c>
      <c r="Q2273" t="s">
        <v>14999</v>
      </c>
    </row>
    <row r="2274" spans="1:18" x14ac:dyDescent="0.2">
      <c r="A2274" s="76" t="s">
        <v>14774</v>
      </c>
      <c r="B2274" s="76" t="s">
        <v>14750</v>
      </c>
      <c r="C2274" s="76" t="s">
        <v>19</v>
      </c>
      <c r="D2274" s="76" t="s">
        <v>59</v>
      </c>
      <c r="E2274" s="95" t="s">
        <v>102</v>
      </c>
      <c r="F2274" s="95" t="s">
        <v>2810</v>
      </c>
      <c r="G2274" s="95" t="s">
        <v>3263</v>
      </c>
      <c r="H2274" s="95" t="s">
        <v>352</v>
      </c>
      <c r="I2274" s="45" t="s">
        <v>14995</v>
      </c>
      <c r="J2274" s="95" t="str">
        <f>LEFT(DLILibrary[[#This Row],[DLI]], 3)</f>
        <v>PBC</v>
      </c>
      <c r="K2274" s="121">
        <v>1.5</v>
      </c>
      <c r="L2274" s="121">
        <f>IF(DLILibrary[[#This Row],[DLI/DLR]]="DLI",IF(J2275="DLR",0,DLILibrary[[#This Row],[Value of DLI (in mln)]]),DLILibrary[[#This Row],[Value of DLI (in mln)]])</f>
        <v>1.5</v>
      </c>
      <c r="M2274" s="239">
        <f>IF(DLILibrary[[#This Row],[DLI/DLR]]="DLI",DLILibrary[[#This Row],[Value of DLI (in mln)]]/(VLOOKUP(DLILibrary[[#This Row],[Project ID]],'RBF Projects'!A:U,12,FALSE)),0)</f>
        <v>0</v>
      </c>
      <c r="N2274" s="95" t="s">
        <v>61</v>
      </c>
      <c r="O2274" t="s">
        <v>14992</v>
      </c>
      <c r="P2274" s="76" t="s">
        <v>28</v>
      </c>
      <c r="Q2274" t="s">
        <v>14999</v>
      </c>
    </row>
    <row r="2275" spans="1:18" x14ac:dyDescent="0.2">
      <c r="A2275" s="76" t="s">
        <v>14774</v>
      </c>
      <c r="B2275" s="76" t="s">
        <v>14750</v>
      </c>
      <c r="C2275" s="76" t="s">
        <v>19</v>
      </c>
      <c r="D2275" s="76" t="s">
        <v>59</v>
      </c>
      <c r="E2275" s="95" t="s">
        <v>102</v>
      </c>
      <c r="F2275" s="95" t="s">
        <v>2810</v>
      </c>
      <c r="G2275" s="95" t="s">
        <v>3263</v>
      </c>
      <c r="H2275" s="95" t="s">
        <v>352</v>
      </c>
      <c r="I2275" s="45" t="s">
        <v>14996</v>
      </c>
      <c r="J2275" s="95" t="str">
        <f>LEFT(DLILibrary[[#This Row],[DLI]], 3)</f>
        <v>PBC</v>
      </c>
      <c r="K2275" s="121">
        <v>3</v>
      </c>
      <c r="L2275" s="121">
        <f>IF(DLILibrary[[#This Row],[DLI/DLR]]="DLI",IF(J2276="DLR",0,DLILibrary[[#This Row],[Value of DLI (in mln)]]),DLILibrary[[#This Row],[Value of DLI (in mln)]])</f>
        <v>3</v>
      </c>
      <c r="M2275" s="239">
        <f>IF(DLILibrary[[#This Row],[DLI/DLR]]="DLI",DLILibrary[[#This Row],[Value of DLI (in mln)]]/(VLOOKUP(DLILibrary[[#This Row],[Project ID]],'RBF Projects'!A:U,12,FALSE)),0)</f>
        <v>0</v>
      </c>
      <c r="N2275" s="95" t="s">
        <v>61</v>
      </c>
      <c r="O2275" t="s">
        <v>14990</v>
      </c>
      <c r="P2275" s="76" t="s">
        <v>28</v>
      </c>
      <c r="Q2275" t="s">
        <v>14999</v>
      </c>
    </row>
    <row r="2276" spans="1:18" x14ac:dyDescent="0.2">
      <c r="A2276" s="76" t="s">
        <v>14774</v>
      </c>
      <c r="B2276" s="76" t="s">
        <v>14750</v>
      </c>
      <c r="C2276" s="76" t="s">
        <v>19</v>
      </c>
      <c r="D2276" s="76" t="s">
        <v>59</v>
      </c>
      <c r="E2276" s="95" t="s">
        <v>102</v>
      </c>
      <c r="F2276" s="95" t="s">
        <v>2810</v>
      </c>
      <c r="G2276" s="95" t="s">
        <v>3263</v>
      </c>
      <c r="H2276" s="95" t="s">
        <v>352</v>
      </c>
      <c r="I2276" s="45" t="s">
        <v>14997</v>
      </c>
      <c r="J2276" s="95" t="str">
        <f>LEFT(DLILibrary[[#This Row],[DLI]], 3)</f>
        <v>PBC</v>
      </c>
      <c r="K2276" s="121">
        <v>4</v>
      </c>
      <c r="L2276" s="121">
        <f>IF(DLILibrary[[#This Row],[DLI/DLR]]="DLI",IF(J2277="DLR",0,DLILibrary[[#This Row],[Value of DLI (in mln)]]),DLILibrary[[#This Row],[Value of DLI (in mln)]])</f>
        <v>4</v>
      </c>
      <c r="M2276" s="239">
        <f>IF(DLILibrary[[#This Row],[DLI/DLR]]="DLI",DLILibrary[[#This Row],[Value of DLI (in mln)]]/(VLOOKUP(DLILibrary[[#This Row],[Project ID]],'RBF Projects'!A:U,12,FALSE)),0)</f>
        <v>0</v>
      </c>
      <c r="N2276" s="95" t="s">
        <v>61</v>
      </c>
      <c r="O2276" t="s">
        <v>14991</v>
      </c>
      <c r="P2276" s="76" t="s">
        <v>28</v>
      </c>
      <c r="Q2276" t="s">
        <v>14999</v>
      </c>
    </row>
    <row r="2277" spans="1:18" s="78" customFormat="1" ht="16" x14ac:dyDescent="0.2">
      <c r="A2277" s="77" t="s">
        <v>15000</v>
      </c>
      <c r="B2277" s="78" t="s">
        <v>15001</v>
      </c>
      <c r="C2277" s="151" t="s">
        <v>19</v>
      </c>
      <c r="D2277" s="77" t="s">
        <v>59</v>
      </c>
      <c r="E2277" s="78" t="s">
        <v>34</v>
      </c>
      <c r="F2277" s="78" t="s">
        <v>2810</v>
      </c>
      <c r="G2277" s="78" t="s">
        <v>2815</v>
      </c>
      <c r="H2277" s="78" t="s">
        <v>78</v>
      </c>
      <c r="I2277" s="129" t="s">
        <v>15002</v>
      </c>
      <c r="J2277" s="130" t="str">
        <f>LEFT(DLILibrary[[#This Row],[DLI]], 3)</f>
        <v>PBC</v>
      </c>
      <c r="K2277" s="131">
        <v>0.7</v>
      </c>
      <c r="L2277" s="169">
        <f>IF(DLILibrary[[#This Row],[DLI/DLR]]="DLI",IF(J2278="DLR",0,DLILibrary[[#This Row],[Value of DLI (in mln)]]),DLILibrary[[#This Row],[Value of DLI (in mln)]])</f>
        <v>0.7</v>
      </c>
      <c r="M2277" s="239">
        <f>IF(DLILibrary[[#This Row],[DLI/DLR]]="DLI",DLILibrary[[#This Row],[Value of DLI (in mln)]]/(VLOOKUP(DLILibrary[[#This Row],[Project ID]],'RBF Projects'!A:U,12,FALSE)),0)</f>
        <v>0</v>
      </c>
      <c r="N2277" s="78" t="s">
        <v>61</v>
      </c>
      <c r="O2277" s="164"/>
      <c r="P2277" s="76" t="s">
        <v>28</v>
      </c>
      <c r="Q2277" t="s">
        <v>15013</v>
      </c>
      <c r="R2277" s="76"/>
    </row>
    <row r="2278" spans="1:18" x14ac:dyDescent="0.2">
      <c r="A2278" s="76" t="s">
        <v>15000</v>
      </c>
      <c r="B2278" s="76" t="s">
        <v>15001</v>
      </c>
      <c r="C2278" s="76" t="s">
        <v>19</v>
      </c>
      <c r="D2278" s="76" t="s">
        <v>59</v>
      </c>
      <c r="E2278" s="95" t="s">
        <v>34</v>
      </c>
      <c r="F2278" s="95" t="s">
        <v>2810</v>
      </c>
      <c r="G2278" s="95" t="s">
        <v>2815</v>
      </c>
      <c r="H2278" s="95" t="s">
        <v>78</v>
      </c>
      <c r="I2278" s="45" t="s">
        <v>15003</v>
      </c>
      <c r="J2278" s="95" t="str">
        <f>LEFT(DLILibrary[[#This Row],[DLI]], 3)</f>
        <v>PBC</v>
      </c>
      <c r="K2278" s="121">
        <v>0.7</v>
      </c>
      <c r="L2278" s="121">
        <f>IF(DLILibrary[[#This Row],[DLI/DLR]]="DLI",IF(J2279="DLR",0,DLILibrary[[#This Row],[Value of DLI (in mln)]]),DLILibrary[[#This Row],[Value of DLI (in mln)]])</f>
        <v>0.7</v>
      </c>
      <c r="M2278" s="239">
        <f>IF(DLILibrary[[#This Row],[DLI/DLR]]="DLI",DLILibrary[[#This Row],[Value of DLI (in mln)]]/(VLOOKUP(DLILibrary[[#This Row],[Project ID]],'RBF Projects'!A:U,12,FALSE)),0)</f>
        <v>0</v>
      </c>
      <c r="N2278" s="95" t="s">
        <v>61</v>
      </c>
      <c r="O2278" t="s">
        <v>15004</v>
      </c>
      <c r="P2278" s="76" t="s">
        <v>28</v>
      </c>
      <c r="Q2278" t="s">
        <v>15013</v>
      </c>
    </row>
    <row r="2279" spans="1:18" x14ac:dyDescent="0.2">
      <c r="A2279" s="76" t="s">
        <v>15000</v>
      </c>
      <c r="B2279" s="76" t="s">
        <v>15001</v>
      </c>
      <c r="C2279" s="76" t="s">
        <v>19</v>
      </c>
      <c r="D2279" s="76" t="s">
        <v>59</v>
      </c>
      <c r="E2279" s="95" t="s">
        <v>34</v>
      </c>
      <c r="F2279" s="95" t="s">
        <v>2810</v>
      </c>
      <c r="G2279" s="95" t="s">
        <v>2814</v>
      </c>
      <c r="H2279" s="95" t="s">
        <v>75</v>
      </c>
      <c r="I2279" s="45" t="s">
        <v>15005</v>
      </c>
      <c r="J2279" s="95" t="str">
        <f>LEFT(DLILibrary[[#This Row],[DLI]], 3)</f>
        <v>PBC</v>
      </c>
      <c r="K2279" s="121">
        <v>0.56999999999999995</v>
      </c>
      <c r="L2279" s="121">
        <f>IF(DLILibrary[[#This Row],[DLI/DLR]]="DLI",IF(J2280="DLR",0,DLILibrary[[#This Row],[Value of DLI (in mln)]]),DLILibrary[[#This Row],[Value of DLI (in mln)]])</f>
        <v>0.56999999999999995</v>
      </c>
      <c r="M2279" s="239">
        <f>IF(DLILibrary[[#This Row],[DLI/DLR]]="DLI",DLILibrary[[#This Row],[Value of DLI (in mln)]]/(VLOOKUP(DLILibrary[[#This Row],[Project ID]],'RBF Projects'!A:U,12,FALSE)),0)</f>
        <v>0</v>
      </c>
      <c r="N2279" s="95" t="s">
        <v>62</v>
      </c>
      <c r="P2279" s="76" t="s">
        <v>28</v>
      </c>
      <c r="Q2279" t="s">
        <v>15014</v>
      </c>
    </row>
    <row r="2280" spans="1:18" x14ac:dyDescent="0.2">
      <c r="A2280" s="76" t="s">
        <v>15000</v>
      </c>
      <c r="B2280" s="76" t="s">
        <v>15001</v>
      </c>
      <c r="C2280" s="76" t="s">
        <v>19</v>
      </c>
      <c r="D2280" s="76" t="s">
        <v>59</v>
      </c>
      <c r="E2280" s="95" t="s">
        <v>34</v>
      </c>
      <c r="F2280" s="95" t="s">
        <v>2810</v>
      </c>
      <c r="G2280" s="95" t="s">
        <v>2814</v>
      </c>
      <c r="H2280" s="95" t="s">
        <v>75</v>
      </c>
      <c r="I2280" s="45" t="s">
        <v>15006</v>
      </c>
      <c r="J2280" s="95" t="str">
        <f>LEFT(DLILibrary[[#This Row],[DLI]], 3)</f>
        <v>PBC</v>
      </c>
      <c r="K2280" s="121">
        <v>0.22</v>
      </c>
      <c r="L2280" s="121">
        <f>IF(DLILibrary[[#This Row],[DLI/DLR]]="DLI",IF(J2281="DLR",0,DLILibrary[[#This Row],[Value of DLI (in mln)]]),DLILibrary[[#This Row],[Value of DLI (in mln)]])</f>
        <v>0.22</v>
      </c>
      <c r="M2280" s="239">
        <f>IF(DLILibrary[[#This Row],[DLI/DLR]]="DLI",DLILibrary[[#This Row],[Value of DLI (in mln)]]/(VLOOKUP(DLILibrary[[#This Row],[Project ID]],'RBF Projects'!A:U,12,FALSE)),0)</f>
        <v>0</v>
      </c>
      <c r="N2280" s="95" t="s">
        <v>62</v>
      </c>
      <c r="O2280" t="s">
        <v>15008</v>
      </c>
      <c r="P2280" s="76" t="s">
        <v>28</v>
      </c>
      <c r="Q2280" t="s">
        <v>15014</v>
      </c>
    </row>
    <row r="2281" spans="1:18" x14ac:dyDescent="0.2">
      <c r="A2281" s="76" t="s">
        <v>15000</v>
      </c>
      <c r="B2281" s="76" t="s">
        <v>15001</v>
      </c>
      <c r="C2281" s="76" t="s">
        <v>19</v>
      </c>
      <c r="D2281" s="76" t="s">
        <v>59</v>
      </c>
      <c r="E2281" s="95" t="s">
        <v>34</v>
      </c>
      <c r="F2281" s="95" t="s">
        <v>2810</v>
      </c>
      <c r="G2281" s="95" t="s">
        <v>2814</v>
      </c>
      <c r="H2281" s="95" t="s">
        <v>75</v>
      </c>
      <c r="I2281" s="45" t="s">
        <v>15009</v>
      </c>
      <c r="J2281" s="95" t="str">
        <f>LEFT(DLILibrary[[#This Row],[DLI]], 3)</f>
        <v>PBC</v>
      </c>
      <c r="K2281" s="121">
        <v>0.35</v>
      </c>
      <c r="L2281" s="121">
        <f>IF(DLILibrary[[#This Row],[DLI/DLR]]="DLI",IF(J2282="DLR",0,DLILibrary[[#This Row],[Value of DLI (in mln)]]),DLILibrary[[#This Row],[Value of DLI (in mln)]])</f>
        <v>0.35</v>
      </c>
      <c r="M2281" s="239">
        <f>IF(DLILibrary[[#This Row],[DLI/DLR]]="DLI",DLILibrary[[#This Row],[Value of DLI (in mln)]]/(VLOOKUP(DLILibrary[[#This Row],[Project ID]],'RBF Projects'!A:U,12,FALSE)),0)</f>
        <v>0</v>
      </c>
      <c r="N2281" s="95" t="s">
        <v>62</v>
      </c>
      <c r="O2281" t="s">
        <v>15007</v>
      </c>
      <c r="P2281" s="76" t="s">
        <v>28</v>
      </c>
      <c r="Q2281" t="s">
        <v>15014</v>
      </c>
    </row>
    <row r="2282" spans="1:18" x14ac:dyDescent="0.2">
      <c r="A2282" s="76" t="s">
        <v>15000</v>
      </c>
      <c r="B2282" s="76" t="s">
        <v>15001</v>
      </c>
      <c r="C2282" s="76" t="s">
        <v>19</v>
      </c>
      <c r="D2282" s="76" t="s">
        <v>59</v>
      </c>
      <c r="E2282" s="95" t="s">
        <v>34</v>
      </c>
      <c r="F2282" s="95" t="s">
        <v>3232</v>
      </c>
      <c r="G2282" s="95" t="s">
        <v>2831</v>
      </c>
      <c r="H2282" s="95" t="s">
        <v>74</v>
      </c>
      <c r="I2282" s="45" t="s">
        <v>15012</v>
      </c>
      <c r="J2282" s="95" t="str">
        <f>LEFT(DLILibrary[[#This Row],[DLI]], 3)</f>
        <v>PBC</v>
      </c>
      <c r="K2282" s="121">
        <v>0.5</v>
      </c>
      <c r="L2282" s="121">
        <f>IF(DLILibrary[[#This Row],[DLI/DLR]]="DLI",IF(J2283="DLR",0,DLILibrary[[#This Row],[Value of DLI (in mln)]]),DLILibrary[[#This Row],[Value of DLI (in mln)]])</f>
        <v>0.5</v>
      </c>
      <c r="M2282" s="239">
        <f>IF(DLILibrary[[#This Row],[DLI/DLR]]="DLI",DLILibrary[[#This Row],[Value of DLI (in mln)]]/(VLOOKUP(DLILibrary[[#This Row],[Project ID]],'RBF Projects'!A:U,12,FALSE)),0)</f>
        <v>0</v>
      </c>
      <c r="N2282" s="95" t="s">
        <v>62</v>
      </c>
      <c r="P2282" s="76" t="s">
        <v>28</v>
      </c>
      <c r="Q2282" t="s">
        <v>1525</v>
      </c>
    </row>
    <row r="2283" spans="1:18" x14ac:dyDescent="0.2">
      <c r="A2283" s="76" t="s">
        <v>15000</v>
      </c>
      <c r="B2283" s="76" t="s">
        <v>15001</v>
      </c>
      <c r="C2283" s="76" t="s">
        <v>19</v>
      </c>
      <c r="D2283" s="76" t="s">
        <v>59</v>
      </c>
      <c r="E2283" s="95" t="s">
        <v>34</v>
      </c>
      <c r="F2283" s="95" t="s">
        <v>3232</v>
      </c>
      <c r="G2283" s="95" t="s">
        <v>2831</v>
      </c>
      <c r="H2283" s="95" t="s">
        <v>74</v>
      </c>
      <c r="I2283" s="45" t="s">
        <v>15011</v>
      </c>
      <c r="J2283" s="95" t="str">
        <f>LEFT(DLILibrary[[#This Row],[DLI]], 3)</f>
        <v>PBC</v>
      </c>
      <c r="K2283" s="121">
        <v>0.5</v>
      </c>
      <c r="L2283" s="121">
        <f>IF(DLILibrary[[#This Row],[DLI/DLR]]="DLI",IF(J2284="DLR",0,DLILibrary[[#This Row],[Value of DLI (in mln)]]),DLILibrary[[#This Row],[Value of DLI (in mln)]])</f>
        <v>0.5</v>
      </c>
      <c r="M2283" s="239">
        <f>IF(DLILibrary[[#This Row],[DLI/DLR]]="DLI",DLILibrary[[#This Row],[Value of DLI (in mln)]]/(VLOOKUP(DLILibrary[[#This Row],[Project ID]],'RBF Projects'!A:U,12,FALSE)),0)</f>
        <v>0</v>
      </c>
      <c r="N2283" s="95" t="s">
        <v>62</v>
      </c>
      <c r="O2283" t="s">
        <v>15010</v>
      </c>
      <c r="P2283" s="76" t="s">
        <v>28</v>
      </c>
      <c r="Q2283" t="s">
        <v>1525</v>
      </c>
    </row>
    <row r="2284" spans="1:18" s="78" customFormat="1" ht="16" x14ac:dyDescent="0.2">
      <c r="A2284" s="77" t="s">
        <v>15016</v>
      </c>
      <c r="B2284" s="78" t="s">
        <v>15015</v>
      </c>
      <c r="C2284" s="151" t="s">
        <v>22</v>
      </c>
      <c r="D2284" s="77" t="s">
        <v>59</v>
      </c>
      <c r="E2284" s="78" t="s">
        <v>35</v>
      </c>
      <c r="F2284" s="78" t="s">
        <v>2810</v>
      </c>
      <c r="G2284" s="78" t="s">
        <v>2815</v>
      </c>
      <c r="H2284" s="78" t="s">
        <v>78</v>
      </c>
      <c r="I2284" s="129" t="s">
        <v>15017</v>
      </c>
      <c r="J2284" s="130" t="str">
        <f>LEFT(DLILibrary[[#This Row],[DLI]], 3)</f>
        <v>PBC</v>
      </c>
      <c r="K2284" s="131">
        <v>1.5</v>
      </c>
      <c r="L2284" s="169">
        <f>IF(DLILibrary[[#This Row],[DLI/DLR]]="DLI",IF(J2285="DLR",0,DLILibrary[[#This Row],[Value of DLI (in mln)]]),DLILibrary[[#This Row],[Value of DLI (in mln)]])</f>
        <v>1.5</v>
      </c>
      <c r="M2284" s="239">
        <f>IF(DLILibrary[[#This Row],[DLI/DLR]]="DLI",DLILibrary[[#This Row],[Value of DLI (in mln)]]/(VLOOKUP(DLILibrary[[#This Row],[Project ID]],'RBF Projects'!A:U,12,FALSE)),0)</f>
        <v>0</v>
      </c>
      <c r="N2284" s="78" t="s">
        <v>61</v>
      </c>
      <c r="O2284" s="164"/>
      <c r="P2284" s="76" t="s">
        <v>28</v>
      </c>
      <c r="Q2284" t="s">
        <v>15029</v>
      </c>
      <c r="R2284" s="76"/>
    </row>
    <row r="2285" spans="1:18" x14ac:dyDescent="0.2">
      <c r="A2285" s="76" t="s">
        <v>15016</v>
      </c>
      <c r="B2285" s="76" t="s">
        <v>15015</v>
      </c>
      <c r="C2285" s="76" t="s">
        <v>22</v>
      </c>
      <c r="D2285" s="76" t="s">
        <v>59</v>
      </c>
      <c r="E2285" s="95" t="s">
        <v>35</v>
      </c>
      <c r="F2285" s="95" t="s">
        <v>2810</v>
      </c>
      <c r="G2285" s="95" t="s">
        <v>2815</v>
      </c>
      <c r="H2285" s="95" t="s">
        <v>78</v>
      </c>
      <c r="I2285" s="45" t="s">
        <v>15018</v>
      </c>
      <c r="J2285" s="95" t="str">
        <f>LEFT(DLILibrary[[#This Row],[DLI]], 3)</f>
        <v>PBC</v>
      </c>
      <c r="K2285" s="121">
        <v>1</v>
      </c>
      <c r="L2285" s="121">
        <f>IF(DLILibrary[[#This Row],[DLI/DLR]]="DLI",IF(J2286="DLR",0,DLILibrary[[#This Row],[Value of DLI (in mln)]]),DLILibrary[[#This Row],[Value of DLI (in mln)]])</f>
        <v>1</v>
      </c>
      <c r="M2285" s="239">
        <f>IF(DLILibrary[[#This Row],[DLI/DLR]]="DLI",DLILibrary[[#This Row],[Value of DLI (in mln)]]/(VLOOKUP(DLILibrary[[#This Row],[Project ID]],'RBF Projects'!A:U,12,FALSE)),0)</f>
        <v>0</v>
      </c>
      <c r="N2285" s="95" t="s">
        <v>62</v>
      </c>
      <c r="O2285" t="s">
        <v>14296</v>
      </c>
      <c r="P2285" s="76" t="s">
        <v>28</v>
      </c>
      <c r="Q2285" t="s">
        <v>15029</v>
      </c>
    </row>
    <row r="2286" spans="1:18" x14ac:dyDescent="0.2">
      <c r="A2286" s="76" t="s">
        <v>15016</v>
      </c>
      <c r="B2286" s="76" t="s">
        <v>15015</v>
      </c>
      <c r="C2286" s="76" t="s">
        <v>22</v>
      </c>
      <c r="D2286" s="76" t="s">
        <v>59</v>
      </c>
      <c r="E2286" s="95" t="s">
        <v>35</v>
      </c>
      <c r="F2286" s="95" t="s">
        <v>2810</v>
      </c>
      <c r="G2286" s="95" t="s">
        <v>2815</v>
      </c>
      <c r="H2286" s="95" t="s">
        <v>78</v>
      </c>
      <c r="I2286" s="45" t="s">
        <v>15020</v>
      </c>
      <c r="J2286" s="95" t="str">
        <f>LEFT(DLILibrary[[#This Row],[DLI]], 3)</f>
        <v>PBC</v>
      </c>
      <c r="K2286" s="121">
        <v>0.5</v>
      </c>
      <c r="L2286" s="121">
        <f>IF(DLILibrary[[#This Row],[DLI/DLR]]="DLI",IF(J2287="DLR",0,DLILibrary[[#This Row],[Value of DLI (in mln)]]),DLILibrary[[#This Row],[Value of DLI (in mln)]])</f>
        <v>0.5</v>
      </c>
      <c r="M2286" s="239">
        <f>IF(DLILibrary[[#This Row],[DLI/DLR]]="DLI",DLILibrary[[#This Row],[Value of DLI (in mln)]]/(VLOOKUP(DLILibrary[[#This Row],[Project ID]],'RBF Projects'!A:U,12,FALSE)),0)</f>
        <v>0</v>
      </c>
      <c r="N2286" s="95" t="s">
        <v>61</v>
      </c>
      <c r="O2286" t="s">
        <v>15019</v>
      </c>
      <c r="P2286" s="76" t="s">
        <v>28</v>
      </c>
      <c r="Q2286" t="s">
        <v>15029</v>
      </c>
    </row>
    <row r="2287" spans="1:18" x14ac:dyDescent="0.2">
      <c r="A2287" s="76" t="s">
        <v>15016</v>
      </c>
      <c r="B2287" s="76" t="s">
        <v>15015</v>
      </c>
      <c r="C2287" s="76" t="s">
        <v>22</v>
      </c>
      <c r="D2287" s="76" t="s">
        <v>59</v>
      </c>
      <c r="E2287" s="95" t="s">
        <v>35</v>
      </c>
      <c r="F2287" s="95" t="s">
        <v>3238</v>
      </c>
      <c r="G2287" s="95" t="s">
        <v>1524</v>
      </c>
      <c r="H2287" s="95" t="s">
        <v>78</v>
      </c>
      <c r="I2287" s="45" t="s">
        <v>15021</v>
      </c>
      <c r="J2287" s="95" t="str">
        <f>LEFT(DLILibrary[[#This Row],[DLI]], 3)</f>
        <v>PBC</v>
      </c>
      <c r="K2287" s="121">
        <v>1.25</v>
      </c>
      <c r="L2287" s="121">
        <f>IF(DLILibrary[[#This Row],[DLI/DLR]]="DLI",IF(J2288="DLR",0,DLILibrary[[#This Row],[Value of DLI (in mln)]]),DLILibrary[[#This Row],[Value of DLI (in mln)]])</f>
        <v>1.25</v>
      </c>
      <c r="M2287" s="239">
        <f>IF(DLILibrary[[#This Row],[DLI/DLR]]="DLI",DLILibrary[[#This Row],[Value of DLI (in mln)]]/(VLOOKUP(DLILibrary[[#This Row],[Project ID]],'RBF Projects'!A:U,12,FALSE)),0)</f>
        <v>0</v>
      </c>
      <c r="N2287" s="95" t="s">
        <v>62</v>
      </c>
      <c r="O2287"/>
      <c r="P2287" s="76" t="s">
        <v>28</v>
      </c>
      <c r="Q2287" t="s">
        <v>15030</v>
      </c>
    </row>
    <row r="2288" spans="1:18" x14ac:dyDescent="0.2">
      <c r="A2288" s="76" t="s">
        <v>15016</v>
      </c>
      <c r="B2288" s="76" t="s">
        <v>15015</v>
      </c>
      <c r="C2288" s="76" t="s">
        <v>22</v>
      </c>
      <c r="D2288" s="76" t="s">
        <v>59</v>
      </c>
      <c r="E2288" s="95" t="s">
        <v>35</v>
      </c>
      <c r="F2288" s="95" t="s">
        <v>3238</v>
      </c>
      <c r="G2288" s="95" t="s">
        <v>1524</v>
      </c>
      <c r="H2288" s="95" t="s">
        <v>78</v>
      </c>
      <c r="I2288" s="45" t="s">
        <v>15022</v>
      </c>
      <c r="J2288" s="95" t="str">
        <f>LEFT(DLILibrary[[#This Row],[DLI]], 3)</f>
        <v>PBC</v>
      </c>
      <c r="K2288" s="121">
        <v>0.75</v>
      </c>
      <c r="L2288" s="121">
        <f>IF(DLILibrary[[#This Row],[DLI/DLR]]="DLI",IF(J2289="DLR",0,DLILibrary[[#This Row],[Value of DLI (in mln)]]),DLILibrary[[#This Row],[Value of DLI (in mln)]])</f>
        <v>0.75</v>
      </c>
      <c r="M2288" s="239">
        <f>IF(DLILibrary[[#This Row],[DLI/DLR]]="DLI",DLILibrary[[#This Row],[Value of DLI (in mln)]]/(VLOOKUP(DLILibrary[[#This Row],[Project ID]],'RBF Projects'!A:U,12,FALSE)),0)</f>
        <v>0</v>
      </c>
      <c r="N2288" s="95" t="s">
        <v>62</v>
      </c>
      <c r="O2288"/>
      <c r="P2288" s="76" t="s">
        <v>28</v>
      </c>
      <c r="Q2288" t="s">
        <v>15030</v>
      </c>
    </row>
    <row r="2289" spans="1:18" x14ac:dyDescent="0.2">
      <c r="A2289" s="76" t="s">
        <v>15016</v>
      </c>
      <c r="B2289" s="76" t="s">
        <v>15015</v>
      </c>
      <c r="C2289" s="76" t="s">
        <v>22</v>
      </c>
      <c r="D2289" s="76" t="s">
        <v>59</v>
      </c>
      <c r="E2289" s="95" t="s">
        <v>35</v>
      </c>
      <c r="F2289" s="95" t="s">
        <v>3238</v>
      </c>
      <c r="G2289" s="95" t="s">
        <v>1524</v>
      </c>
      <c r="H2289" s="95" t="s">
        <v>78</v>
      </c>
      <c r="I2289" s="45" t="s">
        <v>15023</v>
      </c>
      <c r="J2289" s="95" t="str">
        <f>LEFT(DLILibrary[[#This Row],[DLI]], 3)</f>
        <v>PBC</v>
      </c>
      <c r="K2289" s="121">
        <v>0.5</v>
      </c>
      <c r="L2289" s="121">
        <f>IF(DLILibrary[[#This Row],[DLI/DLR]]="DLI",IF(J2290="DLR",0,DLILibrary[[#This Row],[Value of DLI (in mln)]]),DLILibrary[[#This Row],[Value of DLI (in mln)]])</f>
        <v>0.5</v>
      </c>
      <c r="M2289" s="239">
        <f>IF(DLILibrary[[#This Row],[DLI/DLR]]="DLI",DLILibrary[[#This Row],[Value of DLI (in mln)]]/(VLOOKUP(DLILibrary[[#This Row],[Project ID]],'RBF Projects'!A:U,12,FALSE)),0)</f>
        <v>0</v>
      </c>
      <c r="N2289" s="95" t="s">
        <v>62</v>
      </c>
      <c r="O2289"/>
      <c r="P2289" s="76" t="s">
        <v>28</v>
      </c>
      <c r="Q2289" t="s">
        <v>15030</v>
      </c>
    </row>
    <row r="2290" spans="1:18" x14ac:dyDescent="0.2">
      <c r="A2290" s="76" t="s">
        <v>15016</v>
      </c>
      <c r="B2290" s="76" t="s">
        <v>15015</v>
      </c>
      <c r="C2290" s="76" t="s">
        <v>22</v>
      </c>
      <c r="D2290" s="76" t="s">
        <v>59</v>
      </c>
      <c r="E2290" s="95" t="s">
        <v>35</v>
      </c>
      <c r="F2290" s="95" t="s">
        <v>3234</v>
      </c>
      <c r="G2290" s="95" t="s">
        <v>2861</v>
      </c>
      <c r="H2290" s="95" t="s">
        <v>78</v>
      </c>
      <c r="I2290" s="45" t="s">
        <v>15024</v>
      </c>
      <c r="J2290" s="95" t="str">
        <f>LEFT(DLILibrary[[#This Row],[DLI]], 3)</f>
        <v>PBC</v>
      </c>
      <c r="K2290" s="121">
        <v>2.5</v>
      </c>
      <c r="L2290" s="121">
        <f>IF(DLILibrary[[#This Row],[DLI/DLR]]="DLI",IF(J2291="DLR",0,DLILibrary[[#This Row],[Value of DLI (in mln)]]),DLILibrary[[#This Row],[Value of DLI (in mln)]])</f>
        <v>2.5</v>
      </c>
      <c r="M2290" s="239">
        <f>IF(DLILibrary[[#This Row],[DLI/DLR]]="DLI",DLILibrary[[#This Row],[Value of DLI (in mln)]]/(VLOOKUP(DLILibrary[[#This Row],[Project ID]],'RBF Projects'!A:U,12,FALSE)),0)</f>
        <v>0</v>
      </c>
      <c r="N2290" s="95" t="s">
        <v>61</v>
      </c>
      <c r="O2290"/>
      <c r="P2290" s="76" t="s">
        <v>28</v>
      </c>
      <c r="Q2290" t="s">
        <v>15028</v>
      </c>
    </row>
    <row r="2291" spans="1:18" x14ac:dyDescent="0.2">
      <c r="A2291" s="76" t="s">
        <v>15016</v>
      </c>
      <c r="B2291" s="76" t="s">
        <v>15015</v>
      </c>
      <c r="C2291" s="76" t="s">
        <v>22</v>
      </c>
      <c r="D2291" s="76" t="s">
        <v>59</v>
      </c>
      <c r="E2291" s="95" t="s">
        <v>35</v>
      </c>
      <c r="F2291" s="95" t="s">
        <v>3234</v>
      </c>
      <c r="G2291" s="95" t="s">
        <v>2861</v>
      </c>
      <c r="H2291" s="95" t="s">
        <v>78</v>
      </c>
      <c r="I2291" s="45" t="s">
        <v>15025</v>
      </c>
      <c r="J2291" s="95" t="str">
        <f>LEFT(DLILibrary[[#This Row],[DLI]], 3)</f>
        <v>PBC</v>
      </c>
      <c r="K2291" s="121">
        <v>1.5</v>
      </c>
      <c r="L2291" s="121">
        <f>IF(DLILibrary[[#This Row],[DLI/DLR]]="DLI",IF(J2292="DLR",0,DLILibrary[[#This Row],[Value of DLI (in mln)]]),DLILibrary[[#This Row],[Value of DLI (in mln)]])</f>
        <v>1.5</v>
      </c>
      <c r="M2291" s="239">
        <f>IF(DLILibrary[[#This Row],[DLI/DLR]]="DLI",DLILibrary[[#This Row],[Value of DLI (in mln)]]/(VLOOKUP(DLILibrary[[#This Row],[Project ID]],'RBF Projects'!A:U,12,FALSE)),0)</f>
        <v>0</v>
      </c>
      <c r="N2291" s="95" t="s">
        <v>62</v>
      </c>
      <c r="O2291"/>
      <c r="P2291" s="76" t="s">
        <v>28</v>
      </c>
      <c r="Q2291" t="s">
        <v>15028</v>
      </c>
    </row>
    <row r="2292" spans="1:18" x14ac:dyDescent="0.2">
      <c r="A2292" s="76" t="s">
        <v>15016</v>
      </c>
      <c r="B2292" s="76" t="s">
        <v>15015</v>
      </c>
      <c r="C2292" s="76" t="s">
        <v>22</v>
      </c>
      <c r="D2292" s="76" t="s">
        <v>59</v>
      </c>
      <c r="E2292" s="95" t="s">
        <v>35</v>
      </c>
      <c r="F2292" s="95" t="s">
        <v>3234</v>
      </c>
      <c r="G2292" s="95" t="s">
        <v>2861</v>
      </c>
      <c r="H2292" s="95" t="s">
        <v>78</v>
      </c>
      <c r="I2292" s="45" t="s">
        <v>15027</v>
      </c>
      <c r="J2292" s="95" t="str">
        <f>LEFT(DLILibrary[[#This Row],[DLI]], 3)</f>
        <v>PBC</v>
      </c>
      <c r="K2292" s="121">
        <v>1</v>
      </c>
      <c r="L2292" s="121">
        <f>IF(DLILibrary[[#This Row],[DLI/DLR]]="DLI",IF(J2293="DLR",0,DLILibrary[[#This Row],[Value of DLI (in mln)]]),DLILibrary[[#This Row],[Value of DLI (in mln)]])</f>
        <v>1</v>
      </c>
      <c r="M2292" s="239">
        <f>IF(DLILibrary[[#This Row],[DLI/DLR]]="DLI",DLILibrary[[#This Row],[Value of DLI (in mln)]]/(VLOOKUP(DLILibrary[[#This Row],[Project ID]],'RBF Projects'!A:U,12,FALSE)),0)</f>
        <v>0</v>
      </c>
      <c r="N2292" s="95" t="s">
        <v>61</v>
      </c>
      <c r="O2292" t="s">
        <v>15026</v>
      </c>
      <c r="P2292" s="76" t="s">
        <v>28</v>
      </c>
      <c r="Q2292" t="s">
        <v>15028</v>
      </c>
    </row>
    <row r="2293" spans="1:18" s="78" customFormat="1" ht="16" x14ac:dyDescent="0.2">
      <c r="A2293" s="76" t="s">
        <v>15016</v>
      </c>
      <c r="B2293" s="78" t="s">
        <v>158</v>
      </c>
      <c r="C2293" s="151" t="s">
        <v>19</v>
      </c>
      <c r="D2293" s="77" t="s">
        <v>59</v>
      </c>
      <c r="E2293" s="78" t="s">
        <v>36</v>
      </c>
      <c r="F2293" s="78" t="s">
        <v>3234</v>
      </c>
      <c r="G2293" s="78" t="s">
        <v>2865</v>
      </c>
      <c r="H2293" s="78" t="s">
        <v>78</v>
      </c>
      <c r="I2293" s="129" t="s">
        <v>15032</v>
      </c>
      <c r="J2293" s="130" t="str">
        <f>LEFT(DLILibrary[[#This Row],[DLI]], 3)</f>
        <v>PBC</v>
      </c>
      <c r="K2293" s="131">
        <v>15.5</v>
      </c>
      <c r="L2293" s="169">
        <f>IF(DLILibrary[[#This Row],[DLI/DLR]]="DLI",IF(J2294="DLR",0,DLILibrary[[#This Row],[Value of DLI (in mln)]]),DLILibrary[[#This Row],[Value of DLI (in mln)]])</f>
        <v>15.5</v>
      </c>
      <c r="M2293" s="239">
        <f>IF(DLILibrary[[#This Row],[DLI/DLR]]="DLI",DLILibrary[[#This Row],[Value of DLI (in mln)]]/(VLOOKUP(DLILibrary[[#This Row],[Project ID]],'RBF Projects'!A:U,12,FALSE)),0)</f>
        <v>0</v>
      </c>
      <c r="N2293" s="78" t="s">
        <v>61</v>
      </c>
      <c r="O2293" s="164"/>
      <c r="P2293" s="76"/>
      <c r="Q2293"/>
      <c r="R2293" s="76"/>
    </row>
    <row r="2294" spans="1:18" x14ac:dyDescent="0.2">
      <c r="A2294" s="76" t="s">
        <v>15016</v>
      </c>
      <c r="B2294" s="76" t="s">
        <v>158</v>
      </c>
      <c r="C2294" s="76" t="s">
        <v>19</v>
      </c>
      <c r="D2294" s="76" t="s">
        <v>59</v>
      </c>
      <c r="E2294" s="95" t="s">
        <v>36</v>
      </c>
      <c r="F2294" s="95" t="s">
        <v>3234</v>
      </c>
      <c r="G2294" s="95" t="s">
        <v>2865</v>
      </c>
      <c r="H2294" s="95" t="s">
        <v>78</v>
      </c>
      <c r="I2294" s="45" t="s">
        <v>15033</v>
      </c>
      <c r="J2294" s="95" t="str">
        <f>LEFT(DLILibrary[[#This Row],[DLI]], 3)</f>
        <v>PBC</v>
      </c>
      <c r="K2294" s="121">
        <v>3</v>
      </c>
      <c r="L2294" s="121">
        <f>IF(DLILibrary[[#This Row],[DLI/DLR]]="DLI",IF(J2295="DLR",0,DLILibrary[[#This Row],[Value of DLI (in mln)]]),DLILibrary[[#This Row],[Value of DLI (in mln)]])</f>
        <v>3</v>
      </c>
      <c r="M2294" s="239">
        <f>IF(DLILibrary[[#This Row],[DLI/DLR]]="DLI",DLILibrary[[#This Row],[Value of DLI (in mln)]]/(VLOOKUP(DLILibrary[[#This Row],[Project ID]],'RBF Projects'!A:U,12,FALSE)),0)</f>
        <v>0</v>
      </c>
      <c r="N2294" s="95" t="s">
        <v>61</v>
      </c>
    </row>
    <row r="2295" spans="1:18" x14ac:dyDescent="0.2">
      <c r="A2295" s="76" t="s">
        <v>15016</v>
      </c>
      <c r="B2295" s="76" t="s">
        <v>158</v>
      </c>
      <c r="C2295" s="76" t="s">
        <v>19</v>
      </c>
      <c r="D2295" s="76" t="s">
        <v>59</v>
      </c>
      <c r="E2295" s="95" t="s">
        <v>36</v>
      </c>
      <c r="F2295" s="95" t="s">
        <v>3234</v>
      </c>
      <c r="G2295" s="95" t="s">
        <v>2865</v>
      </c>
      <c r="H2295" s="95" t="s">
        <v>78</v>
      </c>
      <c r="I2295" s="45" t="s">
        <v>15034</v>
      </c>
      <c r="J2295" s="95" t="str">
        <f>LEFT(DLILibrary[[#This Row],[DLI]], 3)</f>
        <v>PBC</v>
      </c>
      <c r="K2295" s="121">
        <v>4</v>
      </c>
      <c r="L2295" s="121">
        <f>IF(DLILibrary[[#This Row],[DLI/DLR]]="DLI",IF(J2296="DLR",0,DLILibrary[[#This Row],[Value of DLI (in mln)]]),DLILibrary[[#This Row],[Value of DLI (in mln)]])</f>
        <v>4</v>
      </c>
      <c r="M2295" s="239">
        <f>IF(DLILibrary[[#This Row],[DLI/DLR]]="DLI",DLILibrary[[#This Row],[Value of DLI (in mln)]]/(VLOOKUP(DLILibrary[[#This Row],[Project ID]],'RBF Projects'!A:U,12,FALSE)),0)</f>
        <v>0</v>
      </c>
      <c r="N2295" s="95" t="s">
        <v>61</v>
      </c>
    </row>
    <row r="2296" spans="1:18" x14ac:dyDescent="0.2">
      <c r="A2296" s="76" t="s">
        <v>15016</v>
      </c>
      <c r="B2296" s="76" t="s">
        <v>158</v>
      </c>
      <c r="C2296" s="76" t="s">
        <v>19</v>
      </c>
      <c r="D2296" s="76" t="s">
        <v>59</v>
      </c>
      <c r="E2296" s="95" t="s">
        <v>36</v>
      </c>
      <c r="F2296" s="95" t="s">
        <v>3234</v>
      </c>
      <c r="G2296" s="95" t="s">
        <v>2865</v>
      </c>
      <c r="H2296" s="95" t="s">
        <v>78</v>
      </c>
      <c r="I2296" s="45" t="s">
        <v>15035</v>
      </c>
      <c r="J2296" s="95" t="str">
        <f>LEFT(DLILibrary[[#This Row],[DLI]], 3)</f>
        <v>PBC</v>
      </c>
      <c r="K2296" s="121">
        <v>3.5</v>
      </c>
      <c r="L2296" s="121">
        <f>IF(DLILibrary[[#This Row],[DLI/DLR]]="DLI",IF(J2297="DLR",0,DLILibrary[[#This Row],[Value of DLI (in mln)]]),DLILibrary[[#This Row],[Value of DLI (in mln)]])</f>
        <v>3.5</v>
      </c>
      <c r="M2296" s="239">
        <f>IF(DLILibrary[[#This Row],[DLI/DLR]]="DLI",DLILibrary[[#This Row],[Value of DLI (in mln)]]/(VLOOKUP(DLILibrary[[#This Row],[Project ID]],'RBF Projects'!A:U,12,FALSE)),0)</f>
        <v>0</v>
      </c>
      <c r="N2296" s="95" t="s">
        <v>61</v>
      </c>
    </row>
    <row r="2297" spans="1:18" x14ac:dyDescent="0.2">
      <c r="A2297" s="76" t="s">
        <v>15016</v>
      </c>
      <c r="B2297" s="76" t="s">
        <v>158</v>
      </c>
      <c r="C2297" s="76" t="s">
        <v>19</v>
      </c>
      <c r="D2297" s="76" t="s">
        <v>59</v>
      </c>
      <c r="E2297" s="95" t="s">
        <v>36</v>
      </c>
      <c r="F2297" s="95" t="s">
        <v>3234</v>
      </c>
      <c r="G2297" s="95" t="s">
        <v>2865</v>
      </c>
      <c r="H2297" s="95" t="s">
        <v>78</v>
      </c>
      <c r="I2297" s="45" t="s">
        <v>15036</v>
      </c>
      <c r="J2297" s="95" t="str">
        <f>LEFT(DLILibrary[[#This Row],[DLI]], 3)</f>
        <v>PBC</v>
      </c>
      <c r="K2297" s="121">
        <v>2.5</v>
      </c>
      <c r="L2297" s="121">
        <f>IF(DLILibrary[[#This Row],[DLI/DLR]]="DLI",IF(J2298="DLR",0,DLILibrary[[#This Row],[Value of DLI (in mln)]]),DLILibrary[[#This Row],[Value of DLI (in mln)]])</f>
        <v>2.5</v>
      </c>
      <c r="M2297" s="239">
        <f>IF(DLILibrary[[#This Row],[DLI/DLR]]="DLI",DLILibrary[[#This Row],[Value of DLI (in mln)]]/(VLOOKUP(DLILibrary[[#This Row],[Project ID]],'RBF Projects'!A:U,12,FALSE)),0)</f>
        <v>0</v>
      </c>
      <c r="N2297" s="95" t="s">
        <v>61</v>
      </c>
    </row>
    <row r="2298" spans="1:18" x14ac:dyDescent="0.2">
      <c r="A2298" s="76" t="s">
        <v>15016</v>
      </c>
      <c r="B2298" s="76" t="s">
        <v>158</v>
      </c>
      <c r="C2298" s="76" t="s">
        <v>19</v>
      </c>
      <c r="D2298" s="76" t="s">
        <v>59</v>
      </c>
      <c r="E2298" s="95" t="s">
        <v>36</v>
      </c>
      <c r="F2298" s="95" t="s">
        <v>3234</v>
      </c>
      <c r="G2298" s="95" t="s">
        <v>2865</v>
      </c>
      <c r="H2298" s="95" t="s">
        <v>78</v>
      </c>
      <c r="I2298" s="45" t="s">
        <v>15037</v>
      </c>
      <c r="J2298" s="95" t="str">
        <f>LEFT(DLILibrary[[#This Row],[DLI]], 3)</f>
        <v>PBC</v>
      </c>
      <c r="K2298" s="121">
        <v>1.5</v>
      </c>
      <c r="L2298" s="121">
        <f>IF(DLILibrary[[#This Row],[DLI/DLR]]="DLI",IF(J2299="DLR",0,DLILibrary[[#This Row],[Value of DLI (in mln)]]),DLILibrary[[#This Row],[Value of DLI (in mln)]])</f>
        <v>1.5</v>
      </c>
      <c r="M2298" s="239">
        <f>IF(DLILibrary[[#This Row],[DLI/DLR]]="DLI",DLILibrary[[#This Row],[Value of DLI (in mln)]]/(VLOOKUP(DLILibrary[[#This Row],[Project ID]],'RBF Projects'!A:U,12,FALSE)),0)</f>
        <v>0</v>
      </c>
      <c r="N2298" s="95" t="s">
        <v>61</v>
      </c>
    </row>
    <row r="2299" spans="1:18" x14ac:dyDescent="0.2">
      <c r="A2299" s="76" t="s">
        <v>15016</v>
      </c>
      <c r="B2299" s="76" t="s">
        <v>158</v>
      </c>
      <c r="C2299" s="76" t="s">
        <v>19</v>
      </c>
      <c r="D2299" s="76" t="s">
        <v>59</v>
      </c>
      <c r="E2299" s="95" t="s">
        <v>36</v>
      </c>
      <c r="F2299" s="95" t="s">
        <v>3234</v>
      </c>
      <c r="G2299" s="95" t="s">
        <v>2865</v>
      </c>
      <c r="H2299" s="95" t="s">
        <v>78</v>
      </c>
      <c r="I2299" s="45" t="s">
        <v>15038</v>
      </c>
      <c r="J2299" s="95" t="str">
        <f>LEFT(DLILibrary[[#This Row],[DLI]], 3)</f>
        <v>PBC</v>
      </c>
      <c r="K2299" s="121">
        <v>1</v>
      </c>
      <c r="L2299" s="121">
        <f>IF(DLILibrary[[#This Row],[DLI/DLR]]="DLI",IF(J2300="DLR",0,DLILibrary[[#This Row],[Value of DLI (in mln)]]),DLILibrary[[#This Row],[Value of DLI (in mln)]])</f>
        <v>1</v>
      </c>
      <c r="M2299" s="239">
        <f>IF(DLILibrary[[#This Row],[DLI/DLR]]="DLI",DLILibrary[[#This Row],[Value of DLI (in mln)]]/(VLOOKUP(DLILibrary[[#This Row],[Project ID]],'RBF Projects'!A:U,12,FALSE)),0)</f>
        <v>0</v>
      </c>
      <c r="N2299" s="95" t="s">
        <v>61</v>
      </c>
    </row>
    <row r="2300" spans="1:18" x14ac:dyDescent="0.2">
      <c r="A2300" s="76" t="s">
        <v>15016</v>
      </c>
      <c r="B2300" s="76" t="s">
        <v>158</v>
      </c>
      <c r="C2300" s="76" t="s">
        <v>19</v>
      </c>
      <c r="D2300" s="76" t="s">
        <v>59</v>
      </c>
      <c r="E2300" s="95" t="s">
        <v>36</v>
      </c>
      <c r="F2300" s="95" t="s">
        <v>2810</v>
      </c>
      <c r="G2300" s="95" t="s">
        <v>2813</v>
      </c>
      <c r="H2300" s="95" t="s">
        <v>78</v>
      </c>
      <c r="I2300" s="45" t="s">
        <v>15039</v>
      </c>
      <c r="J2300" s="95" t="str">
        <f>LEFT(DLILibrary[[#This Row],[DLI]], 3)</f>
        <v>PBC</v>
      </c>
      <c r="K2300" s="121">
        <v>12.51</v>
      </c>
      <c r="L2300" s="121">
        <f>IF(DLILibrary[[#This Row],[DLI/DLR]]="DLI",IF(J2301="DLR",0,DLILibrary[[#This Row],[Value of DLI (in mln)]]),DLILibrary[[#This Row],[Value of DLI (in mln)]])</f>
        <v>12.51</v>
      </c>
      <c r="M2300" s="239">
        <f>IF(DLILibrary[[#This Row],[DLI/DLR]]="DLI",DLILibrary[[#This Row],[Value of DLI (in mln)]]/(VLOOKUP(DLILibrary[[#This Row],[Project ID]],'RBF Projects'!A:U,12,FALSE)),0)</f>
        <v>0</v>
      </c>
      <c r="N2300" s="95" t="s">
        <v>61</v>
      </c>
    </row>
    <row r="2301" spans="1:18" x14ac:dyDescent="0.2">
      <c r="A2301" s="76" t="s">
        <v>15016</v>
      </c>
      <c r="B2301" s="76" t="s">
        <v>158</v>
      </c>
      <c r="C2301" s="76" t="s">
        <v>19</v>
      </c>
      <c r="D2301" s="76" t="s">
        <v>59</v>
      </c>
      <c r="E2301" s="95" t="s">
        <v>36</v>
      </c>
      <c r="F2301" s="95" t="s">
        <v>2810</v>
      </c>
      <c r="G2301" s="95" t="s">
        <v>2813</v>
      </c>
      <c r="H2301" s="95" t="s">
        <v>78</v>
      </c>
      <c r="I2301" s="45" t="s">
        <v>15040</v>
      </c>
      <c r="J2301" s="95" t="str">
        <f>LEFT(DLILibrary[[#This Row],[DLI]], 3)</f>
        <v>PBC</v>
      </c>
      <c r="K2301" s="121">
        <v>3</v>
      </c>
      <c r="L2301" s="121">
        <f>IF(DLILibrary[[#This Row],[DLI/DLR]]="DLI",IF(J2302="DLR",0,DLILibrary[[#This Row],[Value of DLI (in mln)]]),DLILibrary[[#This Row],[Value of DLI (in mln)]])</f>
        <v>3</v>
      </c>
      <c r="M2301" s="239">
        <f>IF(DLILibrary[[#This Row],[DLI/DLR]]="DLI",DLILibrary[[#This Row],[Value of DLI (in mln)]]/(VLOOKUP(DLILibrary[[#This Row],[Project ID]],'RBF Projects'!A:U,12,FALSE)),0)</f>
        <v>0</v>
      </c>
      <c r="N2301" s="95" t="s">
        <v>61</v>
      </c>
    </row>
    <row r="2302" spans="1:18" x14ac:dyDescent="0.2">
      <c r="A2302" s="76" t="s">
        <v>15016</v>
      </c>
      <c r="B2302" s="76" t="s">
        <v>158</v>
      </c>
      <c r="C2302" s="76" t="s">
        <v>19</v>
      </c>
      <c r="D2302" s="76" t="s">
        <v>59</v>
      </c>
      <c r="E2302" s="95" t="s">
        <v>36</v>
      </c>
      <c r="F2302" s="95" t="s">
        <v>2810</v>
      </c>
      <c r="G2302" s="95" t="s">
        <v>2813</v>
      </c>
      <c r="H2302" s="95" t="s">
        <v>78</v>
      </c>
      <c r="I2302" s="45" t="s">
        <v>15041</v>
      </c>
      <c r="J2302" s="95" t="str">
        <f>LEFT(DLILibrary[[#This Row],[DLI]], 3)</f>
        <v>PBC</v>
      </c>
      <c r="K2302" s="121">
        <v>2.2799999999999998</v>
      </c>
      <c r="L2302" s="121">
        <f>IF(DLILibrary[[#This Row],[DLI/DLR]]="DLI",IF(J2303="DLR",0,DLILibrary[[#This Row],[Value of DLI (in mln)]]),DLILibrary[[#This Row],[Value of DLI (in mln)]])</f>
        <v>2.2799999999999998</v>
      </c>
      <c r="M2302" s="239">
        <f>IF(DLILibrary[[#This Row],[DLI/DLR]]="DLI",DLILibrary[[#This Row],[Value of DLI (in mln)]]/(VLOOKUP(DLILibrary[[#This Row],[Project ID]],'RBF Projects'!A:U,12,FALSE)),0)</f>
        <v>0</v>
      </c>
      <c r="N2302" s="95" t="s">
        <v>61</v>
      </c>
    </row>
    <row r="2303" spans="1:18" x14ac:dyDescent="0.2">
      <c r="A2303" s="76" t="s">
        <v>15016</v>
      </c>
      <c r="B2303" s="76" t="s">
        <v>158</v>
      </c>
      <c r="C2303" s="76" t="s">
        <v>19</v>
      </c>
      <c r="D2303" s="76" t="s">
        <v>59</v>
      </c>
      <c r="E2303" s="95" t="s">
        <v>36</v>
      </c>
      <c r="F2303" s="95" t="s">
        <v>2810</v>
      </c>
      <c r="G2303" s="95" t="s">
        <v>2813</v>
      </c>
      <c r="H2303" s="95" t="s">
        <v>78</v>
      </c>
      <c r="I2303" s="45" t="s">
        <v>15043</v>
      </c>
      <c r="J2303" s="95" t="str">
        <f>LEFT(DLILibrary[[#This Row],[DLI]], 3)</f>
        <v>PBC</v>
      </c>
      <c r="K2303" s="121">
        <v>2.4</v>
      </c>
      <c r="L2303" s="121">
        <f>IF(DLILibrary[[#This Row],[DLI/DLR]]="DLI",IF(J2304="DLR",0,DLILibrary[[#This Row],[Value of DLI (in mln)]]),DLILibrary[[#This Row],[Value of DLI (in mln)]])</f>
        <v>2.4</v>
      </c>
      <c r="M2303" s="239">
        <f>IF(DLILibrary[[#This Row],[DLI/DLR]]="DLI",DLILibrary[[#This Row],[Value of DLI (in mln)]]/(VLOOKUP(DLILibrary[[#This Row],[Project ID]],'RBF Projects'!A:U,12,FALSE)),0)</f>
        <v>0</v>
      </c>
      <c r="N2303" s="95" t="s">
        <v>61</v>
      </c>
    </row>
    <row r="2304" spans="1:18" x14ac:dyDescent="0.2">
      <c r="A2304" s="76" t="s">
        <v>15016</v>
      </c>
      <c r="B2304" s="76" t="s">
        <v>158</v>
      </c>
      <c r="C2304" s="76" t="s">
        <v>19</v>
      </c>
      <c r="D2304" s="76" t="s">
        <v>59</v>
      </c>
      <c r="E2304" s="95" t="s">
        <v>36</v>
      </c>
      <c r="F2304" s="95" t="s">
        <v>2810</v>
      </c>
      <c r="G2304" s="95" t="s">
        <v>2813</v>
      </c>
      <c r="H2304" s="95" t="s">
        <v>78</v>
      </c>
      <c r="I2304" s="45" t="s">
        <v>15042</v>
      </c>
      <c r="J2304" s="95" t="str">
        <f>LEFT(DLILibrary[[#This Row],[DLI]], 3)</f>
        <v>PBC</v>
      </c>
      <c r="K2304" s="121">
        <v>1.8</v>
      </c>
      <c r="L2304" s="121">
        <f>IF(DLILibrary[[#This Row],[DLI/DLR]]="DLI",IF(J2305="DLR",0,DLILibrary[[#This Row],[Value of DLI (in mln)]]),DLILibrary[[#This Row],[Value of DLI (in mln)]])</f>
        <v>1.8</v>
      </c>
      <c r="M2304" s="239">
        <f>IF(DLILibrary[[#This Row],[DLI/DLR]]="DLI",DLILibrary[[#This Row],[Value of DLI (in mln)]]/(VLOOKUP(DLILibrary[[#This Row],[Project ID]],'RBF Projects'!A:U,12,FALSE)),0)</f>
        <v>0</v>
      </c>
      <c r="N2304" s="95" t="s">
        <v>61</v>
      </c>
    </row>
    <row r="2305" spans="1:14" x14ac:dyDescent="0.2">
      <c r="A2305" s="76" t="s">
        <v>15016</v>
      </c>
      <c r="B2305" s="76" t="s">
        <v>158</v>
      </c>
      <c r="C2305" s="76" t="s">
        <v>19</v>
      </c>
      <c r="D2305" s="76" t="s">
        <v>59</v>
      </c>
      <c r="E2305" s="95" t="s">
        <v>36</v>
      </c>
      <c r="F2305" s="95" t="s">
        <v>2810</v>
      </c>
      <c r="G2305" s="95" t="s">
        <v>2813</v>
      </c>
      <c r="H2305" s="95" t="s">
        <v>78</v>
      </c>
      <c r="I2305" s="45" t="s">
        <v>15044</v>
      </c>
      <c r="J2305" s="95" t="str">
        <f>LEFT(DLILibrary[[#This Row],[DLI]], 3)</f>
        <v>PBC</v>
      </c>
      <c r="K2305" s="121">
        <v>1.51</v>
      </c>
      <c r="L2305" s="121">
        <f>IF(DLILibrary[[#This Row],[DLI/DLR]]="DLI",IF(J2306="DLR",0,DLILibrary[[#This Row],[Value of DLI (in mln)]]),DLILibrary[[#This Row],[Value of DLI (in mln)]])</f>
        <v>1.51</v>
      </c>
      <c r="M2305" s="239">
        <f>IF(DLILibrary[[#This Row],[DLI/DLR]]="DLI",DLILibrary[[#This Row],[Value of DLI (in mln)]]/(VLOOKUP(DLILibrary[[#This Row],[Project ID]],'RBF Projects'!A:U,12,FALSE)),0)</f>
        <v>0</v>
      </c>
      <c r="N2305" s="95" t="s">
        <v>61</v>
      </c>
    </row>
    <row r="2306" spans="1:14" x14ac:dyDescent="0.2">
      <c r="A2306" s="76" t="s">
        <v>15016</v>
      </c>
      <c r="B2306" s="76" t="s">
        <v>158</v>
      </c>
      <c r="C2306" s="76" t="s">
        <v>19</v>
      </c>
      <c r="D2306" s="76" t="s">
        <v>59</v>
      </c>
      <c r="E2306" s="95" t="s">
        <v>36</v>
      </c>
      <c r="F2306" s="95" t="s">
        <v>2810</v>
      </c>
      <c r="G2306" s="95" t="s">
        <v>2813</v>
      </c>
      <c r="H2306" s="95" t="s">
        <v>78</v>
      </c>
      <c r="I2306" s="45" t="s">
        <v>15045</v>
      </c>
      <c r="J2306" s="95" t="str">
        <f>LEFT(DLILibrary[[#This Row],[DLI]], 3)</f>
        <v>PBC</v>
      </c>
      <c r="K2306" s="121">
        <v>1.52</v>
      </c>
      <c r="L2306" s="121">
        <f>IF(DLILibrary[[#This Row],[DLI/DLR]]="DLI",IF(J2307="DLR",0,DLILibrary[[#This Row],[Value of DLI (in mln)]]),DLILibrary[[#This Row],[Value of DLI (in mln)]])</f>
        <v>1.52</v>
      </c>
      <c r="M2306" s="239">
        <f>IF(DLILibrary[[#This Row],[DLI/DLR]]="DLI",DLILibrary[[#This Row],[Value of DLI (in mln)]]/(VLOOKUP(DLILibrary[[#This Row],[Project ID]],'RBF Projects'!A:U,12,FALSE)),0)</f>
        <v>0</v>
      </c>
      <c r="N2306" s="95" t="s">
        <v>61</v>
      </c>
    </row>
    <row r="2307" spans="1:14" x14ac:dyDescent="0.2">
      <c r="A2307" s="76" t="s">
        <v>15016</v>
      </c>
      <c r="B2307" s="76" t="s">
        <v>158</v>
      </c>
      <c r="C2307" s="76" t="s">
        <v>19</v>
      </c>
      <c r="D2307" s="76" t="s">
        <v>59</v>
      </c>
      <c r="E2307" s="95" t="s">
        <v>36</v>
      </c>
      <c r="F2307" s="95" t="s">
        <v>3230</v>
      </c>
      <c r="G2307" s="95" t="s">
        <v>51</v>
      </c>
      <c r="H2307" s="95" t="s">
        <v>78</v>
      </c>
      <c r="I2307" s="45" t="s">
        <v>15046</v>
      </c>
      <c r="J2307" s="95" t="str">
        <f>LEFT(DLILibrary[[#This Row],[DLI]], 3)</f>
        <v>PBC</v>
      </c>
      <c r="K2307" s="121">
        <v>11.05</v>
      </c>
      <c r="L2307" s="121">
        <f>IF(DLILibrary[[#This Row],[DLI/DLR]]="DLI",IF(J2308="DLR",0,DLILibrary[[#This Row],[Value of DLI (in mln)]]),DLILibrary[[#This Row],[Value of DLI (in mln)]])</f>
        <v>11.05</v>
      </c>
      <c r="M2307" s="239">
        <f>IF(DLILibrary[[#This Row],[DLI/DLR]]="DLI",DLILibrary[[#This Row],[Value of DLI (in mln)]]/(VLOOKUP(DLILibrary[[#This Row],[Project ID]],'RBF Projects'!A:U,12,FALSE)),0)</f>
        <v>0</v>
      </c>
      <c r="N2307" s="95" t="s">
        <v>61</v>
      </c>
    </row>
    <row r="2308" spans="1:14" x14ac:dyDescent="0.2">
      <c r="A2308" s="76" t="s">
        <v>15016</v>
      </c>
      <c r="B2308" s="76" t="s">
        <v>158</v>
      </c>
      <c r="C2308" s="76" t="s">
        <v>19</v>
      </c>
      <c r="D2308" s="76" t="s">
        <v>59</v>
      </c>
      <c r="E2308" s="95" t="s">
        <v>36</v>
      </c>
      <c r="F2308" s="95" t="s">
        <v>3230</v>
      </c>
      <c r="G2308" s="95" t="s">
        <v>51</v>
      </c>
      <c r="H2308" s="95" t="s">
        <v>78</v>
      </c>
      <c r="I2308" s="45" t="s">
        <v>15049</v>
      </c>
      <c r="J2308" s="95" t="str">
        <f>LEFT(DLILibrary[[#This Row],[DLI]], 3)</f>
        <v>PBC</v>
      </c>
      <c r="K2308" s="121">
        <v>1</v>
      </c>
      <c r="L2308" s="121">
        <f>IF(DLILibrary[[#This Row],[DLI/DLR]]="DLI",IF(J2309="DLR",0,DLILibrary[[#This Row],[Value of DLI (in mln)]]),DLILibrary[[#This Row],[Value of DLI (in mln)]])</f>
        <v>1</v>
      </c>
      <c r="M2308" s="239">
        <f>IF(DLILibrary[[#This Row],[DLI/DLR]]="DLI",DLILibrary[[#This Row],[Value of DLI (in mln)]]/(VLOOKUP(DLILibrary[[#This Row],[Project ID]],'RBF Projects'!A:U,12,FALSE)),0)</f>
        <v>0</v>
      </c>
      <c r="N2308" s="95" t="s">
        <v>61</v>
      </c>
    </row>
    <row r="2309" spans="1:14" x14ac:dyDescent="0.2">
      <c r="A2309" s="76" t="s">
        <v>15016</v>
      </c>
      <c r="B2309" s="76" t="s">
        <v>158</v>
      </c>
      <c r="C2309" s="76" t="s">
        <v>19</v>
      </c>
      <c r="D2309" s="76" t="s">
        <v>59</v>
      </c>
      <c r="E2309" s="95" t="s">
        <v>36</v>
      </c>
      <c r="F2309" s="95" t="s">
        <v>3230</v>
      </c>
      <c r="G2309" s="95" t="s">
        <v>51</v>
      </c>
      <c r="H2309" s="95" t="s">
        <v>78</v>
      </c>
      <c r="I2309" s="45" t="s">
        <v>15050</v>
      </c>
      <c r="J2309" s="95" t="str">
        <f>LEFT(DLILibrary[[#This Row],[DLI]], 3)</f>
        <v>PBC</v>
      </c>
      <c r="K2309" s="121">
        <v>3</v>
      </c>
      <c r="L2309" s="121">
        <f>IF(DLILibrary[[#This Row],[DLI/DLR]]="DLI",IF(J2310="DLR",0,DLILibrary[[#This Row],[Value of DLI (in mln)]]),DLILibrary[[#This Row],[Value of DLI (in mln)]])</f>
        <v>3</v>
      </c>
      <c r="M2309" s="239">
        <f>IF(DLILibrary[[#This Row],[DLI/DLR]]="DLI",DLILibrary[[#This Row],[Value of DLI (in mln)]]/(VLOOKUP(DLILibrary[[#This Row],[Project ID]],'RBF Projects'!A:U,12,FALSE)),0)</f>
        <v>0</v>
      </c>
      <c r="N2309" s="95" t="s">
        <v>61</v>
      </c>
    </row>
    <row r="2310" spans="1:14" x14ac:dyDescent="0.2">
      <c r="A2310" s="76" t="s">
        <v>15016</v>
      </c>
      <c r="B2310" s="76" t="s">
        <v>158</v>
      </c>
      <c r="C2310" s="76" t="s">
        <v>19</v>
      </c>
      <c r="D2310" s="76" t="s">
        <v>59</v>
      </c>
      <c r="E2310" s="95" t="s">
        <v>36</v>
      </c>
      <c r="F2310" s="95" t="s">
        <v>3230</v>
      </c>
      <c r="G2310" s="95" t="s">
        <v>51</v>
      </c>
      <c r="H2310" s="95" t="s">
        <v>78</v>
      </c>
      <c r="I2310" s="45" t="s">
        <v>15051</v>
      </c>
      <c r="J2310" s="95" t="str">
        <f>LEFT(DLILibrary[[#This Row],[DLI]], 3)</f>
        <v>PBC</v>
      </c>
      <c r="K2310" s="121">
        <v>2.5</v>
      </c>
      <c r="L2310" s="121">
        <f>IF(DLILibrary[[#This Row],[DLI/DLR]]="DLI",IF(J2311="DLR",0,DLILibrary[[#This Row],[Value of DLI (in mln)]]),DLILibrary[[#This Row],[Value of DLI (in mln)]])</f>
        <v>2.5</v>
      </c>
      <c r="M2310" s="239">
        <f>IF(DLILibrary[[#This Row],[DLI/DLR]]="DLI",DLILibrary[[#This Row],[Value of DLI (in mln)]]/(VLOOKUP(DLILibrary[[#This Row],[Project ID]],'RBF Projects'!A:U,12,FALSE)),0)</f>
        <v>0</v>
      </c>
    </row>
    <row r="2311" spans="1:14" x14ac:dyDescent="0.2">
      <c r="A2311" s="76" t="s">
        <v>15016</v>
      </c>
      <c r="B2311" s="76" t="s">
        <v>158</v>
      </c>
      <c r="C2311" s="76" t="s">
        <v>19</v>
      </c>
      <c r="D2311" s="76" t="s">
        <v>59</v>
      </c>
      <c r="E2311" s="95" t="s">
        <v>36</v>
      </c>
      <c r="F2311" s="95" t="s">
        <v>3230</v>
      </c>
      <c r="G2311" s="95" t="s">
        <v>51</v>
      </c>
      <c r="H2311" s="95" t="s">
        <v>78</v>
      </c>
      <c r="I2311" s="45" t="s">
        <v>15052</v>
      </c>
      <c r="J2311" s="95" t="str">
        <f>LEFT(DLILibrary[[#This Row],[DLI]], 3)</f>
        <v>PBC</v>
      </c>
      <c r="K2311" s="121">
        <v>2.4500000000000002</v>
      </c>
      <c r="L2311" s="121">
        <f>IF(DLILibrary[[#This Row],[DLI/DLR]]="DLI",IF(J2312="DLR",0,DLILibrary[[#This Row],[Value of DLI (in mln)]]),DLILibrary[[#This Row],[Value of DLI (in mln)]])</f>
        <v>2.4500000000000002</v>
      </c>
      <c r="M2311" s="239">
        <f>IF(DLILibrary[[#This Row],[DLI/DLR]]="DLI",DLILibrary[[#This Row],[Value of DLI (in mln)]]/(VLOOKUP(DLILibrary[[#This Row],[Project ID]],'RBF Projects'!A:U,12,FALSE)),0)</f>
        <v>0</v>
      </c>
    </row>
    <row r="2312" spans="1:14" x14ac:dyDescent="0.2">
      <c r="A2312" s="76" t="s">
        <v>15016</v>
      </c>
      <c r="B2312" s="76" t="s">
        <v>158</v>
      </c>
      <c r="C2312" s="76" t="s">
        <v>19</v>
      </c>
      <c r="D2312" s="76" t="s">
        <v>59</v>
      </c>
      <c r="E2312" s="95" t="s">
        <v>36</v>
      </c>
      <c r="F2312" s="95" t="s">
        <v>3230</v>
      </c>
      <c r="G2312" s="95" t="s">
        <v>51</v>
      </c>
      <c r="H2312" s="95" t="s">
        <v>78</v>
      </c>
      <c r="I2312" s="45" t="s">
        <v>15048</v>
      </c>
      <c r="J2312" s="95" t="str">
        <f>LEFT(DLILibrary[[#This Row],[DLI]], 3)</f>
        <v>PBC</v>
      </c>
      <c r="K2312" s="121">
        <v>1.05</v>
      </c>
      <c r="L2312" s="121">
        <f>IF(DLILibrary[[#This Row],[DLI/DLR]]="DLI",IF(J2313="DLR",0,DLILibrary[[#This Row],[Value of DLI (in mln)]]),DLILibrary[[#This Row],[Value of DLI (in mln)]])</f>
        <v>1.05</v>
      </c>
      <c r="M2312" s="239">
        <f>IF(DLILibrary[[#This Row],[DLI/DLR]]="DLI",DLILibrary[[#This Row],[Value of DLI (in mln)]]/(VLOOKUP(DLILibrary[[#This Row],[Project ID]],'RBF Projects'!A:U,12,FALSE)),0)</f>
        <v>0</v>
      </c>
    </row>
    <row r="2313" spans="1:14" x14ac:dyDescent="0.2">
      <c r="A2313" s="76" t="s">
        <v>15016</v>
      </c>
      <c r="B2313" s="76" t="s">
        <v>158</v>
      </c>
      <c r="C2313" s="76" t="s">
        <v>19</v>
      </c>
      <c r="D2313" s="76" t="s">
        <v>59</v>
      </c>
      <c r="E2313" s="95" t="s">
        <v>36</v>
      </c>
      <c r="F2313" s="95" t="s">
        <v>3230</v>
      </c>
      <c r="G2313" s="95" t="s">
        <v>51</v>
      </c>
      <c r="H2313" s="95" t="s">
        <v>78</v>
      </c>
      <c r="I2313" s="45" t="s">
        <v>15047</v>
      </c>
      <c r="J2313" s="95" t="str">
        <f>LEFT(DLILibrary[[#This Row],[DLI]], 3)</f>
        <v>PBC</v>
      </c>
      <c r="K2313" s="121">
        <v>1.05</v>
      </c>
      <c r="L2313" s="121">
        <f>IF(DLILibrary[[#This Row],[DLI/DLR]]="DLI",IF(J2314="DLR",0,DLILibrary[[#This Row],[Value of DLI (in mln)]]),DLILibrary[[#This Row],[Value of DLI (in mln)]])</f>
        <v>1.05</v>
      </c>
      <c r="M2313" s="239">
        <f>IF(DLILibrary[[#This Row],[DLI/DLR]]="DLI",DLILibrary[[#This Row],[Value of DLI (in mln)]]/(VLOOKUP(DLILibrary[[#This Row],[Project ID]],'RBF Projects'!A:U,12,FALSE)),0)</f>
        <v>0</v>
      </c>
    </row>
    <row r="2314" spans="1:14" x14ac:dyDescent="0.2">
      <c r="A2314" s="76" t="s">
        <v>15016</v>
      </c>
      <c r="B2314" s="76" t="s">
        <v>158</v>
      </c>
      <c r="C2314" s="76" t="s">
        <v>19</v>
      </c>
      <c r="D2314" s="76" t="s">
        <v>59</v>
      </c>
      <c r="E2314" s="95" t="s">
        <v>36</v>
      </c>
      <c r="F2314" s="95" t="s">
        <v>3230</v>
      </c>
      <c r="G2314" s="95" t="s">
        <v>56</v>
      </c>
      <c r="H2314" s="95" t="s">
        <v>78</v>
      </c>
      <c r="I2314" s="45" t="s">
        <v>15053</v>
      </c>
      <c r="J2314" s="95" t="str">
        <f>LEFT(DLILibrary[[#This Row],[DLI]], 3)</f>
        <v>PBC</v>
      </c>
      <c r="K2314" s="121">
        <v>10.9</v>
      </c>
      <c r="L2314" s="121">
        <f>IF(DLILibrary[[#This Row],[DLI/DLR]]="DLI",IF(J2315="DLR",0,DLILibrary[[#This Row],[Value of DLI (in mln)]]),DLILibrary[[#This Row],[Value of DLI (in mln)]])</f>
        <v>10.9</v>
      </c>
      <c r="M2314" s="239">
        <f>IF(DLILibrary[[#This Row],[DLI/DLR]]="DLI",DLILibrary[[#This Row],[Value of DLI (in mln)]]/(VLOOKUP(DLILibrary[[#This Row],[Project ID]],'RBF Projects'!A:U,12,FALSE)),0)</f>
        <v>0</v>
      </c>
    </row>
    <row r="2315" spans="1:14" x14ac:dyDescent="0.2">
      <c r="A2315" s="76" t="s">
        <v>15016</v>
      </c>
      <c r="B2315" s="76" t="s">
        <v>158</v>
      </c>
      <c r="C2315" s="76" t="s">
        <v>19</v>
      </c>
      <c r="D2315" s="76" t="s">
        <v>59</v>
      </c>
      <c r="E2315" s="95" t="s">
        <v>36</v>
      </c>
      <c r="F2315" s="95" t="s">
        <v>3230</v>
      </c>
      <c r="G2315" s="95" t="s">
        <v>56</v>
      </c>
      <c r="H2315" s="95" t="s">
        <v>78</v>
      </c>
      <c r="I2315" s="45" t="s">
        <v>15056</v>
      </c>
      <c r="J2315" s="95" t="str">
        <f>LEFT(DLILibrary[[#This Row],[DLI]], 3)</f>
        <v>PBC</v>
      </c>
      <c r="K2315" s="121">
        <v>1</v>
      </c>
      <c r="L2315" s="121">
        <f>IF(DLILibrary[[#This Row],[DLI/DLR]]="DLI",IF(J2316="DLR",0,DLILibrary[[#This Row],[Value of DLI (in mln)]]),DLILibrary[[#This Row],[Value of DLI (in mln)]])</f>
        <v>1</v>
      </c>
      <c r="M2315" s="239">
        <f>IF(DLILibrary[[#This Row],[DLI/DLR]]="DLI",DLILibrary[[#This Row],[Value of DLI (in mln)]]/(VLOOKUP(DLILibrary[[#This Row],[Project ID]],'RBF Projects'!A:U,12,FALSE)),0)</f>
        <v>0</v>
      </c>
    </row>
    <row r="2316" spans="1:14" x14ac:dyDescent="0.2">
      <c r="A2316" s="76" t="s">
        <v>15016</v>
      </c>
      <c r="B2316" s="76" t="s">
        <v>158</v>
      </c>
      <c r="C2316" s="76" t="s">
        <v>19</v>
      </c>
      <c r="D2316" s="76" t="s">
        <v>59</v>
      </c>
      <c r="E2316" s="95" t="s">
        <v>36</v>
      </c>
      <c r="F2316" s="95" t="s">
        <v>3230</v>
      </c>
      <c r="G2316" s="95" t="s">
        <v>56</v>
      </c>
      <c r="H2316" s="95" t="s">
        <v>78</v>
      </c>
      <c r="I2316" s="45" t="s">
        <v>15057</v>
      </c>
      <c r="J2316" s="95" t="str">
        <f>LEFT(DLILibrary[[#This Row],[DLI]], 3)</f>
        <v>PBC</v>
      </c>
      <c r="K2316" s="121">
        <v>4.5</v>
      </c>
      <c r="L2316" s="121">
        <f>IF(DLILibrary[[#This Row],[DLI/DLR]]="DLI",IF(J2317="DLR",0,DLILibrary[[#This Row],[Value of DLI (in mln)]]),DLILibrary[[#This Row],[Value of DLI (in mln)]])</f>
        <v>4.5</v>
      </c>
      <c r="M2316" s="239">
        <f>IF(DLILibrary[[#This Row],[DLI/DLR]]="DLI",DLILibrary[[#This Row],[Value of DLI (in mln)]]/(VLOOKUP(DLILibrary[[#This Row],[Project ID]],'RBF Projects'!A:U,12,FALSE)),0)</f>
        <v>0</v>
      </c>
    </row>
    <row r="2317" spans="1:14" x14ac:dyDescent="0.2">
      <c r="A2317" s="76" t="s">
        <v>15016</v>
      </c>
      <c r="B2317" s="76" t="s">
        <v>158</v>
      </c>
      <c r="C2317" s="76" t="s">
        <v>19</v>
      </c>
      <c r="D2317" s="76" t="s">
        <v>59</v>
      </c>
      <c r="E2317" s="95" t="s">
        <v>36</v>
      </c>
      <c r="F2317" s="95" t="s">
        <v>3230</v>
      </c>
      <c r="G2317" s="95" t="s">
        <v>56</v>
      </c>
      <c r="H2317" s="95" t="s">
        <v>78</v>
      </c>
      <c r="I2317" s="45" t="s">
        <v>15058</v>
      </c>
      <c r="J2317" s="95" t="str">
        <f>LEFT(DLILibrary[[#This Row],[DLI]], 3)</f>
        <v>PBC</v>
      </c>
      <c r="K2317" s="121">
        <v>1.8</v>
      </c>
      <c r="L2317" s="121">
        <f>IF(DLILibrary[[#This Row],[DLI/DLR]]="DLI",IF(J2318="DLR",0,DLILibrary[[#This Row],[Value of DLI (in mln)]]),DLILibrary[[#This Row],[Value of DLI (in mln)]])</f>
        <v>1.8</v>
      </c>
      <c r="M2317" s="239">
        <f>IF(DLILibrary[[#This Row],[DLI/DLR]]="DLI",DLILibrary[[#This Row],[Value of DLI (in mln)]]/(VLOOKUP(DLILibrary[[#This Row],[Project ID]],'RBF Projects'!A:U,12,FALSE)),0)</f>
        <v>0</v>
      </c>
    </row>
    <row r="2318" spans="1:14" x14ac:dyDescent="0.2">
      <c r="A2318" s="76" t="s">
        <v>15016</v>
      </c>
      <c r="B2318" s="76" t="s">
        <v>158</v>
      </c>
      <c r="C2318" s="76" t="s">
        <v>19</v>
      </c>
      <c r="D2318" s="76" t="s">
        <v>59</v>
      </c>
      <c r="E2318" s="95" t="s">
        <v>36</v>
      </c>
      <c r="F2318" s="95" t="s">
        <v>3230</v>
      </c>
      <c r="G2318" s="95" t="s">
        <v>56</v>
      </c>
      <c r="H2318" s="95" t="s">
        <v>78</v>
      </c>
      <c r="I2318" s="45" t="s">
        <v>15059</v>
      </c>
      <c r="J2318" s="95" t="str">
        <f>LEFT(DLILibrary[[#This Row],[DLI]], 3)</f>
        <v>PBC</v>
      </c>
      <c r="K2318" s="121">
        <v>1.8</v>
      </c>
      <c r="L2318" s="121">
        <f>IF(DLILibrary[[#This Row],[DLI/DLR]]="DLI",IF(J2319="DLR",0,DLILibrary[[#This Row],[Value of DLI (in mln)]]),DLILibrary[[#This Row],[Value of DLI (in mln)]])</f>
        <v>1.8</v>
      </c>
      <c r="M2318" s="239">
        <f>IF(DLILibrary[[#This Row],[DLI/DLR]]="DLI",DLILibrary[[#This Row],[Value of DLI (in mln)]]/(VLOOKUP(DLILibrary[[#This Row],[Project ID]],'RBF Projects'!A:U,12,FALSE)),0)</f>
        <v>0</v>
      </c>
    </row>
    <row r="2319" spans="1:14" x14ac:dyDescent="0.2">
      <c r="A2319" s="76" t="s">
        <v>15016</v>
      </c>
      <c r="B2319" s="76" t="s">
        <v>158</v>
      </c>
      <c r="C2319" s="76" t="s">
        <v>19</v>
      </c>
      <c r="D2319" s="76" t="s">
        <v>59</v>
      </c>
      <c r="E2319" s="95" t="s">
        <v>36</v>
      </c>
      <c r="F2319" s="95" t="s">
        <v>3230</v>
      </c>
      <c r="G2319" s="95" t="s">
        <v>56</v>
      </c>
      <c r="H2319" s="95" t="s">
        <v>78</v>
      </c>
      <c r="I2319" s="45" t="s">
        <v>15055</v>
      </c>
      <c r="J2319" s="95" t="str">
        <f>LEFT(DLILibrary[[#This Row],[DLI]], 3)</f>
        <v>PBC</v>
      </c>
      <c r="K2319" s="121">
        <v>0.9</v>
      </c>
      <c r="L2319" s="121">
        <f>IF(DLILibrary[[#This Row],[DLI/DLR]]="DLI",IF(J2320="DLR",0,DLILibrary[[#This Row],[Value of DLI (in mln)]]),DLILibrary[[#This Row],[Value of DLI (in mln)]])</f>
        <v>0.9</v>
      </c>
      <c r="M2319" s="239">
        <f>IF(DLILibrary[[#This Row],[DLI/DLR]]="DLI",DLILibrary[[#This Row],[Value of DLI (in mln)]]/(VLOOKUP(DLILibrary[[#This Row],[Project ID]],'RBF Projects'!A:U,12,FALSE)),0)</f>
        <v>0</v>
      </c>
    </row>
    <row r="2320" spans="1:14" x14ac:dyDescent="0.2">
      <c r="A2320" s="76" t="s">
        <v>15016</v>
      </c>
      <c r="B2320" s="76" t="s">
        <v>158</v>
      </c>
      <c r="C2320" s="76" t="s">
        <v>19</v>
      </c>
      <c r="D2320" s="76" t="s">
        <v>59</v>
      </c>
      <c r="E2320" s="95" t="s">
        <v>36</v>
      </c>
      <c r="F2320" s="95" t="s">
        <v>3230</v>
      </c>
      <c r="G2320" s="95" t="s">
        <v>56</v>
      </c>
      <c r="H2320" s="95" t="s">
        <v>78</v>
      </c>
      <c r="I2320" s="45" t="s">
        <v>15054</v>
      </c>
      <c r="J2320" s="95" t="str">
        <f>LEFT(DLILibrary[[#This Row],[DLI]], 3)</f>
        <v>PBC</v>
      </c>
      <c r="K2320" s="121">
        <v>0.9</v>
      </c>
      <c r="L2320" s="121">
        <f>IF(DLILibrary[[#This Row],[DLI/DLR]]="DLI",IF(J2321="DLR",0,DLILibrary[[#This Row],[Value of DLI (in mln)]]),DLILibrary[[#This Row],[Value of DLI (in mln)]])</f>
        <v>0.9</v>
      </c>
      <c r="M2320" s="239">
        <f>IF(DLILibrary[[#This Row],[DLI/DLR]]="DLI",DLILibrary[[#This Row],[Value of DLI (in mln)]]/(VLOOKUP(DLILibrary[[#This Row],[Project ID]],'RBF Projects'!A:U,12,FALSE)),0)</f>
        <v>0</v>
      </c>
    </row>
    <row r="2321" spans="1:18" x14ac:dyDescent="0.2">
      <c r="A2321" s="76" t="s">
        <v>15016</v>
      </c>
      <c r="B2321" s="76" t="s">
        <v>158</v>
      </c>
      <c r="C2321" s="76" t="s">
        <v>19</v>
      </c>
      <c r="D2321" s="76" t="s">
        <v>59</v>
      </c>
      <c r="E2321" s="95" t="s">
        <v>36</v>
      </c>
      <c r="F2321" s="95" t="s">
        <v>3235</v>
      </c>
      <c r="G2321" s="95" t="s">
        <v>3244</v>
      </c>
      <c r="H2321" s="95" t="s">
        <v>78</v>
      </c>
      <c r="I2321" s="45" t="s">
        <v>15060</v>
      </c>
      <c r="J2321" s="95" t="str">
        <f>LEFT(DLILibrary[[#This Row],[DLI]], 3)</f>
        <v>PBC</v>
      </c>
      <c r="K2321" s="121">
        <v>29.495999999999999</v>
      </c>
      <c r="L2321" s="121">
        <f>IF(DLILibrary[[#This Row],[DLI/DLR]]="DLI",IF(J2322="DLR",0,DLILibrary[[#This Row],[Value of DLI (in mln)]]),DLILibrary[[#This Row],[Value of DLI (in mln)]])</f>
        <v>29.495999999999999</v>
      </c>
      <c r="M2321" s="239">
        <f>IF(DLILibrary[[#This Row],[DLI/DLR]]="DLI",DLILibrary[[#This Row],[Value of DLI (in mln)]]/(VLOOKUP(DLILibrary[[#This Row],[Project ID]],'RBF Projects'!A:U,12,FALSE)),0)</f>
        <v>0</v>
      </c>
    </row>
    <row r="2322" spans="1:18" x14ac:dyDescent="0.2">
      <c r="A2322" s="76" t="s">
        <v>15016</v>
      </c>
      <c r="B2322" s="76" t="s">
        <v>158</v>
      </c>
      <c r="C2322" s="76" t="s">
        <v>19</v>
      </c>
      <c r="D2322" s="76" t="s">
        <v>59</v>
      </c>
      <c r="E2322" s="95" t="s">
        <v>36</v>
      </c>
      <c r="F2322" s="95" t="s">
        <v>3235</v>
      </c>
      <c r="G2322" s="95" t="s">
        <v>3244</v>
      </c>
      <c r="H2322" s="95" t="s">
        <v>78</v>
      </c>
      <c r="I2322" s="45" t="s">
        <v>15063</v>
      </c>
      <c r="J2322" s="95" t="str">
        <f>LEFT(DLILibrary[[#This Row],[DLI]], 3)</f>
        <v>PBC</v>
      </c>
      <c r="K2322" s="121">
        <v>2.8</v>
      </c>
      <c r="L2322" s="121">
        <f>IF(DLILibrary[[#This Row],[DLI/DLR]]="DLI",IF(J2323="DLR",0,DLILibrary[[#This Row],[Value of DLI (in mln)]]),DLILibrary[[#This Row],[Value of DLI (in mln)]])</f>
        <v>2.8</v>
      </c>
      <c r="M2322" s="239">
        <f>IF(DLILibrary[[#This Row],[DLI/DLR]]="DLI",DLILibrary[[#This Row],[Value of DLI (in mln)]]/(VLOOKUP(DLILibrary[[#This Row],[Project ID]],'RBF Projects'!A:U,12,FALSE)),0)</f>
        <v>0</v>
      </c>
    </row>
    <row r="2323" spans="1:18" x14ac:dyDescent="0.2">
      <c r="A2323" s="76" t="s">
        <v>15016</v>
      </c>
      <c r="B2323" s="76" t="s">
        <v>158</v>
      </c>
      <c r="C2323" s="76" t="s">
        <v>19</v>
      </c>
      <c r="D2323" s="76" t="s">
        <v>59</v>
      </c>
      <c r="E2323" s="95" t="s">
        <v>36</v>
      </c>
      <c r="F2323" s="95" t="s">
        <v>3235</v>
      </c>
      <c r="G2323" s="95" t="s">
        <v>3244</v>
      </c>
      <c r="H2323" s="95" t="s">
        <v>78</v>
      </c>
      <c r="I2323" s="45" t="s">
        <v>15064</v>
      </c>
      <c r="J2323" s="95" t="str">
        <f>LEFT(DLILibrary[[#This Row],[DLI]], 3)</f>
        <v>PBC</v>
      </c>
      <c r="K2323" s="121">
        <v>10.08</v>
      </c>
      <c r="L2323" s="121">
        <f>IF(DLILibrary[[#This Row],[DLI/DLR]]="DLI",IF(J2324="DLR",0,DLILibrary[[#This Row],[Value of DLI (in mln)]]),DLILibrary[[#This Row],[Value of DLI (in mln)]])</f>
        <v>10.08</v>
      </c>
      <c r="M2323" s="239">
        <f>IF(DLILibrary[[#This Row],[DLI/DLR]]="DLI",DLILibrary[[#This Row],[Value of DLI (in mln)]]/(VLOOKUP(DLILibrary[[#This Row],[Project ID]],'RBF Projects'!A:U,12,FALSE)),0)</f>
        <v>0</v>
      </c>
    </row>
    <row r="2324" spans="1:18" x14ac:dyDescent="0.2">
      <c r="A2324" s="76" t="s">
        <v>15016</v>
      </c>
      <c r="B2324" s="76" t="s">
        <v>158</v>
      </c>
      <c r="C2324" s="76" t="s">
        <v>19</v>
      </c>
      <c r="D2324" s="76" t="s">
        <v>59</v>
      </c>
      <c r="E2324" s="95" t="s">
        <v>36</v>
      </c>
      <c r="F2324" s="95" t="s">
        <v>3235</v>
      </c>
      <c r="G2324" s="95" t="s">
        <v>3244</v>
      </c>
      <c r="H2324" s="95" t="s">
        <v>78</v>
      </c>
      <c r="I2324" s="45" t="s">
        <v>15065</v>
      </c>
      <c r="J2324" s="95" t="str">
        <f>LEFT(DLILibrary[[#This Row],[DLI]], 3)</f>
        <v>PBC</v>
      </c>
      <c r="K2324" s="121">
        <v>7.56</v>
      </c>
      <c r="L2324" s="121">
        <f>IF(DLILibrary[[#This Row],[DLI/DLR]]="DLI",IF(J2325="DLR",0,DLILibrary[[#This Row],[Value of DLI (in mln)]]),DLILibrary[[#This Row],[Value of DLI (in mln)]])</f>
        <v>7.56</v>
      </c>
      <c r="M2324" s="239">
        <f>IF(DLILibrary[[#This Row],[DLI/DLR]]="DLI",DLILibrary[[#This Row],[Value of DLI (in mln)]]/(VLOOKUP(DLILibrary[[#This Row],[Project ID]],'RBF Projects'!A:U,12,FALSE)),0)</f>
        <v>0</v>
      </c>
    </row>
    <row r="2325" spans="1:18" x14ac:dyDescent="0.2">
      <c r="A2325" s="76" t="s">
        <v>15016</v>
      </c>
      <c r="B2325" s="76" t="s">
        <v>158</v>
      </c>
      <c r="C2325" s="76" t="s">
        <v>19</v>
      </c>
      <c r="D2325" s="76" t="s">
        <v>59</v>
      </c>
      <c r="E2325" s="95" t="s">
        <v>36</v>
      </c>
      <c r="F2325" s="95" t="s">
        <v>3235</v>
      </c>
      <c r="G2325" s="95" t="s">
        <v>3244</v>
      </c>
      <c r="H2325" s="95" t="s">
        <v>78</v>
      </c>
      <c r="I2325" s="45" t="s">
        <v>15066</v>
      </c>
      <c r="J2325" s="95" t="str">
        <f>LEFT(DLILibrary[[#This Row],[DLI]], 3)</f>
        <v>PBC</v>
      </c>
      <c r="K2325" s="121">
        <v>7.056</v>
      </c>
      <c r="L2325" s="121">
        <f>IF(DLILibrary[[#This Row],[DLI/DLR]]="DLI",IF(J2326="DLR",0,DLILibrary[[#This Row],[Value of DLI (in mln)]]),DLILibrary[[#This Row],[Value of DLI (in mln)]])</f>
        <v>7.056</v>
      </c>
      <c r="M2325" s="239">
        <f>IF(DLILibrary[[#This Row],[DLI/DLR]]="DLI",DLILibrary[[#This Row],[Value of DLI (in mln)]]/(VLOOKUP(DLILibrary[[#This Row],[Project ID]],'RBF Projects'!A:U,12,FALSE)),0)</f>
        <v>0</v>
      </c>
    </row>
    <row r="2326" spans="1:18" x14ac:dyDescent="0.2">
      <c r="A2326" s="76" t="s">
        <v>15016</v>
      </c>
      <c r="B2326" s="76" t="s">
        <v>158</v>
      </c>
      <c r="C2326" s="76" t="s">
        <v>19</v>
      </c>
      <c r="D2326" s="76" t="s">
        <v>59</v>
      </c>
      <c r="E2326" s="95" t="s">
        <v>36</v>
      </c>
      <c r="F2326" s="95" t="s">
        <v>3235</v>
      </c>
      <c r="G2326" s="95" t="s">
        <v>3244</v>
      </c>
      <c r="H2326" s="95" t="s">
        <v>78</v>
      </c>
      <c r="I2326" s="45" t="s">
        <v>15062</v>
      </c>
      <c r="J2326" s="95" t="str">
        <f>LEFT(DLILibrary[[#This Row],[DLI]], 3)</f>
        <v>PBC</v>
      </c>
      <c r="K2326" s="121">
        <v>1</v>
      </c>
      <c r="L2326" s="121">
        <f>IF(DLILibrary[[#This Row],[DLI/DLR]]="DLI",IF(J2327="DLR",0,DLILibrary[[#This Row],[Value of DLI (in mln)]]),DLILibrary[[#This Row],[Value of DLI (in mln)]])</f>
        <v>1</v>
      </c>
      <c r="M2326" s="239">
        <f>IF(DLILibrary[[#This Row],[DLI/DLR]]="DLI",DLILibrary[[#This Row],[Value of DLI (in mln)]]/(VLOOKUP(DLILibrary[[#This Row],[Project ID]],'RBF Projects'!A:U,12,FALSE)),0)</f>
        <v>0</v>
      </c>
    </row>
    <row r="2327" spans="1:18" x14ac:dyDescent="0.2">
      <c r="A2327" s="76" t="s">
        <v>15016</v>
      </c>
      <c r="B2327" s="76" t="s">
        <v>158</v>
      </c>
      <c r="C2327" s="76" t="s">
        <v>19</v>
      </c>
      <c r="D2327" s="76" t="s">
        <v>59</v>
      </c>
      <c r="E2327" s="95" t="s">
        <v>36</v>
      </c>
      <c r="F2327" s="95" t="s">
        <v>3235</v>
      </c>
      <c r="G2327" s="95" t="s">
        <v>3244</v>
      </c>
      <c r="H2327" s="95" t="s">
        <v>78</v>
      </c>
      <c r="I2327" s="45" t="s">
        <v>15061</v>
      </c>
      <c r="J2327" s="95" t="str">
        <f>LEFT(DLILibrary[[#This Row],[DLI]], 3)</f>
        <v>PBC</v>
      </c>
      <c r="K2327" s="121">
        <v>1</v>
      </c>
      <c r="L2327" s="121">
        <f>IF(DLILibrary[[#This Row],[DLI/DLR]]="DLI",IF(J2328="DLR",0,DLILibrary[[#This Row],[Value of DLI (in mln)]]),DLILibrary[[#This Row],[Value of DLI (in mln)]])</f>
        <v>1</v>
      </c>
      <c r="M2327" s="239">
        <f>IF(DLILibrary[[#This Row],[DLI/DLR]]="DLI",DLILibrary[[#This Row],[Value of DLI (in mln)]]/(VLOOKUP(DLILibrary[[#This Row],[Project ID]],'RBF Projects'!A:U,12,FALSE)),0)</f>
        <v>0</v>
      </c>
    </row>
    <row r="2328" spans="1:18" s="78" customFormat="1" ht="16" x14ac:dyDescent="0.2">
      <c r="A2328" s="77" t="s">
        <v>15067</v>
      </c>
      <c r="B2328" s="78" t="s">
        <v>151</v>
      </c>
      <c r="C2328" s="151" t="s">
        <v>19</v>
      </c>
      <c r="D2328" s="77" t="s">
        <v>59</v>
      </c>
      <c r="E2328" s="78" t="s">
        <v>102</v>
      </c>
      <c r="F2328" s="78" t="s">
        <v>3230</v>
      </c>
      <c r="G2328" s="78" t="s">
        <v>53</v>
      </c>
      <c r="H2328" s="78" t="s">
        <v>78</v>
      </c>
      <c r="I2328" s="129" t="s">
        <v>15068</v>
      </c>
      <c r="J2328" s="130" t="str">
        <f>LEFT(DLILibrary[[#This Row],[DLI]], 3)</f>
        <v>PBC</v>
      </c>
      <c r="K2328" s="131">
        <v>25</v>
      </c>
      <c r="L2328" s="169">
        <f>IF(DLILibrary[[#This Row],[DLI/DLR]]="DLI",IF(J2329="DLR",0,DLILibrary[[#This Row],[Value of DLI (in mln)]]),DLILibrary[[#This Row],[Value of DLI (in mln)]])</f>
        <v>25</v>
      </c>
      <c r="M2328" s="239">
        <f>IF(DLILibrary[[#This Row],[DLI/DLR]]="DLI",DLILibrary[[#This Row],[Value of DLI (in mln)]]/(VLOOKUP(DLILibrary[[#This Row],[Project ID]],'RBF Projects'!A:U,12,FALSE)),0)</f>
        <v>0</v>
      </c>
      <c r="N2328" s="78" t="s">
        <v>61</v>
      </c>
      <c r="O2328" s="164"/>
      <c r="P2328" s="76"/>
      <c r="Q2328"/>
      <c r="R2328" s="76"/>
    </row>
    <row r="2329" spans="1:18" ht="16" x14ac:dyDescent="0.2">
      <c r="A2329" s="76" t="s">
        <v>15067</v>
      </c>
      <c r="B2329" s="95" t="s">
        <v>151</v>
      </c>
      <c r="C2329" s="44" t="s">
        <v>19</v>
      </c>
      <c r="D2329" s="76" t="s">
        <v>59</v>
      </c>
      <c r="E2329" s="95" t="s">
        <v>102</v>
      </c>
      <c r="F2329" s="95" t="s">
        <v>3230</v>
      </c>
      <c r="G2329" s="95" t="s">
        <v>53</v>
      </c>
      <c r="H2329" s="95" t="s">
        <v>78</v>
      </c>
      <c r="I2329" s="45" t="s">
        <v>15069</v>
      </c>
      <c r="J2329" s="95" t="str">
        <f>LEFT(DLILibrary[[#This Row],[DLI]], 3)</f>
        <v>PBC</v>
      </c>
      <c r="K2329" s="121">
        <v>11.1</v>
      </c>
      <c r="L2329" s="121">
        <f>IF(DLILibrary[[#This Row],[DLI/DLR]]="DLI",IF(J2330="DLR",0,DLILibrary[[#This Row],[Value of DLI (in mln)]]),DLILibrary[[#This Row],[Value of DLI (in mln)]])</f>
        <v>11.1</v>
      </c>
      <c r="M2329" s="239">
        <f>IF(DLILibrary[[#This Row],[DLI/DLR]]="DLI",DLILibrary[[#This Row],[Value of DLI (in mln)]]/(VLOOKUP(DLILibrary[[#This Row],[Project ID]],'RBF Projects'!A:U,12,FALSE)),0)</f>
        <v>0</v>
      </c>
      <c r="N2329" s="95" t="s">
        <v>61</v>
      </c>
      <c r="O2329" t="s">
        <v>15071</v>
      </c>
      <c r="P2329" s="76" t="s">
        <v>28</v>
      </c>
      <c r="Q2329" t="s">
        <v>15072</v>
      </c>
    </row>
    <row r="2330" spans="1:18" ht="16" x14ac:dyDescent="0.2">
      <c r="A2330" s="76" t="s">
        <v>15067</v>
      </c>
      <c r="B2330" s="95" t="s">
        <v>151</v>
      </c>
      <c r="C2330" s="44" t="s">
        <v>19</v>
      </c>
      <c r="D2330" s="76" t="s">
        <v>59</v>
      </c>
      <c r="E2330" s="95" t="s">
        <v>102</v>
      </c>
      <c r="F2330" s="95" t="s">
        <v>3230</v>
      </c>
      <c r="G2330" s="95" t="s">
        <v>53</v>
      </c>
      <c r="H2330" s="95" t="s">
        <v>78</v>
      </c>
      <c r="I2330" t="s">
        <v>15070</v>
      </c>
      <c r="J2330" s="95" t="str">
        <f>LEFT(DLILibrary[[#This Row],[DLI]], 3)</f>
        <v>PBC</v>
      </c>
      <c r="K2330" s="121">
        <v>13.9</v>
      </c>
      <c r="L2330" s="121">
        <f>IF(DLILibrary[[#This Row],[DLI/DLR]]="DLI",IF(J2331="DLR",0,DLILibrary[[#This Row],[Value of DLI (in mln)]]),DLILibrary[[#This Row],[Value of DLI (in mln)]])</f>
        <v>13.9</v>
      </c>
      <c r="M2330" s="239">
        <f>IF(DLILibrary[[#This Row],[DLI/DLR]]="DLI",DLILibrary[[#This Row],[Value of DLI (in mln)]]/(VLOOKUP(DLILibrary[[#This Row],[Project ID]],'RBF Projects'!A:U,12,FALSE)),0)</f>
        <v>0</v>
      </c>
      <c r="N2330" s="95" t="s">
        <v>61</v>
      </c>
      <c r="O2330" t="s">
        <v>15071</v>
      </c>
      <c r="P2330" s="76" t="s">
        <v>28</v>
      </c>
      <c r="Q2330" t="s">
        <v>15072</v>
      </c>
    </row>
    <row r="2331" spans="1:18" ht="16" x14ac:dyDescent="0.2">
      <c r="A2331" s="76" t="s">
        <v>15067</v>
      </c>
      <c r="B2331" s="95" t="s">
        <v>151</v>
      </c>
      <c r="C2331" s="44" t="s">
        <v>19</v>
      </c>
      <c r="D2331" s="76" t="s">
        <v>59</v>
      </c>
      <c r="E2331" s="95" t="s">
        <v>102</v>
      </c>
      <c r="F2331" s="95" t="s">
        <v>3230</v>
      </c>
      <c r="G2331" s="95" t="s">
        <v>53</v>
      </c>
      <c r="H2331" s="95" t="s">
        <v>78</v>
      </c>
      <c r="I2331" t="s">
        <v>15073</v>
      </c>
      <c r="J2331" s="95" t="str">
        <f>LEFT(DLILibrary[[#This Row],[DLI]], 3)</f>
        <v>PBC</v>
      </c>
      <c r="K2331" s="121">
        <v>14.8</v>
      </c>
      <c r="L2331" s="121">
        <f>IF(DLILibrary[[#This Row],[DLI/DLR]]="DLI",IF(J2332="DLR",0,DLILibrary[[#This Row],[Value of DLI (in mln)]]),DLILibrary[[#This Row],[Value of DLI (in mln)]])</f>
        <v>14.8</v>
      </c>
      <c r="M2331" s="239">
        <f>IF(DLILibrary[[#This Row],[DLI/DLR]]="DLI",DLILibrary[[#This Row],[Value of DLI (in mln)]]/(VLOOKUP(DLILibrary[[#This Row],[Project ID]],'RBF Projects'!A:U,12,FALSE)),0)</f>
        <v>0</v>
      </c>
      <c r="N2331" s="95" t="s">
        <v>61</v>
      </c>
    </row>
    <row r="2332" spans="1:18" ht="16" x14ac:dyDescent="0.2">
      <c r="A2332" s="76" t="s">
        <v>15067</v>
      </c>
      <c r="B2332" s="95" t="s">
        <v>151</v>
      </c>
      <c r="C2332" s="44" t="s">
        <v>19</v>
      </c>
      <c r="D2332" s="76" t="s">
        <v>59</v>
      </c>
      <c r="E2332" s="95" t="s">
        <v>102</v>
      </c>
      <c r="F2332" s="95" t="s">
        <v>3230</v>
      </c>
      <c r="G2332" s="95" t="s">
        <v>53</v>
      </c>
      <c r="H2332" s="95" t="s">
        <v>78</v>
      </c>
      <c r="I2332" t="s">
        <v>15078</v>
      </c>
      <c r="J2332" s="95" t="str">
        <f>LEFT(DLILibrary[[#This Row],[DLI]], 3)</f>
        <v>PBC</v>
      </c>
      <c r="K2332" s="121">
        <v>5.0999999999999996</v>
      </c>
      <c r="L2332" s="121">
        <f>IF(DLILibrary[[#This Row],[DLI/DLR]]="DLI",IF(J2333="DLR",0,DLILibrary[[#This Row],[Value of DLI (in mln)]]),DLILibrary[[#This Row],[Value of DLI (in mln)]])</f>
        <v>5.0999999999999996</v>
      </c>
      <c r="M2332" s="239">
        <f>IF(DLILibrary[[#This Row],[DLI/DLR]]="DLI",DLILibrary[[#This Row],[Value of DLI (in mln)]]/(VLOOKUP(DLILibrary[[#This Row],[Project ID]],'RBF Projects'!A:U,12,FALSE)),0)</f>
        <v>0</v>
      </c>
      <c r="N2332" s="95" t="s">
        <v>61</v>
      </c>
      <c r="O2332" t="s">
        <v>15074</v>
      </c>
      <c r="P2332" s="76" t="s">
        <v>30</v>
      </c>
      <c r="Q2332" t="s">
        <v>15075</v>
      </c>
    </row>
    <row r="2333" spans="1:18" ht="16" x14ac:dyDescent="0.2">
      <c r="A2333" s="76" t="s">
        <v>15067</v>
      </c>
      <c r="B2333" s="95" t="s">
        <v>151</v>
      </c>
      <c r="C2333" s="44" t="s">
        <v>19</v>
      </c>
      <c r="D2333" s="76" t="s">
        <v>59</v>
      </c>
      <c r="E2333" s="95" t="s">
        <v>102</v>
      </c>
      <c r="F2333" s="95" t="s">
        <v>3230</v>
      </c>
      <c r="G2333" s="95" t="s">
        <v>53</v>
      </c>
      <c r="H2333" s="95" t="s">
        <v>78</v>
      </c>
      <c r="I2333" t="s">
        <v>15079</v>
      </c>
      <c r="J2333" s="95" t="str">
        <f>LEFT(DLILibrary[[#This Row],[DLI]], 3)</f>
        <v>PBC</v>
      </c>
      <c r="K2333" s="121">
        <v>0.4</v>
      </c>
      <c r="L2333" s="121">
        <f>IF(DLILibrary[[#This Row],[DLI/DLR]]="DLI",IF(J2334="DLR",0,DLILibrary[[#This Row],[Value of DLI (in mln)]]),DLILibrary[[#This Row],[Value of DLI (in mln)]])</f>
        <v>0.4</v>
      </c>
      <c r="M2333" s="239">
        <f>IF(DLILibrary[[#This Row],[DLI/DLR]]="DLI",DLILibrary[[#This Row],[Value of DLI (in mln)]]/(VLOOKUP(DLILibrary[[#This Row],[Project ID]],'RBF Projects'!A:U,12,FALSE)),0)</f>
        <v>0</v>
      </c>
      <c r="N2333" s="95" t="s">
        <v>61</v>
      </c>
      <c r="O2333" t="s">
        <v>15076</v>
      </c>
      <c r="P2333" s="76" t="s">
        <v>27</v>
      </c>
      <c r="Q2333" t="s">
        <v>15077</v>
      </c>
    </row>
    <row r="2334" spans="1:18" ht="16" x14ac:dyDescent="0.2">
      <c r="A2334" s="76" t="s">
        <v>15067</v>
      </c>
      <c r="B2334" s="95" t="s">
        <v>151</v>
      </c>
      <c r="C2334" s="44" t="s">
        <v>19</v>
      </c>
      <c r="D2334" s="76" t="s">
        <v>59</v>
      </c>
      <c r="E2334" s="95" t="s">
        <v>102</v>
      </c>
      <c r="F2334" s="95" t="s">
        <v>3230</v>
      </c>
      <c r="G2334" s="95" t="s">
        <v>53</v>
      </c>
      <c r="H2334" s="95" t="s">
        <v>78</v>
      </c>
      <c r="I2334" t="s">
        <v>15081</v>
      </c>
      <c r="J2334" s="95" t="str">
        <f>LEFT(DLILibrary[[#This Row],[DLI]], 3)</f>
        <v>PBC</v>
      </c>
      <c r="K2334" s="121">
        <v>1.2</v>
      </c>
      <c r="L2334" s="121">
        <f>IF(DLILibrary[[#This Row],[DLI/DLR]]="DLI",IF(J2335="DLR",0,DLILibrary[[#This Row],[Value of DLI (in mln)]]),DLILibrary[[#This Row],[Value of DLI (in mln)]])</f>
        <v>1.2</v>
      </c>
      <c r="M2334" s="239">
        <f>IF(DLILibrary[[#This Row],[DLI/DLR]]="DLI",DLILibrary[[#This Row],[Value of DLI (in mln)]]/(VLOOKUP(DLILibrary[[#This Row],[Project ID]],'RBF Projects'!A:U,12,FALSE)),0)</f>
        <v>0</v>
      </c>
      <c r="N2334" s="95" t="s">
        <v>61</v>
      </c>
      <c r="O2334" t="s">
        <v>15083</v>
      </c>
      <c r="P2334" s="76" t="s">
        <v>27</v>
      </c>
      <c r="Q2334" t="s">
        <v>15084</v>
      </c>
    </row>
    <row r="2335" spans="1:18" ht="16" x14ac:dyDescent="0.2">
      <c r="A2335" s="76" t="s">
        <v>15067</v>
      </c>
      <c r="B2335" s="95" t="s">
        <v>151</v>
      </c>
      <c r="C2335" s="44" t="s">
        <v>19</v>
      </c>
      <c r="D2335" s="76" t="s">
        <v>59</v>
      </c>
      <c r="E2335" s="95" t="s">
        <v>102</v>
      </c>
      <c r="F2335" s="95" t="s">
        <v>3230</v>
      </c>
      <c r="G2335" s="95" t="s">
        <v>53</v>
      </c>
      <c r="H2335" s="95" t="s">
        <v>74</v>
      </c>
      <c r="I2335" t="s">
        <v>15080</v>
      </c>
      <c r="J2335" s="95" t="str">
        <f>LEFT(DLILibrary[[#This Row],[DLI]], 3)</f>
        <v>PBC</v>
      </c>
      <c r="K2335" s="121">
        <v>4.0999999999999996</v>
      </c>
      <c r="L2335" s="121">
        <f>IF(DLILibrary[[#This Row],[DLI/DLR]]="DLI",IF(J2336="DLR",0,DLILibrary[[#This Row],[Value of DLI (in mln)]]),DLILibrary[[#This Row],[Value of DLI (in mln)]])</f>
        <v>4.0999999999999996</v>
      </c>
      <c r="M2335" s="239">
        <f>IF(DLILibrary[[#This Row],[DLI/DLR]]="DLI",DLILibrary[[#This Row],[Value of DLI (in mln)]]/(VLOOKUP(DLILibrary[[#This Row],[Project ID]],'RBF Projects'!A:U,12,FALSE)),0)</f>
        <v>0</v>
      </c>
      <c r="N2335" s="95" t="s">
        <v>62</v>
      </c>
      <c r="O2335" t="s">
        <v>15087</v>
      </c>
      <c r="P2335" s="76" t="s">
        <v>27</v>
      </c>
      <c r="Q2335" s="95" t="s">
        <v>15085</v>
      </c>
    </row>
    <row r="2336" spans="1:18" ht="16" x14ac:dyDescent="0.2">
      <c r="A2336" s="76" t="s">
        <v>15067</v>
      </c>
      <c r="B2336" s="95" t="s">
        <v>151</v>
      </c>
      <c r="C2336" s="44" t="s">
        <v>19</v>
      </c>
      <c r="D2336" s="76" t="s">
        <v>59</v>
      </c>
      <c r="E2336" s="95" t="s">
        <v>102</v>
      </c>
      <c r="F2336" s="95" t="s">
        <v>3230</v>
      </c>
      <c r="G2336" s="95" t="s">
        <v>53</v>
      </c>
      <c r="H2336" s="95" t="s">
        <v>74</v>
      </c>
      <c r="I2336" t="s">
        <v>15082</v>
      </c>
      <c r="J2336" s="95" t="str">
        <f>LEFT(DLILibrary[[#This Row],[DLI]], 3)</f>
        <v>PBC</v>
      </c>
      <c r="K2336" s="121">
        <v>4</v>
      </c>
      <c r="L2336" s="121">
        <f>IF(DLILibrary[[#This Row],[DLI/DLR]]="DLI",IF(J2337="DLR",0,DLILibrary[[#This Row],[Value of DLI (in mln)]]),DLILibrary[[#This Row],[Value of DLI (in mln)]])</f>
        <v>4</v>
      </c>
      <c r="M2336" s="239">
        <f>IF(DLILibrary[[#This Row],[DLI/DLR]]="DLI",DLILibrary[[#This Row],[Value of DLI (in mln)]]/(VLOOKUP(DLILibrary[[#This Row],[Project ID]],'RBF Projects'!A:U,12,FALSE)),0)</f>
        <v>0</v>
      </c>
      <c r="N2336" s="95" t="s">
        <v>62</v>
      </c>
      <c r="O2336" t="s">
        <v>15086</v>
      </c>
      <c r="P2336" s="76" t="s">
        <v>28</v>
      </c>
      <c r="Q2336" s="95" t="s">
        <v>1525</v>
      </c>
    </row>
    <row r="2337" spans="10:13" x14ac:dyDescent="0.2">
      <c r="J2337" s="95" t="str">
        <f>LEFT(DLILibrary[[#This Row],[DLI]], 3)</f>
        <v/>
      </c>
      <c r="L2337" s="121">
        <f>IF(DLILibrary[[#This Row],[DLI/DLR]]="DLI",IF(J2338="DLR",0,DLILibrary[[#This Row],[Value of DLI (in mln)]]),DLILibrary[[#This Row],[Value of DLI (in mln)]])</f>
        <v>0</v>
      </c>
      <c r="M2337" s="239">
        <f>IF(DLILibrary[[#This Row],[DLI/DLR]]="DLI",DLILibrary[[#This Row],[Value of DLI (in mln)]]/(VLOOKUP(DLILibrary[[#This Row],[Project ID]],'RBF Projects'!A:U,12,FALSE)),0)</f>
        <v>0</v>
      </c>
    </row>
    <row r="2338" spans="10:13" x14ac:dyDescent="0.2">
      <c r="J2338" s="95" t="str">
        <f>LEFT(DLILibrary[[#This Row],[DLI]], 3)</f>
        <v/>
      </c>
      <c r="L2338" s="121">
        <f>IF(DLILibrary[[#This Row],[DLI/DLR]]="DLI",IF(J2339="DLR",0,DLILibrary[[#This Row],[Value of DLI (in mln)]]),DLILibrary[[#This Row],[Value of DLI (in mln)]])</f>
        <v>0</v>
      </c>
      <c r="M2338" s="239">
        <f>IF(DLILibrary[[#This Row],[DLI/DLR]]="DLI",DLILibrary[[#This Row],[Value of DLI (in mln)]]/(VLOOKUP(DLILibrary[[#This Row],[Project ID]],'RBF Projects'!A:U,12,FALSE)),0)</f>
        <v>0</v>
      </c>
    </row>
    <row r="2339" spans="10:13" x14ac:dyDescent="0.2">
      <c r="J2339" s="95" t="str">
        <f>LEFT(DLILibrary[[#This Row],[DLI]], 3)</f>
        <v/>
      </c>
      <c r="L2339" s="121">
        <f>IF(DLILibrary[[#This Row],[DLI/DLR]]="DLI",IF(J2340="DLR",0,DLILibrary[[#This Row],[Value of DLI (in mln)]]),DLILibrary[[#This Row],[Value of DLI (in mln)]])</f>
        <v>0</v>
      </c>
      <c r="M2339" s="239">
        <f>IF(DLILibrary[[#This Row],[DLI/DLR]]="DLI",DLILibrary[[#This Row],[Value of DLI (in mln)]]/(VLOOKUP(DLILibrary[[#This Row],[Project ID]],'RBF Projects'!A:U,12,FALSE)),0)</f>
        <v>0</v>
      </c>
    </row>
    <row r="2340" spans="10:13" x14ac:dyDescent="0.2">
      <c r="J2340" s="95" t="str">
        <f>LEFT(DLILibrary[[#This Row],[DLI]], 3)</f>
        <v/>
      </c>
      <c r="L2340" s="121">
        <f>IF(DLILibrary[[#This Row],[DLI/DLR]]="DLI",IF(J2341="DLR",0,DLILibrary[[#This Row],[Value of DLI (in mln)]]),DLILibrary[[#This Row],[Value of DLI (in mln)]])</f>
        <v>0</v>
      </c>
      <c r="M2340" s="239">
        <f>IF(DLILibrary[[#This Row],[DLI/DLR]]="DLI",DLILibrary[[#This Row],[Value of DLI (in mln)]]/(VLOOKUP(DLILibrary[[#This Row],[Project ID]],'RBF Projects'!A:U,12,FALSE)),0)</f>
        <v>0</v>
      </c>
    </row>
    <row r="2341" spans="10:13" x14ac:dyDescent="0.2">
      <c r="J2341" s="95" t="str">
        <f>LEFT(DLILibrary[[#This Row],[DLI]], 3)</f>
        <v/>
      </c>
      <c r="L2341" s="121">
        <f>IF(DLILibrary[[#This Row],[DLI/DLR]]="DLI",IF(J2342="DLR",0,DLILibrary[[#This Row],[Value of DLI (in mln)]]),DLILibrary[[#This Row],[Value of DLI (in mln)]])</f>
        <v>0</v>
      </c>
      <c r="M2341" s="239">
        <f>IF(DLILibrary[[#This Row],[DLI/DLR]]="DLI",DLILibrary[[#This Row],[Value of DLI (in mln)]]/(VLOOKUP(DLILibrary[[#This Row],[Project ID]],'RBF Projects'!A:U,12,FALSE)),0)</f>
        <v>0</v>
      </c>
    </row>
    <row r="2342" spans="10:13" x14ac:dyDescent="0.2">
      <c r="J2342" s="95" t="str">
        <f>LEFT(DLILibrary[[#This Row],[DLI]], 3)</f>
        <v/>
      </c>
      <c r="L2342" s="121">
        <f>IF(DLILibrary[[#This Row],[DLI/DLR]]="DLI",IF(J2343="DLR",0,DLILibrary[[#This Row],[Value of DLI (in mln)]]),DLILibrary[[#This Row],[Value of DLI (in mln)]])</f>
        <v>0</v>
      </c>
      <c r="M2342" s="239">
        <f>IF(DLILibrary[[#This Row],[DLI/DLR]]="DLI",DLILibrary[[#This Row],[Value of DLI (in mln)]]/(VLOOKUP(DLILibrary[[#This Row],[Project ID]],'RBF Projects'!A:U,12,FALSE)),0)</f>
        <v>0</v>
      </c>
    </row>
    <row r="2343" spans="10:13" x14ac:dyDescent="0.2">
      <c r="J2343" s="95" t="str">
        <f>LEFT(DLILibrary[[#This Row],[DLI]], 3)</f>
        <v/>
      </c>
      <c r="L2343" s="121">
        <f>IF(DLILibrary[[#This Row],[DLI/DLR]]="DLI",IF(J2344="DLR",0,DLILibrary[[#This Row],[Value of DLI (in mln)]]),DLILibrary[[#This Row],[Value of DLI (in mln)]])</f>
        <v>0</v>
      </c>
      <c r="M2343" s="239">
        <f>IF(DLILibrary[[#This Row],[DLI/DLR]]="DLI",DLILibrary[[#This Row],[Value of DLI (in mln)]]/(VLOOKUP(DLILibrary[[#This Row],[Project ID]],'RBF Projects'!A:U,12,FALSE)),0)</f>
        <v>0</v>
      </c>
    </row>
    <row r="2344" spans="10:13" x14ac:dyDescent="0.2">
      <c r="J2344" s="95" t="str">
        <f>LEFT(DLILibrary[[#This Row],[DLI]], 3)</f>
        <v/>
      </c>
      <c r="L2344" s="121">
        <f>IF(DLILibrary[[#This Row],[DLI/DLR]]="DLI",IF(J2345="DLR",0,DLILibrary[[#This Row],[Value of DLI (in mln)]]),DLILibrary[[#This Row],[Value of DLI (in mln)]])</f>
        <v>0</v>
      </c>
      <c r="M2344" s="239">
        <f>IF(DLILibrary[[#This Row],[DLI/DLR]]="DLI",DLILibrary[[#This Row],[Value of DLI (in mln)]]/(VLOOKUP(DLILibrary[[#This Row],[Project ID]],'RBF Projects'!A:U,12,FALSE)),0)</f>
        <v>0</v>
      </c>
    </row>
    <row r="2345" spans="10:13" x14ac:dyDescent="0.2">
      <c r="J2345" s="95" t="str">
        <f>LEFT(DLILibrary[[#This Row],[DLI]], 3)</f>
        <v/>
      </c>
      <c r="L2345" s="121">
        <f>IF(DLILibrary[[#This Row],[DLI/DLR]]="DLI",IF(J2346="DLR",0,DLILibrary[[#This Row],[Value of DLI (in mln)]]),DLILibrary[[#This Row],[Value of DLI (in mln)]])</f>
        <v>0</v>
      </c>
      <c r="M2345" s="239">
        <f>IF(DLILibrary[[#This Row],[DLI/DLR]]="DLI",DLILibrary[[#This Row],[Value of DLI (in mln)]]/(VLOOKUP(DLILibrary[[#This Row],[Project ID]],'RBF Projects'!A:U,12,FALSE)),0)</f>
        <v>0</v>
      </c>
    </row>
    <row r="2346" spans="10:13" x14ac:dyDescent="0.2">
      <c r="J2346" s="95" t="str">
        <f>LEFT(DLILibrary[[#This Row],[DLI]], 3)</f>
        <v/>
      </c>
      <c r="L2346" s="121">
        <f>IF(DLILibrary[[#This Row],[DLI/DLR]]="DLI",IF(J2347="DLR",0,DLILibrary[[#This Row],[Value of DLI (in mln)]]),DLILibrary[[#This Row],[Value of DLI (in mln)]])</f>
        <v>0</v>
      </c>
      <c r="M2346" s="239">
        <f>IF(DLILibrary[[#This Row],[DLI/DLR]]="DLI",DLILibrary[[#This Row],[Value of DLI (in mln)]]/(VLOOKUP(DLILibrary[[#This Row],[Project ID]],'RBF Projects'!A:U,12,FALSE)),0)</f>
        <v>0</v>
      </c>
    </row>
    <row r="2347" spans="10:13" x14ac:dyDescent="0.2">
      <c r="J2347" s="95" t="str">
        <f>LEFT(DLILibrary[[#This Row],[DLI]], 3)</f>
        <v/>
      </c>
      <c r="L2347" s="121">
        <f>IF(DLILibrary[[#This Row],[DLI/DLR]]="DLI",IF(J2348="DLR",0,DLILibrary[[#This Row],[Value of DLI (in mln)]]),DLILibrary[[#This Row],[Value of DLI (in mln)]])</f>
        <v>0</v>
      </c>
      <c r="M2347" s="239">
        <f>IF(DLILibrary[[#This Row],[DLI/DLR]]="DLI",DLILibrary[[#This Row],[Value of DLI (in mln)]]/(VLOOKUP(DLILibrary[[#This Row],[Project ID]],'RBF Projects'!A:U,12,FALSE)),0)</f>
        <v>0</v>
      </c>
    </row>
    <row r="2348" spans="10:13" x14ac:dyDescent="0.2">
      <c r="J2348" s="95" t="str">
        <f>LEFT(DLILibrary[[#This Row],[DLI]], 3)</f>
        <v/>
      </c>
      <c r="L2348" s="121">
        <f>IF(DLILibrary[[#This Row],[DLI/DLR]]="DLI",IF(J2349="DLR",0,DLILibrary[[#This Row],[Value of DLI (in mln)]]),DLILibrary[[#This Row],[Value of DLI (in mln)]])</f>
        <v>0</v>
      </c>
      <c r="M2348" s="239">
        <f>IF(DLILibrary[[#This Row],[DLI/DLR]]="DLI",DLILibrary[[#This Row],[Value of DLI (in mln)]]/(VLOOKUP(DLILibrary[[#This Row],[Project ID]],'RBF Projects'!A:U,12,FALSE)),0)</f>
        <v>0</v>
      </c>
    </row>
    <row r="2349" spans="10:13" x14ac:dyDescent="0.2">
      <c r="J2349" s="95" t="str">
        <f>LEFT(DLILibrary[[#This Row],[DLI]], 3)</f>
        <v/>
      </c>
      <c r="L2349" s="121">
        <f>IF(DLILibrary[[#This Row],[DLI/DLR]]="DLI",IF(J2350="DLR",0,DLILibrary[[#This Row],[Value of DLI (in mln)]]),DLILibrary[[#This Row],[Value of DLI (in mln)]])</f>
        <v>0</v>
      </c>
      <c r="M2349" s="239">
        <f>IF(DLILibrary[[#This Row],[DLI/DLR]]="DLI",DLILibrary[[#This Row],[Value of DLI (in mln)]]/(VLOOKUP(DLILibrary[[#This Row],[Project ID]],'RBF Projects'!A:U,12,FALSE)),0)</f>
        <v>0</v>
      </c>
    </row>
    <row r="2350" spans="10:13" x14ac:dyDescent="0.2">
      <c r="J2350" s="95" t="str">
        <f>LEFT(DLILibrary[[#This Row],[DLI]], 3)</f>
        <v/>
      </c>
      <c r="L2350" s="121">
        <f>IF(DLILibrary[[#This Row],[DLI/DLR]]="DLI",IF(J2351="DLR",0,DLILibrary[[#This Row],[Value of DLI (in mln)]]),DLILibrary[[#This Row],[Value of DLI (in mln)]])</f>
        <v>0</v>
      </c>
      <c r="M2350" s="239">
        <f>IF(DLILibrary[[#This Row],[DLI/DLR]]="DLI",DLILibrary[[#This Row],[Value of DLI (in mln)]]/(VLOOKUP(DLILibrary[[#This Row],[Project ID]],'RBF Projects'!A:U,12,FALSE)),0)</f>
        <v>0</v>
      </c>
    </row>
    <row r="2351" spans="10:13" x14ac:dyDescent="0.2">
      <c r="J2351" s="95" t="str">
        <f>LEFT(DLILibrary[[#This Row],[DLI]], 3)</f>
        <v/>
      </c>
      <c r="L2351" s="121">
        <f>IF(DLILibrary[[#This Row],[DLI/DLR]]="DLI",IF(J2352="DLR",0,DLILibrary[[#This Row],[Value of DLI (in mln)]]),DLILibrary[[#This Row],[Value of DLI (in mln)]])</f>
        <v>0</v>
      </c>
      <c r="M2351" s="239">
        <f>IF(DLILibrary[[#This Row],[DLI/DLR]]="DLI",DLILibrary[[#This Row],[Value of DLI (in mln)]]/(VLOOKUP(DLILibrary[[#This Row],[Project ID]],'RBF Projects'!A:U,12,FALSE)),0)</f>
        <v>0</v>
      </c>
    </row>
    <row r="2352" spans="10:13" x14ac:dyDescent="0.2">
      <c r="J2352" s="95" t="str">
        <f>LEFT(DLILibrary[[#This Row],[DLI]], 3)</f>
        <v/>
      </c>
      <c r="L2352" s="121">
        <f>IF(DLILibrary[[#This Row],[DLI/DLR]]="DLI",IF(J2353="DLR",0,DLILibrary[[#This Row],[Value of DLI (in mln)]]),DLILibrary[[#This Row],[Value of DLI (in mln)]])</f>
        <v>0</v>
      </c>
      <c r="M2352" s="239">
        <f>IF(DLILibrary[[#This Row],[DLI/DLR]]="DLI",DLILibrary[[#This Row],[Value of DLI (in mln)]]/(VLOOKUP(DLILibrary[[#This Row],[Project ID]],'RBF Projects'!A:U,12,FALSE)),0)</f>
        <v>0</v>
      </c>
    </row>
    <row r="2353" spans="10:13" x14ac:dyDescent="0.2">
      <c r="J2353" s="95" t="str">
        <f>LEFT(DLILibrary[[#This Row],[DLI]], 3)</f>
        <v/>
      </c>
      <c r="L2353" s="121">
        <f>IF(DLILibrary[[#This Row],[DLI/DLR]]="DLI",IF(J2354="DLR",0,DLILibrary[[#This Row],[Value of DLI (in mln)]]),DLILibrary[[#This Row],[Value of DLI (in mln)]])</f>
        <v>0</v>
      </c>
      <c r="M2353" s="239">
        <f>IF(DLILibrary[[#This Row],[DLI/DLR]]="DLI",DLILibrary[[#This Row],[Value of DLI (in mln)]]/(VLOOKUP(DLILibrary[[#This Row],[Project ID]],'RBF Projects'!A:U,12,FALSE)),0)</f>
        <v>0</v>
      </c>
    </row>
    <row r="2354" spans="10:13" x14ac:dyDescent="0.2">
      <c r="J2354" s="95" t="str">
        <f>LEFT(DLILibrary[[#This Row],[DLI]], 3)</f>
        <v/>
      </c>
      <c r="L2354" s="121">
        <f>IF(DLILibrary[[#This Row],[DLI/DLR]]="DLI",IF(J2355="DLR",0,DLILibrary[[#This Row],[Value of DLI (in mln)]]),DLILibrary[[#This Row],[Value of DLI (in mln)]])</f>
        <v>0</v>
      </c>
      <c r="M2354" s="239">
        <f>IF(DLILibrary[[#This Row],[DLI/DLR]]="DLI",DLILibrary[[#This Row],[Value of DLI (in mln)]]/(VLOOKUP(DLILibrary[[#This Row],[Project ID]],'RBF Projects'!A:U,12,FALSE)),0)</f>
        <v>0</v>
      </c>
    </row>
    <row r="2355" spans="10:13" x14ac:dyDescent="0.2">
      <c r="J2355" s="95" t="str">
        <f>LEFT(DLILibrary[[#This Row],[DLI]], 3)</f>
        <v/>
      </c>
      <c r="L2355" s="121">
        <f>IF(DLILibrary[[#This Row],[DLI/DLR]]="DLI",IF(J2356="DLR",0,DLILibrary[[#This Row],[Value of DLI (in mln)]]),DLILibrary[[#This Row],[Value of DLI (in mln)]])</f>
        <v>0</v>
      </c>
      <c r="M2355" s="239">
        <f>IF(DLILibrary[[#This Row],[DLI/DLR]]="DLI",DLILibrary[[#This Row],[Value of DLI (in mln)]]/(VLOOKUP(DLILibrary[[#This Row],[Project ID]],'RBF Projects'!A:U,12,FALSE)),0)</f>
        <v>0</v>
      </c>
    </row>
    <row r="2356" spans="10:13" x14ac:dyDescent="0.2">
      <c r="J2356" s="95" t="str">
        <f>LEFT(DLILibrary[[#This Row],[DLI]], 3)</f>
        <v/>
      </c>
      <c r="L2356" s="121">
        <f>IF(DLILibrary[[#This Row],[DLI/DLR]]="DLI",IF(J2357="DLR",0,DLILibrary[[#This Row],[Value of DLI (in mln)]]),DLILibrary[[#This Row],[Value of DLI (in mln)]])</f>
        <v>0</v>
      </c>
      <c r="M2356" s="239">
        <f>IF(DLILibrary[[#This Row],[DLI/DLR]]="DLI",DLILibrary[[#This Row],[Value of DLI (in mln)]]/(VLOOKUP(DLILibrary[[#This Row],[Project ID]],'RBF Projects'!A:U,12,FALSE)),0)</f>
        <v>0</v>
      </c>
    </row>
    <row r="2357" spans="10:13" x14ac:dyDescent="0.2">
      <c r="J2357" s="95" t="str">
        <f>LEFT(DLILibrary[[#This Row],[DLI]], 3)</f>
        <v/>
      </c>
      <c r="L2357" s="121">
        <f>IF(DLILibrary[[#This Row],[DLI/DLR]]="DLI",IF(J2358="DLR",0,DLILibrary[[#This Row],[Value of DLI (in mln)]]),DLILibrary[[#This Row],[Value of DLI (in mln)]])</f>
        <v>0</v>
      </c>
      <c r="M2357" s="239">
        <f>IF(DLILibrary[[#This Row],[DLI/DLR]]="DLI",DLILibrary[[#This Row],[Value of DLI (in mln)]]/(VLOOKUP(DLILibrary[[#This Row],[Project ID]],'RBF Projects'!A:U,12,FALSE)),0)</f>
        <v>0</v>
      </c>
    </row>
    <row r="2358" spans="10:13" x14ac:dyDescent="0.2">
      <c r="J2358" s="95" t="str">
        <f>LEFT(DLILibrary[[#This Row],[DLI]], 3)</f>
        <v/>
      </c>
      <c r="L2358" s="121">
        <f>IF(DLILibrary[[#This Row],[DLI/DLR]]="DLI",IF(J2359="DLR",0,DLILibrary[[#This Row],[Value of DLI (in mln)]]),DLILibrary[[#This Row],[Value of DLI (in mln)]])</f>
        <v>0</v>
      </c>
      <c r="M2358" s="239">
        <f>IF(DLILibrary[[#This Row],[DLI/DLR]]="DLI",DLILibrary[[#This Row],[Value of DLI (in mln)]]/(VLOOKUP(DLILibrary[[#This Row],[Project ID]],'RBF Projects'!A:U,12,FALSE)),0)</f>
        <v>0</v>
      </c>
    </row>
    <row r="2359" spans="10:13" x14ac:dyDescent="0.2">
      <c r="J2359" s="95" t="str">
        <f>LEFT(DLILibrary[[#This Row],[DLI]], 3)</f>
        <v/>
      </c>
      <c r="L2359" s="121">
        <f>IF(DLILibrary[[#This Row],[DLI/DLR]]="DLI",IF(J2360="DLR",0,DLILibrary[[#This Row],[Value of DLI (in mln)]]),DLILibrary[[#This Row],[Value of DLI (in mln)]])</f>
        <v>0</v>
      </c>
      <c r="M2359" s="239">
        <f>IF(DLILibrary[[#This Row],[DLI/DLR]]="DLI",DLILibrary[[#This Row],[Value of DLI (in mln)]]/(VLOOKUP(DLILibrary[[#This Row],[Project ID]],'RBF Projects'!A:U,12,FALSE)),0)</f>
        <v>0</v>
      </c>
    </row>
    <row r="2360" spans="10:13" x14ac:dyDescent="0.2">
      <c r="J2360" s="95" t="str">
        <f>LEFT(DLILibrary[[#This Row],[DLI]], 3)</f>
        <v/>
      </c>
      <c r="L2360" s="121">
        <f>IF(DLILibrary[[#This Row],[DLI/DLR]]="DLI",IF(J2361="DLR",0,DLILibrary[[#This Row],[Value of DLI (in mln)]]),DLILibrary[[#This Row],[Value of DLI (in mln)]])</f>
        <v>0</v>
      </c>
      <c r="M2360" s="239">
        <f>IF(DLILibrary[[#This Row],[DLI/DLR]]="DLI",DLILibrary[[#This Row],[Value of DLI (in mln)]]/(VLOOKUP(DLILibrary[[#This Row],[Project ID]],'RBF Projects'!A:U,12,FALSE)),0)</f>
        <v>0</v>
      </c>
    </row>
    <row r="2361" spans="10:13" x14ac:dyDescent="0.2">
      <c r="J2361" s="95" t="str">
        <f>LEFT(DLILibrary[[#This Row],[DLI]], 3)</f>
        <v/>
      </c>
      <c r="L2361" s="121">
        <f>IF(DLILibrary[[#This Row],[DLI/DLR]]="DLI",IF(J2362="DLR",0,DLILibrary[[#This Row],[Value of DLI (in mln)]]),DLILibrary[[#This Row],[Value of DLI (in mln)]])</f>
        <v>0</v>
      </c>
      <c r="M2361" s="239">
        <f>IF(DLILibrary[[#This Row],[DLI/DLR]]="DLI",DLILibrary[[#This Row],[Value of DLI (in mln)]]/(VLOOKUP(DLILibrary[[#This Row],[Project ID]],'RBF Projects'!A:U,12,FALSE)),0)</f>
        <v>0</v>
      </c>
    </row>
    <row r="2362" spans="10:13" x14ac:dyDescent="0.2">
      <c r="J2362" s="95" t="str">
        <f>LEFT(DLILibrary[[#This Row],[DLI]], 3)</f>
        <v/>
      </c>
      <c r="L2362" s="121">
        <f>IF(DLILibrary[[#This Row],[DLI/DLR]]="DLI",IF(J2363="DLR",0,DLILibrary[[#This Row],[Value of DLI (in mln)]]),DLILibrary[[#This Row],[Value of DLI (in mln)]])</f>
        <v>0</v>
      </c>
      <c r="M2362" s="239">
        <f>IF(DLILibrary[[#This Row],[DLI/DLR]]="DLI",DLILibrary[[#This Row],[Value of DLI (in mln)]]/(VLOOKUP(DLILibrary[[#This Row],[Project ID]],'RBF Projects'!A:U,12,FALSE)),0)</f>
        <v>0</v>
      </c>
    </row>
    <row r="2363" spans="10:13" x14ac:dyDescent="0.2">
      <c r="J2363" s="95" t="str">
        <f>LEFT(DLILibrary[[#This Row],[DLI]], 3)</f>
        <v/>
      </c>
      <c r="L2363" s="121">
        <f>IF(DLILibrary[[#This Row],[DLI/DLR]]="DLI",IF(J2364="DLR",0,DLILibrary[[#This Row],[Value of DLI (in mln)]]),DLILibrary[[#This Row],[Value of DLI (in mln)]])</f>
        <v>0</v>
      </c>
      <c r="M2363" s="239">
        <f>IF(DLILibrary[[#This Row],[DLI/DLR]]="DLI",DLILibrary[[#This Row],[Value of DLI (in mln)]]/(VLOOKUP(DLILibrary[[#This Row],[Project ID]],'RBF Projects'!A:U,12,FALSE)),0)</f>
        <v>0</v>
      </c>
    </row>
    <row r="2364" spans="10:13" x14ac:dyDescent="0.2">
      <c r="J2364" s="95" t="str">
        <f>LEFT(DLILibrary[[#This Row],[DLI]], 3)</f>
        <v/>
      </c>
      <c r="L2364" s="121">
        <f>IF(DLILibrary[[#This Row],[DLI/DLR]]="DLI",IF(J2365="DLR",0,DLILibrary[[#This Row],[Value of DLI (in mln)]]),DLILibrary[[#This Row],[Value of DLI (in mln)]])</f>
        <v>0</v>
      </c>
      <c r="M2364" s="239">
        <f>IF(DLILibrary[[#This Row],[DLI/DLR]]="DLI",DLILibrary[[#This Row],[Value of DLI (in mln)]]/(VLOOKUP(DLILibrary[[#This Row],[Project ID]],'RBF Projects'!A:U,12,FALSE)),0)</f>
        <v>0</v>
      </c>
    </row>
    <row r="2365" spans="10:13" x14ac:dyDescent="0.2">
      <c r="J2365" s="95" t="str">
        <f>LEFT(DLILibrary[[#This Row],[DLI]], 3)</f>
        <v/>
      </c>
      <c r="L2365" s="121">
        <f>IF(DLILibrary[[#This Row],[DLI/DLR]]="DLI",IF(J2366="DLR",0,DLILibrary[[#This Row],[Value of DLI (in mln)]]),DLILibrary[[#This Row],[Value of DLI (in mln)]])</f>
        <v>0</v>
      </c>
      <c r="M2365" s="239">
        <f>IF(DLILibrary[[#This Row],[DLI/DLR]]="DLI",DLILibrary[[#This Row],[Value of DLI (in mln)]]/(VLOOKUP(DLILibrary[[#This Row],[Project ID]],'RBF Projects'!A:U,12,FALSE)),0)</f>
        <v>0</v>
      </c>
    </row>
    <row r="2366" spans="10:13" x14ac:dyDescent="0.2">
      <c r="J2366" s="95" t="str">
        <f>LEFT(DLILibrary[[#This Row],[DLI]], 3)</f>
        <v/>
      </c>
      <c r="L2366" s="121">
        <f>IF(DLILibrary[[#This Row],[DLI/DLR]]="DLI",IF(J2367="DLR",0,DLILibrary[[#This Row],[Value of DLI (in mln)]]),DLILibrary[[#This Row],[Value of DLI (in mln)]])</f>
        <v>0</v>
      </c>
      <c r="M2366" s="239">
        <f>IF(DLILibrary[[#This Row],[DLI/DLR]]="DLI",DLILibrary[[#This Row],[Value of DLI (in mln)]]/(VLOOKUP(DLILibrary[[#This Row],[Project ID]],'RBF Projects'!A:U,12,FALSE)),0)</f>
        <v>0</v>
      </c>
    </row>
    <row r="2367" spans="10:13" x14ac:dyDescent="0.2">
      <c r="J2367" s="95" t="str">
        <f>LEFT(DLILibrary[[#This Row],[DLI]], 3)</f>
        <v/>
      </c>
      <c r="L2367" s="121">
        <f>IF(DLILibrary[[#This Row],[DLI/DLR]]="DLI",IF(J2368="DLR",0,DLILibrary[[#This Row],[Value of DLI (in mln)]]),DLILibrary[[#This Row],[Value of DLI (in mln)]])</f>
        <v>0</v>
      </c>
      <c r="M2367" s="239">
        <f>IF(DLILibrary[[#This Row],[DLI/DLR]]="DLI",DLILibrary[[#This Row],[Value of DLI (in mln)]]/(VLOOKUP(DLILibrary[[#This Row],[Project ID]],'RBF Projects'!A:U,12,FALSE)),0)</f>
        <v>0</v>
      </c>
    </row>
    <row r="2368" spans="10:13" x14ac:dyDescent="0.2">
      <c r="J2368" s="95" t="str">
        <f>LEFT(DLILibrary[[#This Row],[DLI]], 3)</f>
        <v/>
      </c>
      <c r="L2368" s="121">
        <f>IF(DLILibrary[[#This Row],[DLI/DLR]]="DLI",IF(J2369="DLR",0,DLILibrary[[#This Row],[Value of DLI (in mln)]]),DLILibrary[[#This Row],[Value of DLI (in mln)]])</f>
        <v>0</v>
      </c>
      <c r="M2368" s="239">
        <f>IF(DLILibrary[[#This Row],[DLI/DLR]]="DLI",DLILibrary[[#This Row],[Value of DLI (in mln)]]/(VLOOKUP(DLILibrary[[#This Row],[Project ID]],'RBF Projects'!A:U,12,FALSE)),0)</f>
        <v>0</v>
      </c>
    </row>
    <row r="2369" spans="10:13" x14ac:dyDescent="0.2">
      <c r="J2369" s="95" t="str">
        <f>LEFT(DLILibrary[[#This Row],[DLI]], 3)</f>
        <v/>
      </c>
      <c r="L2369" s="121">
        <f>IF(DLILibrary[[#This Row],[DLI/DLR]]="DLI",IF(J2370="DLR",0,DLILibrary[[#This Row],[Value of DLI (in mln)]]),DLILibrary[[#This Row],[Value of DLI (in mln)]])</f>
        <v>0</v>
      </c>
      <c r="M2369" s="239">
        <f>IF(DLILibrary[[#This Row],[DLI/DLR]]="DLI",DLILibrary[[#This Row],[Value of DLI (in mln)]]/(VLOOKUP(DLILibrary[[#This Row],[Project ID]],'RBF Projects'!A:U,12,FALSE)),0)</f>
        <v>0</v>
      </c>
    </row>
    <row r="2370" spans="10:13" x14ac:dyDescent="0.2">
      <c r="J2370" s="95" t="str">
        <f>LEFT(DLILibrary[[#This Row],[DLI]], 3)</f>
        <v/>
      </c>
      <c r="L2370" s="121">
        <f>IF(DLILibrary[[#This Row],[DLI/DLR]]="DLI",IF(J2371="DLR",0,DLILibrary[[#This Row],[Value of DLI (in mln)]]),DLILibrary[[#This Row],[Value of DLI (in mln)]])</f>
        <v>0</v>
      </c>
      <c r="M2370" s="239">
        <f>IF(DLILibrary[[#This Row],[DLI/DLR]]="DLI",DLILibrary[[#This Row],[Value of DLI (in mln)]]/(VLOOKUP(DLILibrary[[#This Row],[Project ID]],'RBF Projects'!A:U,12,FALSE)),0)</f>
        <v>0</v>
      </c>
    </row>
    <row r="2371" spans="10:13" x14ac:dyDescent="0.2">
      <c r="J2371" s="95" t="str">
        <f>LEFT(DLILibrary[[#This Row],[DLI]], 3)</f>
        <v/>
      </c>
      <c r="L2371" s="121">
        <f>IF(DLILibrary[[#This Row],[DLI/DLR]]="DLI",IF(J2372="DLR",0,DLILibrary[[#This Row],[Value of DLI (in mln)]]),DLILibrary[[#This Row],[Value of DLI (in mln)]])</f>
        <v>0</v>
      </c>
      <c r="M2371" s="239">
        <f>IF(DLILibrary[[#This Row],[DLI/DLR]]="DLI",DLILibrary[[#This Row],[Value of DLI (in mln)]]/(VLOOKUP(DLILibrary[[#This Row],[Project ID]],'RBF Projects'!A:U,12,FALSE)),0)</f>
        <v>0</v>
      </c>
    </row>
    <row r="2372" spans="10:13" x14ac:dyDescent="0.2">
      <c r="J2372" s="95" t="str">
        <f>LEFT(DLILibrary[[#This Row],[DLI]], 3)</f>
        <v/>
      </c>
      <c r="L2372" s="121">
        <f>IF(DLILibrary[[#This Row],[DLI/DLR]]="DLI",IF(J2373="DLR",0,DLILibrary[[#This Row],[Value of DLI (in mln)]]),DLILibrary[[#This Row],[Value of DLI (in mln)]])</f>
        <v>0</v>
      </c>
      <c r="M2372" s="239">
        <f>IF(DLILibrary[[#This Row],[DLI/DLR]]="DLI",DLILibrary[[#This Row],[Value of DLI (in mln)]]/(VLOOKUP(DLILibrary[[#This Row],[Project ID]],'RBF Projects'!A:U,12,FALSE)),0)</f>
        <v>0</v>
      </c>
    </row>
    <row r="2373" spans="10:13" x14ac:dyDescent="0.2">
      <c r="J2373" s="95" t="str">
        <f>LEFT(DLILibrary[[#This Row],[DLI]], 3)</f>
        <v/>
      </c>
      <c r="L2373" s="121">
        <f>IF(DLILibrary[[#This Row],[DLI/DLR]]="DLI",IF(J2374="DLR",0,DLILibrary[[#This Row],[Value of DLI (in mln)]]),DLILibrary[[#This Row],[Value of DLI (in mln)]])</f>
        <v>0</v>
      </c>
      <c r="M2373" s="239">
        <f>IF(DLILibrary[[#This Row],[DLI/DLR]]="DLI",DLILibrary[[#This Row],[Value of DLI (in mln)]]/(VLOOKUP(DLILibrary[[#This Row],[Project ID]],'RBF Projects'!A:U,12,FALSE)),0)</f>
        <v>0</v>
      </c>
    </row>
    <row r="2374" spans="10:13" x14ac:dyDescent="0.2">
      <c r="J2374" s="95" t="str">
        <f>LEFT(DLILibrary[[#This Row],[DLI]], 3)</f>
        <v/>
      </c>
      <c r="L2374" s="121">
        <f>IF(DLILibrary[[#This Row],[DLI/DLR]]="DLI",IF(J2375="DLR",0,DLILibrary[[#This Row],[Value of DLI (in mln)]]),DLILibrary[[#This Row],[Value of DLI (in mln)]])</f>
        <v>0</v>
      </c>
      <c r="M2374" s="239">
        <f>IF(DLILibrary[[#This Row],[DLI/DLR]]="DLI",DLILibrary[[#This Row],[Value of DLI (in mln)]]/(VLOOKUP(DLILibrary[[#This Row],[Project ID]],'RBF Projects'!A:U,12,FALSE)),0)</f>
        <v>0</v>
      </c>
    </row>
    <row r="2375" spans="10:13" x14ac:dyDescent="0.2">
      <c r="J2375" s="95" t="str">
        <f>LEFT(DLILibrary[[#This Row],[DLI]], 3)</f>
        <v/>
      </c>
      <c r="L2375" s="121">
        <f>IF(DLILibrary[[#This Row],[DLI/DLR]]="DLI",IF(J2376="DLR",0,DLILibrary[[#This Row],[Value of DLI (in mln)]]),DLILibrary[[#This Row],[Value of DLI (in mln)]])</f>
        <v>0</v>
      </c>
      <c r="M2375" s="239">
        <f>IF(DLILibrary[[#This Row],[DLI/DLR]]="DLI",DLILibrary[[#This Row],[Value of DLI (in mln)]]/(VLOOKUP(DLILibrary[[#This Row],[Project ID]],'RBF Projects'!A:U,12,FALSE)),0)</f>
        <v>0</v>
      </c>
    </row>
    <row r="2376" spans="10:13" x14ac:dyDescent="0.2">
      <c r="J2376" s="95" t="str">
        <f>LEFT(DLILibrary[[#This Row],[DLI]], 3)</f>
        <v/>
      </c>
      <c r="L2376" s="121">
        <f>IF(DLILibrary[[#This Row],[DLI/DLR]]="DLI",IF(J2377="DLR",0,DLILibrary[[#This Row],[Value of DLI (in mln)]]),DLILibrary[[#This Row],[Value of DLI (in mln)]])</f>
        <v>0</v>
      </c>
      <c r="M2376" s="239">
        <f>IF(DLILibrary[[#This Row],[DLI/DLR]]="DLI",DLILibrary[[#This Row],[Value of DLI (in mln)]]/(VLOOKUP(DLILibrary[[#This Row],[Project ID]],'RBF Projects'!A:U,12,FALSE)),0)</f>
        <v>0</v>
      </c>
    </row>
    <row r="2377" spans="10:13" x14ac:dyDescent="0.2">
      <c r="J2377" s="95" t="str">
        <f>LEFT(DLILibrary[[#This Row],[DLI]], 3)</f>
        <v/>
      </c>
      <c r="L2377" s="121">
        <f>IF(DLILibrary[[#This Row],[DLI/DLR]]="DLI",IF(J2378="DLR",0,DLILibrary[[#This Row],[Value of DLI (in mln)]]),DLILibrary[[#This Row],[Value of DLI (in mln)]])</f>
        <v>0</v>
      </c>
      <c r="M2377" s="239">
        <f>IF(DLILibrary[[#This Row],[DLI/DLR]]="DLI",DLILibrary[[#This Row],[Value of DLI (in mln)]]/(VLOOKUP(DLILibrary[[#This Row],[Project ID]],'RBF Projects'!A:U,12,FALSE)),0)</f>
        <v>0</v>
      </c>
    </row>
    <row r="2378" spans="10:13" x14ac:dyDescent="0.2">
      <c r="J2378" s="95" t="str">
        <f>LEFT(DLILibrary[[#This Row],[DLI]], 3)</f>
        <v/>
      </c>
      <c r="L2378" s="121">
        <f>IF(DLILibrary[[#This Row],[DLI/DLR]]="DLI",IF(J2379="DLR",0,DLILibrary[[#This Row],[Value of DLI (in mln)]]),DLILibrary[[#This Row],[Value of DLI (in mln)]])</f>
        <v>0</v>
      </c>
      <c r="M2378" s="239">
        <f>IF(DLILibrary[[#This Row],[DLI/DLR]]="DLI",DLILibrary[[#This Row],[Value of DLI (in mln)]]/(VLOOKUP(DLILibrary[[#This Row],[Project ID]],'RBF Projects'!A:U,12,FALSE)),0)</f>
        <v>0</v>
      </c>
    </row>
    <row r="2379" spans="10:13" x14ac:dyDescent="0.2">
      <c r="J2379" s="95" t="str">
        <f>LEFT(DLILibrary[[#This Row],[DLI]], 3)</f>
        <v/>
      </c>
      <c r="L2379" s="121">
        <f>IF(DLILibrary[[#This Row],[DLI/DLR]]="DLI",IF(J2380="DLR",0,DLILibrary[[#This Row],[Value of DLI (in mln)]]),DLILibrary[[#This Row],[Value of DLI (in mln)]])</f>
        <v>0</v>
      </c>
      <c r="M2379" s="239">
        <f>IF(DLILibrary[[#This Row],[DLI/DLR]]="DLI",DLILibrary[[#This Row],[Value of DLI (in mln)]]/(VLOOKUP(DLILibrary[[#This Row],[Project ID]],'RBF Projects'!A:U,12,FALSE)),0)</f>
        <v>0</v>
      </c>
    </row>
    <row r="2380" spans="10:13" x14ac:dyDescent="0.2">
      <c r="J2380" s="95" t="str">
        <f>LEFT(DLILibrary[[#This Row],[DLI]], 3)</f>
        <v/>
      </c>
      <c r="L2380" s="121">
        <f>IF(DLILibrary[[#This Row],[DLI/DLR]]="DLI",IF(J2381="DLR",0,DLILibrary[[#This Row],[Value of DLI (in mln)]]),DLILibrary[[#This Row],[Value of DLI (in mln)]])</f>
        <v>0</v>
      </c>
      <c r="M2380" s="239">
        <f>IF(DLILibrary[[#This Row],[DLI/DLR]]="DLI",DLILibrary[[#This Row],[Value of DLI (in mln)]]/(VLOOKUP(DLILibrary[[#This Row],[Project ID]],'RBF Projects'!A:U,12,FALSE)),0)</f>
        <v>0</v>
      </c>
    </row>
  </sheetData>
  <sheetProtection sort="0" autoFilter="0" pivotTables="0"/>
  <phoneticPr fontId="8" type="noConversion"/>
  <dataValidations count="2">
    <dataValidation type="list" allowBlank="1" showInputMessage="1" showErrorMessage="1" sqref="G2:G1302 G1305:G2380" xr:uid="{0EB2EFCB-9A33-42FA-BEAC-0949362AC997}">
      <formula1>INDIRECT(F2)</formula1>
    </dataValidation>
    <dataValidation type="list" allowBlank="1" showInputMessage="1" showErrorMessage="1" sqref="G1303:G1304" xr:uid="{D66CDBE2-5BD9-4968-ADFA-FA0F37DA82D3}">
      <formula1>INDIRECT(F1302)</formula1>
    </dataValidation>
  </dataValidations>
  <pageMargins left="0.7" right="0.7" top="0.75" bottom="0.75" header="0.3" footer="0.3"/>
  <pageSetup orientation="portrait" r:id="rId1"/>
  <ignoredErrors>
    <ignoredError sqref="K148 K160 K172 K229 K271 K526 K554 K565 K570 K575 K580 K583 K587 K596 K607 K611 K619 K626 K632 K639 K646 K655 K662 K666 K671 K870 K897 K902 K908 K913 K937 K967 K1003 K1009 K1013 K1020 K1023 K1028 K1061 K1095 K1101 K1106 K1110 K1115 K1119 K1124 K1129 K1134 K1430 K1439 K1391 K1511 K1553 K789 K1337 K1741" formulaRange="1"/>
    <ignoredError sqref="L548 L541 L1755 L1760" calculatedColumn="1"/>
  </ignoredErrors>
  <legacyDrawing r:id="rId2"/>
  <tableParts count="1">
    <tablePart r:id="rId3"/>
  </tableParts>
  <extLst>
    <ext xmlns:x14="http://schemas.microsoft.com/office/spreadsheetml/2009/9/main" uri="{CCE6A557-97BC-4b89-ADB6-D9C93CAAB3DF}">
      <x14:dataValidations xmlns:xm="http://schemas.microsoft.com/office/excel/2006/main" count="15">
        <x14:dataValidation type="list" allowBlank="1" showInputMessage="1" showErrorMessage="1" xr:uid="{D405BD91-C3E8-4975-B9EA-A0AA141D470C}">
          <x14:formula1>
            <xm:f>Dropdown!$B$2:$B$5</xm:f>
          </x14:formula1>
          <xm:sqref>D2:D63 D583:D618</xm:sqref>
        </x14:dataValidation>
        <x14:dataValidation type="list" allowBlank="1" showInputMessage="1" showErrorMessage="1" xr:uid="{6B534234-D331-4470-898D-967BF2B8FB69}">
          <x14:formula1>
            <xm:f>Dropdown!$G$2:$G$5</xm:f>
          </x14:formula1>
          <xm:sqref>P2:P32 P108:P510</xm:sqref>
        </x14:dataValidation>
        <x14:dataValidation type="list" allowBlank="1" showInputMessage="1" showErrorMessage="1" xr:uid="{F1132C52-BB14-48B7-8E6E-B841EC9BC661}">
          <x14:formula1>
            <xm:f>Dropdown!$I$2:$I$4</xm:f>
          </x14:formula1>
          <xm:sqref>N2:N387 N446:N457 N389:N421 N459:N463 N465:N468 N470:N473 N475:N479 N481:N487 N489:N493 N436:N444 N423:N434 N519:N529 N538 N531:N536 N495:N517 O43:O63</xm:sqref>
        </x14:dataValidation>
        <x14:dataValidation type="list" allowBlank="1" showInputMessage="1" showErrorMessage="1" xr:uid="{D609FA82-5AAE-4B52-97DF-85B7103631C8}">
          <x14:formula1>
            <xm:f>Dropdown!$A$2:$A$7</xm:f>
          </x14:formula1>
          <xm:sqref>C564:C1208 C1241:C1746 C2:C562</xm:sqref>
        </x14:dataValidation>
        <x14:dataValidation type="list" allowBlank="1" showInputMessage="1" showErrorMessage="1" xr:uid="{7D663769-D3D7-428D-9DDC-E317EC0B0AD3}">
          <x14:formula1>
            <xm:f>Dropdown!$B$2:$B$4</xm:f>
          </x14:formula1>
          <xm:sqref>D619:D1746 D564:D582 D64:D562</xm:sqref>
        </x14:dataValidation>
        <x14:dataValidation type="list" allowBlank="1" showInputMessage="1" showErrorMessage="1" xr:uid="{B5339D05-68B1-4F94-B603-6637343A6BA3}">
          <x14:formula1>
            <xm:f>Dropdown!$G$2:$G$6</xm:f>
          </x14:formula1>
          <xm:sqref>P666:P941 P639 P654 P1662:P1712 P981:P1002 P1166 P1241:P1396 P1407:P1652 P511:P562 P1718:P2380</xm:sqref>
        </x14:dataValidation>
        <x14:dataValidation type="list" allowBlank="1" showInputMessage="1" showErrorMessage="1" xr:uid="{B4A7A50C-1773-4830-B2FD-AE959E0E5746}">
          <x14:formula1>
            <xm:f>Dropdown!$I$2:$I$5</xm:f>
          </x14:formula1>
          <xm:sqref>N458 N464 N469 N474 N480 N488 N494 N445 N422 N388 N530 N537 N666 N671 N675 N680 N692 N688 N1166:N1690 N981:N1002 N697:N941</xm:sqref>
        </x14:dataValidation>
        <x14:dataValidation type="list" allowBlank="1" showInputMessage="1" showErrorMessage="1" xr:uid="{EF256080-9D69-45C2-BE53-FF56FB9132A2}">
          <x14:formula1>
            <xm:f>Dropdown!$I$2:$I$6</xm:f>
          </x14:formula1>
          <xm:sqref>N545 N554 N559 N646 N639 Q646 Q666 Q612 N518 N655</xm:sqref>
        </x14:dataValidation>
        <x14:dataValidation type="list" allowBlank="1" showInputMessage="1" showErrorMessage="1" xr:uid="{4F7D6818-772A-41CE-92F1-F63D5ED57102}">
          <x14:formula1>
            <xm:f>Dropdown!$F$2:$F$6</xm:f>
          </x14:formula1>
          <xm:sqref>H698 H689 H687 H696 H694 H681:H684 H676:H679 H2:H674</xm:sqref>
        </x14:dataValidation>
        <x14:dataValidation type="list" allowBlank="1" showInputMessage="1" showErrorMessage="1" xr:uid="{851A8C98-F450-40DF-9CB6-C9A6E1884029}">
          <x14:formula1>
            <xm:f>Dropdown!$F$2:$F$7</xm:f>
          </x14:formula1>
          <xm:sqref>H973:H1716 H703:H881</xm:sqref>
        </x14:dataValidation>
        <x14:dataValidation type="list" allowBlank="1" showInputMessage="1" showErrorMessage="1" xr:uid="{1DBEA99E-6DA6-41B8-B8C6-243F06063B1A}">
          <x14:formula1>
            <xm:f>Dropdown!$J$2:$J$6</xm:f>
          </x14:formula1>
          <xm:sqref>R107:R154 R1449:R1598 R188:R457</xm:sqref>
        </x14:dataValidation>
        <x14:dataValidation type="list" allowBlank="1" showInputMessage="1" showErrorMessage="1" xr:uid="{AA133A65-84AA-4B15-903F-8E49D5DB328B}">
          <x14:formula1>
            <xm:f>Dropdown!$J$2:$J$10</xm:f>
          </x14:formula1>
          <xm:sqref>R1599:R1603 R458:R1448 R155:R187 R64:R106 R2:R33 R1662:R1777 R1805:R2380</xm:sqref>
        </x14:dataValidation>
        <x14:dataValidation type="list" allowBlank="1" showInputMessage="1" showErrorMessage="1" xr:uid="{9D7BFB79-FF22-4641-86E4-2ADF3EA3B536}">
          <x14:formula1>
            <xm:f>Dropdown!$J$2:$J$11</xm:f>
          </x14:formula1>
          <xm:sqref>R1604:R1661 R34:R63</xm:sqref>
        </x14:dataValidation>
        <x14:dataValidation type="list" allowBlank="1" showInputMessage="1" showErrorMessage="1" xr:uid="{234E4A06-5089-4F06-AF30-E4255B62BBAE}">
          <x14:formula1>
            <xm:f>Dropdown!$D$2:$D$9</xm:f>
          </x14:formula1>
          <xm:sqref>E2:E2380</xm:sqref>
        </x14:dataValidation>
        <x14:dataValidation type="list" allowBlank="1" showInputMessage="1" showErrorMessage="1" xr:uid="{3FB8258C-2178-4428-80E7-F51979EF7C4C}">
          <x14:formula1>
            <xm:f>DropdownTopics!$A$1:$K$1</xm:f>
          </x14:formula1>
          <xm:sqref>F2:F2380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37529-DA76-417F-839F-F477D6B98094}">
  <sheetPr published="0" codeName="Sheet4"/>
  <dimension ref="A1:P106"/>
  <sheetViews>
    <sheetView zoomScale="90" zoomScaleNormal="90" workbookViewId="0">
      <selection activeCell="D2" sqref="D2:D10"/>
    </sheetView>
  </sheetViews>
  <sheetFormatPr baseColWidth="10" defaultColWidth="8.6640625" defaultRowHeight="15" x14ac:dyDescent="0.2"/>
  <cols>
    <col min="1" max="1" width="10.5" customWidth="1"/>
    <col min="2" max="2" width="11.5" customWidth="1"/>
    <col min="8" max="8" width="12.5" bestFit="1" customWidth="1"/>
    <col min="10" max="10" width="12.5" bestFit="1" customWidth="1"/>
    <col min="11" max="11" width="10.5" bestFit="1" customWidth="1"/>
    <col min="13" max="13" width="12.5" bestFit="1" customWidth="1"/>
    <col min="14" max="16" width="13.5" bestFit="1" customWidth="1"/>
  </cols>
  <sheetData>
    <row r="1" spans="1:16" x14ac:dyDescent="0.2">
      <c r="A1" s="5" t="s">
        <v>31</v>
      </c>
      <c r="B1" s="14" t="s">
        <v>31</v>
      </c>
      <c r="I1" s="22" t="s">
        <v>660</v>
      </c>
      <c r="J1" s="23" t="s">
        <v>658</v>
      </c>
      <c r="K1" s="22" t="s">
        <v>656</v>
      </c>
      <c r="L1" s="22" t="s">
        <v>655</v>
      </c>
      <c r="M1" s="22" t="s">
        <v>662</v>
      </c>
      <c r="N1" s="22" t="s">
        <v>657</v>
      </c>
      <c r="O1" s="22" t="s">
        <v>659</v>
      </c>
    </row>
    <row r="2" spans="1:16" x14ac:dyDescent="0.2">
      <c r="A2" s="7" t="s">
        <v>64</v>
      </c>
      <c r="B2" s="15" t="s">
        <v>64</v>
      </c>
      <c r="D2" t="s">
        <v>647</v>
      </c>
      <c r="H2" s="19"/>
      <c r="I2" t="s">
        <v>131</v>
      </c>
      <c r="J2" s="19">
        <v>2000000</v>
      </c>
      <c r="K2" s="20">
        <v>514286</v>
      </c>
      <c r="L2">
        <v>1</v>
      </c>
      <c r="M2" s="20">
        <v>1381937</v>
      </c>
      <c r="N2">
        <f>M2/100000</f>
        <v>13.819369999999999</v>
      </c>
      <c r="O2" s="19">
        <f>N2*K2</f>
        <v>7107108.51982</v>
      </c>
    </row>
    <row r="3" spans="1:16" x14ac:dyDescent="0.2">
      <c r="A3" t="s">
        <v>116</v>
      </c>
      <c r="B3" s="13" t="s">
        <v>116</v>
      </c>
      <c r="D3" t="s">
        <v>648</v>
      </c>
      <c r="F3" s="13"/>
      <c r="K3" s="20">
        <v>514287</v>
      </c>
      <c r="L3">
        <v>2</v>
      </c>
      <c r="M3" s="20">
        <v>1891186</v>
      </c>
      <c r="N3">
        <f t="shared" ref="N3:N7" si="0">M3/100000</f>
        <v>18.911860000000001</v>
      </c>
      <c r="O3" s="19">
        <f t="shared" ref="O3:O4" si="1">N3*K3</f>
        <v>9726123.7438200004</v>
      </c>
    </row>
    <row r="4" spans="1:16" x14ac:dyDescent="0.2">
      <c r="A4" s="11" t="s">
        <v>117</v>
      </c>
      <c r="B4" s="15" t="s">
        <v>117</v>
      </c>
      <c r="D4" t="s">
        <v>649</v>
      </c>
      <c r="F4" s="13"/>
      <c r="K4" s="20">
        <v>514288</v>
      </c>
      <c r="L4">
        <v>3</v>
      </c>
      <c r="M4" s="20">
        <v>2527747</v>
      </c>
      <c r="N4">
        <f t="shared" si="0"/>
        <v>25.277470000000001</v>
      </c>
      <c r="O4" s="19">
        <f t="shared" si="1"/>
        <v>12999899.491360001</v>
      </c>
    </row>
    <row r="5" spans="1:16" x14ac:dyDescent="0.2">
      <c r="A5" t="s">
        <v>112</v>
      </c>
      <c r="B5" s="13" t="s">
        <v>112</v>
      </c>
      <c r="D5" s="11" t="s">
        <v>132</v>
      </c>
      <c r="F5" s="13"/>
      <c r="K5" s="20">
        <v>308571</v>
      </c>
      <c r="L5">
        <v>4</v>
      </c>
      <c r="M5" s="20">
        <v>3164308</v>
      </c>
      <c r="N5">
        <f t="shared" si="0"/>
        <v>31.643080000000001</v>
      </c>
      <c r="O5" s="19">
        <f>N5*K5</f>
        <v>9764136.838680001</v>
      </c>
    </row>
    <row r="6" spans="1:16" x14ac:dyDescent="0.2">
      <c r="A6" t="s">
        <v>121</v>
      </c>
      <c r="B6" s="16" t="s">
        <v>121</v>
      </c>
      <c r="D6" s="24" t="s">
        <v>650</v>
      </c>
      <c r="F6" s="13"/>
      <c r="K6" s="20">
        <v>308572</v>
      </c>
      <c r="L6">
        <v>5</v>
      </c>
      <c r="M6" s="20">
        <v>3800870</v>
      </c>
      <c r="N6">
        <f t="shared" si="0"/>
        <v>38.008699999999997</v>
      </c>
      <c r="O6" s="19">
        <f t="shared" ref="O6:O7" si="2">N6*K6</f>
        <v>11728420.576399999</v>
      </c>
    </row>
    <row r="7" spans="1:16" x14ac:dyDescent="0.2">
      <c r="A7" t="s">
        <v>113</v>
      </c>
      <c r="B7" s="13" t="s">
        <v>647</v>
      </c>
      <c r="D7" s="24" t="s">
        <v>651</v>
      </c>
      <c r="F7" s="13"/>
      <c r="K7" s="20">
        <v>308573</v>
      </c>
      <c r="L7">
        <v>6</v>
      </c>
      <c r="M7" s="20">
        <v>4437444</v>
      </c>
      <c r="N7">
        <f t="shared" si="0"/>
        <v>44.37444</v>
      </c>
      <c r="O7" s="19">
        <f t="shared" si="2"/>
        <v>13692754.07412</v>
      </c>
    </row>
    <row r="8" spans="1:16" x14ac:dyDescent="0.2">
      <c r="A8" t="s">
        <v>126</v>
      </c>
      <c r="B8" s="13" t="s">
        <v>113</v>
      </c>
      <c r="D8" s="24" t="s">
        <v>652</v>
      </c>
      <c r="F8" s="13"/>
    </row>
    <row r="9" spans="1:16" x14ac:dyDescent="0.2">
      <c r="A9" t="s">
        <v>124</v>
      </c>
      <c r="B9" s="17" t="s">
        <v>126</v>
      </c>
      <c r="D9" s="24" t="s">
        <v>653</v>
      </c>
      <c r="F9" s="15"/>
      <c r="I9" t="s">
        <v>661</v>
      </c>
      <c r="J9" t="s">
        <v>658</v>
      </c>
      <c r="K9" s="4" t="s">
        <v>656</v>
      </c>
      <c r="L9" s="4" t="s">
        <v>655</v>
      </c>
      <c r="M9" s="4" t="s">
        <v>662</v>
      </c>
      <c r="N9" s="4" t="s">
        <v>663</v>
      </c>
      <c r="O9" s="4" t="s">
        <v>657</v>
      </c>
      <c r="P9" s="4"/>
    </row>
    <row r="10" spans="1:16" x14ac:dyDescent="0.2">
      <c r="A10" t="s">
        <v>130</v>
      </c>
      <c r="B10" s="13" t="s">
        <v>124</v>
      </c>
      <c r="D10" s="24" t="s">
        <v>654</v>
      </c>
      <c r="F10" s="13"/>
      <c r="J10" s="19">
        <v>2000000</v>
      </c>
      <c r="K10" s="20">
        <v>514286</v>
      </c>
      <c r="L10">
        <v>1</v>
      </c>
      <c r="M10" s="20">
        <v>2760000</v>
      </c>
      <c r="N10" s="21">
        <f>M10-J10</f>
        <v>760000</v>
      </c>
      <c r="O10" s="21">
        <f>N10/100000*K10/1000000</f>
        <v>3.9085735999999995</v>
      </c>
      <c r="P10" s="21"/>
    </row>
    <row r="11" spans="1:16" x14ac:dyDescent="0.2">
      <c r="A11" t="s">
        <v>122</v>
      </c>
      <c r="B11" s="17" t="s">
        <v>130</v>
      </c>
      <c r="F11" s="13"/>
      <c r="K11" s="20">
        <v>514287</v>
      </c>
      <c r="L11">
        <v>2</v>
      </c>
      <c r="M11" s="20">
        <v>3780000</v>
      </c>
      <c r="N11" s="21">
        <f>M11-M10</f>
        <v>1020000</v>
      </c>
      <c r="O11" s="21">
        <f t="shared" ref="O11:O15" si="3">N11/100000*K11/1000000</f>
        <v>5.2457273999999998</v>
      </c>
      <c r="P11" s="21"/>
    </row>
    <row r="12" spans="1:16" x14ac:dyDescent="0.2">
      <c r="A12" t="s">
        <v>114</v>
      </c>
      <c r="B12" s="18" t="s">
        <v>122</v>
      </c>
      <c r="F12" s="13"/>
      <c r="K12" s="20">
        <v>514288</v>
      </c>
      <c r="L12">
        <v>3</v>
      </c>
      <c r="M12" s="20">
        <v>5060000</v>
      </c>
      <c r="N12" s="21">
        <f t="shared" ref="N12:N15" si="4">M12-M11</f>
        <v>1280000</v>
      </c>
      <c r="O12" s="21">
        <f t="shared" si="3"/>
        <v>6.5828864000000005</v>
      </c>
      <c r="P12" s="21"/>
    </row>
    <row r="13" spans="1:16" x14ac:dyDescent="0.2">
      <c r="A13" t="s">
        <v>106</v>
      </c>
      <c r="B13" s="13" t="s">
        <v>114</v>
      </c>
      <c r="F13" s="13"/>
      <c r="K13" s="20">
        <v>308571</v>
      </c>
      <c r="L13">
        <v>4</v>
      </c>
      <c r="M13" s="20">
        <v>6333000</v>
      </c>
      <c r="N13" s="21">
        <f t="shared" si="4"/>
        <v>1273000</v>
      </c>
      <c r="O13" s="21">
        <f t="shared" si="3"/>
        <v>3.9281088300000002</v>
      </c>
      <c r="P13" s="21"/>
    </row>
    <row r="14" spans="1:16" x14ac:dyDescent="0.2">
      <c r="A14" t="s">
        <v>139</v>
      </c>
      <c r="B14" s="13" t="s">
        <v>106</v>
      </c>
      <c r="F14" s="13"/>
      <c r="K14" s="20">
        <v>308572</v>
      </c>
      <c r="L14">
        <v>5</v>
      </c>
      <c r="M14" s="20">
        <v>7600000</v>
      </c>
      <c r="N14" s="21">
        <f t="shared" si="4"/>
        <v>1267000</v>
      </c>
      <c r="O14" s="21">
        <f t="shared" si="3"/>
        <v>3.9096072399999997</v>
      </c>
      <c r="P14" s="21"/>
    </row>
    <row r="15" spans="1:16" x14ac:dyDescent="0.2">
      <c r="A15" t="s">
        <v>127</v>
      </c>
      <c r="B15" s="13" t="s">
        <v>648</v>
      </c>
      <c r="F15" s="18"/>
      <c r="K15" s="20">
        <v>308573</v>
      </c>
      <c r="L15">
        <v>6</v>
      </c>
      <c r="M15" s="20">
        <v>8870000</v>
      </c>
      <c r="N15" s="21">
        <f t="shared" si="4"/>
        <v>1270000</v>
      </c>
      <c r="O15" s="21">
        <f t="shared" si="3"/>
        <v>3.9188770999999996</v>
      </c>
      <c r="P15" s="21"/>
    </row>
    <row r="16" spans="1:16" x14ac:dyDescent="0.2">
      <c r="A16" t="s">
        <v>129</v>
      </c>
      <c r="B16" s="18" t="s">
        <v>127</v>
      </c>
      <c r="F16" s="18"/>
    </row>
    <row r="17" spans="1:16" x14ac:dyDescent="0.2">
      <c r="A17" t="s">
        <v>131</v>
      </c>
      <c r="B17" s="17" t="s">
        <v>129</v>
      </c>
      <c r="F17" s="18"/>
    </row>
    <row r="18" spans="1:16" x14ac:dyDescent="0.2">
      <c r="A18" t="s">
        <v>118</v>
      </c>
      <c r="B18" s="13" t="s">
        <v>131</v>
      </c>
      <c r="F18" s="18"/>
    </row>
    <row r="19" spans="1:16" x14ac:dyDescent="0.2">
      <c r="A19" t="s">
        <v>115</v>
      </c>
      <c r="B19" s="13" t="s">
        <v>649</v>
      </c>
      <c r="F19" s="18"/>
      <c r="J19" s="20">
        <v>4437000</v>
      </c>
      <c r="K19" s="20">
        <v>271903</v>
      </c>
      <c r="L19" s="20">
        <v>100000</v>
      </c>
      <c r="M19" t="s">
        <v>664</v>
      </c>
      <c r="N19" s="25">
        <v>0.3</v>
      </c>
      <c r="O19" s="19">
        <f>J19*N19</f>
        <v>1331100</v>
      </c>
      <c r="P19" s="21">
        <f>O19/L19*K19/1000000</f>
        <v>3.6193008330000001</v>
      </c>
    </row>
    <row r="20" spans="1:16" x14ac:dyDescent="0.2">
      <c r="A20" t="s">
        <v>107</v>
      </c>
      <c r="B20" s="13" t="s">
        <v>118</v>
      </c>
      <c r="F20" s="18"/>
      <c r="K20" s="20">
        <v>271903</v>
      </c>
      <c r="M20" t="s">
        <v>665</v>
      </c>
      <c r="N20" s="25">
        <v>0.35</v>
      </c>
      <c r="O20" s="19">
        <f>J19*N20</f>
        <v>1552950</v>
      </c>
      <c r="P20" s="21">
        <f>O20/L19*K20/1000000</f>
        <v>4.2225176385000003</v>
      </c>
    </row>
    <row r="21" spans="1:16" x14ac:dyDescent="0.2">
      <c r="A21" s="12" t="s">
        <v>128</v>
      </c>
      <c r="B21" s="15" t="s">
        <v>132</v>
      </c>
      <c r="F21" s="18"/>
      <c r="K21" s="20">
        <v>271903</v>
      </c>
      <c r="M21" t="s">
        <v>666</v>
      </c>
      <c r="N21" s="25">
        <v>0.4</v>
      </c>
      <c r="O21" s="19">
        <f>J19*N21</f>
        <v>1774800</v>
      </c>
      <c r="P21" s="21">
        <f>O21/L19*K21/1000000</f>
        <v>4.8257344440000001</v>
      </c>
    </row>
    <row r="22" spans="1:16" x14ac:dyDescent="0.2">
      <c r="A22" t="s">
        <v>108</v>
      </c>
      <c r="B22" s="13" t="s">
        <v>115</v>
      </c>
      <c r="K22" s="20">
        <v>163142</v>
      </c>
      <c r="M22" t="s">
        <v>667</v>
      </c>
      <c r="N22" s="25">
        <v>0.45</v>
      </c>
      <c r="O22" s="19">
        <f>J19*N22</f>
        <v>1996650</v>
      </c>
      <c r="P22" s="21">
        <f>O22/L19*K22/1000000</f>
        <v>3.2573747429999997</v>
      </c>
    </row>
    <row r="23" spans="1:16" x14ac:dyDescent="0.2">
      <c r="A23" s="11" t="s">
        <v>123</v>
      </c>
      <c r="B23" s="13" t="s">
        <v>107</v>
      </c>
      <c r="K23" s="20">
        <v>163142</v>
      </c>
      <c r="M23" t="s">
        <v>668</v>
      </c>
      <c r="N23" s="25">
        <v>0.5</v>
      </c>
      <c r="O23" s="19">
        <f>J19*N23</f>
        <v>2218500</v>
      </c>
      <c r="P23" s="21">
        <f>O23/L19*K23/1000000</f>
        <v>3.6193052699999999</v>
      </c>
    </row>
    <row r="24" spans="1:16" x14ac:dyDescent="0.2">
      <c r="A24" s="11" t="s">
        <v>125</v>
      </c>
      <c r="B24" s="16" t="s">
        <v>128</v>
      </c>
    </row>
    <row r="25" spans="1:16" x14ac:dyDescent="0.2">
      <c r="A25" t="s">
        <v>119</v>
      </c>
      <c r="B25" s="13" t="s">
        <v>108</v>
      </c>
      <c r="I25" t="s">
        <v>669</v>
      </c>
      <c r="J25" s="20">
        <v>4750</v>
      </c>
      <c r="K25" s="20">
        <v>30000</v>
      </c>
      <c r="L25" s="20">
        <v>100</v>
      </c>
      <c r="M25" s="26">
        <f>K25*(J25/L25)/1000000</f>
        <v>1.425</v>
      </c>
      <c r="N25" s="10">
        <v>1.425</v>
      </c>
    </row>
    <row r="26" spans="1:16" x14ac:dyDescent="0.2">
      <c r="A26" s="11" t="s">
        <v>133</v>
      </c>
      <c r="B26" s="15" t="s">
        <v>123</v>
      </c>
      <c r="J26" s="20">
        <v>750</v>
      </c>
      <c r="K26" s="20">
        <v>100000</v>
      </c>
      <c r="L26" s="20">
        <v>100</v>
      </c>
      <c r="M26" s="26">
        <f>K26*(J26/L26)/1000000</f>
        <v>0.75</v>
      </c>
      <c r="N26">
        <v>0.75</v>
      </c>
    </row>
    <row r="27" spans="1:16" x14ac:dyDescent="0.2">
      <c r="A27" t="s">
        <v>109</v>
      </c>
      <c r="B27" s="15" t="s">
        <v>125</v>
      </c>
      <c r="I27" t="s">
        <v>670</v>
      </c>
      <c r="J27" s="20">
        <v>7500</v>
      </c>
      <c r="K27" s="20">
        <v>30000</v>
      </c>
      <c r="L27" s="20">
        <v>100</v>
      </c>
      <c r="M27" s="20">
        <f>(J27-J25)</f>
        <v>2750</v>
      </c>
      <c r="N27" s="10">
        <f>K27*(M27/L27)/1000000</f>
        <v>0.82499999999999996</v>
      </c>
    </row>
    <row r="28" spans="1:16" x14ac:dyDescent="0.2">
      <c r="A28" t="s">
        <v>110</v>
      </c>
      <c r="B28" s="13" t="s">
        <v>650</v>
      </c>
      <c r="J28" s="20">
        <v>1500</v>
      </c>
      <c r="K28" s="20">
        <v>100000</v>
      </c>
      <c r="L28" s="20">
        <v>100</v>
      </c>
      <c r="M28" s="20">
        <f>(J28-J26)</f>
        <v>750</v>
      </c>
      <c r="N28">
        <f>K28*(M28/L28)/1000000</f>
        <v>0.75</v>
      </c>
    </row>
    <row r="29" spans="1:16" x14ac:dyDescent="0.2">
      <c r="A29" t="s">
        <v>120</v>
      </c>
      <c r="B29" s="13" t="s">
        <v>119</v>
      </c>
      <c r="I29" t="s">
        <v>672</v>
      </c>
      <c r="J29" s="20">
        <v>10000</v>
      </c>
      <c r="K29" s="20">
        <v>30000</v>
      </c>
      <c r="L29" s="20">
        <v>100</v>
      </c>
      <c r="M29" s="20">
        <f t="shared" ref="M29:M34" si="5">J29-J27</f>
        <v>2500</v>
      </c>
      <c r="N29">
        <f t="shared" ref="N29:N34" si="6">K29*(M29/L29)/1000000</f>
        <v>0.75</v>
      </c>
    </row>
    <row r="30" spans="1:16" x14ac:dyDescent="0.2">
      <c r="A30" t="s">
        <v>111</v>
      </c>
      <c r="B30" s="15" t="s">
        <v>133</v>
      </c>
      <c r="J30" s="20">
        <v>2000</v>
      </c>
      <c r="K30" s="20">
        <v>100000</v>
      </c>
      <c r="L30" s="20">
        <v>100</v>
      </c>
      <c r="M30" s="20">
        <f t="shared" si="5"/>
        <v>500</v>
      </c>
      <c r="N30" s="10">
        <f t="shared" si="6"/>
        <v>0.5</v>
      </c>
    </row>
    <row r="31" spans="1:16" x14ac:dyDescent="0.2">
      <c r="B31" s="13" t="s">
        <v>651</v>
      </c>
      <c r="I31" t="s">
        <v>671</v>
      </c>
      <c r="J31" s="20">
        <v>12000</v>
      </c>
      <c r="K31" s="20">
        <v>30000</v>
      </c>
      <c r="L31" s="20">
        <v>100</v>
      </c>
      <c r="M31" s="20">
        <f t="shared" si="5"/>
        <v>2000</v>
      </c>
      <c r="N31" s="10">
        <f t="shared" si="6"/>
        <v>0.6</v>
      </c>
    </row>
    <row r="32" spans="1:16" x14ac:dyDescent="0.2">
      <c r="B32" s="13" t="s">
        <v>652</v>
      </c>
      <c r="J32" s="20">
        <v>2500</v>
      </c>
      <c r="K32" s="20">
        <v>100000</v>
      </c>
      <c r="L32" s="20">
        <v>100</v>
      </c>
      <c r="M32" s="20">
        <f t="shared" si="5"/>
        <v>500</v>
      </c>
      <c r="N32" s="10">
        <f t="shared" si="6"/>
        <v>0.5</v>
      </c>
    </row>
    <row r="33" spans="2:14" x14ac:dyDescent="0.2">
      <c r="B33" s="18" t="s">
        <v>109</v>
      </c>
      <c r="I33" t="s">
        <v>673</v>
      </c>
      <c r="J33" s="20">
        <v>15000</v>
      </c>
      <c r="K33" s="20">
        <v>30000</v>
      </c>
      <c r="L33" s="20">
        <v>100</v>
      </c>
      <c r="M33" s="20">
        <f t="shared" si="5"/>
        <v>3000</v>
      </c>
      <c r="N33" s="10">
        <f t="shared" si="6"/>
        <v>0.9</v>
      </c>
    </row>
    <row r="34" spans="2:14" x14ac:dyDescent="0.2">
      <c r="B34" s="18" t="s">
        <v>110</v>
      </c>
      <c r="J34" s="20">
        <v>3000</v>
      </c>
      <c r="K34" s="20">
        <v>100000</v>
      </c>
      <c r="L34" s="20">
        <v>100</v>
      </c>
      <c r="M34" s="20">
        <f t="shared" si="5"/>
        <v>500</v>
      </c>
      <c r="N34" s="10">
        <f t="shared" si="6"/>
        <v>0.5</v>
      </c>
    </row>
    <row r="35" spans="2:14" x14ac:dyDescent="0.2">
      <c r="B35" s="18" t="s">
        <v>653</v>
      </c>
    </row>
    <row r="36" spans="2:14" x14ac:dyDescent="0.2">
      <c r="B36" s="18" t="s">
        <v>120</v>
      </c>
      <c r="I36" t="s">
        <v>674</v>
      </c>
      <c r="J36" s="20">
        <v>10000</v>
      </c>
    </row>
    <row r="37" spans="2:14" x14ac:dyDescent="0.2">
      <c r="B37" s="18" t="s">
        <v>654</v>
      </c>
      <c r="J37" s="20">
        <v>5000</v>
      </c>
    </row>
    <row r="38" spans="2:14" x14ac:dyDescent="0.2">
      <c r="B38" s="18" t="s">
        <v>111</v>
      </c>
    </row>
    <row r="39" spans="2:14" x14ac:dyDescent="0.2">
      <c r="B39" s="18"/>
    </row>
    <row r="40" spans="2:14" x14ac:dyDescent="0.2">
      <c r="B40" s="18"/>
    </row>
    <row r="41" spans="2:14" x14ac:dyDescent="0.2">
      <c r="B41" s="18"/>
    </row>
    <row r="42" spans="2:14" x14ac:dyDescent="0.2">
      <c r="B42" s="18"/>
    </row>
    <row r="43" spans="2:14" x14ac:dyDescent="0.2">
      <c r="B43" s="18"/>
    </row>
    <row r="44" spans="2:14" x14ac:dyDescent="0.2">
      <c r="B44" s="18"/>
    </row>
    <row r="45" spans="2:14" x14ac:dyDescent="0.2">
      <c r="B45" s="18"/>
    </row>
    <row r="46" spans="2:14" x14ac:dyDescent="0.2">
      <c r="B46" s="18"/>
    </row>
    <row r="47" spans="2:14" x14ac:dyDescent="0.2">
      <c r="B47" s="18"/>
    </row>
    <row r="48" spans="2:14" x14ac:dyDescent="0.2">
      <c r="B48" s="18"/>
    </row>
    <row r="56" spans="1:9" x14ac:dyDescent="0.2">
      <c r="H56" t="s">
        <v>1954</v>
      </c>
      <c r="I56" t="s">
        <v>1953</v>
      </c>
    </row>
    <row r="57" spans="1:9" x14ac:dyDescent="0.2">
      <c r="A57" t="s">
        <v>1950</v>
      </c>
      <c r="B57" t="s">
        <v>1951</v>
      </c>
      <c r="H57" s="14" t="s">
        <v>31</v>
      </c>
      <c r="I57" s="6" t="s">
        <v>31</v>
      </c>
    </row>
    <row r="58" spans="1:9" x14ac:dyDescent="0.2">
      <c r="A58" t="s">
        <v>1949</v>
      </c>
      <c r="B58" t="s">
        <v>1952</v>
      </c>
      <c r="H58" s="15" t="s">
        <v>64</v>
      </c>
      <c r="I58" s="6" t="s">
        <v>64</v>
      </c>
    </row>
    <row r="59" spans="1:9" x14ac:dyDescent="0.2">
      <c r="A59" s="6" t="s">
        <v>31</v>
      </c>
      <c r="B59" s="29" t="s">
        <v>31</v>
      </c>
      <c r="C59" s="33"/>
      <c r="D59" s="31" t="s">
        <v>1939</v>
      </c>
      <c r="H59" s="13" t="s">
        <v>116</v>
      </c>
      <c r="I59" t="s">
        <v>116</v>
      </c>
    </row>
    <row r="60" spans="1:9" x14ac:dyDescent="0.2">
      <c r="A60" s="6" t="s">
        <v>64</v>
      </c>
      <c r="B60" s="15" t="s">
        <v>64</v>
      </c>
      <c r="C60" s="33"/>
      <c r="D60" s="31" t="s">
        <v>1940</v>
      </c>
      <c r="H60" s="15" t="s">
        <v>117</v>
      </c>
      <c r="I60" t="s">
        <v>117</v>
      </c>
    </row>
    <row r="61" spans="1:9" x14ac:dyDescent="0.2">
      <c r="A61" t="s">
        <v>116</v>
      </c>
      <c r="B61" s="30" t="s">
        <v>1939</v>
      </c>
      <c r="C61" s="33"/>
      <c r="D61" s="32" t="s">
        <v>648</v>
      </c>
      <c r="E61" t="s">
        <v>1957</v>
      </c>
      <c r="H61" s="13" t="s">
        <v>112</v>
      </c>
      <c r="I61" t="s">
        <v>112</v>
      </c>
    </row>
    <row r="62" spans="1:9" x14ac:dyDescent="0.2">
      <c r="A62" t="s">
        <v>117</v>
      </c>
      <c r="B62" s="30" t="s">
        <v>116</v>
      </c>
      <c r="C62" s="33"/>
      <c r="D62" s="31" t="s">
        <v>1941</v>
      </c>
      <c r="H62" s="16" t="s">
        <v>121</v>
      </c>
      <c r="I62" t="s">
        <v>121</v>
      </c>
    </row>
    <row r="63" spans="1:9" x14ac:dyDescent="0.2">
      <c r="A63" t="s">
        <v>112</v>
      </c>
      <c r="B63" s="15" t="s">
        <v>117</v>
      </c>
      <c r="C63" s="33"/>
      <c r="D63" s="15" t="s">
        <v>132</v>
      </c>
      <c r="H63" s="13" t="s">
        <v>647</v>
      </c>
      <c r="I63" t="s">
        <v>647</v>
      </c>
    </row>
    <row r="64" spans="1:9" x14ac:dyDescent="0.2">
      <c r="A64" t="s">
        <v>121</v>
      </c>
      <c r="B64" s="30" t="s">
        <v>112</v>
      </c>
      <c r="C64" s="33"/>
      <c r="D64" s="31" t="s">
        <v>1942</v>
      </c>
      <c r="H64" s="13" t="s">
        <v>113</v>
      </c>
      <c r="I64" t="s">
        <v>113</v>
      </c>
    </row>
    <row r="65" spans="1:11" x14ac:dyDescent="0.2">
      <c r="A65" t="s">
        <v>647</v>
      </c>
      <c r="B65" s="16" t="s">
        <v>121</v>
      </c>
      <c r="C65" s="33"/>
      <c r="D65" s="31" t="s">
        <v>1943</v>
      </c>
      <c r="H65" s="17" t="s">
        <v>126</v>
      </c>
      <c r="I65" t="s">
        <v>126</v>
      </c>
    </row>
    <row r="66" spans="1:11" x14ac:dyDescent="0.2">
      <c r="A66" t="s">
        <v>113</v>
      </c>
      <c r="B66" s="30" t="s">
        <v>647</v>
      </c>
      <c r="C66" s="33"/>
      <c r="D66" s="31" t="s">
        <v>1944</v>
      </c>
      <c r="H66" s="13" t="s">
        <v>124</v>
      </c>
      <c r="I66" t="s">
        <v>124</v>
      </c>
    </row>
    <row r="67" spans="1:11" x14ac:dyDescent="0.2">
      <c r="A67" t="s">
        <v>126</v>
      </c>
      <c r="B67" s="30" t="s">
        <v>113</v>
      </c>
      <c r="C67" s="33"/>
      <c r="D67" s="31" t="s">
        <v>1945</v>
      </c>
      <c r="H67" s="17" t="s">
        <v>130</v>
      </c>
      <c r="I67" t="s">
        <v>130</v>
      </c>
    </row>
    <row r="68" spans="1:11" x14ac:dyDescent="0.2">
      <c r="A68" t="s">
        <v>124</v>
      </c>
      <c r="B68" s="17" t="s">
        <v>126</v>
      </c>
      <c r="C68" s="33"/>
      <c r="D68" s="31" t="s">
        <v>1946</v>
      </c>
      <c r="H68" s="18" t="s">
        <v>122</v>
      </c>
      <c r="I68" t="s">
        <v>122</v>
      </c>
    </row>
    <row r="69" spans="1:11" x14ac:dyDescent="0.2">
      <c r="A69" t="s">
        <v>130</v>
      </c>
      <c r="B69" s="30" t="s">
        <v>124</v>
      </c>
      <c r="D69" s="31" t="s">
        <v>1947</v>
      </c>
      <c r="H69" s="13" t="s">
        <v>114</v>
      </c>
      <c r="I69" t="s">
        <v>114</v>
      </c>
    </row>
    <row r="70" spans="1:11" x14ac:dyDescent="0.2">
      <c r="A70" t="s">
        <v>122</v>
      </c>
      <c r="B70" s="30" t="s">
        <v>1940</v>
      </c>
      <c r="D70" s="31" t="s">
        <v>1948</v>
      </c>
      <c r="H70" s="13" t="s">
        <v>106</v>
      </c>
      <c r="I70" t="s">
        <v>106</v>
      </c>
    </row>
    <row r="71" spans="1:11" x14ac:dyDescent="0.2">
      <c r="A71" t="s">
        <v>114</v>
      </c>
      <c r="B71" s="17" t="s">
        <v>130</v>
      </c>
      <c r="H71" s="13" t="s">
        <v>648</v>
      </c>
      <c r="I71" t="s">
        <v>139</v>
      </c>
      <c r="J71" t="s">
        <v>1956</v>
      </c>
    </row>
    <row r="72" spans="1:11" x14ac:dyDescent="0.2">
      <c r="A72" t="s">
        <v>106</v>
      </c>
      <c r="B72" s="18" t="s">
        <v>122</v>
      </c>
      <c r="H72" s="18" t="s">
        <v>127</v>
      </c>
      <c r="I72" t="s">
        <v>127</v>
      </c>
    </row>
    <row r="73" spans="1:11" x14ac:dyDescent="0.2">
      <c r="A73" t="s">
        <v>139</v>
      </c>
      <c r="B73" s="13" t="s">
        <v>114</v>
      </c>
      <c r="H73" s="17" t="s">
        <v>129</v>
      </c>
      <c r="I73" t="s">
        <v>129</v>
      </c>
    </row>
    <row r="74" spans="1:11" x14ac:dyDescent="0.2">
      <c r="A74" t="s">
        <v>127</v>
      </c>
      <c r="B74" s="13" t="s">
        <v>106</v>
      </c>
      <c r="H74" s="13" t="s">
        <v>131</v>
      </c>
      <c r="I74" t="s">
        <v>131</v>
      </c>
    </row>
    <row r="75" spans="1:11" x14ac:dyDescent="0.2">
      <c r="A75" t="s">
        <v>129</v>
      </c>
      <c r="B75" s="13" t="s">
        <v>648</v>
      </c>
      <c r="H75" s="13" t="s">
        <v>649</v>
      </c>
      <c r="I75" t="s">
        <v>118</v>
      </c>
    </row>
    <row r="76" spans="1:11" x14ac:dyDescent="0.2">
      <c r="A76" t="s">
        <v>131</v>
      </c>
      <c r="B76" s="18" t="s">
        <v>127</v>
      </c>
      <c r="H76" s="13" t="s">
        <v>118</v>
      </c>
      <c r="I76" t="s">
        <v>649</v>
      </c>
    </row>
    <row r="77" spans="1:11" x14ac:dyDescent="0.2">
      <c r="A77" t="s">
        <v>118</v>
      </c>
      <c r="B77" s="17" t="s">
        <v>129</v>
      </c>
      <c r="H77" s="28" t="s">
        <v>132</v>
      </c>
      <c r="I77" t="s">
        <v>115</v>
      </c>
      <c r="K77" s="9" t="s">
        <v>1955</v>
      </c>
    </row>
    <row r="78" spans="1:11" x14ac:dyDescent="0.2">
      <c r="A78" t="s">
        <v>649</v>
      </c>
      <c r="B78" s="13" t="s">
        <v>131</v>
      </c>
      <c r="H78" s="13" t="s">
        <v>115</v>
      </c>
      <c r="I78" t="s">
        <v>107</v>
      </c>
    </row>
    <row r="79" spans="1:11" x14ac:dyDescent="0.2">
      <c r="A79" t="s">
        <v>115</v>
      </c>
      <c r="B79" s="13" t="s">
        <v>649</v>
      </c>
      <c r="H79" s="13" t="s">
        <v>107</v>
      </c>
      <c r="I79" s="12" t="s">
        <v>128</v>
      </c>
    </row>
    <row r="80" spans="1:11" x14ac:dyDescent="0.2">
      <c r="A80" t="s">
        <v>107</v>
      </c>
      <c r="B80" s="13" t="s">
        <v>1941</v>
      </c>
      <c r="H80" s="16" t="s">
        <v>128</v>
      </c>
      <c r="I80" t="s">
        <v>108</v>
      </c>
    </row>
    <row r="81" spans="1:9" x14ac:dyDescent="0.2">
      <c r="A81" s="12" t="s">
        <v>128</v>
      </c>
      <c r="B81" s="13" t="s">
        <v>118</v>
      </c>
      <c r="H81" s="13" t="s">
        <v>108</v>
      </c>
      <c r="I81" t="s">
        <v>123</v>
      </c>
    </row>
    <row r="82" spans="1:9" x14ac:dyDescent="0.2">
      <c r="A82" t="s">
        <v>108</v>
      </c>
      <c r="B82" s="15" t="s">
        <v>132</v>
      </c>
      <c r="H82" s="15" t="s">
        <v>123</v>
      </c>
      <c r="I82" t="s">
        <v>125</v>
      </c>
    </row>
    <row r="83" spans="1:9" x14ac:dyDescent="0.2">
      <c r="A83" t="s">
        <v>123</v>
      </c>
      <c r="B83" s="13" t="s">
        <v>115</v>
      </c>
      <c r="H83" s="15" t="s">
        <v>125</v>
      </c>
      <c r="I83" t="s">
        <v>119</v>
      </c>
    </row>
    <row r="84" spans="1:9" x14ac:dyDescent="0.2">
      <c r="A84" t="s">
        <v>125</v>
      </c>
      <c r="B84" s="13" t="s">
        <v>107</v>
      </c>
      <c r="H84" s="13" t="s">
        <v>650</v>
      </c>
      <c r="I84" t="s">
        <v>133</v>
      </c>
    </row>
    <row r="85" spans="1:9" x14ac:dyDescent="0.2">
      <c r="A85" t="s">
        <v>119</v>
      </c>
      <c r="B85" s="13" t="s">
        <v>1942</v>
      </c>
      <c r="H85" s="13" t="s">
        <v>119</v>
      </c>
      <c r="I85" t="s">
        <v>650</v>
      </c>
    </row>
    <row r="86" spans="1:9" x14ac:dyDescent="0.2">
      <c r="A86" t="s">
        <v>133</v>
      </c>
      <c r="B86" s="16" t="s">
        <v>128</v>
      </c>
      <c r="H86" s="15" t="s">
        <v>133</v>
      </c>
      <c r="I86" t="s">
        <v>651</v>
      </c>
    </row>
    <row r="87" spans="1:9" x14ac:dyDescent="0.2">
      <c r="A87" t="s">
        <v>650</v>
      </c>
      <c r="B87" s="13" t="s">
        <v>108</v>
      </c>
      <c r="H87" s="13" t="s">
        <v>651</v>
      </c>
      <c r="I87" t="s">
        <v>652</v>
      </c>
    </row>
    <row r="88" spans="1:9" x14ac:dyDescent="0.2">
      <c r="A88" t="s">
        <v>651</v>
      </c>
      <c r="B88" s="15" t="s">
        <v>123</v>
      </c>
      <c r="H88" s="13" t="s">
        <v>652</v>
      </c>
      <c r="I88" t="s">
        <v>109</v>
      </c>
    </row>
    <row r="89" spans="1:9" x14ac:dyDescent="0.2">
      <c r="A89" t="s">
        <v>652</v>
      </c>
      <c r="B89" s="15" t="s">
        <v>125</v>
      </c>
      <c r="H89" s="18" t="s">
        <v>109</v>
      </c>
      <c r="I89" t="s">
        <v>110</v>
      </c>
    </row>
    <row r="90" spans="1:9" x14ac:dyDescent="0.2">
      <c r="A90" t="s">
        <v>109</v>
      </c>
      <c r="B90" s="13" t="s">
        <v>650</v>
      </c>
      <c r="H90" s="18" t="s">
        <v>110</v>
      </c>
      <c r="I90" t="s">
        <v>653</v>
      </c>
    </row>
    <row r="91" spans="1:9" x14ac:dyDescent="0.2">
      <c r="A91" t="s">
        <v>110</v>
      </c>
      <c r="B91" s="13" t="s">
        <v>119</v>
      </c>
      <c r="H91" s="18" t="s">
        <v>653</v>
      </c>
      <c r="I91" t="s">
        <v>120</v>
      </c>
    </row>
    <row r="92" spans="1:9" x14ac:dyDescent="0.2">
      <c r="A92" t="s">
        <v>653</v>
      </c>
      <c r="B92" s="15" t="s">
        <v>133</v>
      </c>
      <c r="H92" s="18" t="s">
        <v>120</v>
      </c>
      <c r="I92" t="s">
        <v>654</v>
      </c>
    </row>
    <row r="93" spans="1:9" x14ac:dyDescent="0.2">
      <c r="A93" t="s">
        <v>120</v>
      </c>
      <c r="B93" s="13" t="s">
        <v>651</v>
      </c>
      <c r="H93" s="18" t="s">
        <v>654</v>
      </c>
      <c r="I93" t="s">
        <v>111</v>
      </c>
    </row>
    <row r="94" spans="1:9" x14ac:dyDescent="0.2">
      <c r="A94" t="s">
        <v>654</v>
      </c>
      <c r="B94" s="13" t="s">
        <v>652</v>
      </c>
      <c r="H94" s="27" t="s">
        <v>111</v>
      </c>
    </row>
    <row r="95" spans="1:9" x14ac:dyDescent="0.2">
      <c r="A95" t="s">
        <v>111</v>
      </c>
      <c r="B95" s="13" t="s">
        <v>1943</v>
      </c>
    </row>
    <row r="96" spans="1:9" x14ac:dyDescent="0.2">
      <c r="B96" s="18" t="s">
        <v>1944</v>
      </c>
    </row>
    <row r="97" spans="2:2" x14ac:dyDescent="0.2">
      <c r="B97" s="18" t="s">
        <v>109</v>
      </c>
    </row>
    <row r="98" spans="2:2" x14ac:dyDescent="0.2">
      <c r="B98" s="18" t="s">
        <v>110</v>
      </c>
    </row>
    <row r="99" spans="2:2" x14ac:dyDescent="0.2">
      <c r="B99" s="18" t="s">
        <v>653</v>
      </c>
    </row>
    <row r="100" spans="2:2" x14ac:dyDescent="0.2">
      <c r="B100" s="18" t="s">
        <v>120</v>
      </c>
    </row>
    <row r="101" spans="2:2" x14ac:dyDescent="0.2">
      <c r="B101" s="18" t="s">
        <v>1945</v>
      </c>
    </row>
    <row r="102" spans="2:2" x14ac:dyDescent="0.2">
      <c r="B102" s="18" t="s">
        <v>654</v>
      </c>
    </row>
    <row r="103" spans="2:2" x14ac:dyDescent="0.2">
      <c r="B103" s="18" t="s">
        <v>1946</v>
      </c>
    </row>
    <row r="104" spans="2:2" x14ac:dyDescent="0.2">
      <c r="B104" s="18" t="s">
        <v>1947</v>
      </c>
    </row>
    <row r="105" spans="2:2" x14ac:dyDescent="0.2">
      <c r="B105" s="18" t="s">
        <v>1948</v>
      </c>
    </row>
    <row r="106" spans="2:2" x14ac:dyDescent="0.2">
      <c r="B106" s="18" t="s">
        <v>111</v>
      </c>
    </row>
  </sheetData>
  <phoneticPr fontId="8" type="noConversion"/>
  <conditionalFormatting sqref="A60">
    <cfRule type="duplicateValues" dxfId="310" priority="109"/>
    <cfRule type="duplicateValues" dxfId="309" priority="111"/>
    <cfRule type="duplicateValues" dxfId="308" priority="110"/>
  </conditionalFormatting>
  <conditionalFormatting sqref="A62">
    <cfRule type="duplicateValues" dxfId="307" priority="106"/>
    <cfRule type="duplicateValues" dxfId="306" priority="107"/>
    <cfRule type="duplicateValues" dxfId="305" priority="108"/>
  </conditionalFormatting>
  <conditionalFormatting sqref="A65">
    <cfRule type="duplicateValues" dxfId="304" priority="90"/>
  </conditionalFormatting>
  <conditionalFormatting sqref="A67">
    <cfRule type="duplicateValues" dxfId="303" priority="105"/>
  </conditionalFormatting>
  <conditionalFormatting sqref="A69">
    <cfRule type="duplicateValues" dxfId="302" priority="104"/>
  </conditionalFormatting>
  <conditionalFormatting sqref="A75">
    <cfRule type="duplicateValues" dxfId="301" priority="103"/>
  </conditionalFormatting>
  <conditionalFormatting sqref="A78">
    <cfRule type="duplicateValues" dxfId="300" priority="89"/>
  </conditionalFormatting>
  <conditionalFormatting sqref="A81">
    <cfRule type="duplicateValues" dxfId="299" priority="102"/>
    <cfRule type="duplicateValues" dxfId="298" priority="101"/>
    <cfRule type="duplicateValues" dxfId="297" priority="100"/>
  </conditionalFormatting>
  <conditionalFormatting sqref="A83">
    <cfRule type="duplicateValues" dxfId="296" priority="99"/>
    <cfRule type="duplicateValues" dxfId="295" priority="98"/>
    <cfRule type="duplicateValues" dxfId="294" priority="97"/>
  </conditionalFormatting>
  <conditionalFormatting sqref="A84">
    <cfRule type="duplicateValues" dxfId="293" priority="96"/>
    <cfRule type="duplicateValues" dxfId="292" priority="95"/>
    <cfRule type="duplicateValues" dxfId="291" priority="94"/>
  </conditionalFormatting>
  <conditionalFormatting sqref="A86">
    <cfRule type="duplicateValues" dxfId="290" priority="93"/>
    <cfRule type="duplicateValues" dxfId="289" priority="92"/>
    <cfRule type="duplicateValues" dxfId="288" priority="91"/>
  </conditionalFormatting>
  <conditionalFormatting sqref="A1:B58 A107:B1048576 A96:A106">
    <cfRule type="duplicateValues" dxfId="287" priority="123"/>
  </conditionalFormatting>
  <conditionalFormatting sqref="A58:B106">
    <cfRule type="duplicateValues" dxfId="286" priority="61"/>
  </conditionalFormatting>
  <conditionalFormatting sqref="B2">
    <cfRule type="duplicateValues" dxfId="285" priority="150"/>
    <cfRule type="duplicateValues" dxfId="284" priority="149"/>
    <cfRule type="duplicateValues" dxfId="283" priority="148"/>
  </conditionalFormatting>
  <conditionalFormatting sqref="B4">
    <cfRule type="duplicateValues" dxfId="282" priority="146"/>
    <cfRule type="duplicateValues" dxfId="281" priority="145"/>
    <cfRule type="duplicateValues" dxfId="280" priority="147"/>
  </conditionalFormatting>
  <conditionalFormatting sqref="B6">
    <cfRule type="duplicateValues" dxfId="279" priority="143"/>
    <cfRule type="duplicateValues" dxfId="278" priority="144"/>
    <cfRule type="duplicateValues" dxfId="277" priority="142"/>
  </conditionalFormatting>
  <conditionalFormatting sqref="B9">
    <cfRule type="duplicateValues" dxfId="276" priority="141"/>
  </conditionalFormatting>
  <conditionalFormatting sqref="B11">
    <cfRule type="duplicateValues" dxfId="275" priority="140"/>
  </conditionalFormatting>
  <conditionalFormatting sqref="B17">
    <cfRule type="duplicateValues" dxfId="274" priority="139"/>
  </conditionalFormatting>
  <conditionalFormatting sqref="B21">
    <cfRule type="duplicateValues" dxfId="273" priority="138"/>
    <cfRule type="duplicateValues" dxfId="272" priority="136"/>
    <cfRule type="duplicateValues" dxfId="271" priority="137"/>
  </conditionalFormatting>
  <conditionalFormatting sqref="B24">
    <cfRule type="duplicateValues" dxfId="270" priority="135"/>
    <cfRule type="duplicateValues" dxfId="269" priority="134"/>
    <cfRule type="duplicateValues" dxfId="268" priority="133"/>
  </conditionalFormatting>
  <conditionalFormatting sqref="B26">
    <cfRule type="duplicateValues" dxfId="267" priority="130"/>
    <cfRule type="duplicateValues" dxfId="266" priority="132"/>
    <cfRule type="duplicateValues" dxfId="265" priority="131"/>
  </conditionalFormatting>
  <conditionalFormatting sqref="B27">
    <cfRule type="duplicateValues" dxfId="264" priority="128"/>
    <cfRule type="duplicateValues" dxfId="263" priority="127"/>
    <cfRule type="duplicateValues" dxfId="262" priority="129"/>
  </conditionalFormatting>
  <conditionalFormatting sqref="B30">
    <cfRule type="duplicateValues" dxfId="261" priority="124"/>
    <cfRule type="duplicateValues" dxfId="260" priority="125"/>
    <cfRule type="duplicateValues" dxfId="259" priority="126"/>
  </conditionalFormatting>
  <conditionalFormatting sqref="B60">
    <cfRule type="duplicateValues" dxfId="258" priority="87"/>
    <cfRule type="duplicateValues" dxfId="257" priority="86"/>
    <cfRule type="duplicateValues" dxfId="256" priority="88"/>
  </conditionalFormatting>
  <conditionalFormatting sqref="B63">
    <cfRule type="duplicateValues" dxfId="255" priority="84"/>
    <cfRule type="duplicateValues" dxfId="254" priority="83"/>
    <cfRule type="duplicateValues" dxfId="253" priority="85"/>
  </conditionalFormatting>
  <conditionalFormatting sqref="B65">
    <cfRule type="duplicateValues" dxfId="252" priority="81"/>
    <cfRule type="duplicateValues" dxfId="251" priority="80"/>
    <cfRule type="duplicateValues" dxfId="250" priority="82"/>
  </conditionalFormatting>
  <conditionalFormatting sqref="B68">
    <cfRule type="duplicateValues" dxfId="249" priority="79"/>
  </conditionalFormatting>
  <conditionalFormatting sqref="B71">
    <cfRule type="duplicateValues" dxfId="248" priority="78"/>
  </conditionalFormatting>
  <conditionalFormatting sqref="B77">
    <cfRule type="duplicateValues" dxfId="247" priority="77"/>
  </conditionalFormatting>
  <conditionalFormatting sqref="B82">
    <cfRule type="duplicateValues" dxfId="246" priority="76"/>
    <cfRule type="duplicateValues" dxfId="245" priority="74"/>
    <cfRule type="duplicateValues" dxfId="244" priority="75"/>
  </conditionalFormatting>
  <conditionalFormatting sqref="B86">
    <cfRule type="duplicateValues" dxfId="243" priority="73"/>
    <cfRule type="duplicateValues" dxfId="242" priority="71"/>
    <cfRule type="duplicateValues" dxfId="241" priority="72"/>
  </conditionalFormatting>
  <conditionalFormatting sqref="B88">
    <cfRule type="duplicateValues" dxfId="240" priority="69"/>
    <cfRule type="duplicateValues" dxfId="239" priority="68"/>
    <cfRule type="duplicateValues" dxfId="238" priority="70"/>
  </conditionalFormatting>
  <conditionalFormatting sqref="B89">
    <cfRule type="duplicateValues" dxfId="237" priority="66"/>
    <cfRule type="duplicateValues" dxfId="236" priority="67"/>
    <cfRule type="duplicateValues" dxfId="235" priority="65"/>
  </conditionalFormatting>
  <conditionalFormatting sqref="B92">
    <cfRule type="duplicateValues" dxfId="234" priority="64"/>
    <cfRule type="duplicateValues" dxfId="233" priority="63"/>
    <cfRule type="duplicateValues" dxfId="232" priority="62"/>
  </conditionalFormatting>
  <conditionalFormatting sqref="D2">
    <cfRule type="duplicateValues" dxfId="231" priority="122"/>
  </conditionalFormatting>
  <conditionalFormatting sqref="D3">
    <cfRule type="duplicateValues" dxfId="230" priority="121"/>
  </conditionalFormatting>
  <conditionalFormatting sqref="D4">
    <cfRule type="duplicateValues" dxfId="229" priority="120"/>
  </conditionalFormatting>
  <conditionalFormatting sqref="D5">
    <cfRule type="duplicateValues" dxfId="228" priority="116"/>
    <cfRule type="duplicateValues" dxfId="227" priority="118"/>
    <cfRule type="duplicateValues" dxfId="226" priority="117"/>
    <cfRule type="duplicateValues" dxfId="225" priority="119"/>
  </conditionalFormatting>
  <conditionalFormatting sqref="D6">
    <cfRule type="duplicateValues" dxfId="224" priority="115"/>
  </conditionalFormatting>
  <conditionalFormatting sqref="D7:D8">
    <cfRule type="duplicateValues" dxfId="223" priority="114"/>
  </conditionalFormatting>
  <conditionalFormatting sqref="D9">
    <cfRule type="duplicateValues" dxfId="222" priority="113"/>
  </conditionalFormatting>
  <conditionalFormatting sqref="D10">
    <cfRule type="duplicateValues" dxfId="221" priority="112"/>
  </conditionalFormatting>
  <conditionalFormatting sqref="D59">
    <cfRule type="duplicateValues" dxfId="220" priority="60"/>
  </conditionalFormatting>
  <conditionalFormatting sqref="D60">
    <cfRule type="duplicateValues" dxfId="219" priority="59"/>
  </conditionalFormatting>
  <conditionalFormatting sqref="D61">
    <cfRule type="duplicateValues" dxfId="218" priority="58"/>
  </conditionalFormatting>
  <conditionalFormatting sqref="D62">
    <cfRule type="duplicateValues" dxfId="217" priority="57"/>
  </conditionalFormatting>
  <conditionalFormatting sqref="D63">
    <cfRule type="duplicateValues" dxfId="216" priority="56"/>
    <cfRule type="duplicateValues" dxfId="215" priority="54"/>
    <cfRule type="duplicateValues" dxfId="214" priority="55"/>
  </conditionalFormatting>
  <conditionalFormatting sqref="D63:D70">
    <cfRule type="duplicateValues" dxfId="213" priority="53"/>
  </conditionalFormatting>
  <conditionalFormatting sqref="H58">
    <cfRule type="duplicateValues" dxfId="212" priority="51"/>
    <cfRule type="duplicateValues" dxfId="211" priority="52"/>
    <cfRule type="duplicateValues" dxfId="210" priority="50"/>
  </conditionalFormatting>
  <conditionalFormatting sqref="H60">
    <cfRule type="duplicateValues" dxfId="209" priority="49"/>
    <cfRule type="duplicateValues" dxfId="208" priority="47"/>
    <cfRule type="duplicateValues" dxfId="207" priority="48"/>
  </conditionalFormatting>
  <conditionalFormatting sqref="H62">
    <cfRule type="duplicateValues" dxfId="206" priority="45"/>
    <cfRule type="duplicateValues" dxfId="205" priority="46"/>
    <cfRule type="duplicateValues" dxfId="204" priority="44"/>
  </conditionalFormatting>
  <conditionalFormatting sqref="H65">
    <cfRule type="duplicateValues" dxfId="203" priority="43"/>
  </conditionalFormatting>
  <conditionalFormatting sqref="H67">
    <cfRule type="duplicateValues" dxfId="202" priority="42"/>
  </conditionalFormatting>
  <conditionalFormatting sqref="H73">
    <cfRule type="duplicateValues" dxfId="201" priority="41"/>
  </conditionalFormatting>
  <conditionalFormatting sqref="H77">
    <cfRule type="duplicateValues" dxfId="200" priority="40"/>
    <cfRule type="duplicateValues" dxfId="199" priority="38"/>
    <cfRule type="duplicateValues" dxfId="198" priority="39"/>
  </conditionalFormatting>
  <conditionalFormatting sqref="H80">
    <cfRule type="duplicateValues" dxfId="197" priority="35"/>
    <cfRule type="duplicateValues" dxfId="196" priority="36"/>
    <cfRule type="duplicateValues" dxfId="195" priority="37"/>
  </conditionalFormatting>
  <conditionalFormatting sqref="H82">
    <cfRule type="duplicateValues" dxfId="194" priority="32"/>
    <cfRule type="duplicateValues" dxfId="193" priority="34"/>
    <cfRule type="duplicateValues" dxfId="192" priority="33"/>
  </conditionalFormatting>
  <conditionalFormatting sqref="H83">
    <cfRule type="duplicateValues" dxfId="191" priority="29"/>
    <cfRule type="duplicateValues" dxfId="190" priority="31"/>
    <cfRule type="duplicateValues" dxfId="189" priority="30"/>
  </conditionalFormatting>
  <conditionalFormatting sqref="H86">
    <cfRule type="duplicateValues" dxfId="188" priority="28"/>
    <cfRule type="duplicateValues" dxfId="187" priority="27"/>
    <cfRule type="duplicateValues" dxfId="186" priority="26"/>
  </conditionalFormatting>
  <conditionalFormatting sqref="H57:I94">
    <cfRule type="duplicateValues" dxfId="185" priority="1"/>
  </conditionalFormatting>
  <conditionalFormatting sqref="I57:I93">
    <cfRule type="duplicateValues" dxfId="184" priority="2"/>
  </conditionalFormatting>
  <conditionalFormatting sqref="I58">
    <cfRule type="duplicateValues" dxfId="183" priority="23"/>
    <cfRule type="duplicateValues" dxfId="182" priority="25"/>
    <cfRule type="duplicateValues" dxfId="181" priority="24"/>
  </conditionalFormatting>
  <conditionalFormatting sqref="I60">
    <cfRule type="duplicateValues" dxfId="180" priority="22"/>
    <cfRule type="duplicateValues" dxfId="179" priority="20"/>
    <cfRule type="duplicateValues" dxfId="178" priority="21"/>
  </conditionalFormatting>
  <conditionalFormatting sqref="I63">
    <cfRule type="duplicateValues" dxfId="177" priority="4"/>
  </conditionalFormatting>
  <conditionalFormatting sqref="I65">
    <cfRule type="duplicateValues" dxfId="176" priority="19"/>
  </conditionalFormatting>
  <conditionalFormatting sqref="I67">
    <cfRule type="duplicateValues" dxfId="175" priority="18"/>
  </conditionalFormatting>
  <conditionalFormatting sqref="I73">
    <cfRule type="duplicateValues" dxfId="174" priority="17"/>
  </conditionalFormatting>
  <conditionalFormatting sqref="I76">
    <cfRule type="duplicateValues" dxfId="173" priority="3"/>
  </conditionalFormatting>
  <conditionalFormatting sqref="I79">
    <cfRule type="duplicateValues" dxfId="172" priority="16"/>
    <cfRule type="duplicateValues" dxfId="171" priority="14"/>
    <cfRule type="duplicateValues" dxfId="170" priority="15"/>
  </conditionalFormatting>
  <conditionalFormatting sqref="I81">
    <cfRule type="duplicateValues" dxfId="169" priority="12"/>
    <cfRule type="duplicateValues" dxfId="168" priority="13"/>
    <cfRule type="duplicateValues" dxfId="167" priority="11"/>
  </conditionalFormatting>
  <conditionalFormatting sqref="I82">
    <cfRule type="duplicateValues" dxfId="166" priority="10"/>
    <cfRule type="duplicateValues" dxfId="165" priority="9"/>
    <cfRule type="duplicateValues" dxfId="164" priority="8"/>
  </conditionalFormatting>
  <conditionalFormatting sqref="I84">
    <cfRule type="duplicateValues" dxfId="163" priority="5"/>
    <cfRule type="duplicateValues" dxfId="162" priority="6"/>
    <cfRule type="duplicateValues" dxfId="161" priority="7"/>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32FC8-86B2-44DD-9BFB-D43E947067E5}">
  <sheetPr codeName="Sheet10"/>
  <dimension ref="B1:N110"/>
  <sheetViews>
    <sheetView zoomScale="80" zoomScaleNormal="80" workbookViewId="0">
      <selection activeCell="M49" sqref="M49"/>
    </sheetView>
  </sheetViews>
  <sheetFormatPr baseColWidth="10" defaultColWidth="8.6640625" defaultRowHeight="15" x14ac:dyDescent="0.2"/>
  <cols>
    <col min="2" max="2" width="14.1640625" bestFit="1" customWidth="1"/>
    <col min="3" max="3" width="25.33203125" bestFit="1" customWidth="1"/>
    <col min="4" max="4" width="12" bestFit="1" customWidth="1"/>
    <col min="5" max="6" width="11.5" bestFit="1" customWidth="1"/>
    <col min="7" max="7" width="14.1640625" bestFit="1" customWidth="1"/>
    <col min="8" max="8" width="31.6640625" bestFit="1" customWidth="1"/>
    <col min="9" max="9" width="29.33203125" bestFit="1" customWidth="1"/>
    <col min="10" max="10" width="9.83203125" bestFit="1" customWidth="1"/>
    <col min="11" max="11" width="11.6640625" bestFit="1" customWidth="1"/>
    <col min="13" max="13" width="34.33203125" bestFit="1" customWidth="1"/>
    <col min="14" max="14" width="16.5" bestFit="1" customWidth="1"/>
    <col min="15" max="15" width="20.5" customWidth="1"/>
  </cols>
  <sheetData>
    <row r="1" spans="2:14" ht="24" x14ac:dyDescent="0.3">
      <c r="B1" s="73" t="s">
        <v>14614</v>
      </c>
      <c r="C1" s="8"/>
      <c r="M1" s="61" t="s">
        <v>3565</v>
      </c>
    </row>
    <row r="2" spans="2:14" x14ac:dyDescent="0.2">
      <c r="M2" s="59" t="s">
        <v>3498</v>
      </c>
      <c r="N2" t="s">
        <v>9</v>
      </c>
    </row>
    <row r="3" spans="2:14" ht="19" x14ac:dyDescent="0.25">
      <c r="B3" s="61" t="s">
        <v>2802</v>
      </c>
      <c r="C3" s="61"/>
      <c r="D3" s="61"/>
      <c r="G3" s="61" t="s">
        <v>2804</v>
      </c>
      <c r="H3" s="61"/>
    </row>
    <row r="4" spans="2:14" x14ac:dyDescent="0.2">
      <c r="B4" s="59" t="s">
        <v>1</v>
      </c>
      <c r="C4" t="s">
        <v>2801</v>
      </c>
      <c r="G4" s="59" t="s">
        <v>2800</v>
      </c>
      <c r="H4" t="s">
        <v>15501</v>
      </c>
      <c r="I4" t="s">
        <v>15500</v>
      </c>
      <c r="M4" s="59" t="s">
        <v>2800</v>
      </c>
      <c r="N4" t="s">
        <v>3503</v>
      </c>
    </row>
    <row r="5" spans="2:14" x14ac:dyDescent="0.2">
      <c r="B5" t="s">
        <v>20</v>
      </c>
      <c r="C5">
        <v>3</v>
      </c>
      <c r="G5" s="6" t="s">
        <v>19</v>
      </c>
      <c r="H5">
        <v>5726.81</v>
      </c>
      <c r="I5">
        <v>4222.9182630000005</v>
      </c>
      <c r="M5" s="6" t="s">
        <v>3231</v>
      </c>
      <c r="N5">
        <v>61</v>
      </c>
    </row>
    <row r="6" spans="2:14" x14ac:dyDescent="0.2">
      <c r="B6" t="s">
        <v>22</v>
      </c>
      <c r="C6">
        <v>5</v>
      </c>
      <c r="G6" s="6" t="s">
        <v>21</v>
      </c>
      <c r="H6">
        <v>4166.4579999999996</v>
      </c>
      <c r="I6">
        <v>3639.2675134984997</v>
      </c>
      <c r="M6" s="74" t="s">
        <v>3284</v>
      </c>
      <c r="N6">
        <v>1</v>
      </c>
    </row>
    <row r="7" spans="2:14" x14ac:dyDescent="0.2">
      <c r="B7" t="s">
        <v>24</v>
      </c>
      <c r="C7">
        <v>6</v>
      </c>
      <c r="G7" s="6" t="s">
        <v>24</v>
      </c>
      <c r="H7">
        <v>1528.25</v>
      </c>
      <c r="I7">
        <v>1424</v>
      </c>
      <c r="M7" s="74" t="s">
        <v>14399</v>
      </c>
      <c r="N7">
        <v>1</v>
      </c>
    </row>
    <row r="8" spans="2:14" x14ac:dyDescent="0.2">
      <c r="B8" t="s">
        <v>23</v>
      </c>
      <c r="C8">
        <v>11</v>
      </c>
      <c r="G8" s="6" t="s">
        <v>23</v>
      </c>
      <c r="H8">
        <v>1072.81</v>
      </c>
      <c r="I8">
        <v>810.88737000000003</v>
      </c>
      <c r="M8" s="74" t="s">
        <v>41</v>
      </c>
      <c r="N8">
        <v>1</v>
      </c>
    </row>
    <row r="9" spans="2:14" x14ac:dyDescent="0.2">
      <c r="B9" t="s">
        <v>21</v>
      </c>
      <c r="C9">
        <v>19</v>
      </c>
      <c r="G9" s="6" t="s">
        <v>22</v>
      </c>
      <c r="H9">
        <v>385.45</v>
      </c>
      <c r="I9">
        <v>273.73</v>
      </c>
      <c r="M9" s="74" t="s">
        <v>3490</v>
      </c>
      <c r="N9">
        <v>1</v>
      </c>
    </row>
    <row r="10" spans="2:14" x14ac:dyDescent="0.2">
      <c r="B10" t="s">
        <v>19</v>
      </c>
      <c r="C10">
        <v>44</v>
      </c>
      <c r="G10" s="6" t="s">
        <v>20</v>
      </c>
      <c r="H10">
        <v>343.85</v>
      </c>
      <c r="I10">
        <v>81</v>
      </c>
      <c r="M10" s="74" t="s">
        <v>40</v>
      </c>
      <c r="N10">
        <v>2</v>
      </c>
    </row>
    <row r="11" spans="2:14" x14ac:dyDescent="0.2">
      <c r="B11" t="s">
        <v>2799</v>
      </c>
      <c r="C11">
        <v>88</v>
      </c>
      <c r="G11" s="6" t="s">
        <v>2799</v>
      </c>
      <c r="H11">
        <v>13223.628000000001</v>
      </c>
      <c r="I11">
        <v>10451.803146498498</v>
      </c>
      <c r="M11" s="74" t="s">
        <v>14538</v>
      </c>
      <c r="N11">
        <v>2</v>
      </c>
    </row>
    <row r="12" spans="2:14" x14ac:dyDescent="0.2">
      <c r="M12" s="74" t="s">
        <v>3269</v>
      </c>
      <c r="N12">
        <v>4</v>
      </c>
    </row>
    <row r="13" spans="2:14" x14ac:dyDescent="0.2">
      <c r="M13" s="74" t="s">
        <v>3471</v>
      </c>
      <c r="N13">
        <v>4</v>
      </c>
    </row>
    <row r="14" spans="2:14" x14ac:dyDescent="0.2">
      <c r="M14" s="74" t="s">
        <v>3260</v>
      </c>
      <c r="N14">
        <v>6</v>
      </c>
    </row>
    <row r="15" spans="2:14" x14ac:dyDescent="0.2">
      <c r="M15" s="74" t="s">
        <v>3266</v>
      </c>
      <c r="N15">
        <v>17</v>
      </c>
    </row>
    <row r="16" spans="2:14" x14ac:dyDescent="0.2">
      <c r="M16" s="74" t="s">
        <v>3472</v>
      </c>
      <c r="N16">
        <v>22</v>
      </c>
    </row>
    <row r="17" spans="2:14" x14ac:dyDescent="0.2">
      <c r="M17" s="6" t="s">
        <v>2799</v>
      </c>
      <c r="N17">
        <v>61</v>
      </c>
    </row>
    <row r="22" spans="2:14" ht="19" x14ac:dyDescent="0.25">
      <c r="B22" s="61" t="s">
        <v>3548</v>
      </c>
      <c r="G22" s="61" t="s">
        <v>3549</v>
      </c>
    </row>
    <row r="23" spans="2:14" x14ac:dyDescent="0.2">
      <c r="B23" s="59" t="s">
        <v>2803</v>
      </c>
      <c r="C23" s="59" t="s">
        <v>2</v>
      </c>
    </row>
    <row r="24" spans="2:14" x14ac:dyDescent="0.2">
      <c r="B24" s="59" t="s">
        <v>1</v>
      </c>
      <c r="C24" t="s">
        <v>59</v>
      </c>
      <c r="D24" t="s">
        <v>60</v>
      </c>
      <c r="E24" t="s">
        <v>58</v>
      </c>
      <c r="F24" t="s">
        <v>2799</v>
      </c>
      <c r="G24" s="59" t="s">
        <v>3498</v>
      </c>
      <c r="H24" t="s">
        <v>9</v>
      </c>
    </row>
    <row r="25" spans="2:14" x14ac:dyDescent="0.2">
      <c r="B25" t="s">
        <v>19</v>
      </c>
      <c r="C25">
        <v>26</v>
      </c>
      <c r="D25">
        <v>13</v>
      </c>
      <c r="E25">
        <v>5</v>
      </c>
      <c r="F25">
        <v>44</v>
      </c>
    </row>
    <row r="26" spans="2:14" x14ac:dyDescent="0.2">
      <c r="B26" t="s">
        <v>22</v>
      </c>
      <c r="C26">
        <v>3</v>
      </c>
      <c r="D26">
        <v>1</v>
      </c>
      <c r="E26">
        <v>1</v>
      </c>
      <c r="F26">
        <v>5</v>
      </c>
      <c r="G26" s="59" t="s">
        <v>2800</v>
      </c>
      <c r="H26" t="s">
        <v>3503</v>
      </c>
    </row>
    <row r="27" spans="2:14" x14ac:dyDescent="0.2">
      <c r="B27" t="s">
        <v>20</v>
      </c>
      <c r="C27">
        <v>2</v>
      </c>
      <c r="D27">
        <v>1</v>
      </c>
      <c r="F27">
        <v>3</v>
      </c>
      <c r="G27" s="6" t="s">
        <v>78</v>
      </c>
      <c r="H27">
        <v>235</v>
      </c>
    </row>
    <row r="28" spans="2:14" x14ac:dyDescent="0.2">
      <c r="B28" t="s">
        <v>23</v>
      </c>
      <c r="C28">
        <v>9</v>
      </c>
      <c r="E28">
        <v>2</v>
      </c>
      <c r="F28">
        <v>11</v>
      </c>
      <c r="G28" s="6" t="s">
        <v>352</v>
      </c>
      <c r="H28">
        <v>125</v>
      </c>
    </row>
    <row r="29" spans="2:14" x14ac:dyDescent="0.2">
      <c r="B29" t="s">
        <v>24</v>
      </c>
      <c r="C29">
        <v>3</v>
      </c>
      <c r="E29">
        <v>3</v>
      </c>
      <c r="F29">
        <v>6</v>
      </c>
      <c r="G29" s="6" t="s">
        <v>74</v>
      </c>
      <c r="H29">
        <v>89</v>
      </c>
    </row>
    <row r="30" spans="2:14" x14ac:dyDescent="0.2">
      <c r="B30" t="s">
        <v>21</v>
      </c>
      <c r="C30">
        <v>9</v>
      </c>
      <c r="D30">
        <v>1</v>
      </c>
      <c r="E30">
        <v>9</v>
      </c>
      <c r="F30">
        <v>19</v>
      </c>
      <c r="G30" s="6" t="s">
        <v>75</v>
      </c>
      <c r="H30">
        <v>30</v>
      </c>
    </row>
    <row r="31" spans="2:14" x14ac:dyDescent="0.2">
      <c r="B31" t="s">
        <v>2799</v>
      </c>
      <c r="C31">
        <v>52</v>
      </c>
      <c r="D31">
        <v>16</v>
      </c>
      <c r="E31">
        <v>20</v>
      </c>
      <c r="F31">
        <v>88</v>
      </c>
      <c r="G31" s="6" t="s">
        <v>472</v>
      </c>
      <c r="H31">
        <v>27</v>
      </c>
    </row>
    <row r="32" spans="2:14" x14ac:dyDescent="0.2">
      <c r="G32" s="6" t="s">
        <v>73</v>
      </c>
      <c r="H32">
        <v>16</v>
      </c>
    </row>
    <row r="33" spans="2:8" x14ac:dyDescent="0.2">
      <c r="G33" s="6" t="s">
        <v>2799</v>
      </c>
      <c r="H33">
        <v>522</v>
      </c>
    </row>
    <row r="39" spans="2:8" ht="19" x14ac:dyDescent="0.25">
      <c r="B39" s="61" t="s">
        <v>3551</v>
      </c>
      <c r="G39" s="61" t="s">
        <v>3552</v>
      </c>
    </row>
    <row r="40" spans="2:8" x14ac:dyDescent="0.2">
      <c r="B40" s="59" t="s">
        <v>2800</v>
      </c>
      <c r="C40" t="s">
        <v>3550</v>
      </c>
      <c r="G40" s="59" t="s">
        <v>3498</v>
      </c>
      <c r="H40" t="s">
        <v>9</v>
      </c>
    </row>
    <row r="41" spans="2:8" x14ac:dyDescent="0.2">
      <c r="B41" s="6" t="s">
        <v>19</v>
      </c>
      <c r="C41" s="20">
        <v>5157.4666100000031</v>
      </c>
    </row>
    <row r="42" spans="2:8" x14ac:dyDescent="0.2">
      <c r="B42" s="6" t="s">
        <v>22</v>
      </c>
      <c r="C42" s="20">
        <v>285.98</v>
      </c>
      <c r="G42" s="59" t="s">
        <v>2800</v>
      </c>
      <c r="H42" t="s">
        <v>3503</v>
      </c>
    </row>
    <row r="43" spans="2:8" x14ac:dyDescent="0.2">
      <c r="B43" s="6" t="s">
        <v>20</v>
      </c>
      <c r="C43" s="20">
        <v>156</v>
      </c>
      <c r="G43" s="6" t="s">
        <v>3561</v>
      </c>
      <c r="H43">
        <v>159</v>
      </c>
    </row>
    <row r="44" spans="2:8" x14ac:dyDescent="0.2">
      <c r="B44" s="6" t="s">
        <v>23</v>
      </c>
      <c r="C44" s="20">
        <v>817.88737000000003</v>
      </c>
      <c r="G44" s="6" t="s">
        <v>2810</v>
      </c>
      <c r="H44">
        <v>95</v>
      </c>
    </row>
    <row r="45" spans="2:8" x14ac:dyDescent="0.2">
      <c r="B45" s="6" t="s">
        <v>24</v>
      </c>
      <c r="C45" s="20">
        <v>1329.95</v>
      </c>
      <c r="G45" s="6" t="s">
        <v>3562</v>
      </c>
      <c r="H45">
        <v>74</v>
      </c>
    </row>
    <row r="46" spans="2:8" x14ac:dyDescent="0.2">
      <c r="B46" s="6" t="s">
        <v>21</v>
      </c>
      <c r="C46" s="20">
        <v>3650.7675134985016</v>
      </c>
      <c r="G46" s="6" t="s">
        <v>2811</v>
      </c>
      <c r="H46">
        <v>61</v>
      </c>
    </row>
    <row r="47" spans="2:8" x14ac:dyDescent="0.2">
      <c r="B47" s="6" t="s">
        <v>15468</v>
      </c>
      <c r="C47" s="20">
        <v>0</v>
      </c>
      <c r="G47" s="6" t="s">
        <v>2825</v>
      </c>
      <c r="H47">
        <v>44</v>
      </c>
    </row>
    <row r="48" spans="2:8" x14ac:dyDescent="0.2">
      <c r="B48" s="6" t="s">
        <v>2799</v>
      </c>
      <c r="C48" s="20">
        <v>11398.051493498504</v>
      </c>
      <c r="G48" s="6" t="s">
        <v>2844</v>
      </c>
      <c r="H48">
        <v>24</v>
      </c>
    </row>
    <row r="49" spans="2:8" x14ac:dyDescent="0.2">
      <c r="G49" s="6" t="s">
        <v>2826</v>
      </c>
      <c r="H49">
        <v>23</v>
      </c>
    </row>
    <row r="50" spans="2:8" x14ac:dyDescent="0.2">
      <c r="G50" s="6" t="s">
        <v>2834</v>
      </c>
      <c r="H50">
        <v>17</v>
      </c>
    </row>
    <row r="51" spans="2:8" x14ac:dyDescent="0.2">
      <c r="G51" s="6" t="s">
        <v>2190</v>
      </c>
      <c r="H51">
        <v>15</v>
      </c>
    </row>
    <row r="52" spans="2:8" x14ac:dyDescent="0.2">
      <c r="G52" s="6" t="s">
        <v>2828</v>
      </c>
      <c r="H52">
        <v>8</v>
      </c>
    </row>
    <row r="53" spans="2:8" x14ac:dyDescent="0.2">
      <c r="G53" s="6" t="s">
        <v>3563</v>
      </c>
      <c r="H53">
        <v>2</v>
      </c>
    </row>
    <row r="54" spans="2:8" x14ac:dyDescent="0.2">
      <c r="G54" s="6" t="s">
        <v>2799</v>
      </c>
      <c r="H54">
        <v>522</v>
      </c>
    </row>
    <row r="58" spans="2:8" ht="19" x14ac:dyDescent="0.25">
      <c r="B58" s="61" t="s">
        <v>3564</v>
      </c>
    </row>
    <row r="59" spans="2:8" x14ac:dyDescent="0.2">
      <c r="B59" s="59" t="s">
        <v>3498</v>
      </c>
      <c r="C59" t="s">
        <v>9</v>
      </c>
    </row>
    <row r="61" spans="2:8" x14ac:dyDescent="0.2">
      <c r="B61" s="59" t="s">
        <v>8</v>
      </c>
      <c r="C61" s="59" t="s">
        <v>1</v>
      </c>
      <c r="D61" t="s">
        <v>3560</v>
      </c>
    </row>
    <row r="62" spans="2:8" x14ac:dyDescent="0.2">
      <c r="B62" t="s">
        <v>3231</v>
      </c>
      <c r="C62" t="s">
        <v>19</v>
      </c>
      <c r="D62">
        <v>25</v>
      </c>
    </row>
    <row r="63" spans="2:8" x14ac:dyDescent="0.2">
      <c r="C63" t="s">
        <v>22</v>
      </c>
      <c r="D63">
        <v>4</v>
      </c>
    </row>
    <row r="64" spans="2:8" x14ac:dyDescent="0.2">
      <c r="C64" t="s">
        <v>20</v>
      </c>
      <c r="D64">
        <v>4</v>
      </c>
    </row>
    <row r="65" spans="2:5" x14ac:dyDescent="0.2">
      <c r="C65" t="s">
        <v>23</v>
      </c>
      <c r="D65">
        <v>1</v>
      </c>
    </row>
    <row r="66" spans="2:5" x14ac:dyDescent="0.2">
      <c r="C66" t="s">
        <v>24</v>
      </c>
      <c r="D66">
        <v>3</v>
      </c>
    </row>
    <row r="67" spans="2:5" x14ac:dyDescent="0.2">
      <c r="C67" t="s">
        <v>21</v>
      </c>
      <c r="D67">
        <v>24</v>
      </c>
    </row>
    <row r="68" spans="2:5" x14ac:dyDescent="0.2">
      <c r="B68" t="s">
        <v>2799</v>
      </c>
      <c r="D68">
        <v>61</v>
      </c>
    </row>
    <row r="78" spans="2:5" x14ac:dyDescent="0.2">
      <c r="B78" s="59" t="s">
        <v>2803</v>
      </c>
      <c r="C78" s="59" t="s">
        <v>3556</v>
      </c>
    </row>
    <row r="79" spans="2:5" x14ac:dyDescent="0.2">
      <c r="B79" s="59" t="s">
        <v>2800</v>
      </c>
      <c r="C79" t="s">
        <v>59</v>
      </c>
      <c r="D79" t="s">
        <v>58</v>
      </c>
      <c r="E79" t="s">
        <v>2799</v>
      </c>
    </row>
    <row r="80" spans="2:5" x14ac:dyDescent="0.2">
      <c r="B80" s="6">
        <v>2016</v>
      </c>
      <c r="C80">
        <v>9</v>
      </c>
      <c r="D80">
        <v>2</v>
      </c>
      <c r="E80">
        <v>11</v>
      </c>
    </row>
    <row r="81" spans="2:8" x14ac:dyDescent="0.2">
      <c r="B81" s="6">
        <v>2017</v>
      </c>
      <c r="C81">
        <v>6</v>
      </c>
      <c r="D81">
        <v>7</v>
      </c>
      <c r="E81">
        <v>13</v>
      </c>
    </row>
    <row r="82" spans="2:8" x14ac:dyDescent="0.2">
      <c r="B82" s="6">
        <v>2018</v>
      </c>
      <c r="C82">
        <v>12</v>
      </c>
      <c r="D82">
        <v>7</v>
      </c>
      <c r="E82">
        <v>19</v>
      </c>
    </row>
    <row r="83" spans="2:8" x14ac:dyDescent="0.2">
      <c r="B83" s="6">
        <v>2019</v>
      </c>
      <c r="C83">
        <v>9</v>
      </c>
      <c r="D83">
        <v>2</v>
      </c>
      <c r="E83">
        <v>11</v>
      </c>
    </row>
    <row r="84" spans="2:8" x14ac:dyDescent="0.2">
      <c r="B84" s="6">
        <v>2020</v>
      </c>
      <c r="C84">
        <v>14</v>
      </c>
      <c r="D84">
        <v>2</v>
      </c>
      <c r="E84">
        <v>16</v>
      </c>
    </row>
    <row r="85" spans="2:8" x14ac:dyDescent="0.2">
      <c r="B85" s="6">
        <v>2021</v>
      </c>
      <c r="C85">
        <v>2</v>
      </c>
      <c r="E85">
        <v>2</v>
      </c>
    </row>
    <row r="86" spans="2:8" x14ac:dyDescent="0.2">
      <c r="B86" s="6" t="s">
        <v>2799</v>
      </c>
      <c r="C86">
        <v>52</v>
      </c>
      <c r="D86">
        <v>20</v>
      </c>
      <c r="E86">
        <v>72</v>
      </c>
    </row>
    <row r="93" spans="2:8" x14ac:dyDescent="0.2">
      <c r="B93" s="225"/>
      <c r="C93" s="226"/>
      <c r="D93" s="227"/>
    </row>
    <row r="94" spans="2:8" x14ac:dyDescent="0.2">
      <c r="B94" s="228"/>
      <c r="C94" s="229"/>
      <c r="D94" s="230"/>
      <c r="H94" t="s">
        <v>14620</v>
      </c>
    </row>
    <row r="95" spans="2:8" x14ac:dyDescent="0.2">
      <c r="B95" s="228"/>
      <c r="C95" s="229"/>
      <c r="D95" s="230"/>
    </row>
    <row r="96" spans="2:8" x14ac:dyDescent="0.2">
      <c r="B96" s="228"/>
      <c r="C96" s="229"/>
      <c r="D96" s="230"/>
    </row>
    <row r="97" spans="2:4" x14ac:dyDescent="0.2">
      <c r="B97" s="228"/>
      <c r="C97" s="229"/>
      <c r="D97" s="230"/>
    </row>
    <row r="98" spans="2:4" x14ac:dyDescent="0.2">
      <c r="B98" s="228"/>
      <c r="C98" s="229"/>
      <c r="D98" s="230"/>
    </row>
    <row r="99" spans="2:4" x14ac:dyDescent="0.2">
      <c r="B99" s="228"/>
      <c r="C99" s="229"/>
      <c r="D99" s="230"/>
    </row>
    <row r="100" spans="2:4" x14ac:dyDescent="0.2">
      <c r="B100" s="228"/>
      <c r="C100" s="229"/>
      <c r="D100" s="230"/>
    </row>
    <row r="101" spans="2:4" x14ac:dyDescent="0.2">
      <c r="B101" s="228"/>
      <c r="C101" s="229"/>
      <c r="D101" s="230"/>
    </row>
    <row r="102" spans="2:4" x14ac:dyDescent="0.2">
      <c r="B102" s="228"/>
      <c r="C102" s="229"/>
      <c r="D102" s="230"/>
    </row>
    <row r="103" spans="2:4" x14ac:dyDescent="0.2">
      <c r="B103" s="228"/>
      <c r="C103" s="229"/>
      <c r="D103" s="230"/>
    </row>
    <row r="104" spans="2:4" x14ac:dyDescent="0.2">
      <c r="B104" s="228"/>
      <c r="C104" s="229"/>
      <c r="D104" s="230"/>
    </row>
    <row r="105" spans="2:4" x14ac:dyDescent="0.2">
      <c r="B105" s="228"/>
      <c r="C105" s="229"/>
      <c r="D105" s="230"/>
    </row>
    <row r="106" spans="2:4" x14ac:dyDescent="0.2">
      <c r="B106" s="228"/>
      <c r="C106" s="229"/>
      <c r="D106" s="230"/>
    </row>
    <row r="107" spans="2:4" x14ac:dyDescent="0.2">
      <c r="B107" s="228"/>
      <c r="C107" s="229"/>
      <c r="D107" s="230"/>
    </row>
    <row r="108" spans="2:4" x14ac:dyDescent="0.2">
      <c r="B108" s="228"/>
      <c r="C108" s="229"/>
      <c r="D108" s="230"/>
    </row>
    <row r="109" spans="2:4" x14ac:dyDescent="0.2">
      <c r="B109" s="228"/>
      <c r="C109" s="229"/>
      <c r="D109" s="230"/>
    </row>
    <row r="110" spans="2:4" x14ac:dyDescent="0.2">
      <c r="B110" s="231"/>
      <c r="C110" s="232"/>
      <c r="D110" s="233"/>
    </row>
  </sheetData>
  <sheetProtection sort="0" pivotTables="0"/>
  <pageMargins left="0.7" right="0.7" top="0.75" bottom="0.75" header="0.3" footer="0.3"/>
  <pageSetup orientation="portrait" r:id="rId11"/>
  <drawing r:id="rId1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2064D-FD49-4EB1-A871-FFAEFB781227}">
  <sheetPr codeName="Sheet7"/>
  <dimension ref="A1:N11"/>
  <sheetViews>
    <sheetView workbookViewId="0">
      <selection activeCell="A6" sqref="A6"/>
    </sheetView>
  </sheetViews>
  <sheetFormatPr baseColWidth="10" defaultColWidth="8.6640625" defaultRowHeight="15" x14ac:dyDescent="0.2"/>
  <cols>
    <col min="2" max="3" width="19.5" customWidth="1"/>
    <col min="4" max="4" width="29.5" bestFit="1" customWidth="1"/>
    <col min="5" max="5" width="41.5" bestFit="1" customWidth="1"/>
    <col min="6" max="6" width="21.5" bestFit="1" customWidth="1"/>
    <col min="7" max="7" width="22.6640625" bestFit="1" customWidth="1"/>
    <col min="8" max="8" width="20.5" bestFit="1" customWidth="1"/>
    <col min="9" max="9" width="12" bestFit="1" customWidth="1"/>
    <col min="10" max="10" width="15.5" bestFit="1" customWidth="1"/>
    <col min="11" max="12" width="8.5" bestFit="1" customWidth="1"/>
    <col min="13" max="13" width="9.5" bestFit="1" customWidth="1"/>
  </cols>
  <sheetData>
    <row r="1" spans="1:14" ht="16" x14ac:dyDescent="0.2">
      <c r="A1" s="2" t="s">
        <v>1</v>
      </c>
      <c r="B1" s="2" t="s">
        <v>2</v>
      </c>
      <c r="C1" s="2" t="s">
        <v>18</v>
      </c>
      <c r="D1" s="2" t="s">
        <v>3</v>
      </c>
      <c r="E1" s="2" t="s">
        <v>8</v>
      </c>
      <c r="F1" s="2" t="s">
        <v>105</v>
      </c>
      <c r="G1" s="2" t="s">
        <v>10</v>
      </c>
      <c r="H1" s="2" t="s">
        <v>11</v>
      </c>
      <c r="I1" s="2" t="s">
        <v>103</v>
      </c>
      <c r="J1" s="8" t="s">
        <v>2276</v>
      </c>
      <c r="K1" s="8" t="s">
        <v>2280</v>
      </c>
      <c r="L1" s="8" t="s">
        <v>2281</v>
      </c>
      <c r="M1" s="8" t="s">
        <v>2282</v>
      </c>
      <c r="N1" s="8" t="s">
        <v>2809</v>
      </c>
    </row>
    <row r="2" spans="1:14" ht="16" x14ac:dyDescent="0.2">
      <c r="A2" s="3" t="s">
        <v>19</v>
      </c>
      <c r="B2" t="s">
        <v>58</v>
      </c>
      <c r="C2" t="s">
        <v>61</v>
      </c>
      <c r="D2" t="s">
        <v>34</v>
      </c>
      <c r="E2" t="s">
        <v>57</v>
      </c>
      <c r="F2" t="s">
        <v>73</v>
      </c>
      <c r="G2" t="s">
        <v>28</v>
      </c>
      <c r="H2" t="s">
        <v>25</v>
      </c>
      <c r="I2" t="s">
        <v>61</v>
      </c>
      <c r="J2" s="6" t="s">
        <v>62</v>
      </c>
      <c r="K2" t="s">
        <v>2283</v>
      </c>
      <c r="L2" t="s">
        <v>2283</v>
      </c>
      <c r="M2" t="s">
        <v>2283</v>
      </c>
    </row>
    <row r="3" spans="1:14" ht="16" x14ac:dyDescent="0.2">
      <c r="A3" s="3" t="s">
        <v>20</v>
      </c>
      <c r="B3" t="s">
        <v>59</v>
      </c>
      <c r="C3" t="s">
        <v>62</v>
      </c>
      <c r="D3" t="s">
        <v>35</v>
      </c>
      <c r="E3" t="s">
        <v>2811</v>
      </c>
      <c r="F3" t="s">
        <v>75</v>
      </c>
      <c r="G3" t="s">
        <v>29</v>
      </c>
      <c r="H3" t="s">
        <v>26</v>
      </c>
      <c r="I3" t="s">
        <v>62</v>
      </c>
      <c r="J3" s="6" t="s">
        <v>2278</v>
      </c>
      <c r="K3" t="s">
        <v>2284</v>
      </c>
      <c r="L3" t="s">
        <v>2284</v>
      </c>
      <c r="M3" t="s">
        <v>2284</v>
      </c>
    </row>
    <row r="4" spans="1:14" ht="16" x14ac:dyDescent="0.2">
      <c r="A4" s="3" t="s">
        <v>21</v>
      </c>
      <c r="B4" t="s">
        <v>60</v>
      </c>
      <c r="C4" t="s">
        <v>63</v>
      </c>
      <c r="D4" t="s">
        <v>36</v>
      </c>
      <c r="E4" t="s">
        <v>2825</v>
      </c>
      <c r="F4" t="s">
        <v>74</v>
      </c>
      <c r="G4" t="s">
        <v>30</v>
      </c>
      <c r="H4" t="s">
        <v>27</v>
      </c>
      <c r="I4" t="s">
        <v>63</v>
      </c>
      <c r="J4" s="6" t="s">
        <v>2279</v>
      </c>
      <c r="K4" t="s">
        <v>2285</v>
      </c>
      <c r="L4" t="s">
        <v>2285</v>
      </c>
      <c r="M4" t="s">
        <v>2285</v>
      </c>
    </row>
    <row r="5" spans="1:14" ht="16" x14ac:dyDescent="0.2">
      <c r="A5" s="3" t="s">
        <v>22</v>
      </c>
      <c r="D5" t="s">
        <v>37</v>
      </c>
      <c r="E5" t="s">
        <v>2844</v>
      </c>
      <c r="F5" t="s">
        <v>78</v>
      </c>
      <c r="G5" t="s">
        <v>27</v>
      </c>
      <c r="I5" t="s">
        <v>995</v>
      </c>
      <c r="J5" s="6" t="s">
        <v>2277</v>
      </c>
      <c r="K5" t="s">
        <v>2286</v>
      </c>
      <c r="L5" t="s">
        <v>2286</v>
      </c>
      <c r="M5" t="s">
        <v>2286</v>
      </c>
    </row>
    <row r="6" spans="1:14" ht="16" x14ac:dyDescent="0.2">
      <c r="A6" s="3" t="s">
        <v>23</v>
      </c>
      <c r="D6" t="s">
        <v>38</v>
      </c>
      <c r="E6" t="s">
        <v>2810</v>
      </c>
      <c r="F6" t="s">
        <v>352</v>
      </c>
      <c r="G6" t="s">
        <v>63</v>
      </c>
      <c r="J6" s="6" t="s">
        <v>2382</v>
      </c>
      <c r="K6" t="s">
        <v>2287</v>
      </c>
      <c r="L6" t="s">
        <v>2287</v>
      </c>
      <c r="M6" t="s">
        <v>2287</v>
      </c>
    </row>
    <row r="7" spans="1:14" ht="16" x14ac:dyDescent="0.2">
      <c r="A7" s="3" t="s">
        <v>24</v>
      </c>
      <c r="D7" t="s">
        <v>39</v>
      </c>
      <c r="E7" t="s">
        <v>2826</v>
      </c>
      <c r="F7" t="s">
        <v>472</v>
      </c>
      <c r="J7" s="6" t="s">
        <v>2571</v>
      </c>
      <c r="K7" t="s">
        <v>2288</v>
      </c>
      <c r="L7" t="s">
        <v>2288</v>
      </c>
      <c r="M7" t="s">
        <v>2288</v>
      </c>
    </row>
    <row r="8" spans="1:14" x14ac:dyDescent="0.2">
      <c r="D8" t="s">
        <v>2812</v>
      </c>
      <c r="E8" t="s">
        <v>2827</v>
      </c>
      <c r="J8" s="6" t="s">
        <v>2572</v>
      </c>
      <c r="M8" t="s">
        <v>472</v>
      </c>
    </row>
    <row r="9" spans="1:14" x14ac:dyDescent="0.2">
      <c r="D9" t="s">
        <v>102</v>
      </c>
      <c r="E9" t="s">
        <v>2828</v>
      </c>
      <c r="J9" s="6" t="s">
        <v>2573</v>
      </c>
    </row>
    <row r="10" spans="1:14" x14ac:dyDescent="0.2">
      <c r="E10" t="s">
        <v>2834</v>
      </c>
      <c r="J10" s="6" t="s">
        <v>2574</v>
      </c>
    </row>
    <row r="11" spans="1:14" x14ac:dyDescent="0.2">
      <c r="E11" t="s">
        <v>2190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3377F-9D33-4957-9EF8-3F48EF9567B6}">
  <sheetPr published="0" codeName="Sheet11"/>
  <dimension ref="A1:K17"/>
  <sheetViews>
    <sheetView workbookViewId="0">
      <selection activeCell="B19" sqref="B18:B19"/>
    </sheetView>
  </sheetViews>
  <sheetFormatPr baseColWidth="10" defaultColWidth="8.6640625" defaultRowHeight="15" x14ac:dyDescent="0.2"/>
  <cols>
    <col min="1" max="1" width="44.6640625" customWidth="1"/>
    <col min="2" max="2" width="29.6640625" customWidth="1"/>
    <col min="3" max="3" width="34.5" customWidth="1"/>
    <col min="4" max="4" width="37.33203125" customWidth="1"/>
    <col min="5" max="5" width="38.5" customWidth="1"/>
    <col min="6" max="6" width="35.5" customWidth="1"/>
    <col min="7" max="7" width="46.5" customWidth="1"/>
    <col min="8" max="8" width="30.5" customWidth="1"/>
    <col min="9" max="9" width="34.33203125" customWidth="1"/>
    <col min="10" max="10" width="50.5" customWidth="1"/>
    <col min="11" max="11" width="32.6640625" customWidth="1"/>
  </cols>
  <sheetData>
    <row r="1" spans="1:11" x14ac:dyDescent="0.2">
      <c r="A1" s="8" t="s">
        <v>3230</v>
      </c>
      <c r="B1" s="8" t="s">
        <v>3231</v>
      </c>
      <c r="C1" s="8" t="s">
        <v>3232</v>
      </c>
      <c r="D1" s="8" t="s">
        <v>3233</v>
      </c>
      <c r="E1" s="8" t="s">
        <v>2810</v>
      </c>
      <c r="F1" s="8" t="s">
        <v>3234</v>
      </c>
      <c r="G1" s="8" t="s">
        <v>3238</v>
      </c>
      <c r="H1" s="8" t="s">
        <v>3235</v>
      </c>
      <c r="I1" s="8" t="s">
        <v>3236</v>
      </c>
      <c r="J1" s="8" t="s">
        <v>3237</v>
      </c>
      <c r="K1" s="8" t="s">
        <v>2190</v>
      </c>
    </row>
    <row r="2" spans="1:11" x14ac:dyDescent="0.2">
      <c r="A2" t="s">
        <v>56</v>
      </c>
      <c r="B2" t="s">
        <v>3471</v>
      </c>
      <c r="C2" t="s">
        <v>2830</v>
      </c>
      <c r="D2" t="s">
        <v>2837</v>
      </c>
      <c r="E2" t="s">
        <v>2813</v>
      </c>
      <c r="F2" t="s">
        <v>2861</v>
      </c>
      <c r="G2" t="s">
        <v>2867</v>
      </c>
      <c r="H2" t="s">
        <v>3244</v>
      </c>
      <c r="I2" t="s">
        <v>3251</v>
      </c>
      <c r="J2" t="s">
        <v>3254</v>
      </c>
      <c r="K2" t="s">
        <v>3258</v>
      </c>
    </row>
    <row r="3" spans="1:11" x14ac:dyDescent="0.2">
      <c r="A3" t="s">
        <v>55</v>
      </c>
      <c r="B3" t="s">
        <v>3472</v>
      </c>
      <c r="C3" t="s">
        <v>2831</v>
      </c>
      <c r="D3" t="s">
        <v>44</v>
      </c>
      <c r="E3" t="s">
        <v>2814</v>
      </c>
      <c r="F3" t="s">
        <v>3267</v>
      </c>
      <c r="G3" t="s">
        <v>2868</v>
      </c>
      <c r="H3" t="s">
        <v>3245</v>
      </c>
      <c r="I3" t="s">
        <v>3272</v>
      </c>
      <c r="J3" t="s">
        <v>3255</v>
      </c>
      <c r="K3" t="s">
        <v>3259</v>
      </c>
    </row>
    <row r="4" spans="1:11" x14ac:dyDescent="0.2">
      <c r="A4" t="s">
        <v>54</v>
      </c>
      <c r="B4" t="s">
        <v>41</v>
      </c>
      <c r="C4" t="s">
        <v>2832</v>
      </c>
      <c r="D4" t="s">
        <v>43</v>
      </c>
      <c r="E4" t="s">
        <v>2815</v>
      </c>
      <c r="F4" t="s">
        <v>2862</v>
      </c>
      <c r="G4" t="s">
        <v>3276</v>
      </c>
      <c r="H4" t="s">
        <v>3246</v>
      </c>
      <c r="I4" t="s">
        <v>3273</v>
      </c>
      <c r="J4" t="s">
        <v>3256</v>
      </c>
      <c r="K4" t="s">
        <v>3270</v>
      </c>
    </row>
    <row r="5" spans="1:11" x14ac:dyDescent="0.2">
      <c r="A5" t="s">
        <v>2829</v>
      </c>
      <c r="B5" t="s">
        <v>3266</v>
      </c>
      <c r="C5" t="s">
        <v>2833</v>
      </c>
      <c r="D5" t="s">
        <v>47</v>
      </c>
      <c r="E5" t="s">
        <v>2816</v>
      </c>
      <c r="F5" t="s">
        <v>2863</v>
      </c>
      <c r="G5" t="s">
        <v>3275</v>
      </c>
      <c r="H5" t="s">
        <v>3247</v>
      </c>
      <c r="I5" t="s">
        <v>3252</v>
      </c>
      <c r="J5" t="s">
        <v>3257</v>
      </c>
      <c r="K5" t="s">
        <v>3530</v>
      </c>
    </row>
    <row r="6" spans="1:11" x14ac:dyDescent="0.2">
      <c r="A6" t="s">
        <v>53</v>
      </c>
      <c r="B6" t="s">
        <v>42</v>
      </c>
      <c r="C6" t="s">
        <v>2860</v>
      </c>
      <c r="D6" t="s">
        <v>46</v>
      </c>
      <c r="E6" t="s">
        <v>2817</v>
      </c>
      <c r="F6" t="s">
        <v>2864</v>
      </c>
      <c r="G6" t="s">
        <v>3241</v>
      </c>
      <c r="H6" t="s">
        <v>3248</v>
      </c>
      <c r="I6" t="s">
        <v>3274</v>
      </c>
    </row>
    <row r="7" spans="1:11" x14ac:dyDescent="0.2">
      <c r="A7" t="s">
        <v>52</v>
      </c>
      <c r="B7" t="s">
        <v>40</v>
      </c>
      <c r="C7" t="s">
        <v>3295</v>
      </c>
      <c r="D7" t="s">
        <v>45</v>
      </c>
      <c r="E7" t="s">
        <v>2818</v>
      </c>
      <c r="F7" t="s">
        <v>2865</v>
      </c>
      <c r="G7" t="s">
        <v>2869</v>
      </c>
      <c r="H7" t="s">
        <v>3249</v>
      </c>
      <c r="I7" t="s">
        <v>3253</v>
      </c>
    </row>
    <row r="8" spans="1:11" x14ac:dyDescent="0.2">
      <c r="A8" t="s">
        <v>51</v>
      </c>
      <c r="B8" t="s">
        <v>14538</v>
      </c>
      <c r="C8" t="s">
        <v>3240</v>
      </c>
      <c r="D8" t="s">
        <v>3268</v>
      </c>
      <c r="E8" t="s">
        <v>2819</v>
      </c>
      <c r="F8" t="s">
        <v>2866</v>
      </c>
      <c r="G8" t="s">
        <v>3242</v>
      </c>
      <c r="H8" t="s">
        <v>3250</v>
      </c>
      <c r="I8" t="s">
        <v>3504</v>
      </c>
    </row>
    <row r="9" spans="1:11" x14ac:dyDescent="0.2">
      <c r="A9" t="s">
        <v>50</v>
      </c>
      <c r="B9" t="s">
        <v>3269</v>
      </c>
      <c r="D9" t="s">
        <v>3265</v>
      </c>
      <c r="E9" t="s">
        <v>2820</v>
      </c>
      <c r="G9" t="s">
        <v>3278</v>
      </c>
      <c r="H9" t="s">
        <v>3261</v>
      </c>
    </row>
    <row r="10" spans="1:11" x14ac:dyDescent="0.2">
      <c r="A10" t="s">
        <v>49</v>
      </c>
      <c r="B10" t="s">
        <v>3284</v>
      </c>
      <c r="D10" t="s">
        <v>3285</v>
      </c>
      <c r="E10" t="s">
        <v>2821</v>
      </c>
      <c r="G10" t="s">
        <v>3243</v>
      </c>
    </row>
    <row r="11" spans="1:11" x14ac:dyDescent="0.2">
      <c r="A11" t="s">
        <v>48</v>
      </c>
      <c r="B11" t="s">
        <v>3490</v>
      </c>
      <c r="D11" t="s">
        <v>3291</v>
      </c>
      <c r="E11" t="s">
        <v>2822</v>
      </c>
      <c r="G11" t="s">
        <v>1524</v>
      </c>
    </row>
    <row r="12" spans="1:11" x14ac:dyDescent="0.2">
      <c r="A12" t="s">
        <v>3293</v>
      </c>
      <c r="B12" t="s">
        <v>14399</v>
      </c>
      <c r="D12" t="s">
        <v>3292</v>
      </c>
      <c r="E12" t="s">
        <v>2823</v>
      </c>
      <c r="G12" t="s">
        <v>2870</v>
      </c>
    </row>
    <row r="13" spans="1:11" x14ac:dyDescent="0.2">
      <c r="A13" t="s">
        <v>3296</v>
      </c>
      <c r="D13" t="s">
        <v>3323</v>
      </c>
      <c r="E13" t="s">
        <v>2824</v>
      </c>
      <c r="G13" t="s">
        <v>2871</v>
      </c>
    </row>
    <row r="14" spans="1:11" x14ac:dyDescent="0.2">
      <c r="E14" t="s">
        <v>3263</v>
      </c>
      <c r="G14" t="s">
        <v>2872</v>
      </c>
    </row>
    <row r="15" spans="1:11" x14ac:dyDescent="0.2">
      <c r="E15" t="s">
        <v>3506</v>
      </c>
      <c r="G15" t="s">
        <v>138</v>
      </c>
    </row>
    <row r="16" spans="1:11" x14ac:dyDescent="0.2">
      <c r="E16" t="s">
        <v>3290</v>
      </c>
      <c r="G16" t="s">
        <v>3277</v>
      </c>
    </row>
    <row r="17" spans="5:5" x14ac:dyDescent="0.2">
      <c r="E17" t="s">
        <v>3467</v>
      </c>
    </row>
  </sheetData>
  <pageMargins left="0.7" right="0.7" top="0.75" bottom="0.75" header="0.3" footer="0.3"/>
  <pageSetup orientation="portrait" r:id="rId1"/>
  <tableParts count="11">
    <tablePart r:id="rId2"/>
    <tablePart r:id="rId3"/>
    <tablePart r:id="rId4"/>
    <tablePart r:id="rId5"/>
    <tablePart r:id="rId6"/>
    <tablePart r:id="rId7"/>
    <tablePart r:id="rId8"/>
    <tablePart r:id="rId9"/>
    <tablePart r:id="rId10"/>
    <tablePart r:id="rId11"/>
    <tablePart r:id="rId1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76838-7195-4330-BBF6-A051AC46F909}">
  <sheetPr published="0" codeName="Sheet6"/>
  <dimension ref="A1:XFD30"/>
  <sheetViews>
    <sheetView zoomScale="86" zoomScaleNormal="86" workbookViewId="0">
      <selection activeCell="B8" sqref="B8"/>
    </sheetView>
  </sheetViews>
  <sheetFormatPr baseColWidth="10" defaultColWidth="8.6640625" defaultRowHeight="15" x14ac:dyDescent="0.2"/>
  <cols>
    <col min="1" max="1" width="45.5" bestFit="1" customWidth="1"/>
    <col min="2" max="2" width="135.5" customWidth="1"/>
  </cols>
  <sheetData>
    <row r="1" spans="1:2 2599:16384" s="8" customFormat="1" x14ac:dyDescent="0.2">
      <c r="A1" s="62" t="s">
        <v>8</v>
      </c>
      <c r="B1" s="62" t="s">
        <v>67</v>
      </c>
      <c r="CUY1" s="8" t="s">
        <v>72</v>
      </c>
      <c r="CUZ1" s="8" t="s">
        <v>67</v>
      </c>
      <c r="CVA1" s="8" t="s">
        <v>72</v>
      </c>
      <c r="CVB1" s="8" t="s">
        <v>67</v>
      </c>
      <c r="CVC1" s="8" t="s">
        <v>72</v>
      </c>
      <c r="CVD1" s="8" t="s">
        <v>67</v>
      </c>
      <c r="CVE1" s="8" t="s">
        <v>72</v>
      </c>
      <c r="CVF1" s="8" t="s">
        <v>67</v>
      </c>
      <c r="CVG1" s="8" t="s">
        <v>72</v>
      </c>
      <c r="CVH1" s="8" t="s">
        <v>67</v>
      </c>
      <c r="CVI1" s="8" t="s">
        <v>72</v>
      </c>
      <c r="CVJ1" s="8" t="s">
        <v>67</v>
      </c>
      <c r="CVK1" s="8" t="s">
        <v>72</v>
      </c>
      <c r="CVL1" s="8" t="s">
        <v>67</v>
      </c>
      <c r="CVM1" s="8" t="s">
        <v>72</v>
      </c>
      <c r="CVN1" s="8" t="s">
        <v>67</v>
      </c>
      <c r="CVO1" s="8" t="s">
        <v>72</v>
      </c>
      <c r="CVP1" s="8" t="s">
        <v>67</v>
      </c>
      <c r="CVQ1" s="8" t="s">
        <v>72</v>
      </c>
      <c r="CVR1" s="8" t="s">
        <v>67</v>
      </c>
      <c r="CVS1" s="8" t="s">
        <v>72</v>
      </c>
      <c r="CVT1" s="8" t="s">
        <v>67</v>
      </c>
      <c r="CVU1" s="8" t="s">
        <v>72</v>
      </c>
      <c r="CVV1" s="8" t="s">
        <v>67</v>
      </c>
      <c r="CVW1" s="8" t="s">
        <v>72</v>
      </c>
      <c r="CVX1" s="8" t="s">
        <v>67</v>
      </c>
      <c r="CVY1" s="8" t="s">
        <v>72</v>
      </c>
      <c r="CVZ1" s="8" t="s">
        <v>67</v>
      </c>
      <c r="CWA1" s="8" t="s">
        <v>72</v>
      </c>
      <c r="CWB1" s="8" t="s">
        <v>67</v>
      </c>
      <c r="CWC1" s="8" t="s">
        <v>72</v>
      </c>
      <c r="CWD1" s="8" t="s">
        <v>67</v>
      </c>
      <c r="CWE1" s="8" t="s">
        <v>72</v>
      </c>
      <c r="CWF1" s="8" t="s">
        <v>67</v>
      </c>
      <c r="CWG1" s="8" t="s">
        <v>72</v>
      </c>
      <c r="CWH1" s="8" t="s">
        <v>67</v>
      </c>
      <c r="CWI1" s="8" t="s">
        <v>72</v>
      </c>
      <c r="CWJ1" s="8" t="s">
        <v>67</v>
      </c>
      <c r="CWK1" s="8" t="s">
        <v>72</v>
      </c>
      <c r="CWL1" s="8" t="s">
        <v>67</v>
      </c>
      <c r="CWM1" s="8" t="s">
        <v>72</v>
      </c>
      <c r="CWN1" s="8" t="s">
        <v>67</v>
      </c>
      <c r="CWO1" s="8" t="s">
        <v>72</v>
      </c>
      <c r="CWP1" s="8" t="s">
        <v>67</v>
      </c>
      <c r="CWQ1" s="8" t="s">
        <v>72</v>
      </c>
      <c r="CWR1" s="8" t="s">
        <v>67</v>
      </c>
      <c r="CWS1" s="8" t="s">
        <v>72</v>
      </c>
      <c r="CWT1" s="8" t="s">
        <v>67</v>
      </c>
      <c r="CWU1" s="8" t="s">
        <v>72</v>
      </c>
      <c r="CWV1" s="8" t="s">
        <v>67</v>
      </c>
      <c r="CWW1" s="8" t="s">
        <v>72</v>
      </c>
      <c r="CWX1" s="8" t="s">
        <v>67</v>
      </c>
      <c r="CWY1" s="8" t="s">
        <v>72</v>
      </c>
      <c r="CWZ1" s="8" t="s">
        <v>67</v>
      </c>
      <c r="CXA1" s="8" t="s">
        <v>72</v>
      </c>
      <c r="CXB1" s="8" t="s">
        <v>67</v>
      </c>
      <c r="CXC1" s="8" t="s">
        <v>72</v>
      </c>
      <c r="CXD1" s="8" t="s">
        <v>67</v>
      </c>
      <c r="CXE1" s="8" t="s">
        <v>72</v>
      </c>
      <c r="CXF1" s="8" t="s">
        <v>67</v>
      </c>
      <c r="CXG1" s="8" t="s">
        <v>72</v>
      </c>
      <c r="CXH1" s="8" t="s">
        <v>67</v>
      </c>
      <c r="CXI1" s="8" t="s">
        <v>72</v>
      </c>
      <c r="CXJ1" s="8" t="s">
        <v>67</v>
      </c>
      <c r="CXK1" s="8" t="s">
        <v>72</v>
      </c>
      <c r="CXL1" s="8" t="s">
        <v>67</v>
      </c>
      <c r="CXM1" s="8" t="s">
        <v>72</v>
      </c>
      <c r="CXN1" s="8" t="s">
        <v>67</v>
      </c>
      <c r="CXO1" s="8" t="s">
        <v>72</v>
      </c>
      <c r="CXP1" s="8" t="s">
        <v>67</v>
      </c>
      <c r="CXQ1" s="8" t="s">
        <v>72</v>
      </c>
      <c r="CXR1" s="8" t="s">
        <v>67</v>
      </c>
      <c r="CXS1" s="8" t="s">
        <v>72</v>
      </c>
      <c r="CXT1" s="8" t="s">
        <v>67</v>
      </c>
      <c r="CXU1" s="8" t="s">
        <v>72</v>
      </c>
      <c r="CXV1" s="8" t="s">
        <v>67</v>
      </c>
      <c r="CXW1" s="8" t="s">
        <v>72</v>
      </c>
      <c r="CXX1" s="8" t="s">
        <v>67</v>
      </c>
      <c r="CXY1" s="8" t="s">
        <v>72</v>
      </c>
      <c r="CXZ1" s="8" t="s">
        <v>67</v>
      </c>
      <c r="CYA1" s="8" t="s">
        <v>72</v>
      </c>
      <c r="CYB1" s="8" t="s">
        <v>67</v>
      </c>
      <c r="CYC1" s="8" t="s">
        <v>72</v>
      </c>
      <c r="CYD1" s="8" t="s">
        <v>67</v>
      </c>
      <c r="CYE1" s="8" t="s">
        <v>72</v>
      </c>
      <c r="CYF1" s="8" t="s">
        <v>67</v>
      </c>
      <c r="CYG1" s="8" t="s">
        <v>72</v>
      </c>
      <c r="CYH1" s="8" t="s">
        <v>67</v>
      </c>
      <c r="CYI1" s="8" t="s">
        <v>72</v>
      </c>
      <c r="CYJ1" s="8" t="s">
        <v>67</v>
      </c>
      <c r="CYK1" s="8" t="s">
        <v>72</v>
      </c>
      <c r="CYL1" s="8" t="s">
        <v>67</v>
      </c>
      <c r="CYM1" s="8" t="s">
        <v>72</v>
      </c>
      <c r="CYN1" s="8" t="s">
        <v>67</v>
      </c>
      <c r="CYO1" s="8" t="s">
        <v>72</v>
      </c>
      <c r="CYP1" s="8" t="s">
        <v>67</v>
      </c>
      <c r="CYQ1" s="8" t="s">
        <v>72</v>
      </c>
      <c r="CYR1" s="8" t="s">
        <v>67</v>
      </c>
      <c r="CYS1" s="8" t="s">
        <v>72</v>
      </c>
      <c r="CYT1" s="8" t="s">
        <v>67</v>
      </c>
      <c r="CYU1" s="8" t="s">
        <v>72</v>
      </c>
      <c r="CYV1" s="8" t="s">
        <v>67</v>
      </c>
      <c r="CYW1" s="8" t="s">
        <v>72</v>
      </c>
      <c r="CYX1" s="8" t="s">
        <v>67</v>
      </c>
      <c r="CYY1" s="8" t="s">
        <v>72</v>
      </c>
      <c r="CYZ1" s="8" t="s">
        <v>67</v>
      </c>
      <c r="CZA1" s="8" t="s">
        <v>72</v>
      </c>
      <c r="CZB1" s="8" t="s">
        <v>67</v>
      </c>
      <c r="CZC1" s="8" t="s">
        <v>72</v>
      </c>
      <c r="CZD1" s="8" t="s">
        <v>67</v>
      </c>
      <c r="CZE1" s="8" t="s">
        <v>72</v>
      </c>
      <c r="CZF1" s="8" t="s">
        <v>67</v>
      </c>
      <c r="CZG1" s="8" t="s">
        <v>72</v>
      </c>
      <c r="CZH1" s="8" t="s">
        <v>67</v>
      </c>
      <c r="CZI1" s="8" t="s">
        <v>72</v>
      </c>
      <c r="CZJ1" s="8" t="s">
        <v>67</v>
      </c>
      <c r="CZK1" s="8" t="s">
        <v>72</v>
      </c>
      <c r="CZL1" s="8" t="s">
        <v>67</v>
      </c>
      <c r="CZM1" s="8" t="s">
        <v>72</v>
      </c>
      <c r="CZN1" s="8" t="s">
        <v>67</v>
      </c>
      <c r="CZO1" s="8" t="s">
        <v>72</v>
      </c>
      <c r="CZP1" s="8" t="s">
        <v>67</v>
      </c>
      <c r="CZQ1" s="8" t="s">
        <v>72</v>
      </c>
      <c r="CZR1" s="8" t="s">
        <v>67</v>
      </c>
      <c r="CZS1" s="8" t="s">
        <v>72</v>
      </c>
      <c r="CZT1" s="8" t="s">
        <v>67</v>
      </c>
      <c r="CZU1" s="8" t="s">
        <v>72</v>
      </c>
      <c r="CZV1" s="8" t="s">
        <v>67</v>
      </c>
      <c r="CZW1" s="8" t="s">
        <v>72</v>
      </c>
      <c r="CZX1" s="8" t="s">
        <v>67</v>
      </c>
      <c r="CZY1" s="8" t="s">
        <v>72</v>
      </c>
      <c r="CZZ1" s="8" t="s">
        <v>67</v>
      </c>
      <c r="DAA1" s="8" t="s">
        <v>72</v>
      </c>
      <c r="DAB1" s="8" t="s">
        <v>67</v>
      </c>
      <c r="DAC1" s="8" t="s">
        <v>72</v>
      </c>
      <c r="DAD1" s="8" t="s">
        <v>67</v>
      </c>
      <c r="DAE1" s="8" t="s">
        <v>72</v>
      </c>
      <c r="DAF1" s="8" t="s">
        <v>67</v>
      </c>
      <c r="DAG1" s="8" t="s">
        <v>72</v>
      </c>
      <c r="DAH1" s="8" t="s">
        <v>67</v>
      </c>
      <c r="DAI1" s="8" t="s">
        <v>72</v>
      </c>
      <c r="DAJ1" s="8" t="s">
        <v>67</v>
      </c>
      <c r="DAK1" s="8" t="s">
        <v>72</v>
      </c>
      <c r="DAL1" s="8" t="s">
        <v>67</v>
      </c>
      <c r="DAM1" s="8" t="s">
        <v>72</v>
      </c>
      <c r="DAN1" s="8" t="s">
        <v>67</v>
      </c>
      <c r="DAO1" s="8" t="s">
        <v>72</v>
      </c>
      <c r="DAP1" s="8" t="s">
        <v>67</v>
      </c>
      <c r="DAQ1" s="8" t="s">
        <v>72</v>
      </c>
      <c r="DAR1" s="8" t="s">
        <v>67</v>
      </c>
      <c r="DAS1" s="8" t="s">
        <v>72</v>
      </c>
      <c r="DAT1" s="8" t="s">
        <v>67</v>
      </c>
      <c r="DAU1" s="8" t="s">
        <v>72</v>
      </c>
      <c r="DAV1" s="8" t="s">
        <v>67</v>
      </c>
      <c r="DAW1" s="8" t="s">
        <v>72</v>
      </c>
      <c r="DAX1" s="8" t="s">
        <v>67</v>
      </c>
      <c r="DAY1" s="8" t="s">
        <v>72</v>
      </c>
      <c r="DAZ1" s="8" t="s">
        <v>67</v>
      </c>
      <c r="DBA1" s="8" t="s">
        <v>72</v>
      </c>
      <c r="DBB1" s="8" t="s">
        <v>67</v>
      </c>
      <c r="DBC1" s="8" t="s">
        <v>72</v>
      </c>
      <c r="DBD1" s="8" t="s">
        <v>67</v>
      </c>
      <c r="DBE1" s="8" t="s">
        <v>72</v>
      </c>
      <c r="DBF1" s="8" t="s">
        <v>67</v>
      </c>
      <c r="DBG1" s="8" t="s">
        <v>72</v>
      </c>
      <c r="DBH1" s="8" t="s">
        <v>67</v>
      </c>
      <c r="DBI1" s="8" t="s">
        <v>72</v>
      </c>
      <c r="DBJ1" s="8" t="s">
        <v>67</v>
      </c>
      <c r="DBK1" s="8" t="s">
        <v>72</v>
      </c>
      <c r="DBL1" s="8" t="s">
        <v>67</v>
      </c>
      <c r="DBM1" s="8" t="s">
        <v>72</v>
      </c>
      <c r="DBN1" s="8" t="s">
        <v>67</v>
      </c>
      <c r="DBO1" s="8" t="s">
        <v>72</v>
      </c>
      <c r="DBP1" s="8" t="s">
        <v>67</v>
      </c>
      <c r="DBQ1" s="8" t="s">
        <v>72</v>
      </c>
      <c r="DBR1" s="8" t="s">
        <v>67</v>
      </c>
      <c r="DBS1" s="8" t="s">
        <v>72</v>
      </c>
      <c r="DBT1" s="8" t="s">
        <v>67</v>
      </c>
      <c r="DBU1" s="8" t="s">
        <v>72</v>
      </c>
      <c r="DBV1" s="8" t="s">
        <v>67</v>
      </c>
      <c r="DBW1" s="8" t="s">
        <v>72</v>
      </c>
      <c r="DBX1" s="8" t="s">
        <v>67</v>
      </c>
      <c r="DBY1" s="8" t="s">
        <v>72</v>
      </c>
      <c r="DBZ1" s="8" t="s">
        <v>67</v>
      </c>
      <c r="DCA1" s="8" t="s">
        <v>72</v>
      </c>
      <c r="DCB1" s="8" t="s">
        <v>67</v>
      </c>
      <c r="DCC1" s="8" t="s">
        <v>72</v>
      </c>
      <c r="DCD1" s="8" t="s">
        <v>67</v>
      </c>
      <c r="DCE1" s="8" t="s">
        <v>72</v>
      </c>
      <c r="DCF1" s="8" t="s">
        <v>67</v>
      </c>
      <c r="DCG1" s="8" t="s">
        <v>72</v>
      </c>
      <c r="DCH1" s="8" t="s">
        <v>67</v>
      </c>
      <c r="DCI1" s="8" t="s">
        <v>72</v>
      </c>
      <c r="DCJ1" s="8" t="s">
        <v>67</v>
      </c>
      <c r="DCK1" s="8" t="s">
        <v>72</v>
      </c>
      <c r="DCL1" s="8" t="s">
        <v>67</v>
      </c>
      <c r="DCM1" s="8" t="s">
        <v>72</v>
      </c>
      <c r="DCN1" s="8" t="s">
        <v>67</v>
      </c>
      <c r="DCO1" s="8" t="s">
        <v>72</v>
      </c>
      <c r="DCP1" s="8" t="s">
        <v>67</v>
      </c>
      <c r="DCQ1" s="8" t="s">
        <v>72</v>
      </c>
      <c r="DCR1" s="8" t="s">
        <v>67</v>
      </c>
      <c r="DCS1" s="8" t="s">
        <v>72</v>
      </c>
      <c r="DCT1" s="8" t="s">
        <v>67</v>
      </c>
      <c r="DCU1" s="8" t="s">
        <v>72</v>
      </c>
      <c r="DCV1" s="8" t="s">
        <v>67</v>
      </c>
      <c r="DCW1" s="8" t="s">
        <v>72</v>
      </c>
      <c r="DCX1" s="8" t="s">
        <v>67</v>
      </c>
      <c r="DCY1" s="8" t="s">
        <v>72</v>
      </c>
      <c r="DCZ1" s="8" t="s">
        <v>67</v>
      </c>
      <c r="DDA1" s="8" t="s">
        <v>72</v>
      </c>
      <c r="DDB1" s="8" t="s">
        <v>67</v>
      </c>
      <c r="DDC1" s="8" t="s">
        <v>72</v>
      </c>
      <c r="DDD1" s="8" t="s">
        <v>67</v>
      </c>
      <c r="DDE1" s="8" t="s">
        <v>72</v>
      </c>
      <c r="DDF1" s="8" t="s">
        <v>67</v>
      </c>
      <c r="DDG1" s="8" t="s">
        <v>72</v>
      </c>
      <c r="DDH1" s="8" t="s">
        <v>67</v>
      </c>
      <c r="DDI1" s="8" t="s">
        <v>72</v>
      </c>
      <c r="DDJ1" s="8" t="s">
        <v>67</v>
      </c>
      <c r="DDK1" s="8" t="s">
        <v>72</v>
      </c>
      <c r="DDL1" s="8" t="s">
        <v>67</v>
      </c>
      <c r="DDM1" s="8" t="s">
        <v>72</v>
      </c>
      <c r="DDN1" s="8" t="s">
        <v>67</v>
      </c>
      <c r="DDO1" s="8" t="s">
        <v>72</v>
      </c>
      <c r="DDP1" s="8" t="s">
        <v>67</v>
      </c>
      <c r="DDQ1" s="8" t="s">
        <v>72</v>
      </c>
      <c r="DDR1" s="8" t="s">
        <v>67</v>
      </c>
      <c r="DDS1" s="8" t="s">
        <v>72</v>
      </c>
      <c r="DDT1" s="8" t="s">
        <v>67</v>
      </c>
      <c r="DDU1" s="8" t="s">
        <v>72</v>
      </c>
      <c r="DDV1" s="8" t="s">
        <v>67</v>
      </c>
      <c r="DDW1" s="8" t="s">
        <v>72</v>
      </c>
      <c r="DDX1" s="8" t="s">
        <v>67</v>
      </c>
      <c r="DDY1" s="8" t="s">
        <v>72</v>
      </c>
      <c r="DDZ1" s="8" t="s">
        <v>67</v>
      </c>
      <c r="DEA1" s="8" t="s">
        <v>72</v>
      </c>
      <c r="DEB1" s="8" t="s">
        <v>67</v>
      </c>
      <c r="DEC1" s="8" t="s">
        <v>72</v>
      </c>
      <c r="DED1" s="8" t="s">
        <v>67</v>
      </c>
      <c r="DEE1" s="8" t="s">
        <v>72</v>
      </c>
      <c r="DEF1" s="8" t="s">
        <v>67</v>
      </c>
      <c r="DEG1" s="8" t="s">
        <v>72</v>
      </c>
      <c r="DEH1" s="8" t="s">
        <v>67</v>
      </c>
      <c r="DEI1" s="8" t="s">
        <v>72</v>
      </c>
      <c r="DEJ1" s="8" t="s">
        <v>67</v>
      </c>
      <c r="DEK1" s="8" t="s">
        <v>72</v>
      </c>
      <c r="DEL1" s="8" t="s">
        <v>67</v>
      </c>
      <c r="DEM1" s="8" t="s">
        <v>72</v>
      </c>
      <c r="DEN1" s="8" t="s">
        <v>67</v>
      </c>
      <c r="DEO1" s="8" t="s">
        <v>72</v>
      </c>
      <c r="DEP1" s="8" t="s">
        <v>67</v>
      </c>
      <c r="DEQ1" s="8" t="s">
        <v>72</v>
      </c>
      <c r="DER1" s="8" t="s">
        <v>67</v>
      </c>
      <c r="DES1" s="8" t="s">
        <v>72</v>
      </c>
      <c r="DET1" s="8" t="s">
        <v>67</v>
      </c>
      <c r="DEU1" s="8" t="s">
        <v>72</v>
      </c>
      <c r="DEV1" s="8" t="s">
        <v>67</v>
      </c>
      <c r="DEW1" s="8" t="s">
        <v>72</v>
      </c>
      <c r="DEX1" s="8" t="s">
        <v>67</v>
      </c>
      <c r="DEY1" s="8" t="s">
        <v>72</v>
      </c>
      <c r="DEZ1" s="8" t="s">
        <v>67</v>
      </c>
      <c r="DFA1" s="8" t="s">
        <v>72</v>
      </c>
      <c r="DFB1" s="8" t="s">
        <v>67</v>
      </c>
      <c r="DFC1" s="8" t="s">
        <v>72</v>
      </c>
      <c r="DFD1" s="8" t="s">
        <v>67</v>
      </c>
      <c r="DFE1" s="8" t="s">
        <v>72</v>
      </c>
      <c r="DFF1" s="8" t="s">
        <v>67</v>
      </c>
      <c r="DFG1" s="8" t="s">
        <v>72</v>
      </c>
      <c r="DFH1" s="8" t="s">
        <v>67</v>
      </c>
      <c r="DFI1" s="8" t="s">
        <v>72</v>
      </c>
      <c r="DFJ1" s="8" t="s">
        <v>67</v>
      </c>
      <c r="DFK1" s="8" t="s">
        <v>72</v>
      </c>
      <c r="DFL1" s="8" t="s">
        <v>67</v>
      </c>
      <c r="DFM1" s="8" t="s">
        <v>72</v>
      </c>
      <c r="DFN1" s="8" t="s">
        <v>67</v>
      </c>
      <c r="DFO1" s="8" t="s">
        <v>72</v>
      </c>
      <c r="DFP1" s="8" t="s">
        <v>67</v>
      </c>
      <c r="DFQ1" s="8" t="s">
        <v>72</v>
      </c>
      <c r="DFR1" s="8" t="s">
        <v>67</v>
      </c>
      <c r="DFS1" s="8" t="s">
        <v>72</v>
      </c>
      <c r="DFT1" s="8" t="s">
        <v>67</v>
      </c>
      <c r="DFU1" s="8" t="s">
        <v>72</v>
      </c>
      <c r="DFV1" s="8" t="s">
        <v>67</v>
      </c>
      <c r="DFW1" s="8" t="s">
        <v>72</v>
      </c>
      <c r="DFX1" s="8" t="s">
        <v>67</v>
      </c>
      <c r="DFY1" s="8" t="s">
        <v>72</v>
      </c>
      <c r="DFZ1" s="8" t="s">
        <v>67</v>
      </c>
      <c r="DGA1" s="8" t="s">
        <v>72</v>
      </c>
      <c r="DGB1" s="8" t="s">
        <v>67</v>
      </c>
      <c r="DGC1" s="8" t="s">
        <v>72</v>
      </c>
      <c r="DGD1" s="8" t="s">
        <v>67</v>
      </c>
      <c r="DGE1" s="8" t="s">
        <v>72</v>
      </c>
      <c r="DGF1" s="8" t="s">
        <v>67</v>
      </c>
      <c r="DGG1" s="8" t="s">
        <v>72</v>
      </c>
      <c r="DGH1" s="8" t="s">
        <v>67</v>
      </c>
      <c r="DGI1" s="8" t="s">
        <v>72</v>
      </c>
      <c r="DGJ1" s="8" t="s">
        <v>67</v>
      </c>
      <c r="DGK1" s="8" t="s">
        <v>72</v>
      </c>
      <c r="DGL1" s="8" t="s">
        <v>67</v>
      </c>
      <c r="DGM1" s="8" t="s">
        <v>72</v>
      </c>
      <c r="DGN1" s="8" t="s">
        <v>67</v>
      </c>
      <c r="DGO1" s="8" t="s">
        <v>72</v>
      </c>
      <c r="DGP1" s="8" t="s">
        <v>67</v>
      </c>
      <c r="DGQ1" s="8" t="s">
        <v>72</v>
      </c>
      <c r="DGR1" s="8" t="s">
        <v>67</v>
      </c>
      <c r="DGS1" s="8" t="s">
        <v>72</v>
      </c>
      <c r="DGT1" s="8" t="s">
        <v>67</v>
      </c>
      <c r="DGU1" s="8" t="s">
        <v>72</v>
      </c>
      <c r="DGV1" s="8" t="s">
        <v>67</v>
      </c>
      <c r="DGW1" s="8" t="s">
        <v>72</v>
      </c>
      <c r="DGX1" s="8" t="s">
        <v>67</v>
      </c>
      <c r="DGY1" s="8" t="s">
        <v>72</v>
      </c>
      <c r="DGZ1" s="8" t="s">
        <v>67</v>
      </c>
      <c r="DHA1" s="8" t="s">
        <v>72</v>
      </c>
      <c r="DHB1" s="8" t="s">
        <v>67</v>
      </c>
      <c r="DHC1" s="8" t="s">
        <v>72</v>
      </c>
      <c r="DHD1" s="8" t="s">
        <v>67</v>
      </c>
      <c r="DHE1" s="8" t="s">
        <v>72</v>
      </c>
      <c r="DHF1" s="8" t="s">
        <v>67</v>
      </c>
      <c r="DHG1" s="8" t="s">
        <v>72</v>
      </c>
      <c r="DHH1" s="8" t="s">
        <v>67</v>
      </c>
      <c r="DHI1" s="8" t="s">
        <v>72</v>
      </c>
      <c r="DHJ1" s="8" t="s">
        <v>67</v>
      </c>
      <c r="DHK1" s="8" t="s">
        <v>72</v>
      </c>
      <c r="DHL1" s="8" t="s">
        <v>67</v>
      </c>
      <c r="DHM1" s="8" t="s">
        <v>72</v>
      </c>
      <c r="DHN1" s="8" t="s">
        <v>67</v>
      </c>
      <c r="DHO1" s="8" t="s">
        <v>72</v>
      </c>
      <c r="DHP1" s="8" t="s">
        <v>67</v>
      </c>
      <c r="DHQ1" s="8" t="s">
        <v>72</v>
      </c>
      <c r="DHR1" s="8" t="s">
        <v>67</v>
      </c>
      <c r="DHS1" s="8" t="s">
        <v>72</v>
      </c>
      <c r="DHT1" s="8" t="s">
        <v>67</v>
      </c>
      <c r="DHU1" s="8" t="s">
        <v>72</v>
      </c>
      <c r="DHV1" s="8" t="s">
        <v>67</v>
      </c>
      <c r="DHW1" s="8" t="s">
        <v>72</v>
      </c>
      <c r="DHX1" s="8" t="s">
        <v>67</v>
      </c>
      <c r="DHY1" s="8" t="s">
        <v>72</v>
      </c>
      <c r="DHZ1" s="8" t="s">
        <v>67</v>
      </c>
      <c r="DIA1" s="8" t="s">
        <v>72</v>
      </c>
      <c r="DIB1" s="8" t="s">
        <v>67</v>
      </c>
      <c r="DIC1" s="8" t="s">
        <v>72</v>
      </c>
      <c r="DID1" s="8" t="s">
        <v>67</v>
      </c>
      <c r="DIE1" s="8" t="s">
        <v>72</v>
      </c>
      <c r="DIF1" s="8" t="s">
        <v>67</v>
      </c>
      <c r="DIG1" s="8" t="s">
        <v>72</v>
      </c>
      <c r="DIH1" s="8" t="s">
        <v>67</v>
      </c>
      <c r="DII1" s="8" t="s">
        <v>72</v>
      </c>
      <c r="DIJ1" s="8" t="s">
        <v>67</v>
      </c>
      <c r="DIK1" s="8" t="s">
        <v>72</v>
      </c>
      <c r="DIL1" s="8" t="s">
        <v>67</v>
      </c>
      <c r="DIM1" s="8" t="s">
        <v>72</v>
      </c>
      <c r="DIN1" s="8" t="s">
        <v>67</v>
      </c>
      <c r="DIO1" s="8" t="s">
        <v>72</v>
      </c>
      <c r="DIP1" s="8" t="s">
        <v>67</v>
      </c>
      <c r="DIQ1" s="8" t="s">
        <v>72</v>
      </c>
      <c r="DIR1" s="8" t="s">
        <v>67</v>
      </c>
      <c r="DIS1" s="8" t="s">
        <v>72</v>
      </c>
      <c r="DIT1" s="8" t="s">
        <v>67</v>
      </c>
      <c r="DIU1" s="8" t="s">
        <v>72</v>
      </c>
      <c r="DIV1" s="8" t="s">
        <v>67</v>
      </c>
      <c r="DIW1" s="8" t="s">
        <v>72</v>
      </c>
      <c r="DIX1" s="8" t="s">
        <v>67</v>
      </c>
      <c r="DIY1" s="8" t="s">
        <v>72</v>
      </c>
      <c r="DIZ1" s="8" t="s">
        <v>67</v>
      </c>
      <c r="DJA1" s="8" t="s">
        <v>72</v>
      </c>
      <c r="DJB1" s="8" t="s">
        <v>67</v>
      </c>
      <c r="DJC1" s="8" t="s">
        <v>72</v>
      </c>
      <c r="DJD1" s="8" t="s">
        <v>67</v>
      </c>
      <c r="DJE1" s="8" t="s">
        <v>72</v>
      </c>
      <c r="DJF1" s="8" t="s">
        <v>67</v>
      </c>
      <c r="DJG1" s="8" t="s">
        <v>72</v>
      </c>
      <c r="DJH1" s="8" t="s">
        <v>67</v>
      </c>
      <c r="DJI1" s="8" t="s">
        <v>72</v>
      </c>
      <c r="DJJ1" s="8" t="s">
        <v>67</v>
      </c>
      <c r="DJK1" s="8" t="s">
        <v>72</v>
      </c>
      <c r="DJL1" s="8" t="s">
        <v>67</v>
      </c>
      <c r="DJM1" s="8" t="s">
        <v>72</v>
      </c>
      <c r="DJN1" s="8" t="s">
        <v>67</v>
      </c>
      <c r="DJO1" s="8" t="s">
        <v>72</v>
      </c>
      <c r="DJP1" s="8" t="s">
        <v>67</v>
      </c>
      <c r="DJQ1" s="8" t="s">
        <v>72</v>
      </c>
      <c r="DJR1" s="8" t="s">
        <v>67</v>
      </c>
      <c r="DJS1" s="8" t="s">
        <v>72</v>
      </c>
      <c r="DJT1" s="8" t="s">
        <v>67</v>
      </c>
      <c r="DJU1" s="8" t="s">
        <v>72</v>
      </c>
      <c r="DJV1" s="8" t="s">
        <v>67</v>
      </c>
      <c r="DJW1" s="8" t="s">
        <v>72</v>
      </c>
      <c r="DJX1" s="8" t="s">
        <v>67</v>
      </c>
      <c r="DJY1" s="8" t="s">
        <v>72</v>
      </c>
      <c r="DJZ1" s="8" t="s">
        <v>67</v>
      </c>
      <c r="DKA1" s="8" t="s">
        <v>72</v>
      </c>
      <c r="DKB1" s="8" t="s">
        <v>67</v>
      </c>
      <c r="DKC1" s="8" t="s">
        <v>72</v>
      </c>
      <c r="DKD1" s="8" t="s">
        <v>67</v>
      </c>
      <c r="DKE1" s="8" t="s">
        <v>72</v>
      </c>
      <c r="DKF1" s="8" t="s">
        <v>67</v>
      </c>
      <c r="DKG1" s="8" t="s">
        <v>72</v>
      </c>
      <c r="DKH1" s="8" t="s">
        <v>67</v>
      </c>
      <c r="DKI1" s="8" t="s">
        <v>72</v>
      </c>
      <c r="DKJ1" s="8" t="s">
        <v>67</v>
      </c>
      <c r="DKK1" s="8" t="s">
        <v>72</v>
      </c>
      <c r="DKL1" s="8" t="s">
        <v>67</v>
      </c>
      <c r="DKM1" s="8" t="s">
        <v>72</v>
      </c>
      <c r="DKN1" s="8" t="s">
        <v>67</v>
      </c>
      <c r="DKO1" s="8" t="s">
        <v>72</v>
      </c>
      <c r="DKP1" s="8" t="s">
        <v>67</v>
      </c>
      <c r="DKQ1" s="8" t="s">
        <v>72</v>
      </c>
      <c r="DKR1" s="8" t="s">
        <v>67</v>
      </c>
      <c r="DKS1" s="8" t="s">
        <v>72</v>
      </c>
      <c r="DKT1" s="8" t="s">
        <v>67</v>
      </c>
      <c r="DKU1" s="8" t="s">
        <v>72</v>
      </c>
      <c r="DKV1" s="8" t="s">
        <v>67</v>
      </c>
      <c r="DKW1" s="8" t="s">
        <v>72</v>
      </c>
      <c r="DKX1" s="8" t="s">
        <v>67</v>
      </c>
      <c r="DKY1" s="8" t="s">
        <v>72</v>
      </c>
      <c r="DKZ1" s="8" t="s">
        <v>67</v>
      </c>
      <c r="DLA1" s="8" t="s">
        <v>72</v>
      </c>
      <c r="DLB1" s="8" t="s">
        <v>67</v>
      </c>
      <c r="DLC1" s="8" t="s">
        <v>72</v>
      </c>
      <c r="DLD1" s="8" t="s">
        <v>67</v>
      </c>
      <c r="DLE1" s="8" t="s">
        <v>72</v>
      </c>
      <c r="DLF1" s="8" t="s">
        <v>67</v>
      </c>
      <c r="DLG1" s="8" t="s">
        <v>72</v>
      </c>
      <c r="DLH1" s="8" t="s">
        <v>67</v>
      </c>
      <c r="DLI1" s="8" t="s">
        <v>72</v>
      </c>
      <c r="DLJ1" s="8" t="s">
        <v>67</v>
      </c>
      <c r="DLK1" s="8" t="s">
        <v>72</v>
      </c>
      <c r="DLL1" s="8" t="s">
        <v>67</v>
      </c>
      <c r="DLM1" s="8" t="s">
        <v>72</v>
      </c>
      <c r="DLN1" s="8" t="s">
        <v>67</v>
      </c>
      <c r="DLO1" s="8" t="s">
        <v>72</v>
      </c>
      <c r="DLP1" s="8" t="s">
        <v>67</v>
      </c>
      <c r="DLQ1" s="8" t="s">
        <v>72</v>
      </c>
      <c r="DLR1" s="8" t="s">
        <v>67</v>
      </c>
      <c r="DLS1" s="8" t="s">
        <v>72</v>
      </c>
      <c r="DLT1" s="8" t="s">
        <v>67</v>
      </c>
      <c r="DLU1" s="8" t="s">
        <v>72</v>
      </c>
      <c r="DLV1" s="8" t="s">
        <v>67</v>
      </c>
      <c r="DLW1" s="8" t="s">
        <v>72</v>
      </c>
      <c r="DLX1" s="8" t="s">
        <v>67</v>
      </c>
      <c r="DLY1" s="8" t="s">
        <v>72</v>
      </c>
      <c r="DLZ1" s="8" t="s">
        <v>67</v>
      </c>
      <c r="DMA1" s="8" t="s">
        <v>72</v>
      </c>
      <c r="DMB1" s="8" t="s">
        <v>67</v>
      </c>
      <c r="DMC1" s="8" t="s">
        <v>72</v>
      </c>
      <c r="DMD1" s="8" t="s">
        <v>67</v>
      </c>
      <c r="DME1" s="8" t="s">
        <v>72</v>
      </c>
      <c r="DMF1" s="8" t="s">
        <v>67</v>
      </c>
      <c r="DMG1" s="8" t="s">
        <v>72</v>
      </c>
      <c r="DMH1" s="8" t="s">
        <v>67</v>
      </c>
      <c r="DMI1" s="8" t="s">
        <v>72</v>
      </c>
      <c r="DMJ1" s="8" t="s">
        <v>67</v>
      </c>
      <c r="DMK1" s="8" t="s">
        <v>72</v>
      </c>
      <c r="DML1" s="8" t="s">
        <v>67</v>
      </c>
      <c r="DMM1" s="8" t="s">
        <v>72</v>
      </c>
      <c r="DMN1" s="8" t="s">
        <v>67</v>
      </c>
      <c r="DMO1" s="8" t="s">
        <v>72</v>
      </c>
      <c r="DMP1" s="8" t="s">
        <v>67</v>
      </c>
      <c r="DMQ1" s="8" t="s">
        <v>72</v>
      </c>
      <c r="DMR1" s="8" t="s">
        <v>67</v>
      </c>
      <c r="DMS1" s="8" t="s">
        <v>72</v>
      </c>
      <c r="DMT1" s="8" t="s">
        <v>67</v>
      </c>
      <c r="DMU1" s="8" t="s">
        <v>72</v>
      </c>
      <c r="DMV1" s="8" t="s">
        <v>67</v>
      </c>
      <c r="DMW1" s="8" t="s">
        <v>72</v>
      </c>
      <c r="DMX1" s="8" t="s">
        <v>67</v>
      </c>
      <c r="DMY1" s="8" t="s">
        <v>72</v>
      </c>
      <c r="DMZ1" s="8" t="s">
        <v>67</v>
      </c>
      <c r="DNA1" s="8" t="s">
        <v>72</v>
      </c>
      <c r="DNB1" s="8" t="s">
        <v>67</v>
      </c>
      <c r="DNC1" s="8" t="s">
        <v>72</v>
      </c>
      <c r="DND1" s="8" t="s">
        <v>67</v>
      </c>
      <c r="DNE1" s="8" t="s">
        <v>72</v>
      </c>
      <c r="DNF1" s="8" t="s">
        <v>67</v>
      </c>
      <c r="DNG1" s="8" t="s">
        <v>72</v>
      </c>
      <c r="DNH1" s="8" t="s">
        <v>67</v>
      </c>
      <c r="DNI1" s="8" t="s">
        <v>72</v>
      </c>
      <c r="DNJ1" s="8" t="s">
        <v>67</v>
      </c>
      <c r="DNK1" s="8" t="s">
        <v>72</v>
      </c>
      <c r="DNL1" s="8" t="s">
        <v>67</v>
      </c>
      <c r="DNM1" s="8" t="s">
        <v>72</v>
      </c>
      <c r="DNN1" s="8" t="s">
        <v>67</v>
      </c>
      <c r="DNO1" s="8" t="s">
        <v>72</v>
      </c>
      <c r="DNP1" s="8" t="s">
        <v>67</v>
      </c>
      <c r="DNQ1" s="8" t="s">
        <v>72</v>
      </c>
      <c r="DNR1" s="8" t="s">
        <v>67</v>
      </c>
      <c r="DNS1" s="8" t="s">
        <v>72</v>
      </c>
      <c r="DNT1" s="8" t="s">
        <v>67</v>
      </c>
      <c r="DNU1" s="8" t="s">
        <v>72</v>
      </c>
      <c r="DNV1" s="8" t="s">
        <v>67</v>
      </c>
      <c r="DNW1" s="8" t="s">
        <v>72</v>
      </c>
      <c r="DNX1" s="8" t="s">
        <v>67</v>
      </c>
      <c r="DNY1" s="8" t="s">
        <v>72</v>
      </c>
      <c r="DNZ1" s="8" t="s">
        <v>67</v>
      </c>
      <c r="DOA1" s="8" t="s">
        <v>72</v>
      </c>
      <c r="DOB1" s="8" t="s">
        <v>67</v>
      </c>
      <c r="DOC1" s="8" t="s">
        <v>72</v>
      </c>
      <c r="DOD1" s="8" t="s">
        <v>67</v>
      </c>
      <c r="DOE1" s="8" t="s">
        <v>72</v>
      </c>
      <c r="DOF1" s="8" t="s">
        <v>67</v>
      </c>
      <c r="DOG1" s="8" t="s">
        <v>72</v>
      </c>
      <c r="DOH1" s="8" t="s">
        <v>67</v>
      </c>
      <c r="DOI1" s="8" t="s">
        <v>72</v>
      </c>
      <c r="DOJ1" s="8" t="s">
        <v>67</v>
      </c>
      <c r="DOK1" s="8" t="s">
        <v>72</v>
      </c>
      <c r="DOL1" s="8" t="s">
        <v>67</v>
      </c>
      <c r="DOM1" s="8" t="s">
        <v>72</v>
      </c>
      <c r="DON1" s="8" t="s">
        <v>67</v>
      </c>
      <c r="DOO1" s="8" t="s">
        <v>72</v>
      </c>
      <c r="DOP1" s="8" t="s">
        <v>67</v>
      </c>
      <c r="DOQ1" s="8" t="s">
        <v>72</v>
      </c>
      <c r="DOR1" s="8" t="s">
        <v>67</v>
      </c>
      <c r="DOS1" s="8" t="s">
        <v>72</v>
      </c>
      <c r="DOT1" s="8" t="s">
        <v>67</v>
      </c>
      <c r="DOU1" s="8" t="s">
        <v>72</v>
      </c>
      <c r="DOV1" s="8" t="s">
        <v>67</v>
      </c>
      <c r="DOW1" s="8" t="s">
        <v>72</v>
      </c>
      <c r="DOX1" s="8" t="s">
        <v>67</v>
      </c>
      <c r="DOY1" s="8" t="s">
        <v>72</v>
      </c>
      <c r="DOZ1" s="8" t="s">
        <v>67</v>
      </c>
      <c r="DPA1" s="8" t="s">
        <v>72</v>
      </c>
      <c r="DPB1" s="8" t="s">
        <v>67</v>
      </c>
      <c r="DPC1" s="8" t="s">
        <v>72</v>
      </c>
      <c r="DPD1" s="8" t="s">
        <v>67</v>
      </c>
      <c r="DPE1" s="8" t="s">
        <v>72</v>
      </c>
      <c r="DPF1" s="8" t="s">
        <v>67</v>
      </c>
      <c r="DPG1" s="8" t="s">
        <v>72</v>
      </c>
      <c r="DPH1" s="8" t="s">
        <v>67</v>
      </c>
      <c r="DPI1" s="8" t="s">
        <v>72</v>
      </c>
      <c r="DPJ1" s="8" t="s">
        <v>67</v>
      </c>
      <c r="DPK1" s="8" t="s">
        <v>72</v>
      </c>
      <c r="DPL1" s="8" t="s">
        <v>67</v>
      </c>
      <c r="DPM1" s="8" t="s">
        <v>72</v>
      </c>
      <c r="DPN1" s="8" t="s">
        <v>67</v>
      </c>
      <c r="DPO1" s="8" t="s">
        <v>72</v>
      </c>
      <c r="DPP1" s="8" t="s">
        <v>67</v>
      </c>
      <c r="DPQ1" s="8" t="s">
        <v>72</v>
      </c>
      <c r="DPR1" s="8" t="s">
        <v>67</v>
      </c>
      <c r="DPS1" s="8" t="s">
        <v>72</v>
      </c>
      <c r="DPT1" s="8" t="s">
        <v>67</v>
      </c>
      <c r="DPU1" s="8" t="s">
        <v>72</v>
      </c>
      <c r="DPV1" s="8" t="s">
        <v>67</v>
      </c>
      <c r="DPW1" s="8" t="s">
        <v>72</v>
      </c>
      <c r="DPX1" s="8" t="s">
        <v>67</v>
      </c>
      <c r="DPY1" s="8" t="s">
        <v>72</v>
      </c>
      <c r="DPZ1" s="8" t="s">
        <v>67</v>
      </c>
      <c r="DQA1" s="8" t="s">
        <v>72</v>
      </c>
      <c r="DQB1" s="8" t="s">
        <v>67</v>
      </c>
      <c r="DQC1" s="8" t="s">
        <v>72</v>
      </c>
      <c r="DQD1" s="8" t="s">
        <v>67</v>
      </c>
      <c r="DQE1" s="8" t="s">
        <v>72</v>
      </c>
      <c r="DQF1" s="8" t="s">
        <v>67</v>
      </c>
      <c r="DQG1" s="8" t="s">
        <v>72</v>
      </c>
      <c r="DQH1" s="8" t="s">
        <v>67</v>
      </c>
      <c r="DQI1" s="8" t="s">
        <v>72</v>
      </c>
      <c r="DQJ1" s="8" t="s">
        <v>67</v>
      </c>
      <c r="DQK1" s="8" t="s">
        <v>72</v>
      </c>
      <c r="DQL1" s="8" t="s">
        <v>67</v>
      </c>
      <c r="DQM1" s="8" t="s">
        <v>72</v>
      </c>
      <c r="DQN1" s="8" t="s">
        <v>67</v>
      </c>
      <c r="DQO1" s="8" t="s">
        <v>72</v>
      </c>
      <c r="DQP1" s="8" t="s">
        <v>67</v>
      </c>
      <c r="DQQ1" s="8" t="s">
        <v>72</v>
      </c>
      <c r="DQR1" s="8" t="s">
        <v>67</v>
      </c>
      <c r="DQS1" s="8" t="s">
        <v>72</v>
      </c>
      <c r="DQT1" s="8" t="s">
        <v>67</v>
      </c>
      <c r="DQU1" s="8" t="s">
        <v>72</v>
      </c>
      <c r="DQV1" s="8" t="s">
        <v>67</v>
      </c>
      <c r="DQW1" s="8" t="s">
        <v>72</v>
      </c>
      <c r="DQX1" s="8" t="s">
        <v>67</v>
      </c>
      <c r="DQY1" s="8" t="s">
        <v>72</v>
      </c>
      <c r="DQZ1" s="8" t="s">
        <v>67</v>
      </c>
      <c r="DRA1" s="8" t="s">
        <v>72</v>
      </c>
      <c r="DRB1" s="8" t="s">
        <v>67</v>
      </c>
      <c r="DRC1" s="8" t="s">
        <v>72</v>
      </c>
      <c r="DRD1" s="8" t="s">
        <v>67</v>
      </c>
      <c r="DRE1" s="8" t="s">
        <v>72</v>
      </c>
      <c r="DRF1" s="8" t="s">
        <v>67</v>
      </c>
      <c r="DRG1" s="8" t="s">
        <v>72</v>
      </c>
      <c r="DRH1" s="8" t="s">
        <v>67</v>
      </c>
      <c r="DRI1" s="8" t="s">
        <v>72</v>
      </c>
      <c r="DRJ1" s="8" t="s">
        <v>67</v>
      </c>
      <c r="DRK1" s="8" t="s">
        <v>72</v>
      </c>
      <c r="DRL1" s="8" t="s">
        <v>67</v>
      </c>
      <c r="DRM1" s="8" t="s">
        <v>72</v>
      </c>
      <c r="DRN1" s="8" t="s">
        <v>67</v>
      </c>
      <c r="DRO1" s="8" t="s">
        <v>72</v>
      </c>
      <c r="DRP1" s="8" t="s">
        <v>67</v>
      </c>
      <c r="DRQ1" s="8" t="s">
        <v>72</v>
      </c>
      <c r="DRR1" s="8" t="s">
        <v>67</v>
      </c>
      <c r="DRS1" s="8" t="s">
        <v>72</v>
      </c>
      <c r="DRT1" s="8" t="s">
        <v>67</v>
      </c>
      <c r="DRU1" s="8" t="s">
        <v>72</v>
      </c>
      <c r="DRV1" s="8" t="s">
        <v>67</v>
      </c>
      <c r="DRW1" s="8" t="s">
        <v>72</v>
      </c>
      <c r="DRX1" s="8" t="s">
        <v>67</v>
      </c>
      <c r="DRY1" s="8" t="s">
        <v>72</v>
      </c>
      <c r="DRZ1" s="8" t="s">
        <v>67</v>
      </c>
      <c r="DSA1" s="8" t="s">
        <v>72</v>
      </c>
      <c r="DSB1" s="8" t="s">
        <v>67</v>
      </c>
      <c r="DSC1" s="8" t="s">
        <v>72</v>
      </c>
      <c r="DSD1" s="8" t="s">
        <v>67</v>
      </c>
      <c r="DSE1" s="8" t="s">
        <v>72</v>
      </c>
      <c r="DSF1" s="8" t="s">
        <v>67</v>
      </c>
      <c r="DSG1" s="8" t="s">
        <v>72</v>
      </c>
      <c r="DSH1" s="8" t="s">
        <v>67</v>
      </c>
      <c r="DSI1" s="8" t="s">
        <v>72</v>
      </c>
      <c r="DSJ1" s="8" t="s">
        <v>67</v>
      </c>
      <c r="DSK1" s="8" t="s">
        <v>72</v>
      </c>
      <c r="DSL1" s="8" t="s">
        <v>67</v>
      </c>
      <c r="DSM1" s="8" t="s">
        <v>72</v>
      </c>
      <c r="DSN1" s="8" t="s">
        <v>67</v>
      </c>
      <c r="DSO1" s="8" t="s">
        <v>72</v>
      </c>
      <c r="DSP1" s="8" t="s">
        <v>67</v>
      </c>
      <c r="DSQ1" s="8" t="s">
        <v>72</v>
      </c>
      <c r="DSR1" s="8" t="s">
        <v>67</v>
      </c>
      <c r="DSS1" s="8" t="s">
        <v>72</v>
      </c>
      <c r="DST1" s="8" t="s">
        <v>67</v>
      </c>
      <c r="DSU1" s="8" t="s">
        <v>72</v>
      </c>
      <c r="DSV1" s="8" t="s">
        <v>67</v>
      </c>
      <c r="DSW1" s="8" t="s">
        <v>72</v>
      </c>
      <c r="DSX1" s="8" t="s">
        <v>67</v>
      </c>
      <c r="DSY1" s="8" t="s">
        <v>72</v>
      </c>
      <c r="DSZ1" s="8" t="s">
        <v>67</v>
      </c>
      <c r="DTA1" s="8" t="s">
        <v>72</v>
      </c>
      <c r="DTB1" s="8" t="s">
        <v>67</v>
      </c>
      <c r="DTC1" s="8" t="s">
        <v>72</v>
      </c>
      <c r="DTD1" s="8" t="s">
        <v>67</v>
      </c>
      <c r="DTE1" s="8" t="s">
        <v>72</v>
      </c>
      <c r="DTF1" s="8" t="s">
        <v>67</v>
      </c>
      <c r="DTG1" s="8" t="s">
        <v>72</v>
      </c>
      <c r="DTH1" s="8" t="s">
        <v>67</v>
      </c>
      <c r="DTI1" s="8" t="s">
        <v>72</v>
      </c>
      <c r="DTJ1" s="8" t="s">
        <v>67</v>
      </c>
      <c r="DTK1" s="8" t="s">
        <v>72</v>
      </c>
      <c r="DTL1" s="8" t="s">
        <v>67</v>
      </c>
      <c r="DTM1" s="8" t="s">
        <v>72</v>
      </c>
      <c r="DTN1" s="8" t="s">
        <v>67</v>
      </c>
      <c r="DTO1" s="8" t="s">
        <v>72</v>
      </c>
      <c r="DTP1" s="8" t="s">
        <v>67</v>
      </c>
      <c r="DTQ1" s="8" t="s">
        <v>72</v>
      </c>
      <c r="DTR1" s="8" t="s">
        <v>67</v>
      </c>
      <c r="DTS1" s="8" t="s">
        <v>72</v>
      </c>
      <c r="DTT1" s="8" t="s">
        <v>67</v>
      </c>
      <c r="DTU1" s="8" t="s">
        <v>72</v>
      </c>
      <c r="DTV1" s="8" t="s">
        <v>67</v>
      </c>
      <c r="DTW1" s="8" t="s">
        <v>72</v>
      </c>
      <c r="DTX1" s="8" t="s">
        <v>67</v>
      </c>
      <c r="DTY1" s="8" t="s">
        <v>72</v>
      </c>
      <c r="DTZ1" s="8" t="s">
        <v>67</v>
      </c>
      <c r="DUA1" s="8" t="s">
        <v>72</v>
      </c>
      <c r="DUB1" s="8" t="s">
        <v>67</v>
      </c>
      <c r="DUC1" s="8" t="s">
        <v>72</v>
      </c>
      <c r="DUD1" s="8" t="s">
        <v>67</v>
      </c>
      <c r="DUE1" s="8" t="s">
        <v>72</v>
      </c>
      <c r="DUF1" s="8" t="s">
        <v>67</v>
      </c>
      <c r="DUG1" s="8" t="s">
        <v>72</v>
      </c>
      <c r="DUH1" s="8" t="s">
        <v>67</v>
      </c>
      <c r="DUI1" s="8" t="s">
        <v>72</v>
      </c>
      <c r="DUJ1" s="8" t="s">
        <v>67</v>
      </c>
      <c r="DUK1" s="8" t="s">
        <v>72</v>
      </c>
      <c r="DUL1" s="8" t="s">
        <v>67</v>
      </c>
      <c r="DUM1" s="8" t="s">
        <v>72</v>
      </c>
      <c r="DUN1" s="8" t="s">
        <v>67</v>
      </c>
      <c r="DUO1" s="8" t="s">
        <v>72</v>
      </c>
      <c r="DUP1" s="8" t="s">
        <v>67</v>
      </c>
      <c r="DUQ1" s="8" t="s">
        <v>72</v>
      </c>
      <c r="DUR1" s="8" t="s">
        <v>67</v>
      </c>
      <c r="DUS1" s="8" t="s">
        <v>72</v>
      </c>
      <c r="DUT1" s="8" t="s">
        <v>67</v>
      </c>
      <c r="DUU1" s="8" t="s">
        <v>72</v>
      </c>
      <c r="DUV1" s="8" t="s">
        <v>67</v>
      </c>
      <c r="DUW1" s="8" t="s">
        <v>72</v>
      </c>
      <c r="DUX1" s="8" t="s">
        <v>67</v>
      </c>
      <c r="DUY1" s="8" t="s">
        <v>72</v>
      </c>
      <c r="DUZ1" s="8" t="s">
        <v>67</v>
      </c>
      <c r="DVA1" s="8" t="s">
        <v>72</v>
      </c>
      <c r="DVB1" s="8" t="s">
        <v>67</v>
      </c>
      <c r="DVC1" s="8" t="s">
        <v>72</v>
      </c>
      <c r="DVD1" s="8" t="s">
        <v>67</v>
      </c>
      <c r="DVE1" s="8" t="s">
        <v>72</v>
      </c>
      <c r="DVF1" s="8" t="s">
        <v>67</v>
      </c>
      <c r="DVG1" s="8" t="s">
        <v>72</v>
      </c>
      <c r="DVH1" s="8" t="s">
        <v>67</v>
      </c>
      <c r="DVI1" s="8" t="s">
        <v>72</v>
      </c>
      <c r="DVJ1" s="8" t="s">
        <v>67</v>
      </c>
      <c r="DVK1" s="8" t="s">
        <v>72</v>
      </c>
      <c r="DVL1" s="8" t="s">
        <v>67</v>
      </c>
      <c r="DVM1" s="8" t="s">
        <v>72</v>
      </c>
      <c r="DVN1" s="8" t="s">
        <v>67</v>
      </c>
      <c r="DVO1" s="8" t="s">
        <v>72</v>
      </c>
      <c r="DVP1" s="8" t="s">
        <v>67</v>
      </c>
      <c r="DVQ1" s="8" t="s">
        <v>72</v>
      </c>
      <c r="DVR1" s="8" t="s">
        <v>67</v>
      </c>
      <c r="DVS1" s="8" t="s">
        <v>72</v>
      </c>
      <c r="DVT1" s="8" t="s">
        <v>67</v>
      </c>
      <c r="DVU1" s="8" t="s">
        <v>72</v>
      </c>
      <c r="DVV1" s="8" t="s">
        <v>67</v>
      </c>
      <c r="DVW1" s="8" t="s">
        <v>72</v>
      </c>
      <c r="DVX1" s="8" t="s">
        <v>67</v>
      </c>
      <c r="DVY1" s="8" t="s">
        <v>72</v>
      </c>
      <c r="DVZ1" s="8" t="s">
        <v>67</v>
      </c>
      <c r="DWA1" s="8" t="s">
        <v>72</v>
      </c>
      <c r="DWB1" s="8" t="s">
        <v>67</v>
      </c>
      <c r="DWC1" s="8" t="s">
        <v>72</v>
      </c>
      <c r="DWD1" s="8" t="s">
        <v>67</v>
      </c>
      <c r="DWE1" s="8" t="s">
        <v>72</v>
      </c>
      <c r="DWF1" s="8" t="s">
        <v>67</v>
      </c>
      <c r="DWG1" s="8" t="s">
        <v>72</v>
      </c>
      <c r="DWH1" s="8" t="s">
        <v>67</v>
      </c>
      <c r="DWI1" s="8" t="s">
        <v>72</v>
      </c>
      <c r="DWJ1" s="8" t="s">
        <v>67</v>
      </c>
      <c r="DWK1" s="8" t="s">
        <v>72</v>
      </c>
      <c r="DWL1" s="8" t="s">
        <v>67</v>
      </c>
      <c r="DWM1" s="8" t="s">
        <v>72</v>
      </c>
      <c r="DWN1" s="8" t="s">
        <v>67</v>
      </c>
      <c r="DWO1" s="8" t="s">
        <v>72</v>
      </c>
      <c r="DWP1" s="8" t="s">
        <v>67</v>
      </c>
      <c r="DWQ1" s="8" t="s">
        <v>72</v>
      </c>
      <c r="DWR1" s="8" t="s">
        <v>67</v>
      </c>
      <c r="DWS1" s="8" t="s">
        <v>72</v>
      </c>
      <c r="DWT1" s="8" t="s">
        <v>67</v>
      </c>
      <c r="DWU1" s="8" t="s">
        <v>72</v>
      </c>
      <c r="DWV1" s="8" t="s">
        <v>67</v>
      </c>
      <c r="DWW1" s="8" t="s">
        <v>72</v>
      </c>
      <c r="DWX1" s="8" t="s">
        <v>67</v>
      </c>
      <c r="DWY1" s="8" t="s">
        <v>72</v>
      </c>
      <c r="DWZ1" s="8" t="s">
        <v>67</v>
      </c>
      <c r="DXA1" s="8" t="s">
        <v>72</v>
      </c>
      <c r="DXB1" s="8" t="s">
        <v>67</v>
      </c>
      <c r="DXC1" s="8" t="s">
        <v>72</v>
      </c>
      <c r="DXD1" s="8" t="s">
        <v>67</v>
      </c>
      <c r="DXE1" s="8" t="s">
        <v>72</v>
      </c>
      <c r="DXF1" s="8" t="s">
        <v>67</v>
      </c>
      <c r="DXG1" s="8" t="s">
        <v>72</v>
      </c>
      <c r="DXH1" s="8" t="s">
        <v>67</v>
      </c>
      <c r="DXI1" s="8" t="s">
        <v>72</v>
      </c>
      <c r="DXJ1" s="8" t="s">
        <v>67</v>
      </c>
      <c r="DXK1" s="8" t="s">
        <v>72</v>
      </c>
      <c r="DXL1" s="8" t="s">
        <v>67</v>
      </c>
      <c r="DXM1" s="8" t="s">
        <v>72</v>
      </c>
      <c r="DXN1" s="8" t="s">
        <v>67</v>
      </c>
      <c r="DXO1" s="8" t="s">
        <v>72</v>
      </c>
      <c r="DXP1" s="8" t="s">
        <v>67</v>
      </c>
      <c r="DXQ1" s="8" t="s">
        <v>72</v>
      </c>
      <c r="DXR1" s="8" t="s">
        <v>67</v>
      </c>
      <c r="DXS1" s="8" t="s">
        <v>72</v>
      </c>
      <c r="DXT1" s="8" t="s">
        <v>67</v>
      </c>
      <c r="DXU1" s="8" t="s">
        <v>72</v>
      </c>
      <c r="DXV1" s="8" t="s">
        <v>67</v>
      </c>
      <c r="DXW1" s="8" t="s">
        <v>72</v>
      </c>
      <c r="DXX1" s="8" t="s">
        <v>67</v>
      </c>
      <c r="DXY1" s="8" t="s">
        <v>72</v>
      </c>
      <c r="DXZ1" s="8" t="s">
        <v>67</v>
      </c>
      <c r="DYA1" s="8" t="s">
        <v>72</v>
      </c>
      <c r="DYB1" s="8" t="s">
        <v>67</v>
      </c>
      <c r="DYC1" s="8" t="s">
        <v>72</v>
      </c>
      <c r="DYD1" s="8" t="s">
        <v>67</v>
      </c>
      <c r="DYE1" s="8" t="s">
        <v>72</v>
      </c>
      <c r="DYF1" s="8" t="s">
        <v>67</v>
      </c>
      <c r="DYG1" s="8" t="s">
        <v>72</v>
      </c>
      <c r="DYH1" s="8" t="s">
        <v>67</v>
      </c>
      <c r="DYI1" s="8" t="s">
        <v>72</v>
      </c>
      <c r="DYJ1" s="8" t="s">
        <v>67</v>
      </c>
      <c r="DYK1" s="8" t="s">
        <v>72</v>
      </c>
      <c r="DYL1" s="8" t="s">
        <v>67</v>
      </c>
      <c r="DYM1" s="8" t="s">
        <v>72</v>
      </c>
      <c r="DYN1" s="8" t="s">
        <v>67</v>
      </c>
      <c r="DYO1" s="8" t="s">
        <v>72</v>
      </c>
      <c r="DYP1" s="8" t="s">
        <v>67</v>
      </c>
      <c r="DYQ1" s="8" t="s">
        <v>72</v>
      </c>
      <c r="DYR1" s="8" t="s">
        <v>67</v>
      </c>
      <c r="DYS1" s="8" t="s">
        <v>72</v>
      </c>
      <c r="DYT1" s="8" t="s">
        <v>67</v>
      </c>
      <c r="DYU1" s="8" t="s">
        <v>72</v>
      </c>
      <c r="DYV1" s="8" t="s">
        <v>67</v>
      </c>
      <c r="DYW1" s="8" t="s">
        <v>72</v>
      </c>
      <c r="DYX1" s="8" t="s">
        <v>67</v>
      </c>
      <c r="DYY1" s="8" t="s">
        <v>72</v>
      </c>
      <c r="DYZ1" s="8" t="s">
        <v>67</v>
      </c>
      <c r="DZA1" s="8" t="s">
        <v>72</v>
      </c>
      <c r="DZB1" s="8" t="s">
        <v>67</v>
      </c>
      <c r="DZC1" s="8" t="s">
        <v>72</v>
      </c>
      <c r="DZD1" s="8" t="s">
        <v>67</v>
      </c>
      <c r="DZE1" s="8" t="s">
        <v>72</v>
      </c>
      <c r="DZF1" s="8" t="s">
        <v>67</v>
      </c>
      <c r="DZG1" s="8" t="s">
        <v>72</v>
      </c>
      <c r="DZH1" s="8" t="s">
        <v>67</v>
      </c>
      <c r="DZI1" s="8" t="s">
        <v>72</v>
      </c>
      <c r="DZJ1" s="8" t="s">
        <v>67</v>
      </c>
      <c r="DZK1" s="8" t="s">
        <v>72</v>
      </c>
      <c r="DZL1" s="8" t="s">
        <v>67</v>
      </c>
      <c r="DZM1" s="8" t="s">
        <v>72</v>
      </c>
      <c r="DZN1" s="8" t="s">
        <v>67</v>
      </c>
      <c r="DZO1" s="8" t="s">
        <v>72</v>
      </c>
      <c r="DZP1" s="8" t="s">
        <v>67</v>
      </c>
      <c r="DZQ1" s="8" t="s">
        <v>72</v>
      </c>
      <c r="DZR1" s="8" t="s">
        <v>67</v>
      </c>
      <c r="DZS1" s="8" t="s">
        <v>72</v>
      </c>
      <c r="DZT1" s="8" t="s">
        <v>67</v>
      </c>
      <c r="DZU1" s="8" t="s">
        <v>72</v>
      </c>
      <c r="DZV1" s="8" t="s">
        <v>67</v>
      </c>
      <c r="DZW1" s="8" t="s">
        <v>72</v>
      </c>
      <c r="DZX1" s="8" t="s">
        <v>67</v>
      </c>
      <c r="DZY1" s="8" t="s">
        <v>72</v>
      </c>
      <c r="DZZ1" s="8" t="s">
        <v>67</v>
      </c>
      <c r="EAA1" s="8" t="s">
        <v>72</v>
      </c>
      <c r="EAB1" s="8" t="s">
        <v>67</v>
      </c>
      <c r="EAC1" s="8" t="s">
        <v>72</v>
      </c>
      <c r="EAD1" s="8" t="s">
        <v>67</v>
      </c>
      <c r="EAE1" s="8" t="s">
        <v>72</v>
      </c>
      <c r="EAF1" s="8" t="s">
        <v>67</v>
      </c>
      <c r="EAG1" s="8" t="s">
        <v>72</v>
      </c>
      <c r="EAH1" s="8" t="s">
        <v>67</v>
      </c>
      <c r="EAI1" s="8" t="s">
        <v>72</v>
      </c>
      <c r="EAJ1" s="8" t="s">
        <v>67</v>
      </c>
      <c r="EAK1" s="8" t="s">
        <v>72</v>
      </c>
      <c r="EAL1" s="8" t="s">
        <v>67</v>
      </c>
      <c r="EAM1" s="8" t="s">
        <v>72</v>
      </c>
      <c r="EAN1" s="8" t="s">
        <v>67</v>
      </c>
      <c r="EAO1" s="8" t="s">
        <v>72</v>
      </c>
      <c r="EAP1" s="8" t="s">
        <v>67</v>
      </c>
      <c r="EAQ1" s="8" t="s">
        <v>72</v>
      </c>
      <c r="EAR1" s="8" t="s">
        <v>67</v>
      </c>
      <c r="EAS1" s="8" t="s">
        <v>72</v>
      </c>
      <c r="EAT1" s="8" t="s">
        <v>67</v>
      </c>
      <c r="EAU1" s="8" t="s">
        <v>72</v>
      </c>
      <c r="EAV1" s="8" t="s">
        <v>67</v>
      </c>
      <c r="EAW1" s="8" t="s">
        <v>72</v>
      </c>
      <c r="EAX1" s="8" t="s">
        <v>67</v>
      </c>
      <c r="EAY1" s="8" t="s">
        <v>72</v>
      </c>
      <c r="EAZ1" s="8" t="s">
        <v>67</v>
      </c>
      <c r="EBA1" s="8" t="s">
        <v>72</v>
      </c>
      <c r="EBB1" s="8" t="s">
        <v>67</v>
      </c>
      <c r="EBC1" s="8" t="s">
        <v>72</v>
      </c>
      <c r="EBD1" s="8" t="s">
        <v>67</v>
      </c>
      <c r="EBE1" s="8" t="s">
        <v>72</v>
      </c>
      <c r="EBF1" s="8" t="s">
        <v>67</v>
      </c>
      <c r="EBG1" s="8" t="s">
        <v>72</v>
      </c>
      <c r="EBH1" s="8" t="s">
        <v>67</v>
      </c>
      <c r="EBI1" s="8" t="s">
        <v>72</v>
      </c>
      <c r="EBJ1" s="8" t="s">
        <v>67</v>
      </c>
      <c r="EBK1" s="8" t="s">
        <v>72</v>
      </c>
      <c r="EBL1" s="8" t="s">
        <v>67</v>
      </c>
      <c r="EBM1" s="8" t="s">
        <v>72</v>
      </c>
      <c r="EBN1" s="8" t="s">
        <v>67</v>
      </c>
      <c r="EBO1" s="8" t="s">
        <v>72</v>
      </c>
      <c r="EBP1" s="8" t="s">
        <v>67</v>
      </c>
      <c r="EBQ1" s="8" t="s">
        <v>72</v>
      </c>
      <c r="EBR1" s="8" t="s">
        <v>67</v>
      </c>
      <c r="EBS1" s="8" t="s">
        <v>72</v>
      </c>
      <c r="EBT1" s="8" t="s">
        <v>67</v>
      </c>
      <c r="EBU1" s="8" t="s">
        <v>72</v>
      </c>
      <c r="EBV1" s="8" t="s">
        <v>67</v>
      </c>
      <c r="EBW1" s="8" t="s">
        <v>72</v>
      </c>
      <c r="EBX1" s="8" t="s">
        <v>67</v>
      </c>
      <c r="EBY1" s="8" t="s">
        <v>72</v>
      </c>
      <c r="EBZ1" s="8" t="s">
        <v>67</v>
      </c>
      <c r="ECA1" s="8" t="s">
        <v>72</v>
      </c>
      <c r="ECB1" s="8" t="s">
        <v>67</v>
      </c>
      <c r="ECC1" s="8" t="s">
        <v>72</v>
      </c>
      <c r="ECD1" s="8" t="s">
        <v>67</v>
      </c>
      <c r="ECE1" s="8" t="s">
        <v>72</v>
      </c>
      <c r="ECF1" s="8" t="s">
        <v>67</v>
      </c>
      <c r="ECG1" s="8" t="s">
        <v>72</v>
      </c>
      <c r="ECH1" s="8" t="s">
        <v>67</v>
      </c>
      <c r="ECI1" s="8" t="s">
        <v>72</v>
      </c>
      <c r="ECJ1" s="8" t="s">
        <v>67</v>
      </c>
      <c r="ECK1" s="8" t="s">
        <v>72</v>
      </c>
      <c r="ECL1" s="8" t="s">
        <v>67</v>
      </c>
      <c r="ECM1" s="8" t="s">
        <v>72</v>
      </c>
      <c r="ECN1" s="8" t="s">
        <v>67</v>
      </c>
      <c r="ECO1" s="8" t="s">
        <v>72</v>
      </c>
      <c r="ECP1" s="8" t="s">
        <v>67</v>
      </c>
      <c r="ECQ1" s="8" t="s">
        <v>72</v>
      </c>
      <c r="ECR1" s="8" t="s">
        <v>67</v>
      </c>
      <c r="ECS1" s="8" t="s">
        <v>72</v>
      </c>
      <c r="ECT1" s="8" t="s">
        <v>67</v>
      </c>
      <c r="ECU1" s="8" t="s">
        <v>72</v>
      </c>
      <c r="ECV1" s="8" t="s">
        <v>67</v>
      </c>
      <c r="ECW1" s="8" t="s">
        <v>72</v>
      </c>
      <c r="ECX1" s="8" t="s">
        <v>67</v>
      </c>
      <c r="ECY1" s="8" t="s">
        <v>72</v>
      </c>
      <c r="ECZ1" s="8" t="s">
        <v>67</v>
      </c>
      <c r="EDA1" s="8" t="s">
        <v>72</v>
      </c>
      <c r="EDB1" s="8" t="s">
        <v>67</v>
      </c>
      <c r="EDC1" s="8" t="s">
        <v>72</v>
      </c>
      <c r="EDD1" s="8" t="s">
        <v>67</v>
      </c>
      <c r="EDE1" s="8" t="s">
        <v>72</v>
      </c>
      <c r="EDF1" s="8" t="s">
        <v>67</v>
      </c>
      <c r="EDG1" s="8" t="s">
        <v>72</v>
      </c>
      <c r="EDH1" s="8" t="s">
        <v>67</v>
      </c>
      <c r="EDI1" s="8" t="s">
        <v>72</v>
      </c>
      <c r="EDJ1" s="8" t="s">
        <v>67</v>
      </c>
      <c r="EDK1" s="8" t="s">
        <v>72</v>
      </c>
      <c r="EDL1" s="8" t="s">
        <v>67</v>
      </c>
      <c r="EDM1" s="8" t="s">
        <v>72</v>
      </c>
      <c r="EDN1" s="8" t="s">
        <v>67</v>
      </c>
      <c r="EDO1" s="8" t="s">
        <v>72</v>
      </c>
      <c r="EDP1" s="8" t="s">
        <v>67</v>
      </c>
      <c r="EDQ1" s="8" t="s">
        <v>72</v>
      </c>
      <c r="EDR1" s="8" t="s">
        <v>67</v>
      </c>
      <c r="EDS1" s="8" t="s">
        <v>72</v>
      </c>
      <c r="EDT1" s="8" t="s">
        <v>67</v>
      </c>
      <c r="EDU1" s="8" t="s">
        <v>72</v>
      </c>
      <c r="EDV1" s="8" t="s">
        <v>67</v>
      </c>
      <c r="EDW1" s="8" t="s">
        <v>72</v>
      </c>
      <c r="EDX1" s="8" t="s">
        <v>67</v>
      </c>
      <c r="EDY1" s="8" t="s">
        <v>72</v>
      </c>
      <c r="EDZ1" s="8" t="s">
        <v>67</v>
      </c>
      <c r="EEA1" s="8" t="s">
        <v>72</v>
      </c>
      <c r="EEB1" s="8" t="s">
        <v>67</v>
      </c>
      <c r="EEC1" s="8" t="s">
        <v>72</v>
      </c>
      <c r="EED1" s="8" t="s">
        <v>67</v>
      </c>
      <c r="EEE1" s="8" t="s">
        <v>72</v>
      </c>
      <c r="EEF1" s="8" t="s">
        <v>67</v>
      </c>
      <c r="EEG1" s="8" t="s">
        <v>72</v>
      </c>
      <c r="EEH1" s="8" t="s">
        <v>67</v>
      </c>
      <c r="EEI1" s="8" t="s">
        <v>72</v>
      </c>
      <c r="EEJ1" s="8" t="s">
        <v>67</v>
      </c>
      <c r="EEK1" s="8" t="s">
        <v>72</v>
      </c>
      <c r="EEL1" s="8" t="s">
        <v>67</v>
      </c>
      <c r="EEM1" s="8" t="s">
        <v>72</v>
      </c>
      <c r="EEN1" s="8" t="s">
        <v>67</v>
      </c>
      <c r="EEO1" s="8" t="s">
        <v>72</v>
      </c>
      <c r="EEP1" s="8" t="s">
        <v>67</v>
      </c>
      <c r="EEQ1" s="8" t="s">
        <v>72</v>
      </c>
      <c r="EER1" s="8" t="s">
        <v>67</v>
      </c>
      <c r="EES1" s="8" t="s">
        <v>72</v>
      </c>
      <c r="EET1" s="8" t="s">
        <v>67</v>
      </c>
      <c r="EEU1" s="8" t="s">
        <v>72</v>
      </c>
      <c r="EEV1" s="8" t="s">
        <v>67</v>
      </c>
      <c r="EEW1" s="8" t="s">
        <v>72</v>
      </c>
      <c r="EEX1" s="8" t="s">
        <v>67</v>
      </c>
      <c r="EEY1" s="8" t="s">
        <v>72</v>
      </c>
      <c r="EEZ1" s="8" t="s">
        <v>67</v>
      </c>
      <c r="EFA1" s="8" t="s">
        <v>72</v>
      </c>
      <c r="EFB1" s="8" t="s">
        <v>67</v>
      </c>
      <c r="EFC1" s="8" t="s">
        <v>72</v>
      </c>
      <c r="EFD1" s="8" t="s">
        <v>67</v>
      </c>
      <c r="EFE1" s="8" t="s">
        <v>72</v>
      </c>
      <c r="EFF1" s="8" t="s">
        <v>67</v>
      </c>
      <c r="EFG1" s="8" t="s">
        <v>72</v>
      </c>
      <c r="EFH1" s="8" t="s">
        <v>67</v>
      </c>
      <c r="EFI1" s="8" t="s">
        <v>72</v>
      </c>
      <c r="EFJ1" s="8" t="s">
        <v>67</v>
      </c>
      <c r="EFK1" s="8" t="s">
        <v>72</v>
      </c>
      <c r="EFL1" s="8" t="s">
        <v>67</v>
      </c>
      <c r="EFM1" s="8" t="s">
        <v>72</v>
      </c>
      <c r="EFN1" s="8" t="s">
        <v>67</v>
      </c>
      <c r="EFO1" s="8" t="s">
        <v>72</v>
      </c>
      <c r="EFP1" s="8" t="s">
        <v>67</v>
      </c>
      <c r="EFQ1" s="8" t="s">
        <v>72</v>
      </c>
      <c r="EFR1" s="8" t="s">
        <v>67</v>
      </c>
      <c r="EFS1" s="8" t="s">
        <v>72</v>
      </c>
      <c r="EFT1" s="8" t="s">
        <v>67</v>
      </c>
      <c r="EFU1" s="8" t="s">
        <v>72</v>
      </c>
      <c r="EFV1" s="8" t="s">
        <v>67</v>
      </c>
      <c r="EFW1" s="8" t="s">
        <v>72</v>
      </c>
      <c r="EFX1" s="8" t="s">
        <v>67</v>
      </c>
      <c r="EFY1" s="8" t="s">
        <v>72</v>
      </c>
      <c r="EFZ1" s="8" t="s">
        <v>67</v>
      </c>
      <c r="EGA1" s="8" t="s">
        <v>72</v>
      </c>
      <c r="EGB1" s="8" t="s">
        <v>67</v>
      </c>
      <c r="EGC1" s="8" t="s">
        <v>72</v>
      </c>
      <c r="EGD1" s="8" t="s">
        <v>67</v>
      </c>
      <c r="EGE1" s="8" t="s">
        <v>72</v>
      </c>
      <c r="EGF1" s="8" t="s">
        <v>67</v>
      </c>
      <c r="EGG1" s="8" t="s">
        <v>72</v>
      </c>
      <c r="EGH1" s="8" t="s">
        <v>67</v>
      </c>
      <c r="EGI1" s="8" t="s">
        <v>72</v>
      </c>
      <c r="EGJ1" s="8" t="s">
        <v>67</v>
      </c>
      <c r="EGK1" s="8" t="s">
        <v>72</v>
      </c>
      <c r="EGL1" s="8" t="s">
        <v>67</v>
      </c>
      <c r="EGM1" s="8" t="s">
        <v>72</v>
      </c>
      <c r="EGN1" s="8" t="s">
        <v>67</v>
      </c>
      <c r="EGO1" s="8" t="s">
        <v>72</v>
      </c>
      <c r="EGP1" s="8" t="s">
        <v>67</v>
      </c>
      <c r="EGQ1" s="8" t="s">
        <v>72</v>
      </c>
      <c r="EGR1" s="8" t="s">
        <v>67</v>
      </c>
      <c r="EGS1" s="8" t="s">
        <v>72</v>
      </c>
      <c r="EGT1" s="8" t="s">
        <v>67</v>
      </c>
      <c r="EGU1" s="8" t="s">
        <v>72</v>
      </c>
      <c r="EGV1" s="8" t="s">
        <v>67</v>
      </c>
      <c r="EGW1" s="8" t="s">
        <v>72</v>
      </c>
      <c r="EGX1" s="8" t="s">
        <v>67</v>
      </c>
      <c r="EGY1" s="8" t="s">
        <v>72</v>
      </c>
      <c r="EGZ1" s="8" t="s">
        <v>67</v>
      </c>
      <c r="EHA1" s="8" t="s">
        <v>72</v>
      </c>
      <c r="EHB1" s="8" t="s">
        <v>67</v>
      </c>
      <c r="EHC1" s="8" t="s">
        <v>72</v>
      </c>
      <c r="EHD1" s="8" t="s">
        <v>67</v>
      </c>
      <c r="EHE1" s="8" t="s">
        <v>72</v>
      </c>
      <c r="EHF1" s="8" t="s">
        <v>67</v>
      </c>
      <c r="EHG1" s="8" t="s">
        <v>72</v>
      </c>
      <c r="EHH1" s="8" t="s">
        <v>67</v>
      </c>
      <c r="EHI1" s="8" t="s">
        <v>72</v>
      </c>
      <c r="EHJ1" s="8" t="s">
        <v>67</v>
      </c>
      <c r="EHK1" s="8" t="s">
        <v>72</v>
      </c>
      <c r="EHL1" s="8" t="s">
        <v>67</v>
      </c>
      <c r="EHM1" s="8" t="s">
        <v>72</v>
      </c>
      <c r="EHN1" s="8" t="s">
        <v>67</v>
      </c>
      <c r="EHO1" s="8" t="s">
        <v>72</v>
      </c>
      <c r="EHP1" s="8" t="s">
        <v>67</v>
      </c>
      <c r="EHQ1" s="8" t="s">
        <v>72</v>
      </c>
      <c r="EHR1" s="8" t="s">
        <v>67</v>
      </c>
      <c r="EHS1" s="8" t="s">
        <v>72</v>
      </c>
      <c r="EHT1" s="8" t="s">
        <v>67</v>
      </c>
      <c r="EHU1" s="8" t="s">
        <v>72</v>
      </c>
      <c r="EHV1" s="8" t="s">
        <v>67</v>
      </c>
      <c r="EHW1" s="8" t="s">
        <v>72</v>
      </c>
      <c r="EHX1" s="8" t="s">
        <v>67</v>
      </c>
      <c r="EHY1" s="8" t="s">
        <v>72</v>
      </c>
      <c r="EHZ1" s="8" t="s">
        <v>67</v>
      </c>
      <c r="EIA1" s="8" t="s">
        <v>72</v>
      </c>
      <c r="EIB1" s="8" t="s">
        <v>67</v>
      </c>
      <c r="EIC1" s="8" t="s">
        <v>72</v>
      </c>
      <c r="EID1" s="8" t="s">
        <v>67</v>
      </c>
      <c r="EIE1" s="8" t="s">
        <v>72</v>
      </c>
      <c r="EIF1" s="8" t="s">
        <v>67</v>
      </c>
      <c r="EIG1" s="8" t="s">
        <v>72</v>
      </c>
      <c r="EIH1" s="8" t="s">
        <v>67</v>
      </c>
      <c r="EII1" s="8" t="s">
        <v>72</v>
      </c>
      <c r="EIJ1" s="8" t="s">
        <v>67</v>
      </c>
      <c r="EIK1" s="8" t="s">
        <v>72</v>
      </c>
      <c r="EIL1" s="8" t="s">
        <v>67</v>
      </c>
      <c r="EIM1" s="8" t="s">
        <v>72</v>
      </c>
      <c r="EIN1" s="8" t="s">
        <v>67</v>
      </c>
      <c r="EIO1" s="8" t="s">
        <v>72</v>
      </c>
      <c r="EIP1" s="8" t="s">
        <v>67</v>
      </c>
      <c r="EIQ1" s="8" t="s">
        <v>72</v>
      </c>
      <c r="EIR1" s="8" t="s">
        <v>67</v>
      </c>
      <c r="EIS1" s="8" t="s">
        <v>72</v>
      </c>
      <c r="EIT1" s="8" t="s">
        <v>67</v>
      </c>
      <c r="EIU1" s="8" t="s">
        <v>72</v>
      </c>
      <c r="EIV1" s="8" t="s">
        <v>67</v>
      </c>
      <c r="EIW1" s="8" t="s">
        <v>72</v>
      </c>
      <c r="EIX1" s="8" t="s">
        <v>67</v>
      </c>
      <c r="EIY1" s="8" t="s">
        <v>72</v>
      </c>
      <c r="EIZ1" s="8" t="s">
        <v>67</v>
      </c>
      <c r="EJA1" s="8" t="s">
        <v>72</v>
      </c>
      <c r="EJB1" s="8" t="s">
        <v>67</v>
      </c>
      <c r="EJC1" s="8" t="s">
        <v>72</v>
      </c>
      <c r="EJD1" s="8" t="s">
        <v>67</v>
      </c>
      <c r="EJE1" s="8" t="s">
        <v>72</v>
      </c>
      <c r="EJF1" s="8" t="s">
        <v>67</v>
      </c>
      <c r="EJG1" s="8" t="s">
        <v>72</v>
      </c>
      <c r="EJH1" s="8" t="s">
        <v>67</v>
      </c>
      <c r="EJI1" s="8" t="s">
        <v>72</v>
      </c>
      <c r="EJJ1" s="8" t="s">
        <v>67</v>
      </c>
      <c r="EJK1" s="8" t="s">
        <v>72</v>
      </c>
      <c r="EJL1" s="8" t="s">
        <v>67</v>
      </c>
      <c r="EJM1" s="8" t="s">
        <v>72</v>
      </c>
      <c r="EJN1" s="8" t="s">
        <v>67</v>
      </c>
      <c r="EJO1" s="8" t="s">
        <v>72</v>
      </c>
      <c r="EJP1" s="8" t="s">
        <v>67</v>
      </c>
      <c r="EJQ1" s="8" t="s">
        <v>72</v>
      </c>
      <c r="EJR1" s="8" t="s">
        <v>67</v>
      </c>
      <c r="EJS1" s="8" t="s">
        <v>72</v>
      </c>
      <c r="EJT1" s="8" t="s">
        <v>67</v>
      </c>
      <c r="EJU1" s="8" t="s">
        <v>72</v>
      </c>
      <c r="EJV1" s="8" t="s">
        <v>67</v>
      </c>
      <c r="EJW1" s="8" t="s">
        <v>72</v>
      </c>
      <c r="EJX1" s="8" t="s">
        <v>67</v>
      </c>
      <c r="EJY1" s="8" t="s">
        <v>72</v>
      </c>
      <c r="EJZ1" s="8" t="s">
        <v>67</v>
      </c>
      <c r="EKA1" s="8" t="s">
        <v>72</v>
      </c>
      <c r="EKB1" s="8" t="s">
        <v>67</v>
      </c>
      <c r="EKC1" s="8" t="s">
        <v>72</v>
      </c>
      <c r="EKD1" s="8" t="s">
        <v>67</v>
      </c>
      <c r="EKE1" s="8" t="s">
        <v>72</v>
      </c>
      <c r="EKF1" s="8" t="s">
        <v>67</v>
      </c>
      <c r="EKG1" s="8" t="s">
        <v>72</v>
      </c>
      <c r="EKH1" s="8" t="s">
        <v>67</v>
      </c>
      <c r="EKI1" s="8" t="s">
        <v>72</v>
      </c>
      <c r="EKJ1" s="8" t="s">
        <v>67</v>
      </c>
      <c r="EKK1" s="8" t="s">
        <v>72</v>
      </c>
      <c r="EKL1" s="8" t="s">
        <v>67</v>
      </c>
      <c r="EKM1" s="8" t="s">
        <v>72</v>
      </c>
      <c r="EKN1" s="8" t="s">
        <v>67</v>
      </c>
      <c r="EKO1" s="8" t="s">
        <v>72</v>
      </c>
      <c r="EKP1" s="8" t="s">
        <v>67</v>
      </c>
      <c r="EKQ1" s="8" t="s">
        <v>72</v>
      </c>
      <c r="EKR1" s="8" t="s">
        <v>67</v>
      </c>
      <c r="EKS1" s="8" t="s">
        <v>72</v>
      </c>
      <c r="EKT1" s="8" t="s">
        <v>67</v>
      </c>
      <c r="EKU1" s="8" t="s">
        <v>72</v>
      </c>
      <c r="EKV1" s="8" t="s">
        <v>67</v>
      </c>
      <c r="EKW1" s="8" t="s">
        <v>72</v>
      </c>
      <c r="EKX1" s="8" t="s">
        <v>67</v>
      </c>
      <c r="EKY1" s="8" t="s">
        <v>72</v>
      </c>
      <c r="EKZ1" s="8" t="s">
        <v>67</v>
      </c>
      <c r="ELA1" s="8" t="s">
        <v>72</v>
      </c>
      <c r="ELB1" s="8" t="s">
        <v>67</v>
      </c>
      <c r="ELC1" s="8" t="s">
        <v>72</v>
      </c>
      <c r="ELD1" s="8" t="s">
        <v>67</v>
      </c>
      <c r="ELE1" s="8" t="s">
        <v>72</v>
      </c>
      <c r="ELF1" s="8" t="s">
        <v>67</v>
      </c>
      <c r="ELG1" s="8" t="s">
        <v>72</v>
      </c>
      <c r="ELH1" s="8" t="s">
        <v>67</v>
      </c>
      <c r="ELI1" s="8" t="s">
        <v>72</v>
      </c>
      <c r="ELJ1" s="8" t="s">
        <v>67</v>
      </c>
      <c r="ELK1" s="8" t="s">
        <v>72</v>
      </c>
      <c r="ELL1" s="8" t="s">
        <v>67</v>
      </c>
      <c r="ELM1" s="8" t="s">
        <v>72</v>
      </c>
      <c r="ELN1" s="8" t="s">
        <v>67</v>
      </c>
      <c r="ELO1" s="8" t="s">
        <v>72</v>
      </c>
      <c r="ELP1" s="8" t="s">
        <v>67</v>
      </c>
      <c r="ELQ1" s="8" t="s">
        <v>72</v>
      </c>
      <c r="ELR1" s="8" t="s">
        <v>67</v>
      </c>
      <c r="ELS1" s="8" t="s">
        <v>72</v>
      </c>
      <c r="ELT1" s="8" t="s">
        <v>67</v>
      </c>
      <c r="ELU1" s="8" t="s">
        <v>72</v>
      </c>
      <c r="ELV1" s="8" t="s">
        <v>67</v>
      </c>
      <c r="ELW1" s="8" t="s">
        <v>72</v>
      </c>
      <c r="ELX1" s="8" t="s">
        <v>67</v>
      </c>
      <c r="ELY1" s="8" t="s">
        <v>72</v>
      </c>
      <c r="ELZ1" s="8" t="s">
        <v>67</v>
      </c>
      <c r="EMA1" s="8" t="s">
        <v>72</v>
      </c>
      <c r="EMB1" s="8" t="s">
        <v>67</v>
      </c>
      <c r="EMC1" s="8" t="s">
        <v>72</v>
      </c>
      <c r="EMD1" s="8" t="s">
        <v>67</v>
      </c>
      <c r="EME1" s="8" t="s">
        <v>72</v>
      </c>
      <c r="EMF1" s="8" t="s">
        <v>67</v>
      </c>
      <c r="EMG1" s="8" t="s">
        <v>72</v>
      </c>
      <c r="EMH1" s="8" t="s">
        <v>67</v>
      </c>
      <c r="EMI1" s="8" t="s">
        <v>72</v>
      </c>
      <c r="EMJ1" s="8" t="s">
        <v>67</v>
      </c>
      <c r="EMK1" s="8" t="s">
        <v>72</v>
      </c>
      <c r="EML1" s="8" t="s">
        <v>67</v>
      </c>
      <c r="EMM1" s="8" t="s">
        <v>72</v>
      </c>
      <c r="EMN1" s="8" t="s">
        <v>67</v>
      </c>
      <c r="EMO1" s="8" t="s">
        <v>72</v>
      </c>
      <c r="EMP1" s="8" t="s">
        <v>67</v>
      </c>
      <c r="EMQ1" s="8" t="s">
        <v>72</v>
      </c>
      <c r="EMR1" s="8" t="s">
        <v>67</v>
      </c>
      <c r="EMS1" s="8" t="s">
        <v>72</v>
      </c>
      <c r="EMT1" s="8" t="s">
        <v>67</v>
      </c>
      <c r="EMU1" s="8" t="s">
        <v>72</v>
      </c>
      <c r="EMV1" s="8" t="s">
        <v>67</v>
      </c>
      <c r="EMW1" s="8" t="s">
        <v>72</v>
      </c>
      <c r="EMX1" s="8" t="s">
        <v>67</v>
      </c>
      <c r="EMY1" s="8" t="s">
        <v>72</v>
      </c>
      <c r="EMZ1" s="8" t="s">
        <v>67</v>
      </c>
      <c r="ENA1" s="8" t="s">
        <v>72</v>
      </c>
      <c r="ENB1" s="8" t="s">
        <v>67</v>
      </c>
      <c r="ENC1" s="8" t="s">
        <v>72</v>
      </c>
      <c r="END1" s="8" t="s">
        <v>67</v>
      </c>
      <c r="ENE1" s="8" t="s">
        <v>72</v>
      </c>
      <c r="ENF1" s="8" t="s">
        <v>67</v>
      </c>
      <c r="ENG1" s="8" t="s">
        <v>72</v>
      </c>
      <c r="ENH1" s="8" t="s">
        <v>67</v>
      </c>
      <c r="ENI1" s="8" t="s">
        <v>72</v>
      </c>
      <c r="ENJ1" s="8" t="s">
        <v>67</v>
      </c>
      <c r="ENK1" s="8" t="s">
        <v>72</v>
      </c>
      <c r="ENL1" s="8" t="s">
        <v>67</v>
      </c>
      <c r="ENM1" s="8" t="s">
        <v>72</v>
      </c>
      <c r="ENN1" s="8" t="s">
        <v>67</v>
      </c>
      <c r="ENO1" s="8" t="s">
        <v>72</v>
      </c>
      <c r="ENP1" s="8" t="s">
        <v>67</v>
      </c>
      <c r="ENQ1" s="8" t="s">
        <v>72</v>
      </c>
      <c r="ENR1" s="8" t="s">
        <v>67</v>
      </c>
      <c r="ENS1" s="8" t="s">
        <v>72</v>
      </c>
      <c r="ENT1" s="8" t="s">
        <v>67</v>
      </c>
      <c r="ENU1" s="8" t="s">
        <v>72</v>
      </c>
      <c r="ENV1" s="8" t="s">
        <v>67</v>
      </c>
      <c r="ENW1" s="8" t="s">
        <v>72</v>
      </c>
      <c r="ENX1" s="8" t="s">
        <v>67</v>
      </c>
      <c r="ENY1" s="8" t="s">
        <v>72</v>
      </c>
      <c r="ENZ1" s="8" t="s">
        <v>67</v>
      </c>
      <c r="EOA1" s="8" t="s">
        <v>72</v>
      </c>
      <c r="EOB1" s="8" t="s">
        <v>67</v>
      </c>
      <c r="EOC1" s="8" t="s">
        <v>72</v>
      </c>
      <c r="EOD1" s="8" t="s">
        <v>67</v>
      </c>
      <c r="EOE1" s="8" t="s">
        <v>72</v>
      </c>
      <c r="EOF1" s="8" t="s">
        <v>67</v>
      </c>
      <c r="EOG1" s="8" t="s">
        <v>72</v>
      </c>
      <c r="EOH1" s="8" t="s">
        <v>67</v>
      </c>
      <c r="EOI1" s="8" t="s">
        <v>72</v>
      </c>
      <c r="EOJ1" s="8" t="s">
        <v>67</v>
      </c>
      <c r="EOK1" s="8" t="s">
        <v>72</v>
      </c>
      <c r="EOL1" s="8" t="s">
        <v>67</v>
      </c>
      <c r="EOM1" s="8" t="s">
        <v>72</v>
      </c>
      <c r="EON1" s="8" t="s">
        <v>67</v>
      </c>
      <c r="EOO1" s="8" t="s">
        <v>72</v>
      </c>
      <c r="EOP1" s="8" t="s">
        <v>67</v>
      </c>
      <c r="EOQ1" s="8" t="s">
        <v>72</v>
      </c>
      <c r="EOR1" s="8" t="s">
        <v>67</v>
      </c>
      <c r="EOS1" s="8" t="s">
        <v>72</v>
      </c>
      <c r="EOT1" s="8" t="s">
        <v>67</v>
      </c>
      <c r="EOU1" s="8" t="s">
        <v>72</v>
      </c>
      <c r="EOV1" s="8" t="s">
        <v>67</v>
      </c>
      <c r="EOW1" s="8" t="s">
        <v>72</v>
      </c>
      <c r="EOX1" s="8" t="s">
        <v>67</v>
      </c>
      <c r="EOY1" s="8" t="s">
        <v>72</v>
      </c>
      <c r="EOZ1" s="8" t="s">
        <v>67</v>
      </c>
      <c r="EPA1" s="8" t="s">
        <v>72</v>
      </c>
      <c r="EPB1" s="8" t="s">
        <v>67</v>
      </c>
      <c r="EPC1" s="8" t="s">
        <v>72</v>
      </c>
      <c r="EPD1" s="8" t="s">
        <v>67</v>
      </c>
      <c r="EPE1" s="8" t="s">
        <v>72</v>
      </c>
      <c r="EPF1" s="8" t="s">
        <v>67</v>
      </c>
      <c r="EPG1" s="8" t="s">
        <v>72</v>
      </c>
      <c r="EPH1" s="8" t="s">
        <v>67</v>
      </c>
      <c r="EPI1" s="8" t="s">
        <v>72</v>
      </c>
      <c r="EPJ1" s="8" t="s">
        <v>67</v>
      </c>
      <c r="EPK1" s="8" t="s">
        <v>72</v>
      </c>
      <c r="EPL1" s="8" t="s">
        <v>67</v>
      </c>
      <c r="EPM1" s="8" t="s">
        <v>72</v>
      </c>
      <c r="EPN1" s="8" t="s">
        <v>67</v>
      </c>
      <c r="EPO1" s="8" t="s">
        <v>72</v>
      </c>
      <c r="EPP1" s="8" t="s">
        <v>67</v>
      </c>
      <c r="EPQ1" s="8" t="s">
        <v>72</v>
      </c>
      <c r="EPR1" s="8" t="s">
        <v>67</v>
      </c>
      <c r="EPS1" s="8" t="s">
        <v>72</v>
      </c>
      <c r="EPT1" s="8" t="s">
        <v>67</v>
      </c>
      <c r="EPU1" s="8" t="s">
        <v>72</v>
      </c>
      <c r="EPV1" s="8" t="s">
        <v>67</v>
      </c>
      <c r="EPW1" s="8" t="s">
        <v>72</v>
      </c>
      <c r="EPX1" s="8" t="s">
        <v>67</v>
      </c>
      <c r="EPY1" s="8" t="s">
        <v>72</v>
      </c>
      <c r="EPZ1" s="8" t="s">
        <v>67</v>
      </c>
      <c r="EQA1" s="8" t="s">
        <v>72</v>
      </c>
      <c r="EQB1" s="8" t="s">
        <v>67</v>
      </c>
      <c r="EQC1" s="8" t="s">
        <v>72</v>
      </c>
      <c r="EQD1" s="8" t="s">
        <v>67</v>
      </c>
      <c r="EQE1" s="8" t="s">
        <v>72</v>
      </c>
      <c r="EQF1" s="8" t="s">
        <v>67</v>
      </c>
      <c r="EQG1" s="8" t="s">
        <v>72</v>
      </c>
      <c r="EQH1" s="8" t="s">
        <v>67</v>
      </c>
      <c r="EQI1" s="8" t="s">
        <v>72</v>
      </c>
      <c r="EQJ1" s="8" t="s">
        <v>67</v>
      </c>
      <c r="EQK1" s="8" t="s">
        <v>72</v>
      </c>
      <c r="EQL1" s="8" t="s">
        <v>67</v>
      </c>
      <c r="EQM1" s="8" t="s">
        <v>72</v>
      </c>
      <c r="EQN1" s="8" t="s">
        <v>67</v>
      </c>
      <c r="EQO1" s="8" t="s">
        <v>72</v>
      </c>
      <c r="EQP1" s="8" t="s">
        <v>67</v>
      </c>
      <c r="EQQ1" s="8" t="s">
        <v>72</v>
      </c>
      <c r="EQR1" s="8" t="s">
        <v>67</v>
      </c>
      <c r="EQS1" s="8" t="s">
        <v>72</v>
      </c>
      <c r="EQT1" s="8" t="s">
        <v>67</v>
      </c>
      <c r="EQU1" s="8" t="s">
        <v>72</v>
      </c>
      <c r="EQV1" s="8" t="s">
        <v>67</v>
      </c>
      <c r="EQW1" s="8" t="s">
        <v>72</v>
      </c>
      <c r="EQX1" s="8" t="s">
        <v>67</v>
      </c>
      <c r="EQY1" s="8" t="s">
        <v>72</v>
      </c>
      <c r="EQZ1" s="8" t="s">
        <v>67</v>
      </c>
      <c r="ERA1" s="8" t="s">
        <v>72</v>
      </c>
      <c r="ERB1" s="8" t="s">
        <v>67</v>
      </c>
      <c r="ERC1" s="8" t="s">
        <v>72</v>
      </c>
      <c r="ERD1" s="8" t="s">
        <v>67</v>
      </c>
      <c r="ERE1" s="8" t="s">
        <v>72</v>
      </c>
      <c r="ERF1" s="8" t="s">
        <v>67</v>
      </c>
      <c r="ERG1" s="8" t="s">
        <v>72</v>
      </c>
      <c r="ERH1" s="8" t="s">
        <v>67</v>
      </c>
      <c r="ERI1" s="8" t="s">
        <v>72</v>
      </c>
      <c r="ERJ1" s="8" t="s">
        <v>67</v>
      </c>
      <c r="ERK1" s="8" t="s">
        <v>72</v>
      </c>
      <c r="ERL1" s="8" t="s">
        <v>67</v>
      </c>
      <c r="ERM1" s="8" t="s">
        <v>72</v>
      </c>
      <c r="ERN1" s="8" t="s">
        <v>67</v>
      </c>
      <c r="ERO1" s="8" t="s">
        <v>72</v>
      </c>
      <c r="ERP1" s="8" t="s">
        <v>67</v>
      </c>
      <c r="ERQ1" s="8" t="s">
        <v>72</v>
      </c>
      <c r="ERR1" s="8" t="s">
        <v>67</v>
      </c>
      <c r="ERS1" s="8" t="s">
        <v>72</v>
      </c>
      <c r="ERT1" s="8" t="s">
        <v>67</v>
      </c>
      <c r="ERU1" s="8" t="s">
        <v>72</v>
      </c>
      <c r="ERV1" s="8" t="s">
        <v>67</v>
      </c>
      <c r="ERW1" s="8" t="s">
        <v>72</v>
      </c>
      <c r="ERX1" s="8" t="s">
        <v>67</v>
      </c>
      <c r="ERY1" s="8" t="s">
        <v>72</v>
      </c>
      <c r="ERZ1" s="8" t="s">
        <v>67</v>
      </c>
      <c r="ESA1" s="8" t="s">
        <v>72</v>
      </c>
      <c r="ESB1" s="8" t="s">
        <v>67</v>
      </c>
      <c r="ESC1" s="8" t="s">
        <v>72</v>
      </c>
      <c r="ESD1" s="8" t="s">
        <v>67</v>
      </c>
      <c r="ESE1" s="8" t="s">
        <v>72</v>
      </c>
      <c r="ESF1" s="8" t="s">
        <v>67</v>
      </c>
      <c r="ESG1" s="8" t="s">
        <v>72</v>
      </c>
      <c r="ESH1" s="8" t="s">
        <v>67</v>
      </c>
      <c r="ESI1" s="8" t="s">
        <v>72</v>
      </c>
      <c r="ESJ1" s="8" t="s">
        <v>67</v>
      </c>
      <c r="ESK1" s="8" t="s">
        <v>72</v>
      </c>
      <c r="ESL1" s="8" t="s">
        <v>67</v>
      </c>
      <c r="ESM1" s="8" t="s">
        <v>72</v>
      </c>
      <c r="ESN1" s="8" t="s">
        <v>67</v>
      </c>
      <c r="ESO1" s="8" t="s">
        <v>72</v>
      </c>
      <c r="ESP1" s="8" t="s">
        <v>67</v>
      </c>
      <c r="ESQ1" s="8" t="s">
        <v>72</v>
      </c>
      <c r="ESR1" s="8" t="s">
        <v>67</v>
      </c>
      <c r="ESS1" s="8" t="s">
        <v>72</v>
      </c>
      <c r="EST1" s="8" t="s">
        <v>67</v>
      </c>
      <c r="ESU1" s="8" t="s">
        <v>72</v>
      </c>
      <c r="ESV1" s="8" t="s">
        <v>67</v>
      </c>
      <c r="ESW1" s="8" t="s">
        <v>72</v>
      </c>
      <c r="ESX1" s="8" t="s">
        <v>67</v>
      </c>
      <c r="ESY1" s="8" t="s">
        <v>72</v>
      </c>
      <c r="ESZ1" s="8" t="s">
        <v>67</v>
      </c>
      <c r="ETA1" s="8" t="s">
        <v>72</v>
      </c>
      <c r="ETB1" s="8" t="s">
        <v>67</v>
      </c>
      <c r="ETC1" s="8" t="s">
        <v>72</v>
      </c>
      <c r="ETD1" s="8" t="s">
        <v>67</v>
      </c>
      <c r="ETE1" s="8" t="s">
        <v>72</v>
      </c>
      <c r="ETF1" s="8" t="s">
        <v>67</v>
      </c>
      <c r="ETG1" s="8" t="s">
        <v>72</v>
      </c>
      <c r="ETH1" s="8" t="s">
        <v>67</v>
      </c>
      <c r="ETI1" s="8" t="s">
        <v>72</v>
      </c>
      <c r="ETJ1" s="8" t="s">
        <v>67</v>
      </c>
      <c r="ETK1" s="8" t="s">
        <v>72</v>
      </c>
      <c r="ETL1" s="8" t="s">
        <v>67</v>
      </c>
      <c r="ETM1" s="8" t="s">
        <v>72</v>
      </c>
      <c r="ETN1" s="8" t="s">
        <v>67</v>
      </c>
      <c r="ETO1" s="8" t="s">
        <v>72</v>
      </c>
      <c r="ETP1" s="8" t="s">
        <v>67</v>
      </c>
      <c r="ETQ1" s="8" t="s">
        <v>72</v>
      </c>
      <c r="ETR1" s="8" t="s">
        <v>67</v>
      </c>
      <c r="ETS1" s="8" t="s">
        <v>72</v>
      </c>
      <c r="ETT1" s="8" t="s">
        <v>67</v>
      </c>
      <c r="ETU1" s="8" t="s">
        <v>72</v>
      </c>
      <c r="ETV1" s="8" t="s">
        <v>67</v>
      </c>
      <c r="ETW1" s="8" t="s">
        <v>72</v>
      </c>
      <c r="ETX1" s="8" t="s">
        <v>67</v>
      </c>
      <c r="ETY1" s="8" t="s">
        <v>72</v>
      </c>
      <c r="ETZ1" s="8" t="s">
        <v>67</v>
      </c>
      <c r="EUA1" s="8" t="s">
        <v>72</v>
      </c>
      <c r="EUB1" s="8" t="s">
        <v>67</v>
      </c>
      <c r="EUC1" s="8" t="s">
        <v>72</v>
      </c>
      <c r="EUD1" s="8" t="s">
        <v>67</v>
      </c>
      <c r="EUE1" s="8" t="s">
        <v>72</v>
      </c>
      <c r="EUF1" s="8" t="s">
        <v>67</v>
      </c>
      <c r="EUG1" s="8" t="s">
        <v>72</v>
      </c>
      <c r="EUH1" s="8" t="s">
        <v>67</v>
      </c>
      <c r="EUI1" s="8" t="s">
        <v>72</v>
      </c>
      <c r="EUJ1" s="8" t="s">
        <v>67</v>
      </c>
      <c r="EUK1" s="8" t="s">
        <v>72</v>
      </c>
      <c r="EUL1" s="8" t="s">
        <v>67</v>
      </c>
      <c r="EUM1" s="8" t="s">
        <v>72</v>
      </c>
      <c r="EUN1" s="8" t="s">
        <v>67</v>
      </c>
      <c r="EUO1" s="8" t="s">
        <v>72</v>
      </c>
      <c r="EUP1" s="8" t="s">
        <v>67</v>
      </c>
      <c r="EUQ1" s="8" t="s">
        <v>72</v>
      </c>
      <c r="EUR1" s="8" t="s">
        <v>67</v>
      </c>
      <c r="EUS1" s="8" t="s">
        <v>72</v>
      </c>
      <c r="EUT1" s="8" t="s">
        <v>67</v>
      </c>
      <c r="EUU1" s="8" t="s">
        <v>72</v>
      </c>
      <c r="EUV1" s="8" t="s">
        <v>67</v>
      </c>
      <c r="EUW1" s="8" t="s">
        <v>72</v>
      </c>
      <c r="EUX1" s="8" t="s">
        <v>67</v>
      </c>
      <c r="EUY1" s="8" t="s">
        <v>72</v>
      </c>
      <c r="EUZ1" s="8" t="s">
        <v>67</v>
      </c>
      <c r="EVA1" s="8" t="s">
        <v>72</v>
      </c>
      <c r="EVB1" s="8" t="s">
        <v>67</v>
      </c>
      <c r="EVC1" s="8" t="s">
        <v>72</v>
      </c>
      <c r="EVD1" s="8" t="s">
        <v>67</v>
      </c>
      <c r="EVE1" s="8" t="s">
        <v>72</v>
      </c>
      <c r="EVF1" s="8" t="s">
        <v>67</v>
      </c>
      <c r="EVG1" s="8" t="s">
        <v>72</v>
      </c>
      <c r="EVH1" s="8" t="s">
        <v>67</v>
      </c>
      <c r="EVI1" s="8" t="s">
        <v>72</v>
      </c>
      <c r="EVJ1" s="8" t="s">
        <v>67</v>
      </c>
      <c r="EVK1" s="8" t="s">
        <v>72</v>
      </c>
      <c r="EVL1" s="8" t="s">
        <v>67</v>
      </c>
      <c r="EVM1" s="8" t="s">
        <v>72</v>
      </c>
      <c r="EVN1" s="8" t="s">
        <v>67</v>
      </c>
      <c r="EVO1" s="8" t="s">
        <v>72</v>
      </c>
      <c r="EVP1" s="8" t="s">
        <v>67</v>
      </c>
      <c r="EVQ1" s="8" t="s">
        <v>72</v>
      </c>
      <c r="EVR1" s="8" t="s">
        <v>67</v>
      </c>
      <c r="EVS1" s="8" t="s">
        <v>72</v>
      </c>
      <c r="EVT1" s="8" t="s">
        <v>67</v>
      </c>
      <c r="EVU1" s="8" t="s">
        <v>72</v>
      </c>
      <c r="EVV1" s="8" t="s">
        <v>67</v>
      </c>
      <c r="EVW1" s="8" t="s">
        <v>72</v>
      </c>
      <c r="EVX1" s="8" t="s">
        <v>67</v>
      </c>
      <c r="EVY1" s="8" t="s">
        <v>72</v>
      </c>
      <c r="EVZ1" s="8" t="s">
        <v>67</v>
      </c>
      <c r="EWA1" s="8" t="s">
        <v>72</v>
      </c>
      <c r="EWB1" s="8" t="s">
        <v>67</v>
      </c>
      <c r="EWC1" s="8" t="s">
        <v>72</v>
      </c>
      <c r="EWD1" s="8" t="s">
        <v>67</v>
      </c>
      <c r="EWE1" s="8" t="s">
        <v>72</v>
      </c>
      <c r="EWF1" s="8" t="s">
        <v>67</v>
      </c>
      <c r="EWG1" s="8" t="s">
        <v>72</v>
      </c>
      <c r="EWH1" s="8" t="s">
        <v>67</v>
      </c>
      <c r="EWI1" s="8" t="s">
        <v>72</v>
      </c>
      <c r="EWJ1" s="8" t="s">
        <v>67</v>
      </c>
      <c r="EWK1" s="8" t="s">
        <v>72</v>
      </c>
      <c r="EWL1" s="8" t="s">
        <v>67</v>
      </c>
      <c r="EWM1" s="8" t="s">
        <v>72</v>
      </c>
      <c r="EWN1" s="8" t="s">
        <v>67</v>
      </c>
      <c r="EWO1" s="8" t="s">
        <v>72</v>
      </c>
      <c r="EWP1" s="8" t="s">
        <v>67</v>
      </c>
      <c r="EWQ1" s="8" t="s">
        <v>72</v>
      </c>
      <c r="EWR1" s="8" t="s">
        <v>67</v>
      </c>
      <c r="EWS1" s="8" t="s">
        <v>72</v>
      </c>
      <c r="EWT1" s="8" t="s">
        <v>67</v>
      </c>
      <c r="EWU1" s="8" t="s">
        <v>72</v>
      </c>
      <c r="EWV1" s="8" t="s">
        <v>67</v>
      </c>
      <c r="EWW1" s="8" t="s">
        <v>72</v>
      </c>
      <c r="EWX1" s="8" t="s">
        <v>67</v>
      </c>
      <c r="EWY1" s="8" t="s">
        <v>72</v>
      </c>
      <c r="EWZ1" s="8" t="s">
        <v>67</v>
      </c>
      <c r="EXA1" s="8" t="s">
        <v>72</v>
      </c>
      <c r="EXB1" s="8" t="s">
        <v>67</v>
      </c>
      <c r="EXC1" s="8" t="s">
        <v>72</v>
      </c>
      <c r="EXD1" s="8" t="s">
        <v>67</v>
      </c>
      <c r="EXE1" s="8" t="s">
        <v>72</v>
      </c>
      <c r="EXF1" s="8" t="s">
        <v>67</v>
      </c>
      <c r="EXG1" s="8" t="s">
        <v>72</v>
      </c>
      <c r="EXH1" s="8" t="s">
        <v>67</v>
      </c>
      <c r="EXI1" s="8" t="s">
        <v>72</v>
      </c>
      <c r="EXJ1" s="8" t="s">
        <v>67</v>
      </c>
      <c r="EXK1" s="8" t="s">
        <v>72</v>
      </c>
      <c r="EXL1" s="8" t="s">
        <v>67</v>
      </c>
      <c r="EXM1" s="8" t="s">
        <v>72</v>
      </c>
      <c r="EXN1" s="8" t="s">
        <v>67</v>
      </c>
      <c r="EXO1" s="8" t="s">
        <v>72</v>
      </c>
      <c r="EXP1" s="8" t="s">
        <v>67</v>
      </c>
      <c r="EXQ1" s="8" t="s">
        <v>72</v>
      </c>
      <c r="EXR1" s="8" t="s">
        <v>67</v>
      </c>
      <c r="EXS1" s="8" t="s">
        <v>72</v>
      </c>
      <c r="EXT1" s="8" t="s">
        <v>67</v>
      </c>
      <c r="EXU1" s="8" t="s">
        <v>72</v>
      </c>
      <c r="EXV1" s="8" t="s">
        <v>67</v>
      </c>
      <c r="EXW1" s="8" t="s">
        <v>72</v>
      </c>
      <c r="EXX1" s="8" t="s">
        <v>67</v>
      </c>
      <c r="EXY1" s="8" t="s">
        <v>72</v>
      </c>
      <c r="EXZ1" s="8" t="s">
        <v>67</v>
      </c>
      <c r="EYA1" s="8" t="s">
        <v>72</v>
      </c>
      <c r="EYB1" s="8" t="s">
        <v>67</v>
      </c>
      <c r="EYC1" s="8" t="s">
        <v>72</v>
      </c>
      <c r="EYD1" s="8" t="s">
        <v>67</v>
      </c>
      <c r="EYE1" s="8" t="s">
        <v>72</v>
      </c>
      <c r="EYF1" s="8" t="s">
        <v>67</v>
      </c>
      <c r="EYG1" s="8" t="s">
        <v>72</v>
      </c>
      <c r="EYH1" s="8" t="s">
        <v>67</v>
      </c>
      <c r="EYI1" s="8" t="s">
        <v>72</v>
      </c>
      <c r="EYJ1" s="8" t="s">
        <v>67</v>
      </c>
      <c r="EYK1" s="8" t="s">
        <v>72</v>
      </c>
      <c r="EYL1" s="8" t="s">
        <v>67</v>
      </c>
      <c r="EYM1" s="8" t="s">
        <v>72</v>
      </c>
      <c r="EYN1" s="8" t="s">
        <v>67</v>
      </c>
      <c r="EYO1" s="8" t="s">
        <v>72</v>
      </c>
      <c r="EYP1" s="8" t="s">
        <v>67</v>
      </c>
      <c r="EYQ1" s="8" t="s">
        <v>72</v>
      </c>
      <c r="EYR1" s="8" t="s">
        <v>67</v>
      </c>
      <c r="EYS1" s="8" t="s">
        <v>72</v>
      </c>
      <c r="EYT1" s="8" t="s">
        <v>67</v>
      </c>
      <c r="EYU1" s="8" t="s">
        <v>72</v>
      </c>
      <c r="EYV1" s="8" t="s">
        <v>67</v>
      </c>
      <c r="EYW1" s="8" t="s">
        <v>72</v>
      </c>
      <c r="EYX1" s="8" t="s">
        <v>67</v>
      </c>
      <c r="EYY1" s="8" t="s">
        <v>72</v>
      </c>
      <c r="EYZ1" s="8" t="s">
        <v>67</v>
      </c>
      <c r="EZA1" s="8" t="s">
        <v>72</v>
      </c>
      <c r="EZB1" s="8" t="s">
        <v>67</v>
      </c>
      <c r="EZC1" s="8" t="s">
        <v>72</v>
      </c>
      <c r="EZD1" s="8" t="s">
        <v>67</v>
      </c>
      <c r="EZE1" s="8" t="s">
        <v>72</v>
      </c>
      <c r="EZF1" s="8" t="s">
        <v>67</v>
      </c>
      <c r="EZG1" s="8" t="s">
        <v>72</v>
      </c>
      <c r="EZH1" s="8" t="s">
        <v>67</v>
      </c>
      <c r="EZI1" s="8" t="s">
        <v>72</v>
      </c>
      <c r="EZJ1" s="8" t="s">
        <v>67</v>
      </c>
      <c r="EZK1" s="8" t="s">
        <v>72</v>
      </c>
      <c r="EZL1" s="8" t="s">
        <v>67</v>
      </c>
      <c r="EZM1" s="8" t="s">
        <v>72</v>
      </c>
      <c r="EZN1" s="8" t="s">
        <v>67</v>
      </c>
      <c r="EZO1" s="8" t="s">
        <v>72</v>
      </c>
      <c r="EZP1" s="8" t="s">
        <v>67</v>
      </c>
      <c r="EZQ1" s="8" t="s">
        <v>72</v>
      </c>
      <c r="EZR1" s="8" t="s">
        <v>67</v>
      </c>
      <c r="EZS1" s="8" t="s">
        <v>72</v>
      </c>
      <c r="EZT1" s="8" t="s">
        <v>67</v>
      </c>
      <c r="EZU1" s="8" t="s">
        <v>72</v>
      </c>
      <c r="EZV1" s="8" t="s">
        <v>67</v>
      </c>
      <c r="EZW1" s="8" t="s">
        <v>72</v>
      </c>
      <c r="EZX1" s="8" t="s">
        <v>67</v>
      </c>
      <c r="EZY1" s="8" t="s">
        <v>72</v>
      </c>
      <c r="EZZ1" s="8" t="s">
        <v>67</v>
      </c>
      <c r="FAA1" s="8" t="s">
        <v>72</v>
      </c>
      <c r="FAB1" s="8" t="s">
        <v>67</v>
      </c>
      <c r="FAC1" s="8" t="s">
        <v>72</v>
      </c>
      <c r="FAD1" s="8" t="s">
        <v>67</v>
      </c>
      <c r="FAE1" s="8" t="s">
        <v>72</v>
      </c>
      <c r="FAF1" s="8" t="s">
        <v>67</v>
      </c>
      <c r="FAG1" s="8" t="s">
        <v>72</v>
      </c>
      <c r="FAH1" s="8" t="s">
        <v>67</v>
      </c>
      <c r="FAI1" s="8" t="s">
        <v>72</v>
      </c>
      <c r="FAJ1" s="8" t="s">
        <v>67</v>
      </c>
      <c r="FAK1" s="8" t="s">
        <v>72</v>
      </c>
      <c r="FAL1" s="8" t="s">
        <v>67</v>
      </c>
      <c r="FAM1" s="8" t="s">
        <v>72</v>
      </c>
      <c r="FAN1" s="8" t="s">
        <v>67</v>
      </c>
      <c r="FAO1" s="8" t="s">
        <v>72</v>
      </c>
      <c r="FAP1" s="8" t="s">
        <v>67</v>
      </c>
      <c r="FAQ1" s="8" t="s">
        <v>72</v>
      </c>
      <c r="FAR1" s="8" t="s">
        <v>67</v>
      </c>
      <c r="FAS1" s="8" t="s">
        <v>72</v>
      </c>
      <c r="FAT1" s="8" t="s">
        <v>67</v>
      </c>
      <c r="FAU1" s="8" t="s">
        <v>72</v>
      </c>
      <c r="FAV1" s="8" t="s">
        <v>67</v>
      </c>
      <c r="FAW1" s="8" t="s">
        <v>72</v>
      </c>
      <c r="FAX1" s="8" t="s">
        <v>67</v>
      </c>
      <c r="FAY1" s="8" t="s">
        <v>72</v>
      </c>
      <c r="FAZ1" s="8" t="s">
        <v>67</v>
      </c>
      <c r="FBA1" s="8" t="s">
        <v>72</v>
      </c>
      <c r="FBB1" s="8" t="s">
        <v>67</v>
      </c>
      <c r="FBC1" s="8" t="s">
        <v>72</v>
      </c>
      <c r="FBD1" s="8" t="s">
        <v>67</v>
      </c>
      <c r="FBE1" s="8" t="s">
        <v>72</v>
      </c>
      <c r="FBF1" s="8" t="s">
        <v>67</v>
      </c>
      <c r="FBG1" s="8" t="s">
        <v>72</v>
      </c>
      <c r="FBH1" s="8" t="s">
        <v>67</v>
      </c>
      <c r="FBI1" s="8" t="s">
        <v>72</v>
      </c>
      <c r="FBJ1" s="8" t="s">
        <v>67</v>
      </c>
      <c r="FBK1" s="8" t="s">
        <v>72</v>
      </c>
      <c r="FBL1" s="8" t="s">
        <v>67</v>
      </c>
      <c r="FBM1" s="8" t="s">
        <v>72</v>
      </c>
      <c r="FBN1" s="8" t="s">
        <v>67</v>
      </c>
      <c r="FBO1" s="8" t="s">
        <v>72</v>
      </c>
      <c r="FBP1" s="8" t="s">
        <v>67</v>
      </c>
      <c r="FBQ1" s="8" t="s">
        <v>72</v>
      </c>
      <c r="FBR1" s="8" t="s">
        <v>67</v>
      </c>
      <c r="FBS1" s="8" t="s">
        <v>72</v>
      </c>
      <c r="FBT1" s="8" t="s">
        <v>67</v>
      </c>
      <c r="FBU1" s="8" t="s">
        <v>72</v>
      </c>
      <c r="FBV1" s="8" t="s">
        <v>67</v>
      </c>
      <c r="FBW1" s="8" t="s">
        <v>72</v>
      </c>
      <c r="FBX1" s="8" t="s">
        <v>67</v>
      </c>
      <c r="FBY1" s="8" t="s">
        <v>72</v>
      </c>
      <c r="FBZ1" s="8" t="s">
        <v>67</v>
      </c>
      <c r="FCA1" s="8" t="s">
        <v>72</v>
      </c>
      <c r="FCB1" s="8" t="s">
        <v>67</v>
      </c>
      <c r="FCC1" s="8" t="s">
        <v>72</v>
      </c>
      <c r="FCD1" s="8" t="s">
        <v>67</v>
      </c>
      <c r="FCE1" s="8" t="s">
        <v>72</v>
      </c>
      <c r="FCF1" s="8" t="s">
        <v>67</v>
      </c>
      <c r="FCG1" s="8" t="s">
        <v>72</v>
      </c>
      <c r="FCH1" s="8" t="s">
        <v>67</v>
      </c>
      <c r="FCI1" s="8" t="s">
        <v>72</v>
      </c>
      <c r="FCJ1" s="8" t="s">
        <v>67</v>
      </c>
      <c r="FCK1" s="8" t="s">
        <v>72</v>
      </c>
      <c r="FCL1" s="8" t="s">
        <v>67</v>
      </c>
      <c r="FCM1" s="8" t="s">
        <v>72</v>
      </c>
      <c r="FCN1" s="8" t="s">
        <v>67</v>
      </c>
      <c r="FCO1" s="8" t="s">
        <v>72</v>
      </c>
      <c r="FCP1" s="8" t="s">
        <v>67</v>
      </c>
      <c r="FCQ1" s="8" t="s">
        <v>72</v>
      </c>
      <c r="FCR1" s="8" t="s">
        <v>67</v>
      </c>
      <c r="FCS1" s="8" t="s">
        <v>72</v>
      </c>
      <c r="FCT1" s="8" t="s">
        <v>67</v>
      </c>
      <c r="FCU1" s="8" t="s">
        <v>72</v>
      </c>
      <c r="FCV1" s="8" t="s">
        <v>67</v>
      </c>
      <c r="FCW1" s="8" t="s">
        <v>72</v>
      </c>
      <c r="FCX1" s="8" t="s">
        <v>67</v>
      </c>
      <c r="FCY1" s="8" t="s">
        <v>72</v>
      </c>
      <c r="FCZ1" s="8" t="s">
        <v>67</v>
      </c>
      <c r="FDA1" s="8" t="s">
        <v>72</v>
      </c>
      <c r="FDB1" s="8" t="s">
        <v>67</v>
      </c>
      <c r="FDC1" s="8" t="s">
        <v>72</v>
      </c>
      <c r="FDD1" s="8" t="s">
        <v>67</v>
      </c>
      <c r="FDE1" s="8" t="s">
        <v>72</v>
      </c>
      <c r="FDF1" s="8" t="s">
        <v>67</v>
      </c>
      <c r="FDG1" s="8" t="s">
        <v>72</v>
      </c>
      <c r="FDH1" s="8" t="s">
        <v>67</v>
      </c>
      <c r="FDI1" s="8" t="s">
        <v>72</v>
      </c>
      <c r="FDJ1" s="8" t="s">
        <v>67</v>
      </c>
      <c r="FDK1" s="8" t="s">
        <v>72</v>
      </c>
      <c r="FDL1" s="8" t="s">
        <v>67</v>
      </c>
      <c r="FDM1" s="8" t="s">
        <v>72</v>
      </c>
      <c r="FDN1" s="8" t="s">
        <v>67</v>
      </c>
      <c r="FDO1" s="8" t="s">
        <v>72</v>
      </c>
      <c r="FDP1" s="8" t="s">
        <v>67</v>
      </c>
      <c r="FDQ1" s="8" t="s">
        <v>72</v>
      </c>
      <c r="FDR1" s="8" t="s">
        <v>67</v>
      </c>
      <c r="FDS1" s="8" t="s">
        <v>72</v>
      </c>
      <c r="FDT1" s="8" t="s">
        <v>67</v>
      </c>
      <c r="FDU1" s="8" t="s">
        <v>72</v>
      </c>
      <c r="FDV1" s="8" t="s">
        <v>67</v>
      </c>
      <c r="FDW1" s="8" t="s">
        <v>72</v>
      </c>
      <c r="FDX1" s="8" t="s">
        <v>67</v>
      </c>
      <c r="FDY1" s="8" t="s">
        <v>72</v>
      </c>
      <c r="FDZ1" s="8" t="s">
        <v>67</v>
      </c>
      <c r="FEA1" s="8" t="s">
        <v>72</v>
      </c>
      <c r="FEB1" s="8" t="s">
        <v>67</v>
      </c>
      <c r="FEC1" s="8" t="s">
        <v>72</v>
      </c>
      <c r="FED1" s="8" t="s">
        <v>67</v>
      </c>
      <c r="FEE1" s="8" t="s">
        <v>72</v>
      </c>
      <c r="FEF1" s="8" t="s">
        <v>67</v>
      </c>
      <c r="FEG1" s="8" t="s">
        <v>72</v>
      </c>
      <c r="FEH1" s="8" t="s">
        <v>67</v>
      </c>
      <c r="FEI1" s="8" t="s">
        <v>72</v>
      </c>
      <c r="FEJ1" s="8" t="s">
        <v>67</v>
      </c>
      <c r="FEK1" s="8" t="s">
        <v>72</v>
      </c>
      <c r="FEL1" s="8" t="s">
        <v>67</v>
      </c>
      <c r="FEM1" s="8" t="s">
        <v>72</v>
      </c>
      <c r="FEN1" s="8" t="s">
        <v>67</v>
      </c>
      <c r="FEO1" s="8" t="s">
        <v>72</v>
      </c>
      <c r="FEP1" s="8" t="s">
        <v>67</v>
      </c>
      <c r="FEQ1" s="8" t="s">
        <v>72</v>
      </c>
      <c r="FER1" s="8" t="s">
        <v>67</v>
      </c>
      <c r="FES1" s="8" t="s">
        <v>72</v>
      </c>
      <c r="FET1" s="8" t="s">
        <v>67</v>
      </c>
      <c r="FEU1" s="8" t="s">
        <v>72</v>
      </c>
      <c r="FEV1" s="8" t="s">
        <v>67</v>
      </c>
      <c r="FEW1" s="8" t="s">
        <v>72</v>
      </c>
      <c r="FEX1" s="8" t="s">
        <v>67</v>
      </c>
      <c r="FEY1" s="8" t="s">
        <v>72</v>
      </c>
      <c r="FEZ1" s="8" t="s">
        <v>67</v>
      </c>
      <c r="FFA1" s="8" t="s">
        <v>72</v>
      </c>
      <c r="FFB1" s="8" t="s">
        <v>67</v>
      </c>
      <c r="FFC1" s="8" t="s">
        <v>72</v>
      </c>
      <c r="FFD1" s="8" t="s">
        <v>67</v>
      </c>
      <c r="FFE1" s="8" t="s">
        <v>72</v>
      </c>
      <c r="FFF1" s="8" t="s">
        <v>67</v>
      </c>
      <c r="FFG1" s="8" t="s">
        <v>72</v>
      </c>
      <c r="FFH1" s="8" t="s">
        <v>67</v>
      </c>
      <c r="FFI1" s="8" t="s">
        <v>72</v>
      </c>
      <c r="FFJ1" s="8" t="s">
        <v>67</v>
      </c>
      <c r="FFK1" s="8" t="s">
        <v>72</v>
      </c>
      <c r="FFL1" s="8" t="s">
        <v>67</v>
      </c>
      <c r="FFM1" s="8" t="s">
        <v>72</v>
      </c>
      <c r="FFN1" s="8" t="s">
        <v>67</v>
      </c>
      <c r="FFO1" s="8" t="s">
        <v>72</v>
      </c>
      <c r="FFP1" s="8" t="s">
        <v>67</v>
      </c>
      <c r="FFQ1" s="8" t="s">
        <v>72</v>
      </c>
      <c r="FFR1" s="8" t="s">
        <v>67</v>
      </c>
      <c r="FFS1" s="8" t="s">
        <v>72</v>
      </c>
      <c r="FFT1" s="8" t="s">
        <v>67</v>
      </c>
      <c r="FFU1" s="8" t="s">
        <v>72</v>
      </c>
      <c r="FFV1" s="8" t="s">
        <v>67</v>
      </c>
      <c r="FFW1" s="8" t="s">
        <v>72</v>
      </c>
      <c r="FFX1" s="8" t="s">
        <v>67</v>
      </c>
      <c r="FFY1" s="8" t="s">
        <v>72</v>
      </c>
      <c r="FFZ1" s="8" t="s">
        <v>67</v>
      </c>
      <c r="FGA1" s="8" t="s">
        <v>72</v>
      </c>
      <c r="FGB1" s="8" t="s">
        <v>67</v>
      </c>
      <c r="FGC1" s="8" t="s">
        <v>72</v>
      </c>
      <c r="FGD1" s="8" t="s">
        <v>67</v>
      </c>
      <c r="FGE1" s="8" t="s">
        <v>72</v>
      </c>
      <c r="FGF1" s="8" t="s">
        <v>67</v>
      </c>
      <c r="FGG1" s="8" t="s">
        <v>72</v>
      </c>
      <c r="FGH1" s="8" t="s">
        <v>67</v>
      </c>
      <c r="FGI1" s="8" t="s">
        <v>72</v>
      </c>
      <c r="FGJ1" s="8" t="s">
        <v>67</v>
      </c>
      <c r="FGK1" s="8" t="s">
        <v>72</v>
      </c>
      <c r="FGL1" s="8" t="s">
        <v>67</v>
      </c>
      <c r="FGM1" s="8" t="s">
        <v>72</v>
      </c>
      <c r="FGN1" s="8" t="s">
        <v>67</v>
      </c>
      <c r="FGO1" s="8" t="s">
        <v>72</v>
      </c>
      <c r="FGP1" s="8" t="s">
        <v>67</v>
      </c>
      <c r="FGQ1" s="8" t="s">
        <v>72</v>
      </c>
      <c r="FGR1" s="8" t="s">
        <v>67</v>
      </c>
      <c r="FGS1" s="8" t="s">
        <v>72</v>
      </c>
      <c r="FGT1" s="8" t="s">
        <v>67</v>
      </c>
      <c r="FGU1" s="8" t="s">
        <v>72</v>
      </c>
      <c r="FGV1" s="8" t="s">
        <v>67</v>
      </c>
      <c r="FGW1" s="8" t="s">
        <v>72</v>
      </c>
      <c r="FGX1" s="8" t="s">
        <v>67</v>
      </c>
      <c r="FGY1" s="8" t="s">
        <v>72</v>
      </c>
      <c r="FGZ1" s="8" t="s">
        <v>67</v>
      </c>
      <c r="FHA1" s="8" t="s">
        <v>72</v>
      </c>
      <c r="FHB1" s="8" t="s">
        <v>67</v>
      </c>
      <c r="FHC1" s="8" t="s">
        <v>72</v>
      </c>
      <c r="FHD1" s="8" t="s">
        <v>67</v>
      </c>
      <c r="FHE1" s="8" t="s">
        <v>72</v>
      </c>
      <c r="FHF1" s="8" t="s">
        <v>67</v>
      </c>
      <c r="FHG1" s="8" t="s">
        <v>72</v>
      </c>
      <c r="FHH1" s="8" t="s">
        <v>67</v>
      </c>
      <c r="FHI1" s="8" t="s">
        <v>72</v>
      </c>
      <c r="FHJ1" s="8" t="s">
        <v>67</v>
      </c>
      <c r="FHK1" s="8" t="s">
        <v>72</v>
      </c>
      <c r="FHL1" s="8" t="s">
        <v>67</v>
      </c>
      <c r="FHM1" s="8" t="s">
        <v>72</v>
      </c>
      <c r="FHN1" s="8" t="s">
        <v>67</v>
      </c>
      <c r="FHO1" s="8" t="s">
        <v>72</v>
      </c>
      <c r="FHP1" s="8" t="s">
        <v>67</v>
      </c>
      <c r="FHQ1" s="8" t="s">
        <v>72</v>
      </c>
      <c r="FHR1" s="8" t="s">
        <v>67</v>
      </c>
      <c r="FHS1" s="8" t="s">
        <v>72</v>
      </c>
      <c r="FHT1" s="8" t="s">
        <v>67</v>
      </c>
      <c r="FHU1" s="8" t="s">
        <v>72</v>
      </c>
      <c r="FHV1" s="8" t="s">
        <v>67</v>
      </c>
      <c r="FHW1" s="8" t="s">
        <v>72</v>
      </c>
      <c r="FHX1" s="8" t="s">
        <v>67</v>
      </c>
      <c r="FHY1" s="8" t="s">
        <v>72</v>
      </c>
      <c r="FHZ1" s="8" t="s">
        <v>67</v>
      </c>
      <c r="FIA1" s="8" t="s">
        <v>72</v>
      </c>
      <c r="FIB1" s="8" t="s">
        <v>67</v>
      </c>
      <c r="FIC1" s="8" t="s">
        <v>72</v>
      </c>
      <c r="FID1" s="8" t="s">
        <v>67</v>
      </c>
      <c r="FIE1" s="8" t="s">
        <v>72</v>
      </c>
      <c r="FIF1" s="8" t="s">
        <v>67</v>
      </c>
      <c r="FIG1" s="8" t="s">
        <v>72</v>
      </c>
      <c r="FIH1" s="8" t="s">
        <v>67</v>
      </c>
      <c r="FII1" s="8" t="s">
        <v>72</v>
      </c>
      <c r="FIJ1" s="8" t="s">
        <v>67</v>
      </c>
      <c r="FIK1" s="8" t="s">
        <v>72</v>
      </c>
      <c r="FIL1" s="8" t="s">
        <v>67</v>
      </c>
      <c r="FIM1" s="8" t="s">
        <v>72</v>
      </c>
      <c r="FIN1" s="8" t="s">
        <v>67</v>
      </c>
      <c r="FIO1" s="8" t="s">
        <v>72</v>
      </c>
      <c r="FIP1" s="8" t="s">
        <v>67</v>
      </c>
      <c r="FIQ1" s="8" t="s">
        <v>72</v>
      </c>
      <c r="FIR1" s="8" t="s">
        <v>67</v>
      </c>
      <c r="FIS1" s="8" t="s">
        <v>72</v>
      </c>
      <c r="FIT1" s="8" t="s">
        <v>67</v>
      </c>
      <c r="FIU1" s="8" t="s">
        <v>72</v>
      </c>
      <c r="FIV1" s="8" t="s">
        <v>67</v>
      </c>
      <c r="FIW1" s="8" t="s">
        <v>72</v>
      </c>
      <c r="FIX1" s="8" t="s">
        <v>67</v>
      </c>
      <c r="FIY1" s="8" t="s">
        <v>72</v>
      </c>
      <c r="FIZ1" s="8" t="s">
        <v>67</v>
      </c>
      <c r="FJA1" s="8" t="s">
        <v>72</v>
      </c>
      <c r="FJB1" s="8" t="s">
        <v>67</v>
      </c>
      <c r="FJC1" s="8" t="s">
        <v>72</v>
      </c>
      <c r="FJD1" s="8" t="s">
        <v>67</v>
      </c>
      <c r="FJE1" s="8" t="s">
        <v>72</v>
      </c>
      <c r="FJF1" s="8" t="s">
        <v>67</v>
      </c>
      <c r="FJG1" s="8" t="s">
        <v>72</v>
      </c>
      <c r="FJH1" s="8" t="s">
        <v>67</v>
      </c>
      <c r="FJI1" s="8" t="s">
        <v>72</v>
      </c>
      <c r="FJJ1" s="8" t="s">
        <v>67</v>
      </c>
      <c r="FJK1" s="8" t="s">
        <v>72</v>
      </c>
      <c r="FJL1" s="8" t="s">
        <v>67</v>
      </c>
      <c r="FJM1" s="8" t="s">
        <v>72</v>
      </c>
      <c r="FJN1" s="8" t="s">
        <v>67</v>
      </c>
      <c r="FJO1" s="8" t="s">
        <v>72</v>
      </c>
      <c r="FJP1" s="8" t="s">
        <v>67</v>
      </c>
      <c r="FJQ1" s="8" t="s">
        <v>72</v>
      </c>
      <c r="FJR1" s="8" t="s">
        <v>67</v>
      </c>
      <c r="FJS1" s="8" t="s">
        <v>72</v>
      </c>
      <c r="FJT1" s="8" t="s">
        <v>67</v>
      </c>
      <c r="FJU1" s="8" t="s">
        <v>72</v>
      </c>
      <c r="FJV1" s="8" t="s">
        <v>67</v>
      </c>
      <c r="FJW1" s="8" t="s">
        <v>72</v>
      </c>
      <c r="FJX1" s="8" t="s">
        <v>67</v>
      </c>
      <c r="FJY1" s="8" t="s">
        <v>72</v>
      </c>
      <c r="FJZ1" s="8" t="s">
        <v>67</v>
      </c>
      <c r="FKA1" s="8" t="s">
        <v>72</v>
      </c>
      <c r="FKB1" s="8" t="s">
        <v>67</v>
      </c>
      <c r="FKC1" s="8" t="s">
        <v>72</v>
      </c>
      <c r="FKD1" s="8" t="s">
        <v>67</v>
      </c>
      <c r="FKE1" s="8" t="s">
        <v>72</v>
      </c>
      <c r="FKF1" s="8" t="s">
        <v>67</v>
      </c>
      <c r="FKG1" s="8" t="s">
        <v>72</v>
      </c>
      <c r="FKH1" s="8" t="s">
        <v>67</v>
      </c>
      <c r="FKI1" s="8" t="s">
        <v>72</v>
      </c>
      <c r="FKJ1" s="8" t="s">
        <v>67</v>
      </c>
      <c r="FKK1" s="8" t="s">
        <v>72</v>
      </c>
      <c r="FKL1" s="8" t="s">
        <v>67</v>
      </c>
      <c r="FKM1" s="8" t="s">
        <v>72</v>
      </c>
      <c r="FKN1" s="8" t="s">
        <v>67</v>
      </c>
      <c r="FKO1" s="8" t="s">
        <v>72</v>
      </c>
      <c r="FKP1" s="8" t="s">
        <v>67</v>
      </c>
      <c r="FKQ1" s="8" t="s">
        <v>72</v>
      </c>
      <c r="FKR1" s="8" t="s">
        <v>67</v>
      </c>
      <c r="FKS1" s="8" t="s">
        <v>72</v>
      </c>
      <c r="FKT1" s="8" t="s">
        <v>67</v>
      </c>
      <c r="FKU1" s="8" t="s">
        <v>72</v>
      </c>
      <c r="FKV1" s="8" t="s">
        <v>67</v>
      </c>
      <c r="FKW1" s="8" t="s">
        <v>72</v>
      </c>
      <c r="FKX1" s="8" t="s">
        <v>67</v>
      </c>
      <c r="FKY1" s="8" t="s">
        <v>72</v>
      </c>
      <c r="FKZ1" s="8" t="s">
        <v>67</v>
      </c>
      <c r="FLA1" s="8" t="s">
        <v>72</v>
      </c>
      <c r="FLB1" s="8" t="s">
        <v>67</v>
      </c>
      <c r="FLC1" s="8" t="s">
        <v>72</v>
      </c>
      <c r="FLD1" s="8" t="s">
        <v>67</v>
      </c>
      <c r="FLE1" s="8" t="s">
        <v>72</v>
      </c>
      <c r="FLF1" s="8" t="s">
        <v>67</v>
      </c>
      <c r="FLG1" s="8" t="s">
        <v>72</v>
      </c>
      <c r="FLH1" s="8" t="s">
        <v>67</v>
      </c>
      <c r="FLI1" s="8" t="s">
        <v>72</v>
      </c>
      <c r="FLJ1" s="8" t="s">
        <v>67</v>
      </c>
      <c r="FLK1" s="8" t="s">
        <v>72</v>
      </c>
      <c r="FLL1" s="8" t="s">
        <v>67</v>
      </c>
      <c r="FLM1" s="8" t="s">
        <v>72</v>
      </c>
      <c r="FLN1" s="8" t="s">
        <v>67</v>
      </c>
      <c r="FLO1" s="8" t="s">
        <v>72</v>
      </c>
      <c r="FLP1" s="8" t="s">
        <v>67</v>
      </c>
      <c r="FLQ1" s="8" t="s">
        <v>72</v>
      </c>
      <c r="FLR1" s="8" t="s">
        <v>67</v>
      </c>
      <c r="FLS1" s="8" t="s">
        <v>72</v>
      </c>
      <c r="FLT1" s="8" t="s">
        <v>67</v>
      </c>
      <c r="FLU1" s="8" t="s">
        <v>72</v>
      </c>
      <c r="FLV1" s="8" t="s">
        <v>67</v>
      </c>
      <c r="FLW1" s="8" t="s">
        <v>72</v>
      </c>
      <c r="FLX1" s="8" t="s">
        <v>67</v>
      </c>
      <c r="FLY1" s="8" t="s">
        <v>72</v>
      </c>
      <c r="FLZ1" s="8" t="s">
        <v>67</v>
      </c>
      <c r="FMA1" s="8" t="s">
        <v>72</v>
      </c>
      <c r="FMB1" s="8" t="s">
        <v>67</v>
      </c>
      <c r="FMC1" s="8" t="s">
        <v>72</v>
      </c>
      <c r="FMD1" s="8" t="s">
        <v>67</v>
      </c>
      <c r="FME1" s="8" t="s">
        <v>72</v>
      </c>
      <c r="FMF1" s="8" t="s">
        <v>67</v>
      </c>
      <c r="FMG1" s="8" t="s">
        <v>72</v>
      </c>
      <c r="FMH1" s="8" t="s">
        <v>67</v>
      </c>
      <c r="FMI1" s="8" t="s">
        <v>72</v>
      </c>
      <c r="FMJ1" s="8" t="s">
        <v>67</v>
      </c>
      <c r="FMK1" s="8" t="s">
        <v>72</v>
      </c>
      <c r="FML1" s="8" t="s">
        <v>67</v>
      </c>
      <c r="FMM1" s="8" t="s">
        <v>72</v>
      </c>
      <c r="FMN1" s="8" t="s">
        <v>67</v>
      </c>
      <c r="FMO1" s="8" t="s">
        <v>72</v>
      </c>
      <c r="FMP1" s="8" t="s">
        <v>67</v>
      </c>
      <c r="FMQ1" s="8" t="s">
        <v>72</v>
      </c>
      <c r="FMR1" s="8" t="s">
        <v>67</v>
      </c>
      <c r="FMS1" s="8" t="s">
        <v>72</v>
      </c>
      <c r="FMT1" s="8" t="s">
        <v>67</v>
      </c>
      <c r="FMU1" s="8" t="s">
        <v>72</v>
      </c>
      <c r="FMV1" s="8" t="s">
        <v>67</v>
      </c>
      <c r="FMW1" s="8" t="s">
        <v>72</v>
      </c>
      <c r="FMX1" s="8" t="s">
        <v>67</v>
      </c>
      <c r="FMY1" s="8" t="s">
        <v>72</v>
      </c>
      <c r="FMZ1" s="8" t="s">
        <v>67</v>
      </c>
      <c r="FNA1" s="8" t="s">
        <v>72</v>
      </c>
      <c r="FNB1" s="8" t="s">
        <v>67</v>
      </c>
      <c r="FNC1" s="8" t="s">
        <v>72</v>
      </c>
      <c r="FND1" s="8" t="s">
        <v>67</v>
      </c>
      <c r="FNE1" s="8" t="s">
        <v>72</v>
      </c>
      <c r="FNF1" s="8" t="s">
        <v>67</v>
      </c>
      <c r="FNG1" s="8" t="s">
        <v>72</v>
      </c>
      <c r="FNH1" s="8" t="s">
        <v>67</v>
      </c>
      <c r="FNI1" s="8" t="s">
        <v>72</v>
      </c>
      <c r="FNJ1" s="8" t="s">
        <v>67</v>
      </c>
      <c r="FNK1" s="8" t="s">
        <v>72</v>
      </c>
      <c r="FNL1" s="8" t="s">
        <v>67</v>
      </c>
      <c r="FNM1" s="8" t="s">
        <v>72</v>
      </c>
      <c r="FNN1" s="8" t="s">
        <v>67</v>
      </c>
      <c r="FNO1" s="8" t="s">
        <v>72</v>
      </c>
      <c r="FNP1" s="8" t="s">
        <v>67</v>
      </c>
      <c r="FNQ1" s="8" t="s">
        <v>72</v>
      </c>
      <c r="FNR1" s="8" t="s">
        <v>67</v>
      </c>
      <c r="FNS1" s="8" t="s">
        <v>72</v>
      </c>
      <c r="FNT1" s="8" t="s">
        <v>67</v>
      </c>
      <c r="FNU1" s="8" t="s">
        <v>72</v>
      </c>
      <c r="FNV1" s="8" t="s">
        <v>67</v>
      </c>
      <c r="FNW1" s="8" t="s">
        <v>72</v>
      </c>
      <c r="FNX1" s="8" t="s">
        <v>67</v>
      </c>
      <c r="FNY1" s="8" t="s">
        <v>72</v>
      </c>
      <c r="FNZ1" s="8" t="s">
        <v>67</v>
      </c>
      <c r="FOA1" s="8" t="s">
        <v>72</v>
      </c>
      <c r="FOB1" s="8" t="s">
        <v>67</v>
      </c>
      <c r="FOC1" s="8" t="s">
        <v>72</v>
      </c>
      <c r="FOD1" s="8" t="s">
        <v>67</v>
      </c>
      <c r="FOE1" s="8" t="s">
        <v>72</v>
      </c>
      <c r="FOF1" s="8" t="s">
        <v>67</v>
      </c>
      <c r="FOG1" s="8" t="s">
        <v>72</v>
      </c>
      <c r="FOH1" s="8" t="s">
        <v>67</v>
      </c>
      <c r="FOI1" s="8" t="s">
        <v>72</v>
      </c>
      <c r="FOJ1" s="8" t="s">
        <v>67</v>
      </c>
      <c r="FOK1" s="8" t="s">
        <v>72</v>
      </c>
      <c r="FOL1" s="8" t="s">
        <v>67</v>
      </c>
      <c r="FOM1" s="8" t="s">
        <v>72</v>
      </c>
      <c r="FON1" s="8" t="s">
        <v>67</v>
      </c>
      <c r="FOO1" s="8" t="s">
        <v>72</v>
      </c>
      <c r="FOP1" s="8" t="s">
        <v>67</v>
      </c>
      <c r="FOQ1" s="8" t="s">
        <v>72</v>
      </c>
      <c r="FOR1" s="8" t="s">
        <v>67</v>
      </c>
      <c r="FOS1" s="8" t="s">
        <v>72</v>
      </c>
      <c r="FOT1" s="8" t="s">
        <v>67</v>
      </c>
      <c r="FOU1" s="8" t="s">
        <v>72</v>
      </c>
      <c r="FOV1" s="8" t="s">
        <v>67</v>
      </c>
      <c r="FOW1" s="8" t="s">
        <v>72</v>
      </c>
      <c r="FOX1" s="8" t="s">
        <v>67</v>
      </c>
      <c r="FOY1" s="8" t="s">
        <v>72</v>
      </c>
      <c r="FOZ1" s="8" t="s">
        <v>67</v>
      </c>
      <c r="FPA1" s="8" t="s">
        <v>72</v>
      </c>
      <c r="FPB1" s="8" t="s">
        <v>67</v>
      </c>
      <c r="FPC1" s="8" t="s">
        <v>72</v>
      </c>
      <c r="FPD1" s="8" t="s">
        <v>67</v>
      </c>
      <c r="FPE1" s="8" t="s">
        <v>72</v>
      </c>
      <c r="FPF1" s="8" t="s">
        <v>67</v>
      </c>
      <c r="FPG1" s="8" t="s">
        <v>72</v>
      </c>
      <c r="FPH1" s="8" t="s">
        <v>67</v>
      </c>
      <c r="FPI1" s="8" t="s">
        <v>72</v>
      </c>
      <c r="FPJ1" s="8" t="s">
        <v>67</v>
      </c>
      <c r="FPK1" s="8" t="s">
        <v>72</v>
      </c>
      <c r="FPL1" s="8" t="s">
        <v>67</v>
      </c>
      <c r="FPM1" s="8" t="s">
        <v>72</v>
      </c>
      <c r="FPN1" s="8" t="s">
        <v>67</v>
      </c>
      <c r="FPO1" s="8" t="s">
        <v>72</v>
      </c>
      <c r="FPP1" s="8" t="s">
        <v>67</v>
      </c>
      <c r="FPQ1" s="8" t="s">
        <v>72</v>
      </c>
      <c r="FPR1" s="8" t="s">
        <v>67</v>
      </c>
      <c r="FPS1" s="8" t="s">
        <v>72</v>
      </c>
      <c r="FPT1" s="8" t="s">
        <v>67</v>
      </c>
      <c r="FPU1" s="8" t="s">
        <v>72</v>
      </c>
      <c r="FPV1" s="8" t="s">
        <v>67</v>
      </c>
      <c r="FPW1" s="8" t="s">
        <v>72</v>
      </c>
      <c r="FPX1" s="8" t="s">
        <v>67</v>
      </c>
      <c r="FPY1" s="8" t="s">
        <v>72</v>
      </c>
      <c r="FPZ1" s="8" t="s">
        <v>67</v>
      </c>
      <c r="FQA1" s="8" t="s">
        <v>72</v>
      </c>
      <c r="FQB1" s="8" t="s">
        <v>67</v>
      </c>
      <c r="FQC1" s="8" t="s">
        <v>72</v>
      </c>
      <c r="FQD1" s="8" t="s">
        <v>67</v>
      </c>
      <c r="FQE1" s="8" t="s">
        <v>72</v>
      </c>
      <c r="FQF1" s="8" t="s">
        <v>67</v>
      </c>
      <c r="FQG1" s="8" t="s">
        <v>72</v>
      </c>
      <c r="FQH1" s="8" t="s">
        <v>67</v>
      </c>
      <c r="FQI1" s="8" t="s">
        <v>72</v>
      </c>
      <c r="FQJ1" s="8" t="s">
        <v>67</v>
      </c>
      <c r="FQK1" s="8" t="s">
        <v>72</v>
      </c>
      <c r="FQL1" s="8" t="s">
        <v>67</v>
      </c>
      <c r="FQM1" s="8" t="s">
        <v>72</v>
      </c>
      <c r="FQN1" s="8" t="s">
        <v>67</v>
      </c>
      <c r="FQO1" s="8" t="s">
        <v>72</v>
      </c>
      <c r="FQP1" s="8" t="s">
        <v>67</v>
      </c>
      <c r="FQQ1" s="8" t="s">
        <v>72</v>
      </c>
      <c r="FQR1" s="8" t="s">
        <v>67</v>
      </c>
      <c r="FQS1" s="8" t="s">
        <v>72</v>
      </c>
      <c r="FQT1" s="8" t="s">
        <v>67</v>
      </c>
      <c r="FQU1" s="8" t="s">
        <v>72</v>
      </c>
      <c r="FQV1" s="8" t="s">
        <v>67</v>
      </c>
      <c r="FQW1" s="8" t="s">
        <v>72</v>
      </c>
      <c r="FQX1" s="8" t="s">
        <v>67</v>
      </c>
      <c r="FQY1" s="8" t="s">
        <v>72</v>
      </c>
      <c r="FQZ1" s="8" t="s">
        <v>67</v>
      </c>
      <c r="FRA1" s="8" t="s">
        <v>72</v>
      </c>
      <c r="FRB1" s="8" t="s">
        <v>67</v>
      </c>
      <c r="FRC1" s="8" t="s">
        <v>72</v>
      </c>
      <c r="FRD1" s="8" t="s">
        <v>67</v>
      </c>
      <c r="FRE1" s="8" t="s">
        <v>72</v>
      </c>
      <c r="FRF1" s="8" t="s">
        <v>67</v>
      </c>
      <c r="FRG1" s="8" t="s">
        <v>72</v>
      </c>
      <c r="FRH1" s="8" t="s">
        <v>67</v>
      </c>
      <c r="FRI1" s="8" t="s">
        <v>72</v>
      </c>
      <c r="FRJ1" s="8" t="s">
        <v>67</v>
      </c>
      <c r="FRK1" s="8" t="s">
        <v>72</v>
      </c>
      <c r="FRL1" s="8" t="s">
        <v>67</v>
      </c>
      <c r="FRM1" s="8" t="s">
        <v>72</v>
      </c>
      <c r="FRN1" s="8" t="s">
        <v>67</v>
      </c>
      <c r="FRO1" s="8" t="s">
        <v>72</v>
      </c>
      <c r="FRP1" s="8" t="s">
        <v>67</v>
      </c>
      <c r="FRQ1" s="8" t="s">
        <v>72</v>
      </c>
      <c r="FRR1" s="8" t="s">
        <v>67</v>
      </c>
      <c r="FRS1" s="8" t="s">
        <v>72</v>
      </c>
      <c r="FRT1" s="8" t="s">
        <v>67</v>
      </c>
      <c r="FRU1" s="8" t="s">
        <v>72</v>
      </c>
      <c r="FRV1" s="8" t="s">
        <v>67</v>
      </c>
      <c r="FRW1" s="8" t="s">
        <v>72</v>
      </c>
      <c r="FRX1" s="8" t="s">
        <v>67</v>
      </c>
      <c r="FRY1" s="8" t="s">
        <v>72</v>
      </c>
      <c r="FRZ1" s="8" t="s">
        <v>67</v>
      </c>
      <c r="FSA1" s="8" t="s">
        <v>72</v>
      </c>
      <c r="FSB1" s="8" t="s">
        <v>67</v>
      </c>
      <c r="FSC1" s="8" t="s">
        <v>72</v>
      </c>
      <c r="FSD1" s="8" t="s">
        <v>67</v>
      </c>
      <c r="FSE1" s="8" t="s">
        <v>72</v>
      </c>
      <c r="FSF1" s="8" t="s">
        <v>67</v>
      </c>
      <c r="FSG1" s="8" t="s">
        <v>72</v>
      </c>
      <c r="FSH1" s="8" t="s">
        <v>67</v>
      </c>
      <c r="FSI1" s="8" t="s">
        <v>72</v>
      </c>
      <c r="FSJ1" s="8" t="s">
        <v>67</v>
      </c>
      <c r="FSK1" s="8" t="s">
        <v>72</v>
      </c>
      <c r="FSL1" s="8" t="s">
        <v>67</v>
      </c>
      <c r="FSM1" s="8" t="s">
        <v>72</v>
      </c>
      <c r="FSN1" s="8" t="s">
        <v>67</v>
      </c>
      <c r="FSO1" s="8" t="s">
        <v>72</v>
      </c>
      <c r="FSP1" s="8" t="s">
        <v>67</v>
      </c>
      <c r="FSQ1" s="8" t="s">
        <v>72</v>
      </c>
      <c r="FSR1" s="8" t="s">
        <v>67</v>
      </c>
      <c r="FSS1" s="8" t="s">
        <v>72</v>
      </c>
      <c r="FST1" s="8" t="s">
        <v>67</v>
      </c>
      <c r="FSU1" s="8" t="s">
        <v>72</v>
      </c>
      <c r="FSV1" s="8" t="s">
        <v>67</v>
      </c>
      <c r="FSW1" s="8" t="s">
        <v>72</v>
      </c>
      <c r="FSX1" s="8" t="s">
        <v>67</v>
      </c>
      <c r="FSY1" s="8" t="s">
        <v>72</v>
      </c>
      <c r="FSZ1" s="8" t="s">
        <v>67</v>
      </c>
      <c r="FTA1" s="8" t="s">
        <v>72</v>
      </c>
      <c r="FTB1" s="8" t="s">
        <v>67</v>
      </c>
      <c r="FTC1" s="8" t="s">
        <v>72</v>
      </c>
      <c r="FTD1" s="8" t="s">
        <v>67</v>
      </c>
      <c r="FTE1" s="8" t="s">
        <v>72</v>
      </c>
      <c r="FTF1" s="8" t="s">
        <v>67</v>
      </c>
      <c r="FTG1" s="8" t="s">
        <v>72</v>
      </c>
      <c r="FTH1" s="8" t="s">
        <v>67</v>
      </c>
      <c r="FTI1" s="8" t="s">
        <v>72</v>
      </c>
      <c r="FTJ1" s="8" t="s">
        <v>67</v>
      </c>
      <c r="FTK1" s="8" t="s">
        <v>72</v>
      </c>
      <c r="FTL1" s="8" t="s">
        <v>67</v>
      </c>
      <c r="FTM1" s="8" t="s">
        <v>72</v>
      </c>
      <c r="FTN1" s="8" t="s">
        <v>67</v>
      </c>
      <c r="FTO1" s="8" t="s">
        <v>72</v>
      </c>
      <c r="FTP1" s="8" t="s">
        <v>67</v>
      </c>
      <c r="FTQ1" s="8" t="s">
        <v>72</v>
      </c>
      <c r="FTR1" s="8" t="s">
        <v>67</v>
      </c>
      <c r="FTS1" s="8" t="s">
        <v>72</v>
      </c>
      <c r="FTT1" s="8" t="s">
        <v>67</v>
      </c>
      <c r="FTU1" s="8" t="s">
        <v>72</v>
      </c>
      <c r="FTV1" s="8" t="s">
        <v>67</v>
      </c>
      <c r="FTW1" s="8" t="s">
        <v>72</v>
      </c>
      <c r="FTX1" s="8" t="s">
        <v>67</v>
      </c>
      <c r="FTY1" s="8" t="s">
        <v>72</v>
      </c>
      <c r="FTZ1" s="8" t="s">
        <v>67</v>
      </c>
      <c r="FUA1" s="8" t="s">
        <v>72</v>
      </c>
      <c r="FUB1" s="8" t="s">
        <v>67</v>
      </c>
      <c r="FUC1" s="8" t="s">
        <v>72</v>
      </c>
      <c r="FUD1" s="8" t="s">
        <v>67</v>
      </c>
      <c r="FUE1" s="8" t="s">
        <v>72</v>
      </c>
      <c r="FUF1" s="8" t="s">
        <v>67</v>
      </c>
      <c r="FUG1" s="8" t="s">
        <v>72</v>
      </c>
      <c r="FUH1" s="8" t="s">
        <v>67</v>
      </c>
      <c r="FUI1" s="8" t="s">
        <v>72</v>
      </c>
      <c r="FUJ1" s="8" t="s">
        <v>67</v>
      </c>
      <c r="FUK1" s="8" t="s">
        <v>72</v>
      </c>
      <c r="FUL1" s="8" t="s">
        <v>67</v>
      </c>
      <c r="FUM1" s="8" t="s">
        <v>72</v>
      </c>
      <c r="FUN1" s="8" t="s">
        <v>67</v>
      </c>
      <c r="FUO1" s="8" t="s">
        <v>72</v>
      </c>
      <c r="FUP1" s="8" t="s">
        <v>67</v>
      </c>
      <c r="FUQ1" s="8" t="s">
        <v>72</v>
      </c>
      <c r="FUR1" s="8" t="s">
        <v>67</v>
      </c>
      <c r="FUS1" s="8" t="s">
        <v>72</v>
      </c>
      <c r="FUT1" s="8" t="s">
        <v>67</v>
      </c>
      <c r="FUU1" s="8" t="s">
        <v>72</v>
      </c>
      <c r="FUV1" s="8" t="s">
        <v>67</v>
      </c>
      <c r="FUW1" s="8" t="s">
        <v>72</v>
      </c>
      <c r="FUX1" s="8" t="s">
        <v>67</v>
      </c>
      <c r="FUY1" s="8" t="s">
        <v>72</v>
      </c>
      <c r="FUZ1" s="8" t="s">
        <v>67</v>
      </c>
      <c r="FVA1" s="8" t="s">
        <v>72</v>
      </c>
      <c r="FVB1" s="8" t="s">
        <v>67</v>
      </c>
      <c r="FVC1" s="8" t="s">
        <v>72</v>
      </c>
      <c r="FVD1" s="8" t="s">
        <v>67</v>
      </c>
      <c r="FVE1" s="8" t="s">
        <v>72</v>
      </c>
      <c r="FVF1" s="8" t="s">
        <v>67</v>
      </c>
      <c r="FVG1" s="8" t="s">
        <v>72</v>
      </c>
      <c r="FVH1" s="8" t="s">
        <v>67</v>
      </c>
      <c r="FVI1" s="8" t="s">
        <v>72</v>
      </c>
      <c r="FVJ1" s="8" t="s">
        <v>67</v>
      </c>
      <c r="FVK1" s="8" t="s">
        <v>72</v>
      </c>
      <c r="FVL1" s="8" t="s">
        <v>67</v>
      </c>
      <c r="FVM1" s="8" t="s">
        <v>72</v>
      </c>
      <c r="FVN1" s="8" t="s">
        <v>67</v>
      </c>
      <c r="FVO1" s="8" t="s">
        <v>72</v>
      </c>
      <c r="FVP1" s="8" t="s">
        <v>67</v>
      </c>
      <c r="FVQ1" s="8" t="s">
        <v>72</v>
      </c>
      <c r="FVR1" s="8" t="s">
        <v>67</v>
      </c>
      <c r="FVS1" s="8" t="s">
        <v>72</v>
      </c>
      <c r="FVT1" s="8" t="s">
        <v>67</v>
      </c>
      <c r="FVU1" s="8" t="s">
        <v>72</v>
      </c>
      <c r="FVV1" s="8" t="s">
        <v>67</v>
      </c>
      <c r="FVW1" s="8" t="s">
        <v>72</v>
      </c>
      <c r="FVX1" s="8" t="s">
        <v>67</v>
      </c>
      <c r="FVY1" s="8" t="s">
        <v>72</v>
      </c>
      <c r="FVZ1" s="8" t="s">
        <v>67</v>
      </c>
      <c r="FWA1" s="8" t="s">
        <v>72</v>
      </c>
      <c r="FWB1" s="8" t="s">
        <v>67</v>
      </c>
      <c r="FWC1" s="8" t="s">
        <v>72</v>
      </c>
      <c r="FWD1" s="8" t="s">
        <v>67</v>
      </c>
      <c r="FWE1" s="8" t="s">
        <v>72</v>
      </c>
      <c r="FWF1" s="8" t="s">
        <v>67</v>
      </c>
      <c r="FWG1" s="8" t="s">
        <v>72</v>
      </c>
      <c r="FWH1" s="8" t="s">
        <v>67</v>
      </c>
      <c r="FWI1" s="8" t="s">
        <v>72</v>
      </c>
      <c r="FWJ1" s="8" t="s">
        <v>67</v>
      </c>
      <c r="FWK1" s="8" t="s">
        <v>72</v>
      </c>
      <c r="FWL1" s="8" t="s">
        <v>67</v>
      </c>
      <c r="FWM1" s="8" t="s">
        <v>72</v>
      </c>
      <c r="FWN1" s="8" t="s">
        <v>67</v>
      </c>
      <c r="FWO1" s="8" t="s">
        <v>72</v>
      </c>
      <c r="FWP1" s="8" t="s">
        <v>67</v>
      </c>
      <c r="FWQ1" s="8" t="s">
        <v>72</v>
      </c>
      <c r="FWR1" s="8" t="s">
        <v>67</v>
      </c>
      <c r="FWS1" s="8" t="s">
        <v>72</v>
      </c>
      <c r="FWT1" s="8" t="s">
        <v>67</v>
      </c>
      <c r="FWU1" s="8" t="s">
        <v>72</v>
      </c>
      <c r="FWV1" s="8" t="s">
        <v>67</v>
      </c>
      <c r="FWW1" s="8" t="s">
        <v>72</v>
      </c>
      <c r="FWX1" s="8" t="s">
        <v>67</v>
      </c>
      <c r="FWY1" s="8" t="s">
        <v>72</v>
      </c>
      <c r="FWZ1" s="8" t="s">
        <v>67</v>
      </c>
      <c r="FXA1" s="8" t="s">
        <v>72</v>
      </c>
      <c r="FXB1" s="8" t="s">
        <v>67</v>
      </c>
      <c r="FXC1" s="8" t="s">
        <v>72</v>
      </c>
      <c r="FXD1" s="8" t="s">
        <v>67</v>
      </c>
      <c r="FXE1" s="8" t="s">
        <v>72</v>
      </c>
      <c r="FXF1" s="8" t="s">
        <v>67</v>
      </c>
      <c r="FXG1" s="8" t="s">
        <v>72</v>
      </c>
      <c r="FXH1" s="8" t="s">
        <v>67</v>
      </c>
      <c r="FXI1" s="8" t="s">
        <v>72</v>
      </c>
      <c r="FXJ1" s="8" t="s">
        <v>67</v>
      </c>
      <c r="FXK1" s="8" t="s">
        <v>72</v>
      </c>
      <c r="FXL1" s="8" t="s">
        <v>67</v>
      </c>
      <c r="FXM1" s="8" t="s">
        <v>72</v>
      </c>
      <c r="FXN1" s="8" t="s">
        <v>67</v>
      </c>
      <c r="FXO1" s="8" t="s">
        <v>72</v>
      </c>
      <c r="FXP1" s="8" t="s">
        <v>67</v>
      </c>
      <c r="FXQ1" s="8" t="s">
        <v>72</v>
      </c>
      <c r="FXR1" s="8" t="s">
        <v>67</v>
      </c>
      <c r="FXS1" s="8" t="s">
        <v>72</v>
      </c>
      <c r="FXT1" s="8" t="s">
        <v>67</v>
      </c>
      <c r="FXU1" s="8" t="s">
        <v>72</v>
      </c>
      <c r="FXV1" s="8" t="s">
        <v>67</v>
      </c>
      <c r="FXW1" s="8" t="s">
        <v>72</v>
      </c>
      <c r="FXX1" s="8" t="s">
        <v>67</v>
      </c>
      <c r="FXY1" s="8" t="s">
        <v>72</v>
      </c>
      <c r="FXZ1" s="8" t="s">
        <v>67</v>
      </c>
      <c r="FYA1" s="8" t="s">
        <v>72</v>
      </c>
      <c r="FYB1" s="8" t="s">
        <v>67</v>
      </c>
      <c r="FYC1" s="8" t="s">
        <v>72</v>
      </c>
      <c r="FYD1" s="8" t="s">
        <v>67</v>
      </c>
      <c r="FYE1" s="8" t="s">
        <v>72</v>
      </c>
      <c r="FYF1" s="8" t="s">
        <v>67</v>
      </c>
      <c r="FYG1" s="8" t="s">
        <v>72</v>
      </c>
      <c r="FYH1" s="8" t="s">
        <v>67</v>
      </c>
      <c r="FYI1" s="8" t="s">
        <v>72</v>
      </c>
      <c r="FYJ1" s="8" t="s">
        <v>67</v>
      </c>
      <c r="FYK1" s="8" t="s">
        <v>72</v>
      </c>
      <c r="FYL1" s="8" t="s">
        <v>67</v>
      </c>
      <c r="FYM1" s="8" t="s">
        <v>72</v>
      </c>
      <c r="FYN1" s="8" t="s">
        <v>67</v>
      </c>
      <c r="FYO1" s="8" t="s">
        <v>72</v>
      </c>
      <c r="FYP1" s="8" t="s">
        <v>67</v>
      </c>
      <c r="FYQ1" s="8" t="s">
        <v>72</v>
      </c>
      <c r="FYR1" s="8" t="s">
        <v>67</v>
      </c>
      <c r="FYS1" s="8" t="s">
        <v>72</v>
      </c>
      <c r="FYT1" s="8" t="s">
        <v>67</v>
      </c>
      <c r="FYU1" s="8" t="s">
        <v>72</v>
      </c>
      <c r="FYV1" s="8" t="s">
        <v>67</v>
      </c>
      <c r="FYW1" s="8" t="s">
        <v>72</v>
      </c>
      <c r="FYX1" s="8" t="s">
        <v>67</v>
      </c>
      <c r="FYY1" s="8" t="s">
        <v>72</v>
      </c>
      <c r="FYZ1" s="8" t="s">
        <v>67</v>
      </c>
      <c r="FZA1" s="8" t="s">
        <v>72</v>
      </c>
      <c r="FZB1" s="8" t="s">
        <v>67</v>
      </c>
      <c r="FZC1" s="8" t="s">
        <v>72</v>
      </c>
      <c r="FZD1" s="8" t="s">
        <v>67</v>
      </c>
      <c r="FZE1" s="8" t="s">
        <v>72</v>
      </c>
      <c r="FZF1" s="8" t="s">
        <v>67</v>
      </c>
      <c r="FZG1" s="8" t="s">
        <v>72</v>
      </c>
      <c r="FZH1" s="8" t="s">
        <v>67</v>
      </c>
      <c r="FZI1" s="8" t="s">
        <v>72</v>
      </c>
      <c r="FZJ1" s="8" t="s">
        <v>67</v>
      </c>
      <c r="FZK1" s="8" t="s">
        <v>72</v>
      </c>
      <c r="FZL1" s="8" t="s">
        <v>67</v>
      </c>
      <c r="FZM1" s="8" t="s">
        <v>72</v>
      </c>
      <c r="FZN1" s="8" t="s">
        <v>67</v>
      </c>
      <c r="FZO1" s="8" t="s">
        <v>72</v>
      </c>
      <c r="FZP1" s="8" t="s">
        <v>67</v>
      </c>
      <c r="FZQ1" s="8" t="s">
        <v>72</v>
      </c>
      <c r="FZR1" s="8" t="s">
        <v>67</v>
      </c>
      <c r="FZS1" s="8" t="s">
        <v>72</v>
      </c>
      <c r="FZT1" s="8" t="s">
        <v>67</v>
      </c>
      <c r="FZU1" s="8" t="s">
        <v>72</v>
      </c>
      <c r="FZV1" s="8" t="s">
        <v>67</v>
      </c>
      <c r="FZW1" s="8" t="s">
        <v>72</v>
      </c>
      <c r="FZX1" s="8" t="s">
        <v>67</v>
      </c>
      <c r="FZY1" s="8" t="s">
        <v>72</v>
      </c>
      <c r="FZZ1" s="8" t="s">
        <v>67</v>
      </c>
      <c r="GAA1" s="8" t="s">
        <v>72</v>
      </c>
      <c r="GAB1" s="8" t="s">
        <v>67</v>
      </c>
      <c r="GAC1" s="8" t="s">
        <v>72</v>
      </c>
      <c r="GAD1" s="8" t="s">
        <v>67</v>
      </c>
      <c r="GAE1" s="8" t="s">
        <v>72</v>
      </c>
      <c r="GAF1" s="8" t="s">
        <v>67</v>
      </c>
      <c r="GAG1" s="8" t="s">
        <v>72</v>
      </c>
      <c r="GAH1" s="8" t="s">
        <v>67</v>
      </c>
      <c r="GAI1" s="8" t="s">
        <v>72</v>
      </c>
      <c r="GAJ1" s="8" t="s">
        <v>67</v>
      </c>
      <c r="GAK1" s="8" t="s">
        <v>72</v>
      </c>
      <c r="GAL1" s="8" t="s">
        <v>67</v>
      </c>
      <c r="GAM1" s="8" t="s">
        <v>72</v>
      </c>
      <c r="GAN1" s="8" t="s">
        <v>67</v>
      </c>
      <c r="GAO1" s="8" t="s">
        <v>72</v>
      </c>
      <c r="GAP1" s="8" t="s">
        <v>67</v>
      </c>
      <c r="GAQ1" s="8" t="s">
        <v>72</v>
      </c>
      <c r="GAR1" s="8" t="s">
        <v>67</v>
      </c>
      <c r="GAS1" s="8" t="s">
        <v>72</v>
      </c>
      <c r="GAT1" s="8" t="s">
        <v>67</v>
      </c>
      <c r="GAU1" s="8" t="s">
        <v>72</v>
      </c>
      <c r="GAV1" s="8" t="s">
        <v>67</v>
      </c>
      <c r="GAW1" s="8" t="s">
        <v>72</v>
      </c>
      <c r="GAX1" s="8" t="s">
        <v>67</v>
      </c>
      <c r="GAY1" s="8" t="s">
        <v>72</v>
      </c>
      <c r="GAZ1" s="8" t="s">
        <v>67</v>
      </c>
      <c r="GBA1" s="8" t="s">
        <v>72</v>
      </c>
      <c r="GBB1" s="8" t="s">
        <v>67</v>
      </c>
      <c r="GBC1" s="8" t="s">
        <v>72</v>
      </c>
      <c r="GBD1" s="8" t="s">
        <v>67</v>
      </c>
      <c r="GBE1" s="8" t="s">
        <v>72</v>
      </c>
      <c r="GBF1" s="8" t="s">
        <v>67</v>
      </c>
      <c r="GBG1" s="8" t="s">
        <v>72</v>
      </c>
      <c r="GBH1" s="8" t="s">
        <v>67</v>
      </c>
      <c r="GBI1" s="8" t="s">
        <v>72</v>
      </c>
      <c r="GBJ1" s="8" t="s">
        <v>67</v>
      </c>
      <c r="GBK1" s="8" t="s">
        <v>72</v>
      </c>
      <c r="GBL1" s="8" t="s">
        <v>67</v>
      </c>
      <c r="GBM1" s="8" t="s">
        <v>72</v>
      </c>
      <c r="GBN1" s="8" t="s">
        <v>67</v>
      </c>
      <c r="GBO1" s="8" t="s">
        <v>72</v>
      </c>
      <c r="GBP1" s="8" t="s">
        <v>67</v>
      </c>
      <c r="GBQ1" s="8" t="s">
        <v>72</v>
      </c>
      <c r="GBR1" s="8" t="s">
        <v>67</v>
      </c>
      <c r="GBS1" s="8" t="s">
        <v>72</v>
      </c>
      <c r="GBT1" s="8" t="s">
        <v>67</v>
      </c>
      <c r="GBU1" s="8" t="s">
        <v>72</v>
      </c>
      <c r="GBV1" s="8" t="s">
        <v>67</v>
      </c>
      <c r="GBW1" s="8" t="s">
        <v>72</v>
      </c>
      <c r="GBX1" s="8" t="s">
        <v>67</v>
      </c>
      <c r="GBY1" s="8" t="s">
        <v>72</v>
      </c>
      <c r="GBZ1" s="8" t="s">
        <v>67</v>
      </c>
      <c r="GCA1" s="8" t="s">
        <v>72</v>
      </c>
      <c r="GCB1" s="8" t="s">
        <v>67</v>
      </c>
      <c r="GCC1" s="8" t="s">
        <v>72</v>
      </c>
      <c r="GCD1" s="8" t="s">
        <v>67</v>
      </c>
      <c r="GCE1" s="8" t="s">
        <v>72</v>
      </c>
      <c r="GCF1" s="8" t="s">
        <v>67</v>
      </c>
      <c r="GCG1" s="8" t="s">
        <v>72</v>
      </c>
      <c r="GCH1" s="8" t="s">
        <v>67</v>
      </c>
      <c r="GCI1" s="8" t="s">
        <v>72</v>
      </c>
      <c r="GCJ1" s="8" t="s">
        <v>67</v>
      </c>
      <c r="GCK1" s="8" t="s">
        <v>72</v>
      </c>
      <c r="GCL1" s="8" t="s">
        <v>67</v>
      </c>
      <c r="GCM1" s="8" t="s">
        <v>72</v>
      </c>
      <c r="GCN1" s="8" t="s">
        <v>67</v>
      </c>
      <c r="GCO1" s="8" t="s">
        <v>72</v>
      </c>
      <c r="GCP1" s="8" t="s">
        <v>67</v>
      </c>
      <c r="GCQ1" s="8" t="s">
        <v>72</v>
      </c>
      <c r="GCR1" s="8" t="s">
        <v>67</v>
      </c>
      <c r="GCS1" s="8" t="s">
        <v>72</v>
      </c>
      <c r="GCT1" s="8" t="s">
        <v>67</v>
      </c>
      <c r="GCU1" s="8" t="s">
        <v>72</v>
      </c>
      <c r="GCV1" s="8" t="s">
        <v>67</v>
      </c>
      <c r="GCW1" s="8" t="s">
        <v>72</v>
      </c>
      <c r="GCX1" s="8" t="s">
        <v>67</v>
      </c>
      <c r="GCY1" s="8" t="s">
        <v>72</v>
      </c>
      <c r="GCZ1" s="8" t="s">
        <v>67</v>
      </c>
      <c r="GDA1" s="8" t="s">
        <v>72</v>
      </c>
      <c r="GDB1" s="8" t="s">
        <v>67</v>
      </c>
      <c r="GDC1" s="8" t="s">
        <v>72</v>
      </c>
      <c r="GDD1" s="8" t="s">
        <v>67</v>
      </c>
      <c r="GDE1" s="8" t="s">
        <v>72</v>
      </c>
      <c r="GDF1" s="8" t="s">
        <v>67</v>
      </c>
      <c r="GDG1" s="8" t="s">
        <v>72</v>
      </c>
      <c r="GDH1" s="8" t="s">
        <v>67</v>
      </c>
      <c r="GDI1" s="8" t="s">
        <v>72</v>
      </c>
      <c r="GDJ1" s="8" t="s">
        <v>67</v>
      </c>
      <c r="GDK1" s="8" t="s">
        <v>72</v>
      </c>
      <c r="GDL1" s="8" t="s">
        <v>67</v>
      </c>
      <c r="GDM1" s="8" t="s">
        <v>72</v>
      </c>
      <c r="GDN1" s="8" t="s">
        <v>67</v>
      </c>
      <c r="GDO1" s="8" t="s">
        <v>72</v>
      </c>
      <c r="GDP1" s="8" t="s">
        <v>67</v>
      </c>
      <c r="GDQ1" s="8" t="s">
        <v>72</v>
      </c>
      <c r="GDR1" s="8" t="s">
        <v>67</v>
      </c>
      <c r="GDS1" s="8" t="s">
        <v>72</v>
      </c>
      <c r="GDT1" s="8" t="s">
        <v>67</v>
      </c>
      <c r="GDU1" s="8" t="s">
        <v>72</v>
      </c>
      <c r="GDV1" s="8" t="s">
        <v>67</v>
      </c>
      <c r="GDW1" s="8" t="s">
        <v>72</v>
      </c>
      <c r="GDX1" s="8" t="s">
        <v>67</v>
      </c>
      <c r="GDY1" s="8" t="s">
        <v>72</v>
      </c>
      <c r="GDZ1" s="8" t="s">
        <v>67</v>
      </c>
      <c r="GEA1" s="8" t="s">
        <v>72</v>
      </c>
      <c r="GEB1" s="8" t="s">
        <v>67</v>
      </c>
      <c r="GEC1" s="8" t="s">
        <v>72</v>
      </c>
      <c r="GED1" s="8" t="s">
        <v>67</v>
      </c>
      <c r="GEE1" s="8" t="s">
        <v>72</v>
      </c>
      <c r="GEF1" s="8" t="s">
        <v>67</v>
      </c>
      <c r="GEG1" s="8" t="s">
        <v>72</v>
      </c>
      <c r="GEH1" s="8" t="s">
        <v>67</v>
      </c>
      <c r="GEI1" s="8" t="s">
        <v>72</v>
      </c>
      <c r="GEJ1" s="8" t="s">
        <v>67</v>
      </c>
      <c r="GEK1" s="8" t="s">
        <v>72</v>
      </c>
      <c r="GEL1" s="8" t="s">
        <v>67</v>
      </c>
      <c r="GEM1" s="8" t="s">
        <v>72</v>
      </c>
      <c r="GEN1" s="8" t="s">
        <v>67</v>
      </c>
      <c r="GEO1" s="8" t="s">
        <v>72</v>
      </c>
      <c r="GEP1" s="8" t="s">
        <v>67</v>
      </c>
      <c r="GEQ1" s="8" t="s">
        <v>72</v>
      </c>
      <c r="GER1" s="8" t="s">
        <v>67</v>
      </c>
      <c r="GES1" s="8" t="s">
        <v>72</v>
      </c>
      <c r="GET1" s="8" t="s">
        <v>67</v>
      </c>
      <c r="GEU1" s="8" t="s">
        <v>72</v>
      </c>
      <c r="GEV1" s="8" t="s">
        <v>67</v>
      </c>
      <c r="GEW1" s="8" t="s">
        <v>72</v>
      </c>
      <c r="GEX1" s="8" t="s">
        <v>67</v>
      </c>
      <c r="GEY1" s="8" t="s">
        <v>72</v>
      </c>
      <c r="GEZ1" s="8" t="s">
        <v>67</v>
      </c>
      <c r="GFA1" s="8" t="s">
        <v>72</v>
      </c>
      <c r="GFB1" s="8" t="s">
        <v>67</v>
      </c>
      <c r="GFC1" s="8" t="s">
        <v>72</v>
      </c>
      <c r="GFD1" s="8" t="s">
        <v>67</v>
      </c>
      <c r="GFE1" s="8" t="s">
        <v>72</v>
      </c>
      <c r="GFF1" s="8" t="s">
        <v>67</v>
      </c>
      <c r="GFG1" s="8" t="s">
        <v>72</v>
      </c>
      <c r="GFH1" s="8" t="s">
        <v>67</v>
      </c>
      <c r="GFI1" s="8" t="s">
        <v>72</v>
      </c>
      <c r="GFJ1" s="8" t="s">
        <v>67</v>
      </c>
      <c r="GFK1" s="8" t="s">
        <v>72</v>
      </c>
      <c r="GFL1" s="8" t="s">
        <v>67</v>
      </c>
      <c r="GFM1" s="8" t="s">
        <v>72</v>
      </c>
      <c r="GFN1" s="8" t="s">
        <v>67</v>
      </c>
      <c r="GFO1" s="8" t="s">
        <v>72</v>
      </c>
      <c r="GFP1" s="8" t="s">
        <v>67</v>
      </c>
      <c r="GFQ1" s="8" t="s">
        <v>72</v>
      </c>
      <c r="GFR1" s="8" t="s">
        <v>67</v>
      </c>
      <c r="GFS1" s="8" t="s">
        <v>72</v>
      </c>
      <c r="GFT1" s="8" t="s">
        <v>67</v>
      </c>
      <c r="GFU1" s="8" t="s">
        <v>72</v>
      </c>
      <c r="GFV1" s="8" t="s">
        <v>67</v>
      </c>
      <c r="GFW1" s="8" t="s">
        <v>72</v>
      </c>
      <c r="GFX1" s="8" t="s">
        <v>67</v>
      </c>
      <c r="GFY1" s="8" t="s">
        <v>72</v>
      </c>
      <c r="GFZ1" s="8" t="s">
        <v>67</v>
      </c>
      <c r="GGA1" s="8" t="s">
        <v>72</v>
      </c>
      <c r="GGB1" s="8" t="s">
        <v>67</v>
      </c>
      <c r="GGC1" s="8" t="s">
        <v>72</v>
      </c>
      <c r="GGD1" s="8" t="s">
        <v>67</v>
      </c>
      <c r="GGE1" s="8" t="s">
        <v>72</v>
      </c>
      <c r="GGF1" s="8" t="s">
        <v>67</v>
      </c>
      <c r="GGG1" s="8" t="s">
        <v>72</v>
      </c>
      <c r="GGH1" s="8" t="s">
        <v>67</v>
      </c>
      <c r="GGI1" s="8" t="s">
        <v>72</v>
      </c>
      <c r="GGJ1" s="8" t="s">
        <v>67</v>
      </c>
      <c r="GGK1" s="8" t="s">
        <v>72</v>
      </c>
      <c r="GGL1" s="8" t="s">
        <v>67</v>
      </c>
      <c r="GGM1" s="8" t="s">
        <v>72</v>
      </c>
      <c r="GGN1" s="8" t="s">
        <v>67</v>
      </c>
      <c r="GGO1" s="8" t="s">
        <v>72</v>
      </c>
      <c r="GGP1" s="8" t="s">
        <v>67</v>
      </c>
      <c r="GGQ1" s="8" t="s">
        <v>72</v>
      </c>
      <c r="GGR1" s="8" t="s">
        <v>67</v>
      </c>
      <c r="GGS1" s="8" t="s">
        <v>72</v>
      </c>
      <c r="GGT1" s="8" t="s">
        <v>67</v>
      </c>
      <c r="GGU1" s="8" t="s">
        <v>72</v>
      </c>
      <c r="GGV1" s="8" t="s">
        <v>67</v>
      </c>
      <c r="GGW1" s="8" t="s">
        <v>72</v>
      </c>
      <c r="GGX1" s="8" t="s">
        <v>67</v>
      </c>
      <c r="GGY1" s="8" t="s">
        <v>72</v>
      </c>
      <c r="GGZ1" s="8" t="s">
        <v>67</v>
      </c>
      <c r="GHA1" s="8" t="s">
        <v>72</v>
      </c>
      <c r="GHB1" s="8" t="s">
        <v>67</v>
      </c>
      <c r="GHC1" s="8" t="s">
        <v>72</v>
      </c>
      <c r="GHD1" s="8" t="s">
        <v>67</v>
      </c>
      <c r="GHE1" s="8" t="s">
        <v>72</v>
      </c>
      <c r="GHF1" s="8" t="s">
        <v>67</v>
      </c>
      <c r="GHG1" s="8" t="s">
        <v>72</v>
      </c>
      <c r="GHH1" s="8" t="s">
        <v>67</v>
      </c>
      <c r="GHI1" s="8" t="s">
        <v>72</v>
      </c>
      <c r="GHJ1" s="8" t="s">
        <v>67</v>
      </c>
      <c r="GHK1" s="8" t="s">
        <v>72</v>
      </c>
      <c r="GHL1" s="8" t="s">
        <v>67</v>
      </c>
      <c r="GHM1" s="8" t="s">
        <v>72</v>
      </c>
      <c r="GHN1" s="8" t="s">
        <v>67</v>
      </c>
      <c r="GHO1" s="8" t="s">
        <v>72</v>
      </c>
      <c r="GHP1" s="8" t="s">
        <v>67</v>
      </c>
      <c r="GHQ1" s="8" t="s">
        <v>72</v>
      </c>
      <c r="GHR1" s="8" t="s">
        <v>67</v>
      </c>
      <c r="GHS1" s="8" t="s">
        <v>72</v>
      </c>
      <c r="GHT1" s="8" t="s">
        <v>67</v>
      </c>
      <c r="GHU1" s="8" t="s">
        <v>72</v>
      </c>
      <c r="GHV1" s="8" t="s">
        <v>67</v>
      </c>
      <c r="GHW1" s="8" t="s">
        <v>72</v>
      </c>
      <c r="GHX1" s="8" t="s">
        <v>67</v>
      </c>
      <c r="GHY1" s="8" t="s">
        <v>72</v>
      </c>
      <c r="GHZ1" s="8" t="s">
        <v>67</v>
      </c>
      <c r="GIA1" s="8" t="s">
        <v>72</v>
      </c>
      <c r="GIB1" s="8" t="s">
        <v>67</v>
      </c>
      <c r="GIC1" s="8" t="s">
        <v>72</v>
      </c>
      <c r="GID1" s="8" t="s">
        <v>67</v>
      </c>
      <c r="GIE1" s="8" t="s">
        <v>72</v>
      </c>
      <c r="GIF1" s="8" t="s">
        <v>67</v>
      </c>
      <c r="GIG1" s="8" t="s">
        <v>72</v>
      </c>
      <c r="GIH1" s="8" t="s">
        <v>67</v>
      </c>
      <c r="GII1" s="8" t="s">
        <v>72</v>
      </c>
      <c r="GIJ1" s="8" t="s">
        <v>67</v>
      </c>
      <c r="GIK1" s="8" t="s">
        <v>72</v>
      </c>
      <c r="GIL1" s="8" t="s">
        <v>67</v>
      </c>
      <c r="GIM1" s="8" t="s">
        <v>72</v>
      </c>
      <c r="GIN1" s="8" t="s">
        <v>67</v>
      </c>
      <c r="GIO1" s="8" t="s">
        <v>72</v>
      </c>
      <c r="GIP1" s="8" t="s">
        <v>67</v>
      </c>
      <c r="GIQ1" s="8" t="s">
        <v>72</v>
      </c>
      <c r="GIR1" s="8" t="s">
        <v>67</v>
      </c>
      <c r="GIS1" s="8" t="s">
        <v>72</v>
      </c>
      <c r="GIT1" s="8" t="s">
        <v>67</v>
      </c>
      <c r="GIU1" s="8" t="s">
        <v>72</v>
      </c>
      <c r="GIV1" s="8" t="s">
        <v>67</v>
      </c>
      <c r="GIW1" s="8" t="s">
        <v>72</v>
      </c>
      <c r="GIX1" s="8" t="s">
        <v>67</v>
      </c>
      <c r="GIY1" s="8" t="s">
        <v>72</v>
      </c>
      <c r="GIZ1" s="8" t="s">
        <v>67</v>
      </c>
      <c r="GJA1" s="8" t="s">
        <v>72</v>
      </c>
      <c r="GJB1" s="8" t="s">
        <v>67</v>
      </c>
      <c r="GJC1" s="8" t="s">
        <v>72</v>
      </c>
      <c r="GJD1" s="8" t="s">
        <v>67</v>
      </c>
      <c r="GJE1" s="8" t="s">
        <v>72</v>
      </c>
      <c r="GJF1" s="8" t="s">
        <v>67</v>
      </c>
      <c r="GJG1" s="8" t="s">
        <v>72</v>
      </c>
      <c r="GJH1" s="8" t="s">
        <v>67</v>
      </c>
      <c r="GJI1" s="8" t="s">
        <v>72</v>
      </c>
      <c r="GJJ1" s="8" t="s">
        <v>67</v>
      </c>
      <c r="GJK1" s="8" t="s">
        <v>72</v>
      </c>
      <c r="GJL1" s="8" t="s">
        <v>67</v>
      </c>
      <c r="GJM1" s="8" t="s">
        <v>72</v>
      </c>
      <c r="GJN1" s="8" t="s">
        <v>67</v>
      </c>
      <c r="GJO1" s="8" t="s">
        <v>72</v>
      </c>
      <c r="GJP1" s="8" t="s">
        <v>67</v>
      </c>
      <c r="GJQ1" s="8" t="s">
        <v>72</v>
      </c>
      <c r="GJR1" s="8" t="s">
        <v>67</v>
      </c>
      <c r="GJS1" s="8" t="s">
        <v>72</v>
      </c>
      <c r="GJT1" s="8" t="s">
        <v>67</v>
      </c>
      <c r="GJU1" s="8" t="s">
        <v>72</v>
      </c>
      <c r="GJV1" s="8" t="s">
        <v>67</v>
      </c>
      <c r="GJW1" s="8" t="s">
        <v>72</v>
      </c>
      <c r="GJX1" s="8" t="s">
        <v>67</v>
      </c>
      <c r="GJY1" s="8" t="s">
        <v>72</v>
      </c>
      <c r="GJZ1" s="8" t="s">
        <v>67</v>
      </c>
      <c r="GKA1" s="8" t="s">
        <v>72</v>
      </c>
      <c r="GKB1" s="8" t="s">
        <v>67</v>
      </c>
      <c r="GKC1" s="8" t="s">
        <v>72</v>
      </c>
      <c r="GKD1" s="8" t="s">
        <v>67</v>
      </c>
      <c r="GKE1" s="8" t="s">
        <v>72</v>
      </c>
      <c r="GKF1" s="8" t="s">
        <v>67</v>
      </c>
      <c r="GKG1" s="8" t="s">
        <v>72</v>
      </c>
      <c r="GKH1" s="8" t="s">
        <v>67</v>
      </c>
      <c r="GKI1" s="8" t="s">
        <v>72</v>
      </c>
      <c r="GKJ1" s="8" t="s">
        <v>67</v>
      </c>
      <c r="GKK1" s="8" t="s">
        <v>72</v>
      </c>
      <c r="GKL1" s="8" t="s">
        <v>67</v>
      </c>
      <c r="GKM1" s="8" t="s">
        <v>72</v>
      </c>
      <c r="GKN1" s="8" t="s">
        <v>67</v>
      </c>
      <c r="GKO1" s="8" t="s">
        <v>72</v>
      </c>
      <c r="GKP1" s="8" t="s">
        <v>67</v>
      </c>
      <c r="GKQ1" s="8" t="s">
        <v>72</v>
      </c>
      <c r="GKR1" s="8" t="s">
        <v>67</v>
      </c>
      <c r="GKS1" s="8" t="s">
        <v>72</v>
      </c>
      <c r="GKT1" s="8" t="s">
        <v>67</v>
      </c>
      <c r="GKU1" s="8" t="s">
        <v>72</v>
      </c>
      <c r="GKV1" s="8" t="s">
        <v>67</v>
      </c>
      <c r="GKW1" s="8" t="s">
        <v>72</v>
      </c>
      <c r="GKX1" s="8" t="s">
        <v>67</v>
      </c>
      <c r="GKY1" s="8" t="s">
        <v>72</v>
      </c>
      <c r="GKZ1" s="8" t="s">
        <v>67</v>
      </c>
      <c r="GLA1" s="8" t="s">
        <v>72</v>
      </c>
      <c r="GLB1" s="8" t="s">
        <v>67</v>
      </c>
      <c r="GLC1" s="8" t="s">
        <v>72</v>
      </c>
      <c r="GLD1" s="8" t="s">
        <v>67</v>
      </c>
      <c r="GLE1" s="8" t="s">
        <v>72</v>
      </c>
      <c r="GLF1" s="8" t="s">
        <v>67</v>
      </c>
      <c r="GLG1" s="8" t="s">
        <v>72</v>
      </c>
      <c r="GLH1" s="8" t="s">
        <v>67</v>
      </c>
      <c r="GLI1" s="8" t="s">
        <v>72</v>
      </c>
      <c r="GLJ1" s="8" t="s">
        <v>67</v>
      </c>
      <c r="GLK1" s="8" t="s">
        <v>72</v>
      </c>
      <c r="GLL1" s="8" t="s">
        <v>67</v>
      </c>
      <c r="GLM1" s="8" t="s">
        <v>72</v>
      </c>
      <c r="GLN1" s="8" t="s">
        <v>67</v>
      </c>
      <c r="GLO1" s="8" t="s">
        <v>72</v>
      </c>
      <c r="GLP1" s="8" t="s">
        <v>67</v>
      </c>
      <c r="GLQ1" s="8" t="s">
        <v>72</v>
      </c>
      <c r="GLR1" s="8" t="s">
        <v>67</v>
      </c>
      <c r="GLS1" s="8" t="s">
        <v>72</v>
      </c>
      <c r="GLT1" s="8" t="s">
        <v>67</v>
      </c>
      <c r="GLU1" s="8" t="s">
        <v>72</v>
      </c>
      <c r="GLV1" s="8" t="s">
        <v>67</v>
      </c>
      <c r="GLW1" s="8" t="s">
        <v>72</v>
      </c>
      <c r="GLX1" s="8" t="s">
        <v>67</v>
      </c>
      <c r="GLY1" s="8" t="s">
        <v>72</v>
      </c>
      <c r="GLZ1" s="8" t="s">
        <v>67</v>
      </c>
      <c r="GMA1" s="8" t="s">
        <v>72</v>
      </c>
      <c r="GMB1" s="8" t="s">
        <v>67</v>
      </c>
      <c r="GMC1" s="8" t="s">
        <v>72</v>
      </c>
      <c r="GMD1" s="8" t="s">
        <v>67</v>
      </c>
      <c r="GME1" s="8" t="s">
        <v>72</v>
      </c>
      <c r="GMF1" s="8" t="s">
        <v>67</v>
      </c>
      <c r="GMG1" s="8" t="s">
        <v>72</v>
      </c>
      <c r="GMH1" s="8" t="s">
        <v>67</v>
      </c>
      <c r="GMI1" s="8" t="s">
        <v>72</v>
      </c>
      <c r="GMJ1" s="8" t="s">
        <v>67</v>
      </c>
      <c r="GMK1" s="8" t="s">
        <v>72</v>
      </c>
      <c r="GML1" s="8" t="s">
        <v>67</v>
      </c>
      <c r="GMM1" s="8" t="s">
        <v>72</v>
      </c>
      <c r="GMN1" s="8" t="s">
        <v>67</v>
      </c>
      <c r="GMO1" s="8" t="s">
        <v>72</v>
      </c>
      <c r="GMP1" s="8" t="s">
        <v>67</v>
      </c>
      <c r="GMQ1" s="8" t="s">
        <v>72</v>
      </c>
      <c r="GMR1" s="8" t="s">
        <v>67</v>
      </c>
      <c r="GMS1" s="8" t="s">
        <v>72</v>
      </c>
      <c r="GMT1" s="8" t="s">
        <v>67</v>
      </c>
      <c r="GMU1" s="8" t="s">
        <v>72</v>
      </c>
      <c r="GMV1" s="8" t="s">
        <v>67</v>
      </c>
      <c r="GMW1" s="8" t="s">
        <v>72</v>
      </c>
      <c r="GMX1" s="8" t="s">
        <v>67</v>
      </c>
      <c r="GMY1" s="8" t="s">
        <v>72</v>
      </c>
      <c r="GMZ1" s="8" t="s">
        <v>67</v>
      </c>
      <c r="GNA1" s="8" t="s">
        <v>72</v>
      </c>
      <c r="GNB1" s="8" t="s">
        <v>67</v>
      </c>
      <c r="GNC1" s="8" t="s">
        <v>72</v>
      </c>
      <c r="GND1" s="8" t="s">
        <v>67</v>
      </c>
      <c r="GNE1" s="8" t="s">
        <v>72</v>
      </c>
      <c r="GNF1" s="8" t="s">
        <v>67</v>
      </c>
      <c r="GNG1" s="8" t="s">
        <v>72</v>
      </c>
      <c r="GNH1" s="8" t="s">
        <v>67</v>
      </c>
      <c r="GNI1" s="8" t="s">
        <v>72</v>
      </c>
      <c r="GNJ1" s="8" t="s">
        <v>67</v>
      </c>
      <c r="GNK1" s="8" t="s">
        <v>72</v>
      </c>
      <c r="GNL1" s="8" t="s">
        <v>67</v>
      </c>
      <c r="GNM1" s="8" t="s">
        <v>72</v>
      </c>
      <c r="GNN1" s="8" t="s">
        <v>67</v>
      </c>
      <c r="GNO1" s="8" t="s">
        <v>72</v>
      </c>
      <c r="GNP1" s="8" t="s">
        <v>67</v>
      </c>
      <c r="GNQ1" s="8" t="s">
        <v>72</v>
      </c>
      <c r="GNR1" s="8" t="s">
        <v>67</v>
      </c>
      <c r="GNS1" s="8" t="s">
        <v>72</v>
      </c>
      <c r="GNT1" s="8" t="s">
        <v>67</v>
      </c>
      <c r="GNU1" s="8" t="s">
        <v>72</v>
      </c>
      <c r="GNV1" s="8" t="s">
        <v>67</v>
      </c>
      <c r="GNW1" s="8" t="s">
        <v>72</v>
      </c>
      <c r="GNX1" s="8" t="s">
        <v>67</v>
      </c>
      <c r="GNY1" s="8" t="s">
        <v>72</v>
      </c>
      <c r="GNZ1" s="8" t="s">
        <v>67</v>
      </c>
      <c r="GOA1" s="8" t="s">
        <v>72</v>
      </c>
      <c r="GOB1" s="8" t="s">
        <v>67</v>
      </c>
      <c r="GOC1" s="8" t="s">
        <v>72</v>
      </c>
      <c r="GOD1" s="8" t="s">
        <v>67</v>
      </c>
      <c r="GOE1" s="8" t="s">
        <v>72</v>
      </c>
      <c r="GOF1" s="8" t="s">
        <v>67</v>
      </c>
      <c r="GOG1" s="8" t="s">
        <v>72</v>
      </c>
      <c r="GOH1" s="8" t="s">
        <v>67</v>
      </c>
      <c r="GOI1" s="8" t="s">
        <v>72</v>
      </c>
      <c r="GOJ1" s="8" t="s">
        <v>67</v>
      </c>
      <c r="GOK1" s="8" t="s">
        <v>72</v>
      </c>
      <c r="GOL1" s="8" t="s">
        <v>67</v>
      </c>
      <c r="GOM1" s="8" t="s">
        <v>72</v>
      </c>
      <c r="GON1" s="8" t="s">
        <v>67</v>
      </c>
      <c r="GOO1" s="8" t="s">
        <v>72</v>
      </c>
      <c r="GOP1" s="8" t="s">
        <v>67</v>
      </c>
      <c r="GOQ1" s="8" t="s">
        <v>72</v>
      </c>
      <c r="GOR1" s="8" t="s">
        <v>67</v>
      </c>
      <c r="GOS1" s="8" t="s">
        <v>72</v>
      </c>
      <c r="GOT1" s="8" t="s">
        <v>67</v>
      </c>
      <c r="GOU1" s="8" t="s">
        <v>72</v>
      </c>
      <c r="GOV1" s="8" t="s">
        <v>67</v>
      </c>
      <c r="GOW1" s="8" t="s">
        <v>72</v>
      </c>
      <c r="GOX1" s="8" t="s">
        <v>67</v>
      </c>
      <c r="GOY1" s="8" t="s">
        <v>72</v>
      </c>
      <c r="GOZ1" s="8" t="s">
        <v>67</v>
      </c>
      <c r="GPA1" s="8" t="s">
        <v>72</v>
      </c>
      <c r="GPB1" s="8" t="s">
        <v>67</v>
      </c>
      <c r="GPC1" s="8" t="s">
        <v>72</v>
      </c>
      <c r="GPD1" s="8" t="s">
        <v>67</v>
      </c>
      <c r="GPE1" s="8" t="s">
        <v>72</v>
      </c>
      <c r="GPF1" s="8" t="s">
        <v>67</v>
      </c>
      <c r="GPG1" s="8" t="s">
        <v>72</v>
      </c>
      <c r="GPH1" s="8" t="s">
        <v>67</v>
      </c>
      <c r="GPI1" s="8" t="s">
        <v>72</v>
      </c>
      <c r="GPJ1" s="8" t="s">
        <v>67</v>
      </c>
      <c r="GPK1" s="8" t="s">
        <v>72</v>
      </c>
      <c r="GPL1" s="8" t="s">
        <v>67</v>
      </c>
      <c r="GPM1" s="8" t="s">
        <v>72</v>
      </c>
      <c r="GPN1" s="8" t="s">
        <v>67</v>
      </c>
      <c r="GPO1" s="8" t="s">
        <v>72</v>
      </c>
      <c r="GPP1" s="8" t="s">
        <v>67</v>
      </c>
      <c r="GPQ1" s="8" t="s">
        <v>72</v>
      </c>
      <c r="GPR1" s="8" t="s">
        <v>67</v>
      </c>
      <c r="GPS1" s="8" t="s">
        <v>72</v>
      </c>
      <c r="GPT1" s="8" t="s">
        <v>67</v>
      </c>
      <c r="GPU1" s="8" t="s">
        <v>72</v>
      </c>
      <c r="GPV1" s="8" t="s">
        <v>67</v>
      </c>
      <c r="GPW1" s="8" t="s">
        <v>72</v>
      </c>
      <c r="GPX1" s="8" t="s">
        <v>67</v>
      </c>
      <c r="GPY1" s="8" t="s">
        <v>72</v>
      </c>
      <c r="GPZ1" s="8" t="s">
        <v>67</v>
      </c>
      <c r="GQA1" s="8" t="s">
        <v>72</v>
      </c>
      <c r="GQB1" s="8" t="s">
        <v>67</v>
      </c>
      <c r="GQC1" s="8" t="s">
        <v>72</v>
      </c>
      <c r="GQD1" s="8" t="s">
        <v>67</v>
      </c>
      <c r="GQE1" s="8" t="s">
        <v>72</v>
      </c>
      <c r="GQF1" s="8" t="s">
        <v>67</v>
      </c>
      <c r="GQG1" s="8" t="s">
        <v>72</v>
      </c>
      <c r="GQH1" s="8" t="s">
        <v>67</v>
      </c>
      <c r="GQI1" s="8" t="s">
        <v>72</v>
      </c>
      <c r="GQJ1" s="8" t="s">
        <v>67</v>
      </c>
      <c r="GQK1" s="8" t="s">
        <v>72</v>
      </c>
      <c r="GQL1" s="8" t="s">
        <v>67</v>
      </c>
      <c r="GQM1" s="8" t="s">
        <v>72</v>
      </c>
      <c r="GQN1" s="8" t="s">
        <v>67</v>
      </c>
      <c r="GQO1" s="8" t="s">
        <v>72</v>
      </c>
      <c r="GQP1" s="8" t="s">
        <v>67</v>
      </c>
      <c r="GQQ1" s="8" t="s">
        <v>72</v>
      </c>
      <c r="GQR1" s="8" t="s">
        <v>67</v>
      </c>
      <c r="GQS1" s="8" t="s">
        <v>72</v>
      </c>
      <c r="GQT1" s="8" t="s">
        <v>67</v>
      </c>
      <c r="GQU1" s="8" t="s">
        <v>72</v>
      </c>
      <c r="GQV1" s="8" t="s">
        <v>67</v>
      </c>
      <c r="GQW1" s="8" t="s">
        <v>72</v>
      </c>
      <c r="GQX1" s="8" t="s">
        <v>67</v>
      </c>
      <c r="GQY1" s="8" t="s">
        <v>72</v>
      </c>
      <c r="GQZ1" s="8" t="s">
        <v>67</v>
      </c>
      <c r="GRA1" s="8" t="s">
        <v>72</v>
      </c>
      <c r="GRB1" s="8" t="s">
        <v>67</v>
      </c>
      <c r="GRC1" s="8" t="s">
        <v>72</v>
      </c>
      <c r="GRD1" s="8" t="s">
        <v>67</v>
      </c>
      <c r="GRE1" s="8" t="s">
        <v>72</v>
      </c>
      <c r="GRF1" s="8" t="s">
        <v>67</v>
      </c>
      <c r="GRG1" s="8" t="s">
        <v>72</v>
      </c>
      <c r="GRH1" s="8" t="s">
        <v>67</v>
      </c>
      <c r="GRI1" s="8" t="s">
        <v>72</v>
      </c>
      <c r="GRJ1" s="8" t="s">
        <v>67</v>
      </c>
      <c r="GRK1" s="8" t="s">
        <v>72</v>
      </c>
      <c r="GRL1" s="8" t="s">
        <v>67</v>
      </c>
      <c r="GRM1" s="8" t="s">
        <v>72</v>
      </c>
      <c r="GRN1" s="8" t="s">
        <v>67</v>
      </c>
      <c r="GRO1" s="8" t="s">
        <v>72</v>
      </c>
      <c r="GRP1" s="8" t="s">
        <v>67</v>
      </c>
      <c r="GRQ1" s="8" t="s">
        <v>72</v>
      </c>
      <c r="GRR1" s="8" t="s">
        <v>67</v>
      </c>
      <c r="GRS1" s="8" t="s">
        <v>72</v>
      </c>
      <c r="GRT1" s="8" t="s">
        <v>67</v>
      </c>
      <c r="GRU1" s="8" t="s">
        <v>72</v>
      </c>
      <c r="GRV1" s="8" t="s">
        <v>67</v>
      </c>
      <c r="GRW1" s="8" t="s">
        <v>72</v>
      </c>
      <c r="GRX1" s="8" t="s">
        <v>67</v>
      </c>
      <c r="GRY1" s="8" t="s">
        <v>72</v>
      </c>
      <c r="GRZ1" s="8" t="s">
        <v>67</v>
      </c>
      <c r="GSA1" s="8" t="s">
        <v>72</v>
      </c>
      <c r="GSB1" s="8" t="s">
        <v>67</v>
      </c>
      <c r="GSC1" s="8" t="s">
        <v>72</v>
      </c>
      <c r="GSD1" s="8" t="s">
        <v>67</v>
      </c>
      <c r="GSE1" s="8" t="s">
        <v>72</v>
      </c>
      <c r="GSF1" s="8" t="s">
        <v>67</v>
      </c>
      <c r="GSG1" s="8" t="s">
        <v>72</v>
      </c>
      <c r="GSH1" s="8" t="s">
        <v>67</v>
      </c>
      <c r="GSI1" s="8" t="s">
        <v>72</v>
      </c>
      <c r="GSJ1" s="8" t="s">
        <v>67</v>
      </c>
      <c r="GSK1" s="8" t="s">
        <v>72</v>
      </c>
      <c r="GSL1" s="8" t="s">
        <v>67</v>
      </c>
      <c r="GSM1" s="8" t="s">
        <v>72</v>
      </c>
      <c r="GSN1" s="8" t="s">
        <v>67</v>
      </c>
      <c r="GSO1" s="8" t="s">
        <v>72</v>
      </c>
      <c r="GSP1" s="8" t="s">
        <v>67</v>
      </c>
      <c r="GSQ1" s="8" t="s">
        <v>72</v>
      </c>
      <c r="GSR1" s="8" t="s">
        <v>67</v>
      </c>
      <c r="GSS1" s="8" t="s">
        <v>72</v>
      </c>
      <c r="GST1" s="8" t="s">
        <v>67</v>
      </c>
      <c r="GSU1" s="8" t="s">
        <v>72</v>
      </c>
      <c r="GSV1" s="8" t="s">
        <v>67</v>
      </c>
      <c r="GSW1" s="8" t="s">
        <v>72</v>
      </c>
      <c r="GSX1" s="8" t="s">
        <v>67</v>
      </c>
      <c r="GSY1" s="8" t="s">
        <v>72</v>
      </c>
      <c r="GSZ1" s="8" t="s">
        <v>67</v>
      </c>
      <c r="GTA1" s="8" t="s">
        <v>72</v>
      </c>
      <c r="GTB1" s="8" t="s">
        <v>67</v>
      </c>
      <c r="GTC1" s="8" t="s">
        <v>72</v>
      </c>
      <c r="GTD1" s="8" t="s">
        <v>67</v>
      </c>
      <c r="GTE1" s="8" t="s">
        <v>72</v>
      </c>
      <c r="GTF1" s="8" t="s">
        <v>67</v>
      </c>
      <c r="GTG1" s="8" t="s">
        <v>72</v>
      </c>
      <c r="GTH1" s="8" t="s">
        <v>67</v>
      </c>
      <c r="GTI1" s="8" t="s">
        <v>72</v>
      </c>
      <c r="GTJ1" s="8" t="s">
        <v>67</v>
      </c>
      <c r="GTK1" s="8" t="s">
        <v>72</v>
      </c>
      <c r="GTL1" s="8" t="s">
        <v>67</v>
      </c>
      <c r="GTM1" s="8" t="s">
        <v>72</v>
      </c>
      <c r="GTN1" s="8" t="s">
        <v>67</v>
      </c>
      <c r="GTO1" s="8" t="s">
        <v>72</v>
      </c>
      <c r="GTP1" s="8" t="s">
        <v>67</v>
      </c>
      <c r="GTQ1" s="8" t="s">
        <v>72</v>
      </c>
      <c r="GTR1" s="8" t="s">
        <v>67</v>
      </c>
      <c r="GTS1" s="8" t="s">
        <v>72</v>
      </c>
      <c r="GTT1" s="8" t="s">
        <v>67</v>
      </c>
      <c r="GTU1" s="8" t="s">
        <v>72</v>
      </c>
      <c r="GTV1" s="8" t="s">
        <v>67</v>
      </c>
      <c r="GTW1" s="8" t="s">
        <v>72</v>
      </c>
      <c r="GTX1" s="8" t="s">
        <v>67</v>
      </c>
      <c r="GTY1" s="8" t="s">
        <v>72</v>
      </c>
      <c r="GTZ1" s="8" t="s">
        <v>67</v>
      </c>
      <c r="GUA1" s="8" t="s">
        <v>72</v>
      </c>
      <c r="GUB1" s="8" t="s">
        <v>67</v>
      </c>
      <c r="GUC1" s="8" t="s">
        <v>72</v>
      </c>
      <c r="GUD1" s="8" t="s">
        <v>67</v>
      </c>
      <c r="GUE1" s="8" t="s">
        <v>72</v>
      </c>
      <c r="GUF1" s="8" t="s">
        <v>67</v>
      </c>
      <c r="GUG1" s="8" t="s">
        <v>72</v>
      </c>
      <c r="GUH1" s="8" t="s">
        <v>67</v>
      </c>
      <c r="GUI1" s="8" t="s">
        <v>72</v>
      </c>
      <c r="GUJ1" s="8" t="s">
        <v>67</v>
      </c>
      <c r="GUK1" s="8" t="s">
        <v>72</v>
      </c>
      <c r="GUL1" s="8" t="s">
        <v>67</v>
      </c>
      <c r="GUM1" s="8" t="s">
        <v>72</v>
      </c>
      <c r="GUN1" s="8" t="s">
        <v>67</v>
      </c>
      <c r="GUO1" s="8" t="s">
        <v>72</v>
      </c>
      <c r="GUP1" s="8" t="s">
        <v>67</v>
      </c>
      <c r="GUQ1" s="8" t="s">
        <v>72</v>
      </c>
      <c r="GUR1" s="8" t="s">
        <v>67</v>
      </c>
      <c r="GUS1" s="8" t="s">
        <v>72</v>
      </c>
      <c r="GUT1" s="8" t="s">
        <v>67</v>
      </c>
      <c r="GUU1" s="8" t="s">
        <v>72</v>
      </c>
      <c r="GUV1" s="8" t="s">
        <v>67</v>
      </c>
      <c r="GUW1" s="8" t="s">
        <v>72</v>
      </c>
      <c r="GUX1" s="8" t="s">
        <v>67</v>
      </c>
      <c r="GUY1" s="8" t="s">
        <v>72</v>
      </c>
      <c r="GUZ1" s="8" t="s">
        <v>67</v>
      </c>
      <c r="GVA1" s="8" t="s">
        <v>72</v>
      </c>
      <c r="GVB1" s="8" t="s">
        <v>67</v>
      </c>
      <c r="GVC1" s="8" t="s">
        <v>72</v>
      </c>
      <c r="GVD1" s="8" t="s">
        <v>67</v>
      </c>
      <c r="GVE1" s="8" t="s">
        <v>72</v>
      </c>
      <c r="GVF1" s="8" t="s">
        <v>67</v>
      </c>
      <c r="GVG1" s="8" t="s">
        <v>72</v>
      </c>
      <c r="GVH1" s="8" t="s">
        <v>67</v>
      </c>
      <c r="GVI1" s="8" t="s">
        <v>72</v>
      </c>
      <c r="GVJ1" s="8" t="s">
        <v>67</v>
      </c>
      <c r="GVK1" s="8" t="s">
        <v>72</v>
      </c>
      <c r="GVL1" s="8" t="s">
        <v>67</v>
      </c>
      <c r="GVM1" s="8" t="s">
        <v>72</v>
      </c>
      <c r="GVN1" s="8" t="s">
        <v>67</v>
      </c>
      <c r="GVO1" s="8" t="s">
        <v>72</v>
      </c>
      <c r="GVP1" s="8" t="s">
        <v>67</v>
      </c>
      <c r="GVQ1" s="8" t="s">
        <v>72</v>
      </c>
      <c r="GVR1" s="8" t="s">
        <v>67</v>
      </c>
      <c r="GVS1" s="8" t="s">
        <v>72</v>
      </c>
      <c r="GVT1" s="8" t="s">
        <v>67</v>
      </c>
      <c r="GVU1" s="8" t="s">
        <v>72</v>
      </c>
      <c r="GVV1" s="8" t="s">
        <v>67</v>
      </c>
      <c r="GVW1" s="8" t="s">
        <v>72</v>
      </c>
      <c r="GVX1" s="8" t="s">
        <v>67</v>
      </c>
      <c r="GVY1" s="8" t="s">
        <v>72</v>
      </c>
      <c r="GVZ1" s="8" t="s">
        <v>67</v>
      </c>
      <c r="GWA1" s="8" t="s">
        <v>72</v>
      </c>
      <c r="GWB1" s="8" t="s">
        <v>67</v>
      </c>
      <c r="GWC1" s="8" t="s">
        <v>72</v>
      </c>
      <c r="GWD1" s="8" t="s">
        <v>67</v>
      </c>
      <c r="GWE1" s="8" t="s">
        <v>72</v>
      </c>
      <c r="GWF1" s="8" t="s">
        <v>67</v>
      </c>
      <c r="GWG1" s="8" t="s">
        <v>72</v>
      </c>
      <c r="GWH1" s="8" t="s">
        <v>67</v>
      </c>
      <c r="GWI1" s="8" t="s">
        <v>72</v>
      </c>
      <c r="GWJ1" s="8" t="s">
        <v>67</v>
      </c>
      <c r="GWK1" s="8" t="s">
        <v>72</v>
      </c>
      <c r="GWL1" s="8" t="s">
        <v>67</v>
      </c>
      <c r="GWM1" s="8" t="s">
        <v>72</v>
      </c>
      <c r="GWN1" s="8" t="s">
        <v>67</v>
      </c>
      <c r="GWO1" s="8" t="s">
        <v>72</v>
      </c>
      <c r="GWP1" s="8" t="s">
        <v>67</v>
      </c>
      <c r="GWQ1" s="8" t="s">
        <v>72</v>
      </c>
      <c r="GWR1" s="8" t="s">
        <v>67</v>
      </c>
      <c r="GWS1" s="8" t="s">
        <v>72</v>
      </c>
      <c r="GWT1" s="8" t="s">
        <v>67</v>
      </c>
      <c r="GWU1" s="8" t="s">
        <v>72</v>
      </c>
      <c r="GWV1" s="8" t="s">
        <v>67</v>
      </c>
      <c r="GWW1" s="8" t="s">
        <v>72</v>
      </c>
      <c r="GWX1" s="8" t="s">
        <v>67</v>
      </c>
      <c r="GWY1" s="8" t="s">
        <v>72</v>
      </c>
      <c r="GWZ1" s="8" t="s">
        <v>67</v>
      </c>
      <c r="GXA1" s="8" t="s">
        <v>72</v>
      </c>
      <c r="GXB1" s="8" t="s">
        <v>67</v>
      </c>
      <c r="GXC1" s="8" t="s">
        <v>72</v>
      </c>
      <c r="GXD1" s="8" t="s">
        <v>67</v>
      </c>
      <c r="GXE1" s="8" t="s">
        <v>72</v>
      </c>
      <c r="GXF1" s="8" t="s">
        <v>67</v>
      </c>
      <c r="GXG1" s="8" t="s">
        <v>72</v>
      </c>
      <c r="GXH1" s="8" t="s">
        <v>67</v>
      </c>
      <c r="GXI1" s="8" t="s">
        <v>72</v>
      </c>
      <c r="GXJ1" s="8" t="s">
        <v>67</v>
      </c>
      <c r="GXK1" s="8" t="s">
        <v>72</v>
      </c>
      <c r="GXL1" s="8" t="s">
        <v>67</v>
      </c>
      <c r="GXM1" s="8" t="s">
        <v>72</v>
      </c>
      <c r="GXN1" s="8" t="s">
        <v>67</v>
      </c>
      <c r="GXO1" s="8" t="s">
        <v>72</v>
      </c>
      <c r="GXP1" s="8" t="s">
        <v>67</v>
      </c>
      <c r="GXQ1" s="8" t="s">
        <v>72</v>
      </c>
      <c r="GXR1" s="8" t="s">
        <v>67</v>
      </c>
      <c r="GXS1" s="8" t="s">
        <v>72</v>
      </c>
      <c r="GXT1" s="8" t="s">
        <v>67</v>
      </c>
      <c r="GXU1" s="8" t="s">
        <v>72</v>
      </c>
      <c r="GXV1" s="8" t="s">
        <v>67</v>
      </c>
      <c r="GXW1" s="8" t="s">
        <v>72</v>
      </c>
      <c r="GXX1" s="8" t="s">
        <v>67</v>
      </c>
      <c r="GXY1" s="8" t="s">
        <v>72</v>
      </c>
      <c r="GXZ1" s="8" t="s">
        <v>67</v>
      </c>
      <c r="GYA1" s="8" t="s">
        <v>72</v>
      </c>
      <c r="GYB1" s="8" t="s">
        <v>67</v>
      </c>
      <c r="GYC1" s="8" t="s">
        <v>72</v>
      </c>
      <c r="GYD1" s="8" t="s">
        <v>67</v>
      </c>
      <c r="GYE1" s="8" t="s">
        <v>72</v>
      </c>
      <c r="GYF1" s="8" t="s">
        <v>67</v>
      </c>
      <c r="GYG1" s="8" t="s">
        <v>72</v>
      </c>
      <c r="GYH1" s="8" t="s">
        <v>67</v>
      </c>
      <c r="GYI1" s="8" t="s">
        <v>72</v>
      </c>
      <c r="GYJ1" s="8" t="s">
        <v>67</v>
      </c>
      <c r="GYK1" s="8" t="s">
        <v>72</v>
      </c>
      <c r="GYL1" s="8" t="s">
        <v>67</v>
      </c>
      <c r="GYM1" s="8" t="s">
        <v>72</v>
      </c>
      <c r="GYN1" s="8" t="s">
        <v>67</v>
      </c>
      <c r="GYO1" s="8" t="s">
        <v>72</v>
      </c>
      <c r="GYP1" s="8" t="s">
        <v>67</v>
      </c>
      <c r="GYQ1" s="8" t="s">
        <v>72</v>
      </c>
      <c r="GYR1" s="8" t="s">
        <v>67</v>
      </c>
      <c r="GYS1" s="8" t="s">
        <v>72</v>
      </c>
      <c r="GYT1" s="8" t="s">
        <v>67</v>
      </c>
      <c r="GYU1" s="8" t="s">
        <v>72</v>
      </c>
      <c r="GYV1" s="8" t="s">
        <v>67</v>
      </c>
      <c r="GYW1" s="8" t="s">
        <v>72</v>
      </c>
      <c r="GYX1" s="8" t="s">
        <v>67</v>
      </c>
      <c r="GYY1" s="8" t="s">
        <v>72</v>
      </c>
      <c r="GYZ1" s="8" t="s">
        <v>67</v>
      </c>
      <c r="GZA1" s="8" t="s">
        <v>72</v>
      </c>
      <c r="GZB1" s="8" t="s">
        <v>67</v>
      </c>
      <c r="GZC1" s="8" t="s">
        <v>72</v>
      </c>
      <c r="GZD1" s="8" t="s">
        <v>67</v>
      </c>
      <c r="GZE1" s="8" t="s">
        <v>72</v>
      </c>
      <c r="GZF1" s="8" t="s">
        <v>67</v>
      </c>
      <c r="GZG1" s="8" t="s">
        <v>72</v>
      </c>
      <c r="GZH1" s="8" t="s">
        <v>67</v>
      </c>
      <c r="GZI1" s="8" t="s">
        <v>72</v>
      </c>
      <c r="GZJ1" s="8" t="s">
        <v>67</v>
      </c>
      <c r="GZK1" s="8" t="s">
        <v>72</v>
      </c>
      <c r="GZL1" s="8" t="s">
        <v>67</v>
      </c>
      <c r="GZM1" s="8" t="s">
        <v>72</v>
      </c>
      <c r="GZN1" s="8" t="s">
        <v>67</v>
      </c>
      <c r="GZO1" s="8" t="s">
        <v>72</v>
      </c>
      <c r="GZP1" s="8" t="s">
        <v>67</v>
      </c>
      <c r="GZQ1" s="8" t="s">
        <v>72</v>
      </c>
      <c r="GZR1" s="8" t="s">
        <v>67</v>
      </c>
      <c r="GZS1" s="8" t="s">
        <v>72</v>
      </c>
      <c r="GZT1" s="8" t="s">
        <v>67</v>
      </c>
      <c r="GZU1" s="8" t="s">
        <v>72</v>
      </c>
      <c r="GZV1" s="8" t="s">
        <v>67</v>
      </c>
      <c r="GZW1" s="8" t="s">
        <v>72</v>
      </c>
      <c r="GZX1" s="8" t="s">
        <v>67</v>
      </c>
      <c r="GZY1" s="8" t="s">
        <v>72</v>
      </c>
      <c r="GZZ1" s="8" t="s">
        <v>67</v>
      </c>
      <c r="HAA1" s="8" t="s">
        <v>72</v>
      </c>
      <c r="HAB1" s="8" t="s">
        <v>67</v>
      </c>
      <c r="HAC1" s="8" t="s">
        <v>72</v>
      </c>
      <c r="HAD1" s="8" t="s">
        <v>67</v>
      </c>
      <c r="HAE1" s="8" t="s">
        <v>72</v>
      </c>
      <c r="HAF1" s="8" t="s">
        <v>67</v>
      </c>
      <c r="HAG1" s="8" t="s">
        <v>72</v>
      </c>
      <c r="HAH1" s="8" t="s">
        <v>67</v>
      </c>
      <c r="HAI1" s="8" t="s">
        <v>72</v>
      </c>
      <c r="HAJ1" s="8" t="s">
        <v>67</v>
      </c>
      <c r="HAK1" s="8" t="s">
        <v>72</v>
      </c>
      <c r="HAL1" s="8" t="s">
        <v>67</v>
      </c>
      <c r="HAM1" s="8" t="s">
        <v>72</v>
      </c>
      <c r="HAN1" s="8" t="s">
        <v>67</v>
      </c>
      <c r="HAO1" s="8" t="s">
        <v>72</v>
      </c>
      <c r="HAP1" s="8" t="s">
        <v>67</v>
      </c>
      <c r="HAQ1" s="8" t="s">
        <v>72</v>
      </c>
      <c r="HAR1" s="8" t="s">
        <v>67</v>
      </c>
      <c r="HAS1" s="8" t="s">
        <v>72</v>
      </c>
      <c r="HAT1" s="8" t="s">
        <v>67</v>
      </c>
      <c r="HAU1" s="8" t="s">
        <v>72</v>
      </c>
      <c r="HAV1" s="8" t="s">
        <v>67</v>
      </c>
      <c r="HAW1" s="8" t="s">
        <v>72</v>
      </c>
      <c r="HAX1" s="8" t="s">
        <v>67</v>
      </c>
      <c r="HAY1" s="8" t="s">
        <v>72</v>
      </c>
      <c r="HAZ1" s="8" t="s">
        <v>67</v>
      </c>
      <c r="HBA1" s="8" t="s">
        <v>72</v>
      </c>
      <c r="HBB1" s="8" t="s">
        <v>67</v>
      </c>
      <c r="HBC1" s="8" t="s">
        <v>72</v>
      </c>
      <c r="HBD1" s="8" t="s">
        <v>67</v>
      </c>
      <c r="HBE1" s="8" t="s">
        <v>72</v>
      </c>
      <c r="HBF1" s="8" t="s">
        <v>67</v>
      </c>
      <c r="HBG1" s="8" t="s">
        <v>72</v>
      </c>
      <c r="HBH1" s="8" t="s">
        <v>67</v>
      </c>
      <c r="HBI1" s="8" t="s">
        <v>72</v>
      </c>
      <c r="HBJ1" s="8" t="s">
        <v>67</v>
      </c>
      <c r="HBK1" s="8" t="s">
        <v>72</v>
      </c>
      <c r="HBL1" s="8" t="s">
        <v>67</v>
      </c>
      <c r="HBM1" s="8" t="s">
        <v>72</v>
      </c>
      <c r="HBN1" s="8" t="s">
        <v>67</v>
      </c>
      <c r="HBO1" s="8" t="s">
        <v>72</v>
      </c>
      <c r="HBP1" s="8" t="s">
        <v>67</v>
      </c>
      <c r="HBQ1" s="8" t="s">
        <v>72</v>
      </c>
      <c r="HBR1" s="8" t="s">
        <v>67</v>
      </c>
      <c r="HBS1" s="8" t="s">
        <v>72</v>
      </c>
      <c r="HBT1" s="8" t="s">
        <v>67</v>
      </c>
      <c r="HBU1" s="8" t="s">
        <v>72</v>
      </c>
      <c r="HBV1" s="8" t="s">
        <v>67</v>
      </c>
      <c r="HBW1" s="8" t="s">
        <v>72</v>
      </c>
      <c r="HBX1" s="8" t="s">
        <v>67</v>
      </c>
      <c r="HBY1" s="8" t="s">
        <v>72</v>
      </c>
      <c r="HBZ1" s="8" t="s">
        <v>67</v>
      </c>
      <c r="HCA1" s="8" t="s">
        <v>72</v>
      </c>
      <c r="HCB1" s="8" t="s">
        <v>67</v>
      </c>
      <c r="HCC1" s="8" t="s">
        <v>72</v>
      </c>
      <c r="HCD1" s="8" t="s">
        <v>67</v>
      </c>
      <c r="HCE1" s="8" t="s">
        <v>72</v>
      </c>
      <c r="HCF1" s="8" t="s">
        <v>67</v>
      </c>
      <c r="HCG1" s="8" t="s">
        <v>72</v>
      </c>
      <c r="HCH1" s="8" t="s">
        <v>67</v>
      </c>
      <c r="HCI1" s="8" t="s">
        <v>72</v>
      </c>
      <c r="HCJ1" s="8" t="s">
        <v>67</v>
      </c>
      <c r="HCK1" s="8" t="s">
        <v>72</v>
      </c>
      <c r="HCL1" s="8" t="s">
        <v>67</v>
      </c>
      <c r="HCM1" s="8" t="s">
        <v>72</v>
      </c>
      <c r="HCN1" s="8" t="s">
        <v>67</v>
      </c>
      <c r="HCO1" s="8" t="s">
        <v>72</v>
      </c>
      <c r="HCP1" s="8" t="s">
        <v>67</v>
      </c>
      <c r="HCQ1" s="8" t="s">
        <v>72</v>
      </c>
      <c r="HCR1" s="8" t="s">
        <v>67</v>
      </c>
      <c r="HCS1" s="8" t="s">
        <v>72</v>
      </c>
      <c r="HCT1" s="8" t="s">
        <v>67</v>
      </c>
      <c r="HCU1" s="8" t="s">
        <v>72</v>
      </c>
      <c r="HCV1" s="8" t="s">
        <v>67</v>
      </c>
      <c r="HCW1" s="8" t="s">
        <v>72</v>
      </c>
      <c r="HCX1" s="8" t="s">
        <v>67</v>
      </c>
      <c r="HCY1" s="8" t="s">
        <v>72</v>
      </c>
      <c r="HCZ1" s="8" t="s">
        <v>67</v>
      </c>
      <c r="HDA1" s="8" t="s">
        <v>72</v>
      </c>
      <c r="HDB1" s="8" t="s">
        <v>67</v>
      </c>
      <c r="HDC1" s="8" t="s">
        <v>72</v>
      </c>
      <c r="HDD1" s="8" t="s">
        <v>67</v>
      </c>
      <c r="HDE1" s="8" t="s">
        <v>72</v>
      </c>
      <c r="HDF1" s="8" t="s">
        <v>67</v>
      </c>
      <c r="HDG1" s="8" t="s">
        <v>72</v>
      </c>
      <c r="HDH1" s="8" t="s">
        <v>67</v>
      </c>
      <c r="HDI1" s="8" t="s">
        <v>72</v>
      </c>
      <c r="HDJ1" s="8" t="s">
        <v>67</v>
      </c>
      <c r="HDK1" s="8" t="s">
        <v>72</v>
      </c>
      <c r="HDL1" s="8" t="s">
        <v>67</v>
      </c>
      <c r="HDM1" s="8" t="s">
        <v>72</v>
      </c>
      <c r="HDN1" s="8" t="s">
        <v>67</v>
      </c>
      <c r="HDO1" s="8" t="s">
        <v>72</v>
      </c>
      <c r="HDP1" s="8" t="s">
        <v>67</v>
      </c>
      <c r="HDQ1" s="8" t="s">
        <v>72</v>
      </c>
      <c r="HDR1" s="8" t="s">
        <v>67</v>
      </c>
      <c r="HDS1" s="8" t="s">
        <v>72</v>
      </c>
      <c r="HDT1" s="8" t="s">
        <v>67</v>
      </c>
      <c r="HDU1" s="8" t="s">
        <v>72</v>
      </c>
      <c r="HDV1" s="8" t="s">
        <v>67</v>
      </c>
      <c r="HDW1" s="8" t="s">
        <v>72</v>
      </c>
      <c r="HDX1" s="8" t="s">
        <v>67</v>
      </c>
      <c r="HDY1" s="8" t="s">
        <v>72</v>
      </c>
      <c r="HDZ1" s="8" t="s">
        <v>67</v>
      </c>
      <c r="HEA1" s="8" t="s">
        <v>72</v>
      </c>
      <c r="HEB1" s="8" t="s">
        <v>67</v>
      </c>
      <c r="HEC1" s="8" t="s">
        <v>72</v>
      </c>
      <c r="HED1" s="8" t="s">
        <v>67</v>
      </c>
      <c r="HEE1" s="8" t="s">
        <v>72</v>
      </c>
      <c r="HEF1" s="8" t="s">
        <v>67</v>
      </c>
      <c r="HEG1" s="8" t="s">
        <v>72</v>
      </c>
      <c r="HEH1" s="8" t="s">
        <v>67</v>
      </c>
      <c r="HEI1" s="8" t="s">
        <v>72</v>
      </c>
      <c r="HEJ1" s="8" t="s">
        <v>67</v>
      </c>
      <c r="HEK1" s="8" t="s">
        <v>72</v>
      </c>
      <c r="HEL1" s="8" t="s">
        <v>67</v>
      </c>
      <c r="HEM1" s="8" t="s">
        <v>72</v>
      </c>
      <c r="HEN1" s="8" t="s">
        <v>67</v>
      </c>
      <c r="HEO1" s="8" t="s">
        <v>72</v>
      </c>
      <c r="HEP1" s="8" t="s">
        <v>67</v>
      </c>
      <c r="HEQ1" s="8" t="s">
        <v>72</v>
      </c>
      <c r="HER1" s="8" t="s">
        <v>67</v>
      </c>
      <c r="HES1" s="8" t="s">
        <v>72</v>
      </c>
      <c r="HET1" s="8" t="s">
        <v>67</v>
      </c>
      <c r="HEU1" s="8" t="s">
        <v>72</v>
      </c>
      <c r="HEV1" s="8" t="s">
        <v>67</v>
      </c>
      <c r="HEW1" s="8" t="s">
        <v>72</v>
      </c>
      <c r="HEX1" s="8" t="s">
        <v>67</v>
      </c>
      <c r="HEY1" s="8" t="s">
        <v>72</v>
      </c>
      <c r="HEZ1" s="8" t="s">
        <v>67</v>
      </c>
      <c r="HFA1" s="8" t="s">
        <v>72</v>
      </c>
      <c r="HFB1" s="8" t="s">
        <v>67</v>
      </c>
      <c r="HFC1" s="8" t="s">
        <v>72</v>
      </c>
      <c r="HFD1" s="8" t="s">
        <v>67</v>
      </c>
      <c r="HFE1" s="8" t="s">
        <v>72</v>
      </c>
      <c r="HFF1" s="8" t="s">
        <v>67</v>
      </c>
      <c r="HFG1" s="8" t="s">
        <v>72</v>
      </c>
      <c r="HFH1" s="8" t="s">
        <v>67</v>
      </c>
      <c r="HFI1" s="8" t="s">
        <v>72</v>
      </c>
      <c r="HFJ1" s="8" t="s">
        <v>67</v>
      </c>
      <c r="HFK1" s="8" t="s">
        <v>72</v>
      </c>
      <c r="HFL1" s="8" t="s">
        <v>67</v>
      </c>
      <c r="HFM1" s="8" t="s">
        <v>72</v>
      </c>
      <c r="HFN1" s="8" t="s">
        <v>67</v>
      </c>
      <c r="HFO1" s="8" t="s">
        <v>72</v>
      </c>
      <c r="HFP1" s="8" t="s">
        <v>67</v>
      </c>
      <c r="HFQ1" s="8" t="s">
        <v>72</v>
      </c>
      <c r="HFR1" s="8" t="s">
        <v>67</v>
      </c>
      <c r="HFS1" s="8" t="s">
        <v>72</v>
      </c>
      <c r="HFT1" s="8" t="s">
        <v>67</v>
      </c>
      <c r="HFU1" s="8" t="s">
        <v>72</v>
      </c>
      <c r="HFV1" s="8" t="s">
        <v>67</v>
      </c>
      <c r="HFW1" s="8" t="s">
        <v>72</v>
      </c>
      <c r="HFX1" s="8" t="s">
        <v>67</v>
      </c>
      <c r="HFY1" s="8" t="s">
        <v>72</v>
      </c>
      <c r="HFZ1" s="8" t="s">
        <v>67</v>
      </c>
      <c r="HGA1" s="8" t="s">
        <v>72</v>
      </c>
      <c r="HGB1" s="8" t="s">
        <v>67</v>
      </c>
      <c r="HGC1" s="8" t="s">
        <v>72</v>
      </c>
      <c r="HGD1" s="8" t="s">
        <v>67</v>
      </c>
      <c r="HGE1" s="8" t="s">
        <v>72</v>
      </c>
      <c r="HGF1" s="8" t="s">
        <v>67</v>
      </c>
      <c r="HGG1" s="8" t="s">
        <v>72</v>
      </c>
      <c r="HGH1" s="8" t="s">
        <v>67</v>
      </c>
      <c r="HGI1" s="8" t="s">
        <v>72</v>
      </c>
      <c r="HGJ1" s="8" t="s">
        <v>67</v>
      </c>
      <c r="HGK1" s="8" t="s">
        <v>72</v>
      </c>
      <c r="HGL1" s="8" t="s">
        <v>67</v>
      </c>
      <c r="HGM1" s="8" t="s">
        <v>72</v>
      </c>
      <c r="HGN1" s="8" t="s">
        <v>67</v>
      </c>
      <c r="HGO1" s="8" t="s">
        <v>72</v>
      </c>
      <c r="HGP1" s="8" t="s">
        <v>67</v>
      </c>
      <c r="HGQ1" s="8" t="s">
        <v>72</v>
      </c>
      <c r="HGR1" s="8" t="s">
        <v>67</v>
      </c>
      <c r="HGS1" s="8" t="s">
        <v>72</v>
      </c>
      <c r="HGT1" s="8" t="s">
        <v>67</v>
      </c>
      <c r="HGU1" s="8" t="s">
        <v>72</v>
      </c>
      <c r="HGV1" s="8" t="s">
        <v>67</v>
      </c>
      <c r="HGW1" s="8" t="s">
        <v>72</v>
      </c>
      <c r="HGX1" s="8" t="s">
        <v>67</v>
      </c>
      <c r="HGY1" s="8" t="s">
        <v>72</v>
      </c>
      <c r="HGZ1" s="8" t="s">
        <v>67</v>
      </c>
      <c r="HHA1" s="8" t="s">
        <v>72</v>
      </c>
      <c r="HHB1" s="8" t="s">
        <v>67</v>
      </c>
      <c r="HHC1" s="8" t="s">
        <v>72</v>
      </c>
      <c r="HHD1" s="8" t="s">
        <v>67</v>
      </c>
      <c r="HHE1" s="8" t="s">
        <v>72</v>
      </c>
      <c r="HHF1" s="8" t="s">
        <v>67</v>
      </c>
      <c r="HHG1" s="8" t="s">
        <v>72</v>
      </c>
      <c r="HHH1" s="8" t="s">
        <v>67</v>
      </c>
      <c r="HHI1" s="8" t="s">
        <v>72</v>
      </c>
      <c r="HHJ1" s="8" t="s">
        <v>67</v>
      </c>
      <c r="HHK1" s="8" t="s">
        <v>72</v>
      </c>
      <c r="HHL1" s="8" t="s">
        <v>67</v>
      </c>
      <c r="HHM1" s="8" t="s">
        <v>72</v>
      </c>
      <c r="HHN1" s="8" t="s">
        <v>67</v>
      </c>
      <c r="HHO1" s="8" t="s">
        <v>72</v>
      </c>
      <c r="HHP1" s="8" t="s">
        <v>67</v>
      </c>
      <c r="HHQ1" s="8" t="s">
        <v>72</v>
      </c>
      <c r="HHR1" s="8" t="s">
        <v>67</v>
      </c>
      <c r="HHS1" s="8" t="s">
        <v>72</v>
      </c>
      <c r="HHT1" s="8" t="s">
        <v>67</v>
      </c>
      <c r="HHU1" s="8" t="s">
        <v>72</v>
      </c>
      <c r="HHV1" s="8" t="s">
        <v>67</v>
      </c>
      <c r="HHW1" s="8" t="s">
        <v>72</v>
      </c>
      <c r="HHX1" s="8" t="s">
        <v>67</v>
      </c>
      <c r="HHY1" s="8" t="s">
        <v>72</v>
      </c>
      <c r="HHZ1" s="8" t="s">
        <v>67</v>
      </c>
      <c r="HIA1" s="8" t="s">
        <v>72</v>
      </c>
      <c r="HIB1" s="8" t="s">
        <v>67</v>
      </c>
      <c r="HIC1" s="8" t="s">
        <v>72</v>
      </c>
      <c r="HID1" s="8" t="s">
        <v>67</v>
      </c>
      <c r="HIE1" s="8" t="s">
        <v>72</v>
      </c>
      <c r="HIF1" s="8" t="s">
        <v>67</v>
      </c>
      <c r="HIG1" s="8" t="s">
        <v>72</v>
      </c>
      <c r="HIH1" s="8" t="s">
        <v>67</v>
      </c>
      <c r="HII1" s="8" t="s">
        <v>72</v>
      </c>
      <c r="HIJ1" s="8" t="s">
        <v>67</v>
      </c>
      <c r="HIK1" s="8" t="s">
        <v>72</v>
      </c>
      <c r="HIL1" s="8" t="s">
        <v>67</v>
      </c>
      <c r="HIM1" s="8" t="s">
        <v>72</v>
      </c>
      <c r="HIN1" s="8" t="s">
        <v>67</v>
      </c>
      <c r="HIO1" s="8" t="s">
        <v>72</v>
      </c>
      <c r="HIP1" s="8" t="s">
        <v>67</v>
      </c>
      <c r="HIQ1" s="8" t="s">
        <v>72</v>
      </c>
      <c r="HIR1" s="8" t="s">
        <v>67</v>
      </c>
      <c r="HIS1" s="8" t="s">
        <v>72</v>
      </c>
      <c r="HIT1" s="8" t="s">
        <v>67</v>
      </c>
      <c r="HIU1" s="8" t="s">
        <v>72</v>
      </c>
      <c r="HIV1" s="8" t="s">
        <v>67</v>
      </c>
      <c r="HIW1" s="8" t="s">
        <v>72</v>
      </c>
      <c r="HIX1" s="8" t="s">
        <v>67</v>
      </c>
      <c r="HIY1" s="8" t="s">
        <v>72</v>
      </c>
      <c r="HIZ1" s="8" t="s">
        <v>67</v>
      </c>
      <c r="HJA1" s="8" t="s">
        <v>72</v>
      </c>
      <c r="HJB1" s="8" t="s">
        <v>67</v>
      </c>
      <c r="HJC1" s="8" t="s">
        <v>72</v>
      </c>
      <c r="HJD1" s="8" t="s">
        <v>67</v>
      </c>
      <c r="HJE1" s="8" t="s">
        <v>72</v>
      </c>
      <c r="HJF1" s="8" t="s">
        <v>67</v>
      </c>
      <c r="HJG1" s="8" t="s">
        <v>72</v>
      </c>
      <c r="HJH1" s="8" t="s">
        <v>67</v>
      </c>
      <c r="HJI1" s="8" t="s">
        <v>72</v>
      </c>
      <c r="HJJ1" s="8" t="s">
        <v>67</v>
      </c>
      <c r="HJK1" s="8" t="s">
        <v>72</v>
      </c>
      <c r="HJL1" s="8" t="s">
        <v>67</v>
      </c>
      <c r="HJM1" s="8" t="s">
        <v>72</v>
      </c>
      <c r="HJN1" s="8" t="s">
        <v>67</v>
      </c>
      <c r="HJO1" s="8" t="s">
        <v>72</v>
      </c>
      <c r="HJP1" s="8" t="s">
        <v>67</v>
      </c>
      <c r="HJQ1" s="8" t="s">
        <v>72</v>
      </c>
      <c r="HJR1" s="8" t="s">
        <v>67</v>
      </c>
      <c r="HJS1" s="8" t="s">
        <v>72</v>
      </c>
      <c r="HJT1" s="8" t="s">
        <v>67</v>
      </c>
      <c r="HJU1" s="8" t="s">
        <v>72</v>
      </c>
      <c r="HJV1" s="8" t="s">
        <v>67</v>
      </c>
      <c r="HJW1" s="8" t="s">
        <v>72</v>
      </c>
      <c r="HJX1" s="8" t="s">
        <v>67</v>
      </c>
      <c r="HJY1" s="8" t="s">
        <v>72</v>
      </c>
      <c r="HJZ1" s="8" t="s">
        <v>67</v>
      </c>
      <c r="HKA1" s="8" t="s">
        <v>72</v>
      </c>
      <c r="HKB1" s="8" t="s">
        <v>67</v>
      </c>
      <c r="HKC1" s="8" t="s">
        <v>72</v>
      </c>
      <c r="HKD1" s="8" t="s">
        <v>67</v>
      </c>
      <c r="HKE1" s="8" t="s">
        <v>72</v>
      </c>
      <c r="HKF1" s="8" t="s">
        <v>67</v>
      </c>
      <c r="HKG1" s="8" t="s">
        <v>72</v>
      </c>
      <c r="HKH1" s="8" t="s">
        <v>67</v>
      </c>
      <c r="HKI1" s="8" t="s">
        <v>72</v>
      </c>
      <c r="HKJ1" s="8" t="s">
        <v>67</v>
      </c>
      <c r="HKK1" s="8" t="s">
        <v>72</v>
      </c>
      <c r="HKL1" s="8" t="s">
        <v>67</v>
      </c>
      <c r="HKM1" s="8" t="s">
        <v>72</v>
      </c>
      <c r="HKN1" s="8" t="s">
        <v>67</v>
      </c>
      <c r="HKO1" s="8" t="s">
        <v>72</v>
      </c>
      <c r="HKP1" s="8" t="s">
        <v>67</v>
      </c>
      <c r="HKQ1" s="8" t="s">
        <v>72</v>
      </c>
      <c r="HKR1" s="8" t="s">
        <v>67</v>
      </c>
      <c r="HKS1" s="8" t="s">
        <v>72</v>
      </c>
      <c r="HKT1" s="8" t="s">
        <v>67</v>
      </c>
      <c r="HKU1" s="8" t="s">
        <v>72</v>
      </c>
      <c r="HKV1" s="8" t="s">
        <v>67</v>
      </c>
      <c r="HKW1" s="8" t="s">
        <v>72</v>
      </c>
      <c r="HKX1" s="8" t="s">
        <v>67</v>
      </c>
      <c r="HKY1" s="8" t="s">
        <v>72</v>
      </c>
      <c r="HKZ1" s="8" t="s">
        <v>67</v>
      </c>
      <c r="HLA1" s="8" t="s">
        <v>72</v>
      </c>
      <c r="HLB1" s="8" t="s">
        <v>67</v>
      </c>
      <c r="HLC1" s="8" t="s">
        <v>72</v>
      </c>
      <c r="HLD1" s="8" t="s">
        <v>67</v>
      </c>
      <c r="HLE1" s="8" t="s">
        <v>72</v>
      </c>
      <c r="HLF1" s="8" t="s">
        <v>67</v>
      </c>
      <c r="HLG1" s="8" t="s">
        <v>72</v>
      </c>
      <c r="HLH1" s="8" t="s">
        <v>67</v>
      </c>
      <c r="HLI1" s="8" t="s">
        <v>72</v>
      </c>
      <c r="HLJ1" s="8" t="s">
        <v>67</v>
      </c>
      <c r="HLK1" s="8" t="s">
        <v>72</v>
      </c>
      <c r="HLL1" s="8" t="s">
        <v>67</v>
      </c>
      <c r="HLM1" s="8" t="s">
        <v>72</v>
      </c>
      <c r="HLN1" s="8" t="s">
        <v>67</v>
      </c>
      <c r="HLO1" s="8" t="s">
        <v>72</v>
      </c>
      <c r="HLP1" s="8" t="s">
        <v>67</v>
      </c>
      <c r="HLQ1" s="8" t="s">
        <v>72</v>
      </c>
      <c r="HLR1" s="8" t="s">
        <v>67</v>
      </c>
      <c r="HLS1" s="8" t="s">
        <v>72</v>
      </c>
      <c r="HLT1" s="8" t="s">
        <v>67</v>
      </c>
      <c r="HLU1" s="8" t="s">
        <v>72</v>
      </c>
      <c r="HLV1" s="8" t="s">
        <v>67</v>
      </c>
      <c r="HLW1" s="8" t="s">
        <v>72</v>
      </c>
      <c r="HLX1" s="8" t="s">
        <v>67</v>
      </c>
      <c r="HLY1" s="8" t="s">
        <v>72</v>
      </c>
      <c r="HLZ1" s="8" t="s">
        <v>67</v>
      </c>
      <c r="HMA1" s="8" t="s">
        <v>72</v>
      </c>
      <c r="HMB1" s="8" t="s">
        <v>67</v>
      </c>
      <c r="HMC1" s="8" t="s">
        <v>72</v>
      </c>
      <c r="HMD1" s="8" t="s">
        <v>67</v>
      </c>
      <c r="HME1" s="8" t="s">
        <v>72</v>
      </c>
      <c r="HMF1" s="8" t="s">
        <v>67</v>
      </c>
      <c r="HMG1" s="8" t="s">
        <v>72</v>
      </c>
      <c r="HMH1" s="8" t="s">
        <v>67</v>
      </c>
      <c r="HMI1" s="8" t="s">
        <v>72</v>
      </c>
      <c r="HMJ1" s="8" t="s">
        <v>67</v>
      </c>
      <c r="HMK1" s="8" t="s">
        <v>72</v>
      </c>
      <c r="HML1" s="8" t="s">
        <v>67</v>
      </c>
      <c r="HMM1" s="8" t="s">
        <v>72</v>
      </c>
      <c r="HMN1" s="8" t="s">
        <v>67</v>
      </c>
      <c r="HMO1" s="8" t="s">
        <v>72</v>
      </c>
      <c r="HMP1" s="8" t="s">
        <v>67</v>
      </c>
      <c r="HMQ1" s="8" t="s">
        <v>72</v>
      </c>
      <c r="HMR1" s="8" t="s">
        <v>67</v>
      </c>
      <c r="HMS1" s="8" t="s">
        <v>72</v>
      </c>
      <c r="HMT1" s="8" t="s">
        <v>67</v>
      </c>
      <c r="HMU1" s="8" t="s">
        <v>72</v>
      </c>
      <c r="HMV1" s="8" t="s">
        <v>67</v>
      </c>
      <c r="HMW1" s="8" t="s">
        <v>72</v>
      </c>
      <c r="HMX1" s="8" t="s">
        <v>67</v>
      </c>
      <c r="HMY1" s="8" t="s">
        <v>72</v>
      </c>
      <c r="HMZ1" s="8" t="s">
        <v>67</v>
      </c>
      <c r="HNA1" s="8" t="s">
        <v>72</v>
      </c>
      <c r="HNB1" s="8" t="s">
        <v>67</v>
      </c>
      <c r="HNC1" s="8" t="s">
        <v>72</v>
      </c>
      <c r="HND1" s="8" t="s">
        <v>67</v>
      </c>
      <c r="HNE1" s="8" t="s">
        <v>72</v>
      </c>
      <c r="HNF1" s="8" t="s">
        <v>67</v>
      </c>
      <c r="HNG1" s="8" t="s">
        <v>72</v>
      </c>
      <c r="HNH1" s="8" t="s">
        <v>67</v>
      </c>
      <c r="HNI1" s="8" t="s">
        <v>72</v>
      </c>
      <c r="HNJ1" s="8" t="s">
        <v>67</v>
      </c>
      <c r="HNK1" s="8" t="s">
        <v>72</v>
      </c>
      <c r="HNL1" s="8" t="s">
        <v>67</v>
      </c>
      <c r="HNM1" s="8" t="s">
        <v>72</v>
      </c>
      <c r="HNN1" s="8" t="s">
        <v>67</v>
      </c>
      <c r="HNO1" s="8" t="s">
        <v>72</v>
      </c>
      <c r="HNP1" s="8" t="s">
        <v>67</v>
      </c>
      <c r="HNQ1" s="8" t="s">
        <v>72</v>
      </c>
      <c r="HNR1" s="8" t="s">
        <v>67</v>
      </c>
      <c r="HNS1" s="8" t="s">
        <v>72</v>
      </c>
      <c r="HNT1" s="8" t="s">
        <v>67</v>
      </c>
      <c r="HNU1" s="8" t="s">
        <v>72</v>
      </c>
      <c r="HNV1" s="8" t="s">
        <v>67</v>
      </c>
      <c r="HNW1" s="8" t="s">
        <v>72</v>
      </c>
      <c r="HNX1" s="8" t="s">
        <v>67</v>
      </c>
      <c r="HNY1" s="8" t="s">
        <v>72</v>
      </c>
      <c r="HNZ1" s="8" t="s">
        <v>67</v>
      </c>
      <c r="HOA1" s="8" t="s">
        <v>72</v>
      </c>
      <c r="HOB1" s="8" t="s">
        <v>67</v>
      </c>
      <c r="HOC1" s="8" t="s">
        <v>72</v>
      </c>
      <c r="HOD1" s="8" t="s">
        <v>67</v>
      </c>
      <c r="HOE1" s="8" t="s">
        <v>72</v>
      </c>
      <c r="HOF1" s="8" t="s">
        <v>67</v>
      </c>
      <c r="HOG1" s="8" t="s">
        <v>72</v>
      </c>
      <c r="HOH1" s="8" t="s">
        <v>67</v>
      </c>
      <c r="HOI1" s="8" t="s">
        <v>72</v>
      </c>
      <c r="HOJ1" s="8" t="s">
        <v>67</v>
      </c>
      <c r="HOK1" s="8" t="s">
        <v>72</v>
      </c>
      <c r="HOL1" s="8" t="s">
        <v>67</v>
      </c>
      <c r="HOM1" s="8" t="s">
        <v>72</v>
      </c>
      <c r="HON1" s="8" t="s">
        <v>67</v>
      </c>
      <c r="HOO1" s="8" t="s">
        <v>72</v>
      </c>
      <c r="HOP1" s="8" t="s">
        <v>67</v>
      </c>
      <c r="HOQ1" s="8" t="s">
        <v>72</v>
      </c>
      <c r="HOR1" s="8" t="s">
        <v>67</v>
      </c>
      <c r="HOS1" s="8" t="s">
        <v>72</v>
      </c>
      <c r="HOT1" s="8" t="s">
        <v>67</v>
      </c>
      <c r="HOU1" s="8" t="s">
        <v>72</v>
      </c>
      <c r="HOV1" s="8" t="s">
        <v>67</v>
      </c>
      <c r="HOW1" s="8" t="s">
        <v>72</v>
      </c>
      <c r="HOX1" s="8" t="s">
        <v>67</v>
      </c>
      <c r="HOY1" s="8" t="s">
        <v>72</v>
      </c>
      <c r="HOZ1" s="8" t="s">
        <v>67</v>
      </c>
      <c r="HPA1" s="8" t="s">
        <v>72</v>
      </c>
      <c r="HPB1" s="8" t="s">
        <v>67</v>
      </c>
      <c r="HPC1" s="8" t="s">
        <v>72</v>
      </c>
      <c r="HPD1" s="8" t="s">
        <v>67</v>
      </c>
      <c r="HPE1" s="8" t="s">
        <v>72</v>
      </c>
      <c r="HPF1" s="8" t="s">
        <v>67</v>
      </c>
      <c r="HPG1" s="8" t="s">
        <v>72</v>
      </c>
      <c r="HPH1" s="8" t="s">
        <v>67</v>
      </c>
      <c r="HPI1" s="8" t="s">
        <v>72</v>
      </c>
      <c r="HPJ1" s="8" t="s">
        <v>67</v>
      </c>
      <c r="HPK1" s="8" t="s">
        <v>72</v>
      </c>
      <c r="HPL1" s="8" t="s">
        <v>67</v>
      </c>
      <c r="HPM1" s="8" t="s">
        <v>72</v>
      </c>
      <c r="HPN1" s="8" t="s">
        <v>67</v>
      </c>
      <c r="HPO1" s="8" t="s">
        <v>72</v>
      </c>
      <c r="HPP1" s="8" t="s">
        <v>67</v>
      </c>
      <c r="HPQ1" s="8" t="s">
        <v>72</v>
      </c>
      <c r="HPR1" s="8" t="s">
        <v>67</v>
      </c>
      <c r="HPS1" s="8" t="s">
        <v>72</v>
      </c>
      <c r="HPT1" s="8" t="s">
        <v>67</v>
      </c>
      <c r="HPU1" s="8" t="s">
        <v>72</v>
      </c>
      <c r="HPV1" s="8" t="s">
        <v>67</v>
      </c>
      <c r="HPW1" s="8" t="s">
        <v>72</v>
      </c>
      <c r="HPX1" s="8" t="s">
        <v>67</v>
      </c>
      <c r="HPY1" s="8" t="s">
        <v>72</v>
      </c>
      <c r="HPZ1" s="8" t="s">
        <v>67</v>
      </c>
      <c r="HQA1" s="8" t="s">
        <v>72</v>
      </c>
      <c r="HQB1" s="8" t="s">
        <v>67</v>
      </c>
      <c r="HQC1" s="8" t="s">
        <v>72</v>
      </c>
      <c r="HQD1" s="8" t="s">
        <v>67</v>
      </c>
      <c r="HQE1" s="8" t="s">
        <v>72</v>
      </c>
      <c r="HQF1" s="8" t="s">
        <v>67</v>
      </c>
      <c r="HQG1" s="8" t="s">
        <v>72</v>
      </c>
      <c r="HQH1" s="8" t="s">
        <v>67</v>
      </c>
      <c r="HQI1" s="8" t="s">
        <v>72</v>
      </c>
      <c r="HQJ1" s="8" t="s">
        <v>67</v>
      </c>
      <c r="HQK1" s="8" t="s">
        <v>72</v>
      </c>
      <c r="HQL1" s="8" t="s">
        <v>67</v>
      </c>
      <c r="HQM1" s="8" t="s">
        <v>72</v>
      </c>
      <c r="HQN1" s="8" t="s">
        <v>67</v>
      </c>
      <c r="HQO1" s="8" t="s">
        <v>72</v>
      </c>
      <c r="HQP1" s="8" t="s">
        <v>67</v>
      </c>
      <c r="HQQ1" s="8" t="s">
        <v>72</v>
      </c>
      <c r="HQR1" s="8" t="s">
        <v>67</v>
      </c>
      <c r="HQS1" s="8" t="s">
        <v>72</v>
      </c>
      <c r="HQT1" s="8" t="s">
        <v>67</v>
      </c>
      <c r="HQU1" s="8" t="s">
        <v>72</v>
      </c>
      <c r="HQV1" s="8" t="s">
        <v>67</v>
      </c>
      <c r="HQW1" s="8" t="s">
        <v>72</v>
      </c>
      <c r="HQX1" s="8" t="s">
        <v>67</v>
      </c>
      <c r="HQY1" s="8" t="s">
        <v>72</v>
      </c>
      <c r="HQZ1" s="8" t="s">
        <v>67</v>
      </c>
      <c r="HRA1" s="8" t="s">
        <v>72</v>
      </c>
      <c r="HRB1" s="8" t="s">
        <v>67</v>
      </c>
      <c r="HRC1" s="8" t="s">
        <v>72</v>
      </c>
      <c r="HRD1" s="8" t="s">
        <v>67</v>
      </c>
      <c r="HRE1" s="8" t="s">
        <v>72</v>
      </c>
      <c r="HRF1" s="8" t="s">
        <v>67</v>
      </c>
      <c r="HRG1" s="8" t="s">
        <v>72</v>
      </c>
      <c r="HRH1" s="8" t="s">
        <v>67</v>
      </c>
      <c r="HRI1" s="8" t="s">
        <v>72</v>
      </c>
      <c r="HRJ1" s="8" t="s">
        <v>67</v>
      </c>
      <c r="HRK1" s="8" t="s">
        <v>72</v>
      </c>
      <c r="HRL1" s="8" t="s">
        <v>67</v>
      </c>
      <c r="HRM1" s="8" t="s">
        <v>72</v>
      </c>
      <c r="HRN1" s="8" t="s">
        <v>67</v>
      </c>
      <c r="HRO1" s="8" t="s">
        <v>72</v>
      </c>
      <c r="HRP1" s="8" t="s">
        <v>67</v>
      </c>
      <c r="HRQ1" s="8" t="s">
        <v>72</v>
      </c>
      <c r="HRR1" s="8" t="s">
        <v>67</v>
      </c>
      <c r="HRS1" s="8" t="s">
        <v>72</v>
      </c>
      <c r="HRT1" s="8" t="s">
        <v>67</v>
      </c>
      <c r="HRU1" s="8" t="s">
        <v>72</v>
      </c>
      <c r="HRV1" s="8" t="s">
        <v>67</v>
      </c>
      <c r="HRW1" s="8" t="s">
        <v>72</v>
      </c>
      <c r="HRX1" s="8" t="s">
        <v>67</v>
      </c>
      <c r="HRY1" s="8" t="s">
        <v>72</v>
      </c>
      <c r="HRZ1" s="8" t="s">
        <v>67</v>
      </c>
      <c r="HSA1" s="8" t="s">
        <v>72</v>
      </c>
      <c r="HSB1" s="8" t="s">
        <v>67</v>
      </c>
      <c r="HSC1" s="8" t="s">
        <v>72</v>
      </c>
      <c r="HSD1" s="8" t="s">
        <v>67</v>
      </c>
      <c r="HSE1" s="8" t="s">
        <v>72</v>
      </c>
      <c r="HSF1" s="8" t="s">
        <v>67</v>
      </c>
      <c r="HSG1" s="8" t="s">
        <v>72</v>
      </c>
      <c r="HSH1" s="8" t="s">
        <v>67</v>
      </c>
      <c r="HSI1" s="8" t="s">
        <v>72</v>
      </c>
      <c r="HSJ1" s="8" t="s">
        <v>67</v>
      </c>
      <c r="HSK1" s="8" t="s">
        <v>72</v>
      </c>
      <c r="HSL1" s="8" t="s">
        <v>67</v>
      </c>
      <c r="HSM1" s="8" t="s">
        <v>72</v>
      </c>
      <c r="HSN1" s="8" t="s">
        <v>67</v>
      </c>
      <c r="HSO1" s="8" t="s">
        <v>72</v>
      </c>
      <c r="HSP1" s="8" t="s">
        <v>67</v>
      </c>
      <c r="HSQ1" s="8" t="s">
        <v>72</v>
      </c>
      <c r="HSR1" s="8" t="s">
        <v>67</v>
      </c>
      <c r="HSS1" s="8" t="s">
        <v>72</v>
      </c>
      <c r="HST1" s="8" t="s">
        <v>67</v>
      </c>
      <c r="HSU1" s="8" t="s">
        <v>72</v>
      </c>
      <c r="HSV1" s="8" t="s">
        <v>67</v>
      </c>
      <c r="HSW1" s="8" t="s">
        <v>72</v>
      </c>
      <c r="HSX1" s="8" t="s">
        <v>67</v>
      </c>
      <c r="HSY1" s="8" t="s">
        <v>72</v>
      </c>
      <c r="HSZ1" s="8" t="s">
        <v>67</v>
      </c>
      <c r="HTA1" s="8" t="s">
        <v>72</v>
      </c>
      <c r="HTB1" s="8" t="s">
        <v>67</v>
      </c>
      <c r="HTC1" s="8" t="s">
        <v>72</v>
      </c>
      <c r="HTD1" s="8" t="s">
        <v>67</v>
      </c>
      <c r="HTE1" s="8" t="s">
        <v>72</v>
      </c>
      <c r="HTF1" s="8" t="s">
        <v>67</v>
      </c>
      <c r="HTG1" s="8" t="s">
        <v>72</v>
      </c>
      <c r="HTH1" s="8" t="s">
        <v>67</v>
      </c>
      <c r="HTI1" s="8" t="s">
        <v>72</v>
      </c>
      <c r="HTJ1" s="8" t="s">
        <v>67</v>
      </c>
      <c r="HTK1" s="8" t="s">
        <v>72</v>
      </c>
      <c r="HTL1" s="8" t="s">
        <v>67</v>
      </c>
      <c r="HTM1" s="8" t="s">
        <v>72</v>
      </c>
      <c r="HTN1" s="8" t="s">
        <v>67</v>
      </c>
      <c r="HTO1" s="8" t="s">
        <v>72</v>
      </c>
      <c r="HTP1" s="8" t="s">
        <v>67</v>
      </c>
      <c r="HTQ1" s="8" t="s">
        <v>72</v>
      </c>
      <c r="HTR1" s="8" t="s">
        <v>67</v>
      </c>
      <c r="HTS1" s="8" t="s">
        <v>72</v>
      </c>
      <c r="HTT1" s="8" t="s">
        <v>67</v>
      </c>
      <c r="HTU1" s="8" t="s">
        <v>72</v>
      </c>
      <c r="HTV1" s="8" t="s">
        <v>67</v>
      </c>
      <c r="HTW1" s="8" t="s">
        <v>72</v>
      </c>
      <c r="HTX1" s="8" t="s">
        <v>67</v>
      </c>
      <c r="HTY1" s="8" t="s">
        <v>72</v>
      </c>
      <c r="HTZ1" s="8" t="s">
        <v>67</v>
      </c>
      <c r="HUA1" s="8" t="s">
        <v>72</v>
      </c>
      <c r="HUB1" s="8" t="s">
        <v>67</v>
      </c>
      <c r="HUC1" s="8" t="s">
        <v>72</v>
      </c>
      <c r="HUD1" s="8" t="s">
        <v>67</v>
      </c>
      <c r="HUE1" s="8" t="s">
        <v>72</v>
      </c>
      <c r="HUF1" s="8" t="s">
        <v>67</v>
      </c>
      <c r="HUG1" s="8" t="s">
        <v>72</v>
      </c>
      <c r="HUH1" s="8" t="s">
        <v>67</v>
      </c>
      <c r="HUI1" s="8" t="s">
        <v>72</v>
      </c>
      <c r="HUJ1" s="8" t="s">
        <v>67</v>
      </c>
      <c r="HUK1" s="8" t="s">
        <v>72</v>
      </c>
      <c r="HUL1" s="8" t="s">
        <v>67</v>
      </c>
      <c r="HUM1" s="8" t="s">
        <v>72</v>
      </c>
      <c r="HUN1" s="8" t="s">
        <v>67</v>
      </c>
      <c r="HUO1" s="8" t="s">
        <v>72</v>
      </c>
      <c r="HUP1" s="8" t="s">
        <v>67</v>
      </c>
      <c r="HUQ1" s="8" t="s">
        <v>72</v>
      </c>
      <c r="HUR1" s="8" t="s">
        <v>67</v>
      </c>
      <c r="HUS1" s="8" t="s">
        <v>72</v>
      </c>
      <c r="HUT1" s="8" t="s">
        <v>67</v>
      </c>
      <c r="HUU1" s="8" t="s">
        <v>72</v>
      </c>
      <c r="HUV1" s="8" t="s">
        <v>67</v>
      </c>
      <c r="HUW1" s="8" t="s">
        <v>72</v>
      </c>
      <c r="HUX1" s="8" t="s">
        <v>67</v>
      </c>
      <c r="HUY1" s="8" t="s">
        <v>72</v>
      </c>
      <c r="HUZ1" s="8" t="s">
        <v>67</v>
      </c>
      <c r="HVA1" s="8" t="s">
        <v>72</v>
      </c>
      <c r="HVB1" s="8" t="s">
        <v>67</v>
      </c>
      <c r="HVC1" s="8" t="s">
        <v>72</v>
      </c>
      <c r="HVD1" s="8" t="s">
        <v>67</v>
      </c>
      <c r="HVE1" s="8" t="s">
        <v>72</v>
      </c>
      <c r="HVF1" s="8" t="s">
        <v>67</v>
      </c>
      <c r="HVG1" s="8" t="s">
        <v>72</v>
      </c>
      <c r="HVH1" s="8" t="s">
        <v>67</v>
      </c>
      <c r="HVI1" s="8" t="s">
        <v>72</v>
      </c>
      <c r="HVJ1" s="8" t="s">
        <v>67</v>
      </c>
      <c r="HVK1" s="8" t="s">
        <v>72</v>
      </c>
      <c r="HVL1" s="8" t="s">
        <v>67</v>
      </c>
      <c r="HVM1" s="8" t="s">
        <v>72</v>
      </c>
      <c r="HVN1" s="8" t="s">
        <v>67</v>
      </c>
      <c r="HVO1" s="8" t="s">
        <v>72</v>
      </c>
      <c r="HVP1" s="8" t="s">
        <v>67</v>
      </c>
      <c r="HVQ1" s="8" t="s">
        <v>72</v>
      </c>
      <c r="HVR1" s="8" t="s">
        <v>67</v>
      </c>
      <c r="HVS1" s="8" t="s">
        <v>72</v>
      </c>
      <c r="HVT1" s="8" t="s">
        <v>67</v>
      </c>
      <c r="HVU1" s="8" t="s">
        <v>72</v>
      </c>
      <c r="HVV1" s="8" t="s">
        <v>67</v>
      </c>
      <c r="HVW1" s="8" t="s">
        <v>72</v>
      </c>
      <c r="HVX1" s="8" t="s">
        <v>67</v>
      </c>
      <c r="HVY1" s="8" t="s">
        <v>72</v>
      </c>
      <c r="HVZ1" s="8" t="s">
        <v>67</v>
      </c>
      <c r="HWA1" s="8" t="s">
        <v>72</v>
      </c>
      <c r="HWB1" s="8" t="s">
        <v>67</v>
      </c>
      <c r="HWC1" s="8" t="s">
        <v>72</v>
      </c>
      <c r="HWD1" s="8" t="s">
        <v>67</v>
      </c>
      <c r="HWE1" s="8" t="s">
        <v>72</v>
      </c>
      <c r="HWF1" s="8" t="s">
        <v>67</v>
      </c>
      <c r="HWG1" s="8" t="s">
        <v>72</v>
      </c>
      <c r="HWH1" s="8" t="s">
        <v>67</v>
      </c>
      <c r="HWI1" s="8" t="s">
        <v>72</v>
      </c>
      <c r="HWJ1" s="8" t="s">
        <v>67</v>
      </c>
      <c r="HWK1" s="8" t="s">
        <v>72</v>
      </c>
      <c r="HWL1" s="8" t="s">
        <v>67</v>
      </c>
      <c r="HWM1" s="8" t="s">
        <v>72</v>
      </c>
      <c r="HWN1" s="8" t="s">
        <v>67</v>
      </c>
      <c r="HWO1" s="8" t="s">
        <v>72</v>
      </c>
      <c r="HWP1" s="8" t="s">
        <v>67</v>
      </c>
      <c r="HWQ1" s="8" t="s">
        <v>72</v>
      </c>
      <c r="HWR1" s="8" t="s">
        <v>67</v>
      </c>
      <c r="HWS1" s="8" t="s">
        <v>72</v>
      </c>
      <c r="HWT1" s="8" t="s">
        <v>67</v>
      </c>
      <c r="HWU1" s="8" t="s">
        <v>72</v>
      </c>
      <c r="HWV1" s="8" t="s">
        <v>67</v>
      </c>
      <c r="HWW1" s="8" t="s">
        <v>72</v>
      </c>
      <c r="HWX1" s="8" t="s">
        <v>67</v>
      </c>
      <c r="HWY1" s="8" t="s">
        <v>72</v>
      </c>
      <c r="HWZ1" s="8" t="s">
        <v>67</v>
      </c>
      <c r="HXA1" s="8" t="s">
        <v>72</v>
      </c>
      <c r="HXB1" s="8" t="s">
        <v>67</v>
      </c>
      <c r="HXC1" s="8" t="s">
        <v>72</v>
      </c>
      <c r="HXD1" s="8" t="s">
        <v>67</v>
      </c>
      <c r="HXE1" s="8" t="s">
        <v>72</v>
      </c>
      <c r="HXF1" s="8" t="s">
        <v>67</v>
      </c>
      <c r="HXG1" s="8" t="s">
        <v>72</v>
      </c>
      <c r="HXH1" s="8" t="s">
        <v>67</v>
      </c>
      <c r="HXI1" s="8" t="s">
        <v>72</v>
      </c>
      <c r="HXJ1" s="8" t="s">
        <v>67</v>
      </c>
      <c r="HXK1" s="8" t="s">
        <v>72</v>
      </c>
      <c r="HXL1" s="8" t="s">
        <v>67</v>
      </c>
      <c r="HXM1" s="8" t="s">
        <v>72</v>
      </c>
      <c r="HXN1" s="8" t="s">
        <v>67</v>
      </c>
      <c r="HXO1" s="8" t="s">
        <v>72</v>
      </c>
      <c r="HXP1" s="8" t="s">
        <v>67</v>
      </c>
      <c r="HXQ1" s="8" t="s">
        <v>72</v>
      </c>
      <c r="HXR1" s="8" t="s">
        <v>67</v>
      </c>
      <c r="HXS1" s="8" t="s">
        <v>72</v>
      </c>
      <c r="HXT1" s="8" t="s">
        <v>67</v>
      </c>
      <c r="HXU1" s="8" t="s">
        <v>72</v>
      </c>
      <c r="HXV1" s="8" t="s">
        <v>67</v>
      </c>
      <c r="HXW1" s="8" t="s">
        <v>72</v>
      </c>
      <c r="HXX1" s="8" t="s">
        <v>67</v>
      </c>
      <c r="HXY1" s="8" t="s">
        <v>72</v>
      </c>
      <c r="HXZ1" s="8" t="s">
        <v>67</v>
      </c>
      <c r="HYA1" s="8" t="s">
        <v>72</v>
      </c>
      <c r="HYB1" s="8" t="s">
        <v>67</v>
      </c>
      <c r="HYC1" s="8" t="s">
        <v>72</v>
      </c>
      <c r="HYD1" s="8" t="s">
        <v>67</v>
      </c>
      <c r="HYE1" s="8" t="s">
        <v>72</v>
      </c>
      <c r="HYF1" s="8" t="s">
        <v>67</v>
      </c>
      <c r="HYG1" s="8" t="s">
        <v>72</v>
      </c>
      <c r="HYH1" s="8" t="s">
        <v>67</v>
      </c>
      <c r="HYI1" s="8" t="s">
        <v>72</v>
      </c>
      <c r="HYJ1" s="8" t="s">
        <v>67</v>
      </c>
      <c r="HYK1" s="8" t="s">
        <v>72</v>
      </c>
      <c r="HYL1" s="8" t="s">
        <v>67</v>
      </c>
      <c r="HYM1" s="8" t="s">
        <v>72</v>
      </c>
      <c r="HYN1" s="8" t="s">
        <v>67</v>
      </c>
      <c r="HYO1" s="8" t="s">
        <v>72</v>
      </c>
      <c r="HYP1" s="8" t="s">
        <v>67</v>
      </c>
      <c r="HYQ1" s="8" t="s">
        <v>72</v>
      </c>
      <c r="HYR1" s="8" t="s">
        <v>67</v>
      </c>
      <c r="HYS1" s="8" t="s">
        <v>72</v>
      </c>
      <c r="HYT1" s="8" t="s">
        <v>67</v>
      </c>
      <c r="HYU1" s="8" t="s">
        <v>72</v>
      </c>
      <c r="HYV1" s="8" t="s">
        <v>67</v>
      </c>
      <c r="HYW1" s="8" t="s">
        <v>72</v>
      </c>
      <c r="HYX1" s="8" t="s">
        <v>67</v>
      </c>
      <c r="HYY1" s="8" t="s">
        <v>72</v>
      </c>
      <c r="HYZ1" s="8" t="s">
        <v>67</v>
      </c>
      <c r="HZA1" s="8" t="s">
        <v>72</v>
      </c>
      <c r="HZB1" s="8" t="s">
        <v>67</v>
      </c>
      <c r="HZC1" s="8" t="s">
        <v>72</v>
      </c>
      <c r="HZD1" s="8" t="s">
        <v>67</v>
      </c>
      <c r="HZE1" s="8" t="s">
        <v>72</v>
      </c>
      <c r="HZF1" s="8" t="s">
        <v>67</v>
      </c>
      <c r="HZG1" s="8" t="s">
        <v>72</v>
      </c>
      <c r="HZH1" s="8" t="s">
        <v>67</v>
      </c>
      <c r="HZI1" s="8" t="s">
        <v>72</v>
      </c>
      <c r="HZJ1" s="8" t="s">
        <v>67</v>
      </c>
      <c r="HZK1" s="8" t="s">
        <v>72</v>
      </c>
      <c r="HZL1" s="8" t="s">
        <v>67</v>
      </c>
      <c r="HZM1" s="8" t="s">
        <v>72</v>
      </c>
      <c r="HZN1" s="8" t="s">
        <v>67</v>
      </c>
      <c r="HZO1" s="8" t="s">
        <v>72</v>
      </c>
      <c r="HZP1" s="8" t="s">
        <v>67</v>
      </c>
      <c r="HZQ1" s="8" t="s">
        <v>72</v>
      </c>
      <c r="HZR1" s="8" t="s">
        <v>67</v>
      </c>
      <c r="HZS1" s="8" t="s">
        <v>72</v>
      </c>
      <c r="HZT1" s="8" t="s">
        <v>67</v>
      </c>
      <c r="HZU1" s="8" t="s">
        <v>72</v>
      </c>
      <c r="HZV1" s="8" t="s">
        <v>67</v>
      </c>
      <c r="HZW1" s="8" t="s">
        <v>72</v>
      </c>
      <c r="HZX1" s="8" t="s">
        <v>67</v>
      </c>
      <c r="HZY1" s="8" t="s">
        <v>72</v>
      </c>
      <c r="HZZ1" s="8" t="s">
        <v>67</v>
      </c>
      <c r="IAA1" s="8" t="s">
        <v>72</v>
      </c>
      <c r="IAB1" s="8" t="s">
        <v>67</v>
      </c>
      <c r="IAC1" s="8" t="s">
        <v>72</v>
      </c>
      <c r="IAD1" s="8" t="s">
        <v>67</v>
      </c>
      <c r="IAE1" s="8" t="s">
        <v>72</v>
      </c>
      <c r="IAF1" s="8" t="s">
        <v>67</v>
      </c>
      <c r="IAG1" s="8" t="s">
        <v>72</v>
      </c>
      <c r="IAH1" s="8" t="s">
        <v>67</v>
      </c>
      <c r="IAI1" s="8" t="s">
        <v>72</v>
      </c>
      <c r="IAJ1" s="8" t="s">
        <v>67</v>
      </c>
      <c r="IAK1" s="8" t="s">
        <v>72</v>
      </c>
      <c r="IAL1" s="8" t="s">
        <v>67</v>
      </c>
      <c r="IAM1" s="8" t="s">
        <v>72</v>
      </c>
      <c r="IAN1" s="8" t="s">
        <v>67</v>
      </c>
      <c r="IAO1" s="8" t="s">
        <v>72</v>
      </c>
      <c r="IAP1" s="8" t="s">
        <v>67</v>
      </c>
      <c r="IAQ1" s="8" t="s">
        <v>72</v>
      </c>
      <c r="IAR1" s="8" t="s">
        <v>67</v>
      </c>
      <c r="IAS1" s="8" t="s">
        <v>72</v>
      </c>
      <c r="IAT1" s="8" t="s">
        <v>67</v>
      </c>
      <c r="IAU1" s="8" t="s">
        <v>72</v>
      </c>
      <c r="IAV1" s="8" t="s">
        <v>67</v>
      </c>
      <c r="IAW1" s="8" t="s">
        <v>72</v>
      </c>
      <c r="IAX1" s="8" t="s">
        <v>67</v>
      </c>
      <c r="IAY1" s="8" t="s">
        <v>72</v>
      </c>
      <c r="IAZ1" s="8" t="s">
        <v>67</v>
      </c>
      <c r="IBA1" s="8" t="s">
        <v>72</v>
      </c>
      <c r="IBB1" s="8" t="s">
        <v>67</v>
      </c>
      <c r="IBC1" s="8" t="s">
        <v>72</v>
      </c>
      <c r="IBD1" s="8" t="s">
        <v>67</v>
      </c>
      <c r="IBE1" s="8" t="s">
        <v>72</v>
      </c>
      <c r="IBF1" s="8" t="s">
        <v>67</v>
      </c>
      <c r="IBG1" s="8" t="s">
        <v>72</v>
      </c>
      <c r="IBH1" s="8" t="s">
        <v>67</v>
      </c>
      <c r="IBI1" s="8" t="s">
        <v>72</v>
      </c>
      <c r="IBJ1" s="8" t="s">
        <v>67</v>
      </c>
      <c r="IBK1" s="8" t="s">
        <v>72</v>
      </c>
      <c r="IBL1" s="8" t="s">
        <v>67</v>
      </c>
      <c r="IBM1" s="8" t="s">
        <v>72</v>
      </c>
      <c r="IBN1" s="8" t="s">
        <v>67</v>
      </c>
      <c r="IBO1" s="8" t="s">
        <v>72</v>
      </c>
      <c r="IBP1" s="8" t="s">
        <v>67</v>
      </c>
      <c r="IBQ1" s="8" t="s">
        <v>72</v>
      </c>
      <c r="IBR1" s="8" t="s">
        <v>67</v>
      </c>
      <c r="IBS1" s="8" t="s">
        <v>72</v>
      </c>
      <c r="IBT1" s="8" t="s">
        <v>67</v>
      </c>
      <c r="IBU1" s="8" t="s">
        <v>72</v>
      </c>
      <c r="IBV1" s="8" t="s">
        <v>67</v>
      </c>
      <c r="IBW1" s="8" t="s">
        <v>72</v>
      </c>
      <c r="IBX1" s="8" t="s">
        <v>67</v>
      </c>
      <c r="IBY1" s="8" t="s">
        <v>72</v>
      </c>
      <c r="IBZ1" s="8" t="s">
        <v>67</v>
      </c>
      <c r="ICA1" s="8" t="s">
        <v>72</v>
      </c>
      <c r="ICB1" s="8" t="s">
        <v>67</v>
      </c>
      <c r="ICC1" s="8" t="s">
        <v>72</v>
      </c>
      <c r="ICD1" s="8" t="s">
        <v>67</v>
      </c>
      <c r="ICE1" s="8" t="s">
        <v>72</v>
      </c>
      <c r="ICF1" s="8" t="s">
        <v>67</v>
      </c>
      <c r="ICG1" s="8" t="s">
        <v>72</v>
      </c>
      <c r="ICH1" s="8" t="s">
        <v>67</v>
      </c>
      <c r="ICI1" s="8" t="s">
        <v>72</v>
      </c>
      <c r="ICJ1" s="8" t="s">
        <v>67</v>
      </c>
      <c r="ICK1" s="8" t="s">
        <v>72</v>
      </c>
      <c r="ICL1" s="8" t="s">
        <v>67</v>
      </c>
      <c r="ICM1" s="8" t="s">
        <v>72</v>
      </c>
      <c r="ICN1" s="8" t="s">
        <v>67</v>
      </c>
      <c r="ICO1" s="8" t="s">
        <v>72</v>
      </c>
      <c r="ICP1" s="8" t="s">
        <v>67</v>
      </c>
      <c r="ICQ1" s="8" t="s">
        <v>72</v>
      </c>
      <c r="ICR1" s="8" t="s">
        <v>67</v>
      </c>
      <c r="ICS1" s="8" t="s">
        <v>72</v>
      </c>
      <c r="ICT1" s="8" t="s">
        <v>67</v>
      </c>
      <c r="ICU1" s="8" t="s">
        <v>72</v>
      </c>
      <c r="ICV1" s="8" t="s">
        <v>67</v>
      </c>
      <c r="ICW1" s="8" t="s">
        <v>72</v>
      </c>
      <c r="ICX1" s="8" t="s">
        <v>67</v>
      </c>
      <c r="ICY1" s="8" t="s">
        <v>72</v>
      </c>
      <c r="ICZ1" s="8" t="s">
        <v>67</v>
      </c>
      <c r="IDA1" s="8" t="s">
        <v>72</v>
      </c>
      <c r="IDB1" s="8" t="s">
        <v>67</v>
      </c>
      <c r="IDC1" s="8" t="s">
        <v>72</v>
      </c>
      <c r="IDD1" s="8" t="s">
        <v>67</v>
      </c>
      <c r="IDE1" s="8" t="s">
        <v>72</v>
      </c>
      <c r="IDF1" s="8" t="s">
        <v>67</v>
      </c>
      <c r="IDG1" s="8" t="s">
        <v>72</v>
      </c>
      <c r="IDH1" s="8" t="s">
        <v>67</v>
      </c>
      <c r="IDI1" s="8" t="s">
        <v>72</v>
      </c>
      <c r="IDJ1" s="8" t="s">
        <v>67</v>
      </c>
      <c r="IDK1" s="8" t="s">
        <v>72</v>
      </c>
      <c r="IDL1" s="8" t="s">
        <v>67</v>
      </c>
      <c r="IDM1" s="8" t="s">
        <v>72</v>
      </c>
      <c r="IDN1" s="8" t="s">
        <v>67</v>
      </c>
      <c r="IDO1" s="8" t="s">
        <v>72</v>
      </c>
      <c r="IDP1" s="8" t="s">
        <v>67</v>
      </c>
      <c r="IDQ1" s="8" t="s">
        <v>72</v>
      </c>
      <c r="IDR1" s="8" t="s">
        <v>67</v>
      </c>
      <c r="IDS1" s="8" t="s">
        <v>72</v>
      </c>
      <c r="IDT1" s="8" t="s">
        <v>67</v>
      </c>
      <c r="IDU1" s="8" t="s">
        <v>72</v>
      </c>
      <c r="IDV1" s="8" t="s">
        <v>67</v>
      </c>
      <c r="IDW1" s="8" t="s">
        <v>72</v>
      </c>
      <c r="IDX1" s="8" t="s">
        <v>67</v>
      </c>
      <c r="IDY1" s="8" t="s">
        <v>72</v>
      </c>
      <c r="IDZ1" s="8" t="s">
        <v>67</v>
      </c>
      <c r="IEA1" s="8" t="s">
        <v>72</v>
      </c>
      <c r="IEB1" s="8" t="s">
        <v>67</v>
      </c>
      <c r="IEC1" s="8" t="s">
        <v>72</v>
      </c>
      <c r="IED1" s="8" t="s">
        <v>67</v>
      </c>
      <c r="IEE1" s="8" t="s">
        <v>72</v>
      </c>
      <c r="IEF1" s="8" t="s">
        <v>67</v>
      </c>
      <c r="IEG1" s="8" t="s">
        <v>72</v>
      </c>
      <c r="IEH1" s="8" t="s">
        <v>67</v>
      </c>
      <c r="IEI1" s="8" t="s">
        <v>72</v>
      </c>
      <c r="IEJ1" s="8" t="s">
        <v>67</v>
      </c>
      <c r="IEK1" s="8" t="s">
        <v>72</v>
      </c>
      <c r="IEL1" s="8" t="s">
        <v>67</v>
      </c>
      <c r="IEM1" s="8" t="s">
        <v>72</v>
      </c>
      <c r="IEN1" s="8" t="s">
        <v>67</v>
      </c>
      <c r="IEO1" s="8" t="s">
        <v>72</v>
      </c>
      <c r="IEP1" s="8" t="s">
        <v>67</v>
      </c>
      <c r="IEQ1" s="8" t="s">
        <v>72</v>
      </c>
      <c r="IER1" s="8" t="s">
        <v>67</v>
      </c>
      <c r="IES1" s="8" t="s">
        <v>72</v>
      </c>
      <c r="IET1" s="8" t="s">
        <v>67</v>
      </c>
      <c r="IEU1" s="8" t="s">
        <v>72</v>
      </c>
      <c r="IEV1" s="8" t="s">
        <v>67</v>
      </c>
      <c r="IEW1" s="8" t="s">
        <v>72</v>
      </c>
      <c r="IEX1" s="8" t="s">
        <v>67</v>
      </c>
      <c r="IEY1" s="8" t="s">
        <v>72</v>
      </c>
      <c r="IEZ1" s="8" t="s">
        <v>67</v>
      </c>
      <c r="IFA1" s="8" t="s">
        <v>72</v>
      </c>
      <c r="IFB1" s="8" t="s">
        <v>67</v>
      </c>
      <c r="IFC1" s="8" t="s">
        <v>72</v>
      </c>
      <c r="IFD1" s="8" t="s">
        <v>67</v>
      </c>
      <c r="IFE1" s="8" t="s">
        <v>72</v>
      </c>
      <c r="IFF1" s="8" t="s">
        <v>67</v>
      </c>
      <c r="IFG1" s="8" t="s">
        <v>72</v>
      </c>
      <c r="IFH1" s="8" t="s">
        <v>67</v>
      </c>
      <c r="IFI1" s="8" t="s">
        <v>72</v>
      </c>
      <c r="IFJ1" s="8" t="s">
        <v>67</v>
      </c>
      <c r="IFK1" s="8" t="s">
        <v>72</v>
      </c>
      <c r="IFL1" s="8" t="s">
        <v>67</v>
      </c>
      <c r="IFM1" s="8" t="s">
        <v>72</v>
      </c>
      <c r="IFN1" s="8" t="s">
        <v>67</v>
      </c>
      <c r="IFO1" s="8" t="s">
        <v>72</v>
      </c>
      <c r="IFP1" s="8" t="s">
        <v>67</v>
      </c>
      <c r="IFQ1" s="8" t="s">
        <v>72</v>
      </c>
      <c r="IFR1" s="8" t="s">
        <v>67</v>
      </c>
      <c r="IFS1" s="8" t="s">
        <v>72</v>
      </c>
      <c r="IFT1" s="8" t="s">
        <v>67</v>
      </c>
      <c r="IFU1" s="8" t="s">
        <v>72</v>
      </c>
      <c r="IFV1" s="8" t="s">
        <v>67</v>
      </c>
      <c r="IFW1" s="8" t="s">
        <v>72</v>
      </c>
      <c r="IFX1" s="8" t="s">
        <v>67</v>
      </c>
      <c r="IFY1" s="8" t="s">
        <v>72</v>
      </c>
      <c r="IFZ1" s="8" t="s">
        <v>67</v>
      </c>
      <c r="IGA1" s="8" t="s">
        <v>72</v>
      </c>
      <c r="IGB1" s="8" t="s">
        <v>67</v>
      </c>
      <c r="IGC1" s="8" t="s">
        <v>72</v>
      </c>
      <c r="IGD1" s="8" t="s">
        <v>67</v>
      </c>
      <c r="IGE1" s="8" t="s">
        <v>72</v>
      </c>
      <c r="IGF1" s="8" t="s">
        <v>67</v>
      </c>
      <c r="IGG1" s="8" t="s">
        <v>72</v>
      </c>
      <c r="IGH1" s="8" t="s">
        <v>67</v>
      </c>
      <c r="IGI1" s="8" t="s">
        <v>72</v>
      </c>
      <c r="IGJ1" s="8" t="s">
        <v>67</v>
      </c>
      <c r="IGK1" s="8" t="s">
        <v>72</v>
      </c>
      <c r="IGL1" s="8" t="s">
        <v>67</v>
      </c>
      <c r="IGM1" s="8" t="s">
        <v>72</v>
      </c>
      <c r="IGN1" s="8" t="s">
        <v>67</v>
      </c>
      <c r="IGO1" s="8" t="s">
        <v>72</v>
      </c>
      <c r="IGP1" s="8" t="s">
        <v>67</v>
      </c>
      <c r="IGQ1" s="8" t="s">
        <v>72</v>
      </c>
      <c r="IGR1" s="8" t="s">
        <v>67</v>
      </c>
      <c r="IGS1" s="8" t="s">
        <v>72</v>
      </c>
      <c r="IGT1" s="8" t="s">
        <v>67</v>
      </c>
      <c r="IGU1" s="8" t="s">
        <v>72</v>
      </c>
      <c r="IGV1" s="8" t="s">
        <v>67</v>
      </c>
      <c r="IGW1" s="8" t="s">
        <v>72</v>
      </c>
      <c r="IGX1" s="8" t="s">
        <v>67</v>
      </c>
      <c r="IGY1" s="8" t="s">
        <v>72</v>
      </c>
      <c r="IGZ1" s="8" t="s">
        <v>67</v>
      </c>
      <c r="IHA1" s="8" t="s">
        <v>72</v>
      </c>
      <c r="IHB1" s="8" t="s">
        <v>67</v>
      </c>
      <c r="IHC1" s="8" t="s">
        <v>72</v>
      </c>
      <c r="IHD1" s="8" t="s">
        <v>67</v>
      </c>
      <c r="IHE1" s="8" t="s">
        <v>72</v>
      </c>
      <c r="IHF1" s="8" t="s">
        <v>67</v>
      </c>
      <c r="IHG1" s="8" t="s">
        <v>72</v>
      </c>
      <c r="IHH1" s="8" t="s">
        <v>67</v>
      </c>
      <c r="IHI1" s="8" t="s">
        <v>72</v>
      </c>
      <c r="IHJ1" s="8" t="s">
        <v>67</v>
      </c>
      <c r="IHK1" s="8" t="s">
        <v>72</v>
      </c>
      <c r="IHL1" s="8" t="s">
        <v>67</v>
      </c>
      <c r="IHM1" s="8" t="s">
        <v>72</v>
      </c>
      <c r="IHN1" s="8" t="s">
        <v>67</v>
      </c>
      <c r="IHO1" s="8" t="s">
        <v>72</v>
      </c>
      <c r="IHP1" s="8" t="s">
        <v>67</v>
      </c>
      <c r="IHQ1" s="8" t="s">
        <v>72</v>
      </c>
      <c r="IHR1" s="8" t="s">
        <v>67</v>
      </c>
      <c r="IHS1" s="8" t="s">
        <v>72</v>
      </c>
      <c r="IHT1" s="8" t="s">
        <v>67</v>
      </c>
      <c r="IHU1" s="8" t="s">
        <v>72</v>
      </c>
      <c r="IHV1" s="8" t="s">
        <v>67</v>
      </c>
      <c r="IHW1" s="8" t="s">
        <v>72</v>
      </c>
      <c r="IHX1" s="8" t="s">
        <v>67</v>
      </c>
      <c r="IHY1" s="8" t="s">
        <v>72</v>
      </c>
      <c r="IHZ1" s="8" t="s">
        <v>67</v>
      </c>
      <c r="IIA1" s="8" t="s">
        <v>72</v>
      </c>
      <c r="IIB1" s="8" t="s">
        <v>67</v>
      </c>
      <c r="IIC1" s="8" t="s">
        <v>72</v>
      </c>
      <c r="IID1" s="8" t="s">
        <v>67</v>
      </c>
      <c r="IIE1" s="8" t="s">
        <v>72</v>
      </c>
      <c r="IIF1" s="8" t="s">
        <v>67</v>
      </c>
      <c r="IIG1" s="8" t="s">
        <v>72</v>
      </c>
      <c r="IIH1" s="8" t="s">
        <v>67</v>
      </c>
      <c r="III1" s="8" t="s">
        <v>72</v>
      </c>
      <c r="IIJ1" s="8" t="s">
        <v>67</v>
      </c>
      <c r="IIK1" s="8" t="s">
        <v>72</v>
      </c>
      <c r="IIL1" s="8" t="s">
        <v>67</v>
      </c>
      <c r="IIM1" s="8" t="s">
        <v>72</v>
      </c>
      <c r="IIN1" s="8" t="s">
        <v>67</v>
      </c>
      <c r="IIO1" s="8" t="s">
        <v>72</v>
      </c>
      <c r="IIP1" s="8" t="s">
        <v>67</v>
      </c>
      <c r="IIQ1" s="8" t="s">
        <v>72</v>
      </c>
      <c r="IIR1" s="8" t="s">
        <v>67</v>
      </c>
      <c r="IIS1" s="8" t="s">
        <v>72</v>
      </c>
      <c r="IIT1" s="8" t="s">
        <v>67</v>
      </c>
      <c r="IIU1" s="8" t="s">
        <v>72</v>
      </c>
      <c r="IIV1" s="8" t="s">
        <v>67</v>
      </c>
      <c r="IIW1" s="8" t="s">
        <v>72</v>
      </c>
      <c r="IIX1" s="8" t="s">
        <v>67</v>
      </c>
      <c r="IIY1" s="8" t="s">
        <v>72</v>
      </c>
      <c r="IIZ1" s="8" t="s">
        <v>67</v>
      </c>
      <c r="IJA1" s="8" t="s">
        <v>72</v>
      </c>
      <c r="IJB1" s="8" t="s">
        <v>67</v>
      </c>
      <c r="IJC1" s="8" t="s">
        <v>72</v>
      </c>
      <c r="IJD1" s="8" t="s">
        <v>67</v>
      </c>
      <c r="IJE1" s="8" t="s">
        <v>72</v>
      </c>
      <c r="IJF1" s="8" t="s">
        <v>67</v>
      </c>
      <c r="IJG1" s="8" t="s">
        <v>72</v>
      </c>
      <c r="IJH1" s="8" t="s">
        <v>67</v>
      </c>
      <c r="IJI1" s="8" t="s">
        <v>72</v>
      </c>
      <c r="IJJ1" s="8" t="s">
        <v>67</v>
      </c>
      <c r="IJK1" s="8" t="s">
        <v>72</v>
      </c>
      <c r="IJL1" s="8" t="s">
        <v>67</v>
      </c>
      <c r="IJM1" s="8" t="s">
        <v>72</v>
      </c>
      <c r="IJN1" s="8" t="s">
        <v>67</v>
      </c>
      <c r="IJO1" s="8" t="s">
        <v>72</v>
      </c>
      <c r="IJP1" s="8" t="s">
        <v>67</v>
      </c>
      <c r="IJQ1" s="8" t="s">
        <v>72</v>
      </c>
      <c r="IJR1" s="8" t="s">
        <v>67</v>
      </c>
      <c r="IJS1" s="8" t="s">
        <v>72</v>
      </c>
      <c r="IJT1" s="8" t="s">
        <v>67</v>
      </c>
      <c r="IJU1" s="8" t="s">
        <v>72</v>
      </c>
      <c r="IJV1" s="8" t="s">
        <v>67</v>
      </c>
      <c r="IJW1" s="8" t="s">
        <v>72</v>
      </c>
      <c r="IJX1" s="8" t="s">
        <v>67</v>
      </c>
      <c r="IJY1" s="8" t="s">
        <v>72</v>
      </c>
      <c r="IJZ1" s="8" t="s">
        <v>67</v>
      </c>
      <c r="IKA1" s="8" t="s">
        <v>72</v>
      </c>
      <c r="IKB1" s="8" t="s">
        <v>67</v>
      </c>
      <c r="IKC1" s="8" t="s">
        <v>72</v>
      </c>
      <c r="IKD1" s="8" t="s">
        <v>67</v>
      </c>
      <c r="IKE1" s="8" t="s">
        <v>72</v>
      </c>
      <c r="IKF1" s="8" t="s">
        <v>67</v>
      </c>
      <c r="IKG1" s="8" t="s">
        <v>72</v>
      </c>
      <c r="IKH1" s="8" t="s">
        <v>67</v>
      </c>
      <c r="IKI1" s="8" t="s">
        <v>72</v>
      </c>
      <c r="IKJ1" s="8" t="s">
        <v>67</v>
      </c>
      <c r="IKK1" s="8" t="s">
        <v>72</v>
      </c>
      <c r="IKL1" s="8" t="s">
        <v>67</v>
      </c>
      <c r="IKM1" s="8" t="s">
        <v>72</v>
      </c>
      <c r="IKN1" s="8" t="s">
        <v>67</v>
      </c>
      <c r="IKO1" s="8" t="s">
        <v>72</v>
      </c>
      <c r="IKP1" s="8" t="s">
        <v>67</v>
      </c>
      <c r="IKQ1" s="8" t="s">
        <v>72</v>
      </c>
      <c r="IKR1" s="8" t="s">
        <v>67</v>
      </c>
      <c r="IKS1" s="8" t="s">
        <v>72</v>
      </c>
      <c r="IKT1" s="8" t="s">
        <v>67</v>
      </c>
      <c r="IKU1" s="8" t="s">
        <v>72</v>
      </c>
      <c r="IKV1" s="8" t="s">
        <v>67</v>
      </c>
      <c r="IKW1" s="8" t="s">
        <v>72</v>
      </c>
      <c r="IKX1" s="8" t="s">
        <v>67</v>
      </c>
      <c r="IKY1" s="8" t="s">
        <v>72</v>
      </c>
      <c r="IKZ1" s="8" t="s">
        <v>67</v>
      </c>
      <c r="ILA1" s="8" t="s">
        <v>72</v>
      </c>
      <c r="ILB1" s="8" t="s">
        <v>67</v>
      </c>
      <c r="ILC1" s="8" t="s">
        <v>72</v>
      </c>
      <c r="ILD1" s="8" t="s">
        <v>67</v>
      </c>
      <c r="ILE1" s="8" t="s">
        <v>72</v>
      </c>
      <c r="ILF1" s="8" t="s">
        <v>67</v>
      </c>
      <c r="ILG1" s="8" t="s">
        <v>72</v>
      </c>
      <c r="ILH1" s="8" t="s">
        <v>67</v>
      </c>
      <c r="ILI1" s="8" t="s">
        <v>72</v>
      </c>
      <c r="ILJ1" s="8" t="s">
        <v>67</v>
      </c>
      <c r="ILK1" s="8" t="s">
        <v>72</v>
      </c>
      <c r="ILL1" s="8" t="s">
        <v>67</v>
      </c>
      <c r="ILM1" s="8" t="s">
        <v>72</v>
      </c>
      <c r="ILN1" s="8" t="s">
        <v>67</v>
      </c>
      <c r="ILO1" s="8" t="s">
        <v>72</v>
      </c>
      <c r="ILP1" s="8" t="s">
        <v>67</v>
      </c>
      <c r="ILQ1" s="8" t="s">
        <v>72</v>
      </c>
      <c r="ILR1" s="8" t="s">
        <v>67</v>
      </c>
      <c r="ILS1" s="8" t="s">
        <v>72</v>
      </c>
      <c r="ILT1" s="8" t="s">
        <v>67</v>
      </c>
      <c r="ILU1" s="8" t="s">
        <v>72</v>
      </c>
      <c r="ILV1" s="8" t="s">
        <v>67</v>
      </c>
      <c r="ILW1" s="8" t="s">
        <v>72</v>
      </c>
      <c r="ILX1" s="8" t="s">
        <v>67</v>
      </c>
      <c r="ILY1" s="8" t="s">
        <v>72</v>
      </c>
      <c r="ILZ1" s="8" t="s">
        <v>67</v>
      </c>
      <c r="IMA1" s="8" t="s">
        <v>72</v>
      </c>
      <c r="IMB1" s="8" t="s">
        <v>67</v>
      </c>
      <c r="IMC1" s="8" t="s">
        <v>72</v>
      </c>
      <c r="IMD1" s="8" t="s">
        <v>67</v>
      </c>
      <c r="IME1" s="8" t="s">
        <v>72</v>
      </c>
      <c r="IMF1" s="8" t="s">
        <v>67</v>
      </c>
      <c r="IMG1" s="8" t="s">
        <v>72</v>
      </c>
      <c r="IMH1" s="8" t="s">
        <v>67</v>
      </c>
      <c r="IMI1" s="8" t="s">
        <v>72</v>
      </c>
      <c r="IMJ1" s="8" t="s">
        <v>67</v>
      </c>
      <c r="IMK1" s="8" t="s">
        <v>72</v>
      </c>
      <c r="IML1" s="8" t="s">
        <v>67</v>
      </c>
      <c r="IMM1" s="8" t="s">
        <v>72</v>
      </c>
      <c r="IMN1" s="8" t="s">
        <v>67</v>
      </c>
      <c r="IMO1" s="8" t="s">
        <v>72</v>
      </c>
      <c r="IMP1" s="8" t="s">
        <v>67</v>
      </c>
      <c r="IMQ1" s="8" t="s">
        <v>72</v>
      </c>
      <c r="IMR1" s="8" t="s">
        <v>67</v>
      </c>
      <c r="IMS1" s="8" t="s">
        <v>72</v>
      </c>
      <c r="IMT1" s="8" t="s">
        <v>67</v>
      </c>
      <c r="IMU1" s="8" t="s">
        <v>72</v>
      </c>
      <c r="IMV1" s="8" t="s">
        <v>67</v>
      </c>
      <c r="IMW1" s="8" t="s">
        <v>72</v>
      </c>
      <c r="IMX1" s="8" t="s">
        <v>67</v>
      </c>
      <c r="IMY1" s="8" t="s">
        <v>72</v>
      </c>
      <c r="IMZ1" s="8" t="s">
        <v>67</v>
      </c>
      <c r="INA1" s="8" t="s">
        <v>72</v>
      </c>
      <c r="INB1" s="8" t="s">
        <v>67</v>
      </c>
      <c r="INC1" s="8" t="s">
        <v>72</v>
      </c>
      <c r="IND1" s="8" t="s">
        <v>67</v>
      </c>
      <c r="INE1" s="8" t="s">
        <v>72</v>
      </c>
      <c r="INF1" s="8" t="s">
        <v>67</v>
      </c>
      <c r="ING1" s="8" t="s">
        <v>72</v>
      </c>
      <c r="INH1" s="8" t="s">
        <v>67</v>
      </c>
      <c r="INI1" s="8" t="s">
        <v>72</v>
      </c>
      <c r="INJ1" s="8" t="s">
        <v>67</v>
      </c>
      <c r="INK1" s="8" t="s">
        <v>72</v>
      </c>
      <c r="INL1" s="8" t="s">
        <v>67</v>
      </c>
      <c r="INM1" s="8" t="s">
        <v>72</v>
      </c>
      <c r="INN1" s="8" t="s">
        <v>67</v>
      </c>
      <c r="INO1" s="8" t="s">
        <v>72</v>
      </c>
      <c r="INP1" s="8" t="s">
        <v>67</v>
      </c>
      <c r="INQ1" s="8" t="s">
        <v>72</v>
      </c>
      <c r="INR1" s="8" t="s">
        <v>67</v>
      </c>
      <c r="INS1" s="8" t="s">
        <v>72</v>
      </c>
      <c r="INT1" s="8" t="s">
        <v>67</v>
      </c>
      <c r="INU1" s="8" t="s">
        <v>72</v>
      </c>
      <c r="INV1" s="8" t="s">
        <v>67</v>
      </c>
      <c r="INW1" s="8" t="s">
        <v>72</v>
      </c>
      <c r="INX1" s="8" t="s">
        <v>67</v>
      </c>
      <c r="INY1" s="8" t="s">
        <v>72</v>
      </c>
      <c r="INZ1" s="8" t="s">
        <v>67</v>
      </c>
      <c r="IOA1" s="8" t="s">
        <v>72</v>
      </c>
      <c r="IOB1" s="8" t="s">
        <v>67</v>
      </c>
      <c r="IOC1" s="8" t="s">
        <v>72</v>
      </c>
      <c r="IOD1" s="8" t="s">
        <v>67</v>
      </c>
      <c r="IOE1" s="8" t="s">
        <v>72</v>
      </c>
      <c r="IOF1" s="8" t="s">
        <v>67</v>
      </c>
      <c r="IOG1" s="8" t="s">
        <v>72</v>
      </c>
      <c r="IOH1" s="8" t="s">
        <v>67</v>
      </c>
      <c r="IOI1" s="8" t="s">
        <v>72</v>
      </c>
      <c r="IOJ1" s="8" t="s">
        <v>67</v>
      </c>
      <c r="IOK1" s="8" t="s">
        <v>72</v>
      </c>
      <c r="IOL1" s="8" t="s">
        <v>67</v>
      </c>
      <c r="IOM1" s="8" t="s">
        <v>72</v>
      </c>
      <c r="ION1" s="8" t="s">
        <v>67</v>
      </c>
      <c r="IOO1" s="8" t="s">
        <v>72</v>
      </c>
      <c r="IOP1" s="8" t="s">
        <v>67</v>
      </c>
      <c r="IOQ1" s="8" t="s">
        <v>72</v>
      </c>
      <c r="IOR1" s="8" t="s">
        <v>67</v>
      </c>
      <c r="IOS1" s="8" t="s">
        <v>72</v>
      </c>
      <c r="IOT1" s="8" t="s">
        <v>67</v>
      </c>
      <c r="IOU1" s="8" t="s">
        <v>72</v>
      </c>
      <c r="IOV1" s="8" t="s">
        <v>67</v>
      </c>
      <c r="IOW1" s="8" t="s">
        <v>72</v>
      </c>
      <c r="IOX1" s="8" t="s">
        <v>67</v>
      </c>
      <c r="IOY1" s="8" t="s">
        <v>72</v>
      </c>
      <c r="IOZ1" s="8" t="s">
        <v>67</v>
      </c>
      <c r="IPA1" s="8" t="s">
        <v>72</v>
      </c>
      <c r="IPB1" s="8" t="s">
        <v>67</v>
      </c>
      <c r="IPC1" s="8" t="s">
        <v>72</v>
      </c>
      <c r="IPD1" s="8" t="s">
        <v>67</v>
      </c>
      <c r="IPE1" s="8" t="s">
        <v>72</v>
      </c>
      <c r="IPF1" s="8" t="s">
        <v>67</v>
      </c>
      <c r="IPG1" s="8" t="s">
        <v>72</v>
      </c>
      <c r="IPH1" s="8" t="s">
        <v>67</v>
      </c>
      <c r="IPI1" s="8" t="s">
        <v>72</v>
      </c>
      <c r="IPJ1" s="8" t="s">
        <v>67</v>
      </c>
      <c r="IPK1" s="8" t="s">
        <v>72</v>
      </c>
      <c r="IPL1" s="8" t="s">
        <v>67</v>
      </c>
      <c r="IPM1" s="8" t="s">
        <v>72</v>
      </c>
      <c r="IPN1" s="8" t="s">
        <v>67</v>
      </c>
      <c r="IPO1" s="8" t="s">
        <v>72</v>
      </c>
      <c r="IPP1" s="8" t="s">
        <v>67</v>
      </c>
      <c r="IPQ1" s="8" t="s">
        <v>72</v>
      </c>
      <c r="IPR1" s="8" t="s">
        <v>67</v>
      </c>
      <c r="IPS1" s="8" t="s">
        <v>72</v>
      </c>
      <c r="IPT1" s="8" t="s">
        <v>67</v>
      </c>
      <c r="IPU1" s="8" t="s">
        <v>72</v>
      </c>
      <c r="IPV1" s="8" t="s">
        <v>67</v>
      </c>
      <c r="IPW1" s="8" t="s">
        <v>72</v>
      </c>
      <c r="IPX1" s="8" t="s">
        <v>67</v>
      </c>
      <c r="IPY1" s="8" t="s">
        <v>72</v>
      </c>
      <c r="IPZ1" s="8" t="s">
        <v>67</v>
      </c>
      <c r="IQA1" s="8" t="s">
        <v>72</v>
      </c>
      <c r="IQB1" s="8" t="s">
        <v>67</v>
      </c>
      <c r="IQC1" s="8" t="s">
        <v>72</v>
      </c>
      <c r="IQD1" s="8" t="s">
        <v>67</v>
      </c>
      <c r="IQE1" s="8" t="s">
        <v>72</v>
      </c>
      <c r="IQF1" s="8" t="s">
        <v>67</v>
      </c>
      <c r="IQG1" s="8" t="s">
        <v>72</v>
      </c>
      <c r="IQH1" s="8" t="s">
        <v>67</v>
      </c>
      <c r="IQI1" s="8" t="s">
        <v>72</v>
      </c>
      <c r="IQJ1" s="8" t="s">
        <v>67</v>
      </c>
      <c r="IQK1" s="8" t="s">
        <v>72</v>
      </c>
      <c r="IQL1" s="8" t="s">
        <v>67</v>
      </c>
      <c r="IQM1" s="8" t="s">
        <v>72</v>
      </c>
      <c r="IQN1" s="8" t="s">
        <v>67</v>
      </c>
      <c r="IQO1" s="8" t="s">
        <v>72</v>
      </c>
      <c r="IQP1" s="8" t="s">
        <v>67</v>
      </c>
      <c r="IQQ1" s="8" t="s">
        <v>72</v>
      </c>
      <c r="IQR1" s="8" t="s">
        <v>67</v>
      </c>
      <c r="IQS1" s="8" t="s">
        <v>72</v>
      </c>
      <c r="IQT1" s="8" t="s">
        <v>67</v>
      </c>
      <c r="IQU1" s="8" t="s">
        <v>72</v>
      </c>
      <c r="IQV1" s="8" t="s">
        <v>67</v>
      </c>
      <c r="IQW1" s="8" t="s">
        <v>72</v>
      </c>
      <c r="IQX1" s="8" t="s">
        <v>67</v>
      </c>
      <c r="IQY1" s="8" t="s">
        <v>72</v>
      </c>
      <c r="IQZ1" s="8" t="s">
        <v>67</v>
      </c>
      <c r="IRA1" s="8" t="s">
        <v>72</v>
      </c>
      <c r="IRB1" s="8" t="s">
        <v>67</v>
      </c>
      <c r="IRC1" s="8" t="s">
        <v>72</v>
      </c>
      <c r="IRD1" s="8" t="s">
        <v>67</v>
      </c>
      <c r="IRE1" s="8" t="s">
        <v>72</v>
      </c>
      <c r="IRF1" s="8" t="s">
        <v>67</v>
      </c>
      <c r="IRG1" s="8" t="s">
        <v>72</v>
      </c>
      <c r="IRH1" s="8" t="s">
        <v>67</v>
      </c>
      <c r="IRI1" s="8" t="s">
        <v>72</v>
      </c>
      <c r="IRJ1" s="8" t="s">
        <v>67</v>
      </c>
      <c r="IRK1" s="8" t="s">
        <v>72</v>
      </c>
      <c r="IRL1" s="8" t="s">
        <v>67</v>
      </c>
      <c r="IRM1" s="8" t="s">
        <v>72</v>
      </c>
      <c r="IRN1" s="8" t="s">
        <v>67</v>
      </c>
      <c r="IRO1" s="8" t="s">
        <v>72</v>
      </c>
      <c r="IRP1" s="8" t="s">
        <v>67</v>
      </c>
      <c r="IRQ1" s="8" t="s">
        <v>72</v>
      </c>
      <c r="IRR1" s="8" t="s">
        <v>67</v>
      </c>
      <c r="IRS1" s="8" t="s">
        <v>72</v>
      </c>
      <c r="IRT1" s="8" t="s">
        <v>67</v>
      </c>
      <c r="IRU1" s="8" t="s">
        <v>72</v>
      </c>
      <c r="IRV1" s="8" t="s">
        <v>67</v>
      </c>
      <c r="IRW1" s="8" t="s">
        <v>72</v>
      </c>
      <c r="IRX1" s="8" t="s">
        <v>67</v>
      </c>
      <c r="IRY1" s="8" t="s">
        <v>72</v>
      </c>
      <c r="IRZ1" s="8" t="s">
        <v>67</v>
      </c>
      <c r="ISA1" s="8" t="s">
        <v>72</v>
      </c>
      <c r="ISB1" s="8" t="s">
        <v>67</v>
      </c>
      <c r="ISC1" s="8" t="s">
        <v>72</v>
      </c>
      <c r="ISD1" s="8" t="s">
        <v>67</v>
      </c>
      <c r="ISE1" s="8" t="s">
        <v>72</v>
      </c>
      <c r="ISF1" s="8" t="s">
        <v>67</v>
      </c>
      <c r="ISG1" s="8" t="s">
        <v>72</v>
      </c>
      <c r="ISH1" s="8" t="s">
        <v>67</v>
      </c>
      <c r="ISI1" s="8" t="s">
        <v>72</v>
      </c>
      <c r="ISJ1" s="8" t="s">
        <v>67</v>
      </c>
      <c r="ISK1" s="8" t="s">
        <v>72</v>
      </c>
      <c r="ISL1" s="8" t="s">
        <v>67</v>
      </c>
      <c r="ISM1" s="8" t="s">
        <v>72</v>
      </c>
      <c r="ISN1" s="8" t="s">
        <v>67</v>
      </c>
      <c r="ISO1" s="8" t="s">
        <v>72</v>
      </c>
      <c r="ISP1" s="8" t="s">
        <v>67</v>
      </c>
      <c r="ISQ1" s="8" t="s">
        <v>72</v>
      </c>
      <c r="ISR1" s="8" t="s">
        <v>67</v>
      </c>
      <c r="ISS1" s="8" t="s">
        <v>72</v>
      </c>
      <c r="IST1" s="8" t="s">
        <v>67</v>
      </c>
      <c r="ISU1" s="8" t="s">
        <v>72</v>
      </c>
      <c r="ISV1" s="8" t="s">
        <v>67</v>
      </c>
      <c r="ISW1" s="8" t="s">
        <v>72</v>
      </c>
      <c r="ISX1" s="8" t="s">
        <v>67</v>
      </c>
      <c r="ISY1" s="8" t="s">
        <v>72</v>
      </c>
      <c r="ISZ1" s="8" t="s">
        <v>67</v>
      </c>
      <c r="ITA1" s="8" t="s">
        <v>72</v>
      </c>
      <c r="ITB1" s="8" t="s">
        <v>67</v>
      </c>
      <c r="ITC1" s="8" t="s">
        <v>72</v>
      </c>
      <c r="ITD1" s="8" t="s">
        <v>67</v>
      </c>
      <c r="ITE1" s="8" t="s">
        <v>72</v>
      </c>
      <c r="ITF1" s="8" t="s">
        <v>67</v>
      </c>
      <c r="ITG1" s="8" t="s">
        <v>72</v>
      </c>
      <c r="ITH1" s="8" t="s">
        <v>67</v>
      </c>
      <c r="ITI1" s="8" t="s">
        <v>72</v>
      </c>
      <c r="ITJ1" s="8" t="s">
        <v>67</v>
      </c>
      <c r="ITK1" s="8" t="s">
        <v>72</v>
      </c>
      <c r="ITL1" s="8" t="s">
        <v>67</v>
      </c>
      <c r="ITM1" s="8" t="s">
        <v>72</v>
      </c>
      <c r="ITN1" s="8" t="s">
        <v>67</v>
      </c>
      <c r="ITO1" s="8" t="s">
        <v>72</v>
      </c>
      <c r="ITP1" s="8" t="s">
        <v>67</v>
      </c>
      <c r="ITQ1" s="8" t="s">
        <v>72</v>
      </c>
      <c r="ITR1" s="8" t="s">
        <v>67</v>
      </c>
      <c r="ITS1" s="8" t="s">
        <v>72</v>
      </c>
      <c r="ITT1" s="8" t="s">
        <v>67</v>
      </c>
      <c r="ITU1" s="8" t="s">
        <v>72</v>
      </c>
      <c r="ITV1" s="8" t="s">
        <v>67</v>
      </c>
      <c r="ITW1" s="8" t="s">
        <v>72</v>
      </c>
      <c r="ITX1" s="8" t="s">
        <v>67</v>
      </c>
      <c r="ITY1" s="8" t="s">
        <v>72</v>
      </c>
      <c r="ITZ1" s="8" t="s">
        <v>67</v>
      </c>
      <c r="IUA1" s="8" t="s">
        <v>72</v>
      </c>
      <c r="IUB1" s="8" t="s">
        <v>67</v>
      </c>
      <c r="IUC1" s="8" t="s">
        <v>72</v>
      </c>
      <c r="IUD1" s="8" t="s">
        <v>67</v>
      </c>
      <c r="IUE1" s="8" t="s">
        <v>72</v>
      </c>
      <c r="IUF1" s="8" t="s">
        <v>67</v>
      </c>
      <c r="IUG1" s="8" t="s">
        <v>72</v>
      </c>
      <c r="IUH1" s="8" t="s">
        <v>67</v>
      </c>
      <c r="IUI1" s="8" t="s">
        <v>72</v>
      </c>
      <c r="IUJ1" s="8" t="s">
        <v>67</v>
      </c>
      <c r="IUK1" s="8" t="s">
        <v>72</v>
      </c>
      <c r="IUL1" s="8" t="s">
        <v>67</v>
      </c>
      <c r="IUM1" s="8" t="s">
        <v>72</v>
      </c>
      <c r="IUN1" s="8" t="s">
        <v>67</v>
      </c>
      <c r="IUO1" s="8" t="s">
        <v>72</v>
      </c>
      <c r="IUP1" s="8" t="s">
        <v>67</v>
      </c>
      <c r="IUQ1" s="8" t="s">
        <v>72</v>
      </c>
      <c r="IUR1" s="8" t="s">
        <v>67</v>
      </c>
      <c r="IUS1" s="8" t="s">
        <v>72</v>
      </c>
      <c r="IUT1" s="8" t="s">
        <v>67</v>
      </c>
      <c r="IUU1" s="8" t="s">
        <v>72</v>
      </c>
      <c r="IUV1" s="8" t="s">
        <v>67</v>
      </c>
      <c r="IUW1" s="8" t="s">
        <v>72</v>
      </c>
      <c r="IUX1" s="8" t="s">
        <v>67</v>
      </c>
      <c r="IUY1" s="8" t="s">
        <v>72</v>
      </c>
      <c r="IUZ1" s="8" t="s">
        <v>67</v>
      </c>
      <c r="IVA1" s="8" t="s">
        <v>72</v>
      </c>
      <c r="IVB1" s="8" t="s">
        <v>67</v>
      </c>
      <c r="IVC1" s="8" t="s">
        <v>72</v>
      </c>
      <c r="IVD1" s="8" t="s">
        <v>67</v>
      </c>
      <c r="IVE1" s="8" t="s">
        <v>72</v>
      </c>
      <c r="IVF1" s="8" t="s">
        <v>67</v>
      </c>
      <c r="IVG1" s="8" t="s">
        <v>72</v>
      </c>
      <c r="IVH1" s="8" t="s">
        <v>67</v>
      </c>
      <c r="IVI1" s="8" t="s">
        <v>72</v>
      </c>
      <c r="IVJ1" s="8" t="s">
        <v>67</v>
      </c>
      <c r="IVK1" s="8" t="s">
        <v>72</v>
      </c>
      <c r="IVL1" s="8" t="s">
        <v>67</v>
      </c>
      <c r="IVM1" s="8" t="s">
        <v>72</v>
      </c>
      <c r="IVN1" s="8" t="s">
        <v>67</v>
      </c>
      <c r="IVO1" s="8" t="s">
        <v>72</v>
      </c>
      <c r="IVP1" s="8" t="s">
        <v>67</v>
      </c>
      <c r="IVQ1" s="8" t="s">
        <v>72</v>
      </c>
      <c r="IVR1" s="8" t="s">
        <v>67</v>
      </c>
      <c r="IVS1" s="8" t="s">
        <v>72</v>
      </c>
      <c r="IVT1" s="8" t="s">
        <v>67</v>
      </c>
      <c r="IVU1" s="8" t="s">
        <v>72</v>
      </c>
      <c r="IVV1" s="8" t="s">
        <v>67</v>
      </c>
      <c r="IVW1" s="8" t="s">
        <v>72</v>
      </c>
      <c r="IVX1" s="8" t="s">
        <v>67</v>
      </c>
      <c r="IVY1" s="8" t="s">
        <v>72</v>
      </c>
      <c r="IVZ1" s="8" t="s">
        <v>67</v>
      </c>
      <c r="IWA1" s="8" t="s">
        <v>72</v>
      </c>
      <c r="IWB1" s="8" t="s">
        <v>67</v>
      </c>
      <c r="IWC1" s="8" t="s">
        <v>72</v>
      </c>
      <c r="IWD1" s="8" t="s">
        <v>67</v>
      </c>
      <c r="IWE1" s="8" t="s">
        <v>72</v>
      </c>
      <c r="IWF1" s="8" t="s">
        <v>67</v>
      </c>
      <c r="IWG1" s="8" t="s">
        <v>72</v>
      </c>
      <c r="IWH1" s="8" t="s">
        <v>67</v>
      </c>
      <c r="IWI1" s="8" t="s">
        <v>72</v>
      </c>
      <c r="IWJ1" s="8" t="s">
        <v>67</v>
      </c>
      <c r="IWK1" s="8" t="s">
        <v>72</v>
      </c>
      <c r="IWL1" s="8" t="s">
        <v>67</v>
      </c>
      <c r="IWM1" s="8" t="s">
        <v>72</v>
      </c>
      <c r="IWN1" s="8" t="s">
        <v>67</v>
      </c>
      <c r="IWO1" s="8" t="s">
        <v>72</v>
      </c>
      <c r="IWP1" s="8" t="s">
        <v>67</v>
      </c>
      <c r="IWQ1" s="8" t="s">
        <v>72</v>
      </c>
      <c r="IWR1" s="8" t="s">
        <v>67</v>
      </c>
      <c r="IWS1" s="8" t="s">
        <v>72</v>
      </c>
      <c r="IWT1" s="8" t="s">
        <v>67</v>
      </c>
      <c r="IWU1" s="8" t="s">
        <v>72</v>
      </c>
      <c r="IWV1" s="8" t="s">
        <v>67</v>
      </c>
      <c r="IWW1" s="8" t="s">
        <v>72</v>
      </c>
      <c r="IWX1" s="8" t="s">
        <v>67</v>
      </c>
      <c r="IWY1" s="8" t="s">
        <v>72</v>
      </c>
      <c r="IWZ1" s="8" t="s">
        <v>67</v>
      </c>
      <c r="IXA1" s="8" t="s">
        <v>72</v>
      </c>
      <c r="IXB1" s="8" t="s">
        <v>67</v>
      </c>
      <c r="IXC1" s="8" t="s">
        <v>72</v>
      </c>
      <c r="IXD1" s="8" t="s">
        <v>67</v>
      </c>
      <c r="IXE1" s="8" t="s">
        <v>72</v>
      </c>
      <c r="IXF1" s="8" t="s">
        <v>67</v>
      </c>
      <c r="IXG1" s="8" t="s">
        <v>72</v>
      </c>
      <c r="IXH1" s="8" t="s">
        <v>67</v>
      </c>
      <c r="IXI1" s="8" t="s">
        <v>72</v>
      </c>
      <c r="IXJ1" s="8" t="s">
        <v>67</v>
      </c>
      <c r="IXK1" s="8" t="s">
        <v>72</v>
      </c>
      <c r="IXL1" s="8" t="s">
        <v>67</v>
      </c>
      <c r="IXM1" s="8" t="s">
        <v>72</v>
      </c>
      <c r="IXN1" s="8" t="s">
        <v>67</v>
      </c>
      <c r="IXO1" s="8" t="s">
        <v>72</v>
      </c>
      <c r="IXP1" s="8" t="s">
        <v>67</v>
      </c>
      <c r="IXQ1" s="8" t="s">
        <v>72</v>
      </c>
      <c r="IXR1" s="8" t="s">
        <v>67</v>
      </c>
      <c r="IXS1" s="8" t="s">
        <v>72</v>
      </c>
      <c r="IXT1" s="8" t="s">
        <v>67</v>
      </c>
      <c r="IXU1" s="8" t="s">
        <v>72</v>
      </c>
      <c r="IXV1" s="8" t="s">
        <v>67</v>
      </c>
      <c r="IXW1" s="8" t="s">
        <v>72</v>
      </c>
      <c r="IXX1" s="8" t="s">
        <v>67</v>
      </c>
      <c r="IXY1" s="8" t="s">
        <v>72</v>
      </c>
      <c r="IXZ1" s="8" t="s">
        <v>67</v>
      </c>
      <c r="IYA1" s="8" t="s">
        <v>72</v>
      </c>
      <c r="IYB1" s="8" t="s">
        <v>67</v>
      </c>
      <c r="IYC1" s="8" t="s">
        <v>72</v>
      </c>
      <c r="IYD1" s="8" t="s">
        <v>67</v>
      </c>
      <c r="IYE1" s="8" t="s">
        <v>72</v>
      </c>
      <c r="IYF1" s="8" t="s">
        <v>67</v>
      </c>
      <c r="IYG1" s="8" t="s">
        <v>72</v>
      </c>
      <c r="IYH1" s="8" t="s">
        <v>67</v>
      </c>
      <c r="IYI1" s="8" t="s">
        <v>72</v>
      </c>
      <c r="IYJ1" s="8" t="s">
        <v>67</v>
      </c>
      <c r="IYK1" s="8" t="s">
        <v>72</v>
      </c>
      <c r="IYL1" s="8" t="s">
        <v>67</v>
      </c>
      <c r="IYM1" s="8" t="s">
        <v>72</v>
      </c>
      <c r="IYN1" s="8" t="s">
        <v>67</v>
      </c>
      <c r="IYO1" s="8" t="s">
        <v>72</v>
      </c>
      <c r="IYP1" s="8" t="s">
        <v>67</v>
      </c>
      <c r="IYQ1" s="8" t="s">
        <v>72</v>
      </c>
      <c r="IYR1" s="8" t="s">
        <v>67</v>
      </c>
      <c r="IYS1" s="8" t="s">
        <v>72</v>
      </c>
      <c r="IYT1" s="8" t="s">
        <v>67</v>
      </c>
      <c r="IYU1" s="8" t="s">
        <v>72</v>
      </c>
      <c r="IYV1" s="8" t="s">
        <v>67</v>
      </c>
      <c r="IYW1" s="8" t="s">
        <v>72</v>
      </c>
      <c r="IYX1" s="8" t="s">
        <v>67</v>
      </c>
      <c r="IYY1" s="8" t="s">
        <v>72</v>
      </c>
      <c r="IYZ1" s="8" t="s">
        <v>67</v>
      </c>
      <c r="IZA1" s="8" t="s">
        <v>72</v>
      </c>
      <c r="IZB1" s="8" t="s">
        <v>67</v>
      </c>
      <c r="IZC1" s="8" t="s">
        <v>72</v>
      </c>
      <c r="IZD1" s="8" t="s">
        <v>67</v>
      </c>
      <c r="IZE1" s="8" t="s">
        <v>72</v>
      </c>
      <c r="IZF1" s="8" t="s">
        <v>67</v>
      </c>
      <c r="IZG1" s="8" t="s">
        <v>72</v>
      </c>
      <c r="IZH1" s="8" t="s">
        <v>67</v>
      </c>
      <c r="IZI1" s="8" t="s">
        <v>72</v>
      </c>
      <c r="IZJ1" s="8" t="s">
        <v>67</v>
      </c>
      <c r="IZK1" s="8" t="s">
        <v>72</v>
      </c>
      <c r="IZL1" s="8" t="s">
        <v>67</v>
      </c>
      <c r="IZM1" s="8" t="s">
        <v>72</v>
      </c>
      <c r="IZN1" s="8" t="s">
        <v>67</v>
      </c>
      <c r="IZO1" s="8" t="s">
        <v>72</v>
      </c>
      <c r="IZP1" s="8" t="s">
        <v>67</v>
      </c>
      <c r="IZQ1" s="8" t="s">
        <v>72</v>
      </c>
      <c r="IZR1" s="8" t="s">
        <v>67</v>
      </c>
      <c r="IZS1" s="8" t="s">
        <v>72</v>
      </c>
      <c r="IZT1" s="8" t="s">
        <v>67</v>
      </c>
      <c r="IZU1" s="8" t="s">
        <v>72</v>
      </c>
      <c r="IZV1" s="8" t="s">
        <v>67</v>
      </c>
      <c r="IZW1" s="8" t="s">
        <v>72</v>
      </c>
      <c r="IZX1" s="8" t="s">
        <v>67</v>
      </c>
      <c r="IZY1" s="8" t="s">
        <v>72</v>
      </c>
      <c r="IZZ1" s="8" t="s">
        <v>67</v>
      </c>
      <c r="JAA1" s="8" t="s">
        <v>72</v>
      </c>
      <c r="JAB1" s="8" t="s">
        <v>67</v>
      </c>
      <c r="JAC1" s="8" t="s">
        <v>72</v>
      </c>
      <c r="JAD1" s="8" t="s">
        <v>67</v>
      </c>
      <c r="JAE1" s="8" t="s">
        <v>72</v>
      </c>
      <c r="JAF1" s="8" t="s">
        <v>67</v>
      </c>
      <c r="JAG1" s="8" t="s">
        <v>72</v>
      </c>
      <c r="JAH1" s="8" t="s">
        <v>67</v>
      </c>
      <c r="JAI1" s="8" t="s">
        <v>72</v>
      </c>
      <c r="JAJ1" s="8" t="s">
        <v>67</v>
      </c>
      <c r="JAK1" s="8" t="s">
        <v>72</v>
      </c>
      <c r="JAL1" s="8" t="s">
        <v>67</v>
      </c>
      <c r="JAM1" s="8" t="s">
        <v>72</v>
      </c>
      <c r="JAN1" s="8" t="s">
        <v>67</v>
      </c>
      <c r="JAO1" s="8" t="s">
        <v>72</v>
      </c>
      <c r="JAP1" s="8" t="s">
        <v>67</v>
      </c>
      <c r="JAQ1" s="8" t="s">
        <v>72</v>
      </c>
      <c r="JAR1" s="8" t="s">
        <v>67</v>
      </c>
      <c r="JAS1" s="8" t="s">
        <v>72</v>
      </c>
      <c r="JAT1" s="8" t="s">
        <v>67</v>
      </c>
      <c r="JAU1" s="8" t="s">
        <v>72</v>
      </c>
      <c r="JAV1" s="8" t="s">
        <v>67</v>
      </c>
      <c r="JAW1" s="8" t="s">
        <v>72</v>
      </c>
      <c r="JAX1" s="8" t="s">
        <v>67</v>
      </c>
      <c r="JAY1" s="8" t="s">
        <v>72</v>
      </c>
      <c r="JAZ1" s="8" t="s">
        <v>67</v>
      </c>
      <c r="JBA1" s="8" t="s">
        <v>72</v>
      </c>
      <c r="JBB1" s="8" t="s">
        <v>67</v>
      </c>
      <c r="JBC1" s="8" t="s">
        <v>72</v>
      </c>
      <c r="JBD1" s="8" t="s">
        <v>67</v>
      </c>
      <c r="JBE1" s="8" t="s">
        <v>72</v>
      </c>
      <c r="JBF1" s="8" t="s">
        <v>67</v>
      </c>
      <c r="JBG1" s="8" t="s">
        <v>72</v>
      </c>
      <c r="JBH1" s="8" t="s">
        <v>67</v>
      </c>
      <c r="JBI1" s="8" t="s">
        <v>72</v>
      </c>
      <c r="JBJ1" s="8" t="s">
        <v>67</v>
      </c>
      <c r="JBK1" s="8" t="s">
        <v>72</v>
      </c>
      <c r="JBL1" s="8" t="s">
        <v>67</v>
      </c>
      <c r="JBM1" s="8" t="s">
        <v>72</v>
      </c>
      <c r="JBN1" s="8" t="s">
        <v>67</v>
      </c>
      <c r="JBO1" s="8" t="s">
        <v>72</v>
      </c>
      <c r="JBP1" s="8" t="s">
        <v>67</v>
      </c>
      <c r="JBQ1" s="8" t="s">
        <v>72</v>
      </c>
      <c r="JBR1" s="8" t="s">
        <v>67</v>
      </c>
      <c r="JBS1" s="8" t="s">
        <v>72</v>
      </c>
      <c r="JBT1" s="8" t="s">
        <v>67</v>
      </c>
      <c r="JBU1" s="8" t="s">
        <v>72</v>
      </c>
      <c r="JBV1" s="8" t="s">
        <v>67</v>
      </c>
      <c r="JBW1" s="8" t="s">
        <v>72</v>
      </c>
      <c r="JBX1" s="8" t="s">
        <v>67</v>
      </c>
      <c r="JBY1" s="8" t="s">
        <v>72</v>
      </c>
      <c r="JBZ1" s="8" t="s">
        <v>67</v>
      </c>
      <c r="JCA1" s="8" t="s">
        <v>72</v>
      </c>
      <c r="JCB1" s="8" t="s">
        <v>67</v>
      </c>
      <c r="JCC1" s="8" t="s">
        <v>72</v>
      </c>
      <c r="JCD1" s="8" t="s">
        <v>67</v>
      </c>
      <c r="JCE1" s="8" t="s">
        <v>72</v>
      </c>
      <c r="JCF1" s="8" t="s">
        <v>67</v>
      </c>
      <c r="JCG1" s="8" t="s">
        <v>72</v>
      </c>
      <c r="JCH1" s="8" t="s">
        <v>67</v>
      </c>
      <c r="JCI1" s="8" t="s">
        <v>72</v>
      </c>
      <c r="JCJ1" s="8" t="s">
        <v>67</v>
      </c>
      <c r="JCK1" s="8" t="s">
        <v>72</v>
      </c>
      <c r="JCL1" s="8" t="s">
        <v>67</v>
      </c>
      <c r="JCM1" s="8" t="s">
        <v>72</v>
      </c>
      <c r="JCN1" s="8" t="s">
        <v>67</v>
      </c>
      <c r="JCO1" s="8" t="s">
        <v>72</v>
      </c>
      <c r="JCP1" s="8" t="s">
        <v>67</v>
      </c>
      <c r="JCQ1" s="8" t="s">
        <v>72</v>
      </c>
      <c r="JCR1" s="8" t="s">
        <v>67</v>
      </c>
      <c r="JCS1" s="8" t="s">
        <v>72</v>
      </c>
      <c r="JCT1" s="8" t="s">
        <v>67</v>
      </c>
      <c r="JCU1" s="8" t="s">
        <v>72</v>
      </c>
      <c r="JCV1" s="8" t="s">
        <v>67</v>
      </c>
      <c r="JCW1" s="8" t="s">
        <v>72</v>
      </c>
      <c r="JCX1" s="8" t="s">
        <v>67</v>
      </c>
      <c r="JCY1" s="8" t="s">
        <v>72</v>
      </c>
      <c r="JCZ1" s="8" t="s">
        <v>67</v>
      </c>
      <c r="JDA1" s="8" t="s">
        <v>72</v>
      </c>
      <c r="JDB1" s="8" t="s">
        <v>67</v>
      </c>
      <c r="JDC1" s="8" t="s">
        <v>72</v>
      </c>
      <c r="JDD1" s="8" t="s">
        <v>67</v>
      </c>
      <c r="JDE1" s="8" t="s">
        <v>72</v>
      </c>
      <c r="JDF1" s="8" t="s">
        <v>67</v>
      </c>
      <c r="JDG1" s="8" t="s">
        <v>72</v>
      </c>
      <c r="JDH1" s="8" t="s">
        <v>67</v>
      </c>
      <c r="JDI1" s="8" t="s">
        <v>72</v>
      </c>
      <c r="JDJ1" s="8" t="s">
        <v>67</v>
      </c>
      <c r="JDK1" s="8" t="s">
        <v>72</v>
      </c>
      <c r="JDL1" s="8" t="s">
        <v>67</v>
      </c>
      <c r="JDM1" s="8" t="s">
        <v>72</v>
      </c>
      <c r="JDN1" s="8" t="s">
        <v>67</v>
      </c>
      <c r="JDO1" s="8" t="s">
        <v>72</v>
      </c>
      <c r="JDP1" s="8" t="s">
        <v>67</v>
      </c>
      <c r="JDQ1" s="8" t="s">
        <v>72</v>
      </c>
      <c r="JDR1" s="8" t="s">
        <v>67</v>
      </c>
      <c r="JDS1" s="8" t="s">
        <v>72</v>
      </c>
      <c r="JDT1" s="8" t="s">
        <v>67</v>
      </c>
      <c r="JDU1" s="8" t="s">
        <v>72</v>
      </c>
      <c r="JDV1" s="8" t="s">
        <v>67</v>
      </c>
      <c r="JDW1" s="8" t="s">
        <v>72</v>
      </c>
      <c r="JDX1" s="8" t="s">
        <v>67</v>
      </c>
      <c r="JDY1" s="8" t="s">
        <v>72</v>
      </c>
      <c r="JDZ1" s="8" t="s">
        <v>67</v>
      </c>
      <c r="JEA1" s="8" t="s">
        <v>72</v>
      </c>
      <c r="JEB1" s="8" t="s">
        <v>67</v>
      </c>
      <c r="JEC1" s="8" t="s">
        <v>72</v>
      </c>
      <c r="JED1" s="8" t="s">
        <v>67</v>
      </c>
      <c r="JEE1" s="8" t="s">
        <v>72</v>
      </c>
      <c r="JEF1" s="8" t="s">
        <v>67</v>
      </c>
      <c r="JEG1" s="8" t="s">
        <v>72</v>
      </c>
      <c r="JEH1" s="8" t="s">
        <v>67</v>
      </c>
      <c r="JEI1" s="8" t="s">
        <v>72</v>
      </c>
      <c r="JEJ1" s="8" t="s">
        <v>67</v>
      </c>
      <c r="JEK1" s="8" t="s">
        <v>72</v>
      </c>
      <c r="JEL1" s="8" t="s">
        <v>67</v>
      </c>
      <c r="JEM1" s="8" t="s">
        <v>72</v>
      </c>
      <c r="JEN1" s="8" t="s">
        <v>67</v>
      </c>
      <c r="JEO1" s="8" t="s">
        <v>72</v>
      </c>
      <c r="JEP1" s="8" t="s">
        <v>67</v>
      </c>
      <c r="JEQ1" s="8" t="s">
        <v>72</v>
      </c>
      <c r="JER1" s="8" t="s">
        <v>67</v>
      </c>
      <c r="JES1" s="8" t="s">
        <v>72</v>
      </c>
      <c r="JET1" s="8" t="s">
        <v>67</v>
      </c>
      <c r="JEU1" s="8" t="s">
        <v>72</v>
      </c>
      <c r="JEV1" s="8" t="s">
        <v>67</v>
      </c>
      <c r="JEW1" s="8" t="s">
        <v>72</v>
      </c>
      <c r="JEX1" s="8" t="s">
        <v>67</v>
      </c>
      <c r="JEY1" s="8" t="s">
        <v>72</v>
      </c>
      <c r="JEZ1" s="8" t="s">
        <v>67</v>
      </c>
      <c r="JFA1" s="8" t="s">
        <v>72</v>
      </c>
      <c r="JFB1" s="8" t="s">
        <v>67</v>
      </c>
      <c r="JFC1" s="8" t="s">
        <v>72</v>
      </c>
      <c r="JFD1" s="8" t="s">
        <v>67</v>
      </c>
      <c r="JFE1" s="8" t="s">
        <v>72</v>
      </c>
      <c r="JFF1" s="8" t="s">
        <v>67</v>
      </c>
      <c r="JFG1" s="8" t="s">
        <v>72</v>
      </c>
      <c r="JFH1" s="8" t="s">
        <v>67</v>
      </c>
      <c r="JFI1" s="8" t="s">
        <v>72</v>
      </c>
      <c r="JFJ1" s="8" t="s">
        <v>67</v>
      </c>
      <c r="JFK1" s="8" t="s">
        <v>72</v>
      </c>
      <c r="JFL1" s="8" t="s">
        <v>67</v>
      </c>
      <c r="JFM1" s="8" t="s">
        <v>72</v>
      </c>
      <c r="JFN1" s="8" t="s">
        <v>67</v>
      </c>
      <c r="JFO1" s="8" t="s">
        <v>72</v>
      </c>
      <c r="JFP1" s="8" t="s">
        <v>67</v>
      </c>
      <c r="JFQ1" s="8" t="s">
        <v>72</v>
      </c>
      <c r="JFR1" s="8" t="s">
        <v>67</v>
      </c>
      <c r="JFS1" s="8" t="s">
        <v>72</v>
      </c>
      <c r="JFT1" s="8" t="s">
        <v>67</v>
      </c>
      <c r="JFU1" s="8" t="s">
        <v>72</v>
      </c>
      <c r="JFV1" s="8" t="s">
        <v>67</v>
      </c>
      <c r="JFW1" s="8" t="s">
        <v>72</v>
      </c>
      <c r="JFX1" s="8" t="s">
        <v>67</v>
      </c>
      <c r="JFY1" s="8" t="s">
        <v>72</v>
      </c>
      <c r="JFZ1" s="8" t="s">
        <v>67</v>
      </c>
      <c r="JGA1" s="8" t="s">
        <v>72</v>
      </c>
      <c r="JGB1" s="8" t="s">
        <v>67</v>
      </c>
      <c r="JGC1" s="8" t="s">
        <v>72</v>
      </c>
      <c r="JGD1" s="8" t="s">
        <v>67</v>
      </c>
      <c r="JGE1" s="8" t="s">
        <v>72</v>
      </c>
      <c r="JGF1" s="8" t="s">
        <v>67</v>
      </c>
      <c r="JGG1" s="8" t="s">
        <v>72</v>
      </c>
      <c r="JGH1" s="8" t="s">
        <v>67</v>
      </c>
      <c r="JGI1" s="8" t="s">
        <v>72</v>
      </c>
      <c r="JGJ1" s="8" t="s">
        <v>67</v>
      </c>
      <c r="JGK1" s="8" t="s">
        <v>72</v>
      </c>
      <c r="JGL1" s="8" t="s">
        <v>67</v>
      </c>
      <c r="JGM1" s="8" t="s">
        <v>72</v>
      </c>
      <c r="JGN1" s="8" t="s">
        <v>67</v>
      </c>
      <c r="JGO1" s="8" t="s">
        <v>72</v>
      </c>
      <c r="JGP1" s="8" t="s">
        <v>67</v>
      </c>
      <c r="JGQ1" s="8" t="s">
        <v>72</v>
      </c>
      <c r="JGR1" s="8" t="s">
        <v>67</v>
      </c>
      <c r="JGS1" s="8" t="s">
        <v>72</v>
      </c>
      <c r="JGT1" s="8" t="s">
        <v>67</v>
      </c>
      <c r="JGU1" s="8" t="s">
        <v>72</v>
      </c>
      <c r="JGV1" s="8" t="s">
        <v>67</v>
      </c>
      <c r="JGW1" s="8" t="s">
        <v>72</v>
      </c>
      <c r="JGX1" s="8" t="s">
        <v>67</v>
      </c>
      <c r="JGY1" s="8" t="s">
        <v>72</v>
      </c>
      <c r="JGZ1" s="8" t="s">
        <v>67</v>
      </c>
      <c r="JHA1" s="8" t="s">
        <v>72</v>
      </c>
      <c r="JHB1" s="8" t="s">
        <v>67</v>
      </c>
      <c r="JHC1" s="8" t="s">
        <v>72</v>
      </c>
      <c r="JHD1" s="8" t="s">
        <v>67</v>
      </c>
      <c r="JHE1" s="8" t="s">
        <v>72</v>
      </c>
      <c r="JHF1" s="8" t="s">
        <v>67</v>
      </c>
      <c r="JHG1" s="8" t="s">
        <v>72</v>
      </c>
      <c r="JHH1" s="8" t="s">
        <v>67</v>
      </c>
      <c r="JHI1" s="8" t="s">
        <v>72</v>
      </c>
      <c r="JHJ1" s="8" t="s">
        <v>67</v>
      </c>
      <c r="JHK1" s="8" t="s">
        <v>72</v>
      </c>
      <c r="JHL1" s="8" t="s">
        <v>67</v>
      </c>
      <c r="JHM1" s="8" t="s">
        <v>72</v>
      </c>
      <c r="JHN1" s="8" t="s">
        <v>67</v>
      </c>
      <c r="JHO1" s="8" t="s">
        <v>72</v>
      </c>
      <c r="JHP1" s="8" t="s">
        <v>67</v>
      </c>
      <c r="JHQ1" s="8" t="s">
        <v>72</v>
      </c>
      <c r="JHR1" s="8" t="s">
        <v>67</v>
      </c>
      <c r="JHS1" s="8" t="s">
        <v>72</v>
      </c>
      <c r="JHT1" s="8" t="s">
        <v>67</v>
      </c>
      <c r="JHU1" s="8" t="s">
        <v>72</v>
      </c>
      <c r="JHV1" s="8" t="s">
        <v>67</v>
      </c>
      <c r="JHW1" s="8" t="s">
        <v>72</v>
      </c>
      <c r="JHX1" s="8" t="s">
        <v>67</v>
      </c>
      <c r="JHY1" s="8" t="s">
        <v>72</v>
      </c>
      <c r="JHZ1" s="8" t="s">
        <v>67</v>
      </c>
      <c r="JIA1" s="8" t="s">
        <v>72</v>
      </c>
      <c r="JIB1" s="8" t="s">
        <v>67</v>
      </c>
      <c r="JIC1" s="8" t="s">
        <v>72</v>
      </c>
      <c r="JID1" s="8" t="s">
        <v>67</v>
      </c>
      <c r="JIE1" s="8" t="s">
        <v>72</v>
      </c>
      <c r="JIF1" s="8" t="s">
        <v>67</v>
      </c>
      <c r="JIG1" s="8" t="s">
        <v>72</v>
      </c>
      <c r="JIH1" s="8" t="s">
        <v>67</v>
      </c>
      <c r="JII1" s="8" t="s">
        <v>72</v>
      </c>
      <c r="JIJ1" s="8" t="s">
        <v>67</v>
      </c>
      <c r="JIK1" s="8" t="s">
        <v>72</v>
      </c>
      <c r="JIL1" s="8" t="s">
        <v>67</v>
      </c>
      <c r="JIM1" s="8" t="s">
        <v>72</v>
      </c>
      <c r="JIN1" s="8" t="s">
        <v>67</v>
      </c>
      <c r="JIO1" s="8" t="s">
        <v>72</v>
      </c>
      <c r="JIP1" s="8" t="s">
        <v>67</v>
      </c>
      <c r="JIQ1" s="8" t="s">
        <v>72</v>
      </c>
      <c r="JIR1" s="8" t="s">
        <v>67</v>
      </c>
      <c r="JIS1" s="8" t="s">
        <v>72</v>
      </c>
      <c r="JIT1" s="8" t="s">
        <v>67</v>
      </c>
      <c r="JIU1" s="8" t="s">
        <v>72</v>
      </c>
      <c r="JIV1" s="8" t="s">
        <v>67</v>
      </c>
      <c r="JIW1" s="8" t="s">
        <v>72</v>
      </c>
      <c r="JIX1" s="8" t="s">
        <v>67</v>
      </c>
      <c r="JIY1" s="8" t="s">
        <v>72</v>
      </c>
      <c r="JIZ1" s="8" t="s">
        <v>67</v>
      </c>
      <c r="JJA1" s="8" t="s">
        <v>72</v>
      </c>
      <c r="JJB1" s="8" t="s">
        <v>67</v>
      </c>
      <c r="JJC1" s="8" t="s">
        <v>72</v>
      </c>
      <c r="JJD1" s="8" t="s">
        <v>67</v>
      </c>
      <c r="JJE1" s="8" t="s">
        <v>72</v>
      </c>
      <c r="JJF1" s="8" t="s">
        <v>67</v>
      </c>
      <c r="JJG1" s="8" t="s">
        <v>72</v>
      </c>
      <c r="JJH1" s="8" t="s">
        <v>67</v>
      </c>
      <c r="JJI1" s="8" t="s">
        <v>72</v>
      </c>
      <c r="JJJ1" s="8" t="s">
        <v>67</v>
      </c>
      <c r="JJK1" s="8" t="s">
        <v>72</v>
      </c>
      <c r="JJL1" s="8" t="s">
        <v>67</v>
      </c>
      <c r="JJM1" s="8" t="s">
        <v>72</v>
      </c>
      <c r="JJN1" s="8" t="s">
        <v>67</v>
      </c>
      <c r="JJO1" s="8" t="s">
        <v>72</v>
      </c>
      <c r="JJP1" s="8" t="s">
        <v>67</v>
      </c>
      <c r="JJQ1" s="8" t="s">
        <v>72</v>
      </c>
      <c r="JJR1" s="8" t="s">
        <v>67</v>
      </c>
      <c r="JJS1" s="8" t="s">
        <v>72</v>
      </c>
      <c r="JJT1" s="8" t="s">
        <v>67</v>
      </c>
      <c r="JJU1" s="8" t="s">
        <v>72</v>
      </c>
      <c r="JJV1" s="8" t="s">
        <v>67</v>
      </c>
      <c r="JJW1" s="8" t="s">
        <v>72</v>
      </c>
      <c r="JJX1" s="8" t="s">
        <v>67</v>
      </c>
      <c r="JJY1" s="8" t="s">
        <v>72</v>
      </c>
      <c r="JJZ1" s="8" t="s">
        <v>67</v>
      </c>
      <c r="JKA1" s="8" t="s">
        <v>72</v>
      </c>
      <c r="JKB1" s="8" t="s">
        <v>67</v>
      </c>
      <c r="JKC1" s="8" t="s">
        <v>72</v>
      </c>
      <c r="JKD1" s="8" t="s">
        <v>67</v>
      </c>
      <c r="JKE1" s="8" t="s">
        <v>72</v>
      </c>
      <c r="JKF1" s="8" t="s">
        <v>67</v>
      </c>
      <c r="JKG1" s="8" t="s">
        <v>72</v>
      </c>
      <c r="JKH1" s="8" t="s">
        <v>67</v>
      </c>
      <c r="JKI1" s="8" t="s">
        <v>72</v>
      </c>
      <c r="JKJ1" s="8" t="s">
        <v>67</v>
      </c>
      <c r="JKK1" s="8" t="s">
        <v>72</v>
      </c>
      <c r="JKL1" s="8" t="s">
        <v>67</v>
      </c>
      <c r="JKM1" s="8" t="s">
        <v>72</v>
      </c>
      <c r="JKN1" s="8" t="s">
        <v>67</v>
      </c>
      <c r="JKO1" s="8" t="s">
        <v>72</v>
      </c>
      <c r="JKP1" s="8" t="s">
        <v>67</v>
      </c>
      <c r="JKQ1" s="8" t="s">
        <v>72</v>
      </c>
      <c r="JKR1" s="8" t="s">
        <v>67</v>
      </c>
      <c r="JKS1" s="8" t="s">
        <v>72</v>
      </c>
      <c r="JKT1" s="8" t="s">
        <v>67</v>
      </c>
      <c r="JKU1" s="8" t="s">
        <v>72</v>
      </c>
      <c r="JKV1" s="8" t="s">
        <v>67</v>
      </c>
      <c r="JKW1" s="8" t="s">
        <v>72</v>
      </c>
      <c r="JKX1" s="8" t="s">
        <v>67</v>
      </c>
      <c r="JKY1" s="8" t="s">
        <v>72</v>
      </c>
      <c r="JKZ1" s="8" t="s">
        <v>67</v>
      </c>
      <c r="JLA1" s="8" t="s">
        <v>72</v>
      </c>
      <c r="JLB1" s="8" t="s">
        <v>67</v>
      </c>
      <c r="JLC1" s="8" t="s">
        <v>72</v>
      </c>
      <c r="JLD1" s="8" t="s">
        <v>67</v>
      </c>
      <c r="JLE1" s="8" t="s">
        <v>72</v>
      </c>
      <c r="JLF1" s="8" t="s">
        <v>67</v>
      </c>
      <c r="JLG1" s="8" t="s">
        <v>72</v>
      </c>
      <c r="JLH1" s="8" t="s">
        <v>67</v>
      </c>
      <c r="JLI1" s="8" t="s">
        <v>72</v>
      </c>
      <c r="JLJ1" s="8" t="s">
        <v>67</v>
      </c>
      <c r="JLK1" s="8" t="s">
        <v>72</v>
      </c>
      <c r="JLL1" s="8" t="s">
        <v>67</v>
      </c>
      <c r="JLM1" s="8" t="s">
        <v>72</v>
      </c>
      <c r="JLN1" s="8" t="s">
        <v>67</v>
      </c>
      <c r="JLO1" s="8" t="s">
        <v>72</v>
      </c>
      <c r="JLP1" s="8" t="s">
        <v>67</v>
      </c>
      <c r="JLQ1" s="8" t="s">
        <v>72</v>
      </c>
      <c r="JLR1" s="8" t="s">
        <v>67</v>
      </c>
      <c r="JLS1" s="8" t="s">
        <v>72</v>
      </c>
      <c r="JLT1" s="8" t="s">
        <v>67</v>
      </c>
      <c r="JLU1" s="8" t="s">
        <v>72</v>
      </c>
      <c r="JLV1" s="8" t="s">
        <v>67</v>
      </c>
      <c r="JLW1" s="8" t="s">
        <v>72</v>
      </c>
      <c r="JLX1" s="8" t="s">
        <v>67</v>
      </c>
      <c r="JLY1" s="8" t="s">
        <v>72</v>
      </c>
      <c r="JLZ1" s="8" t="s">
        <v>67</v>
      </c>
      <c r="JMA1" s="8" t="s">
        <v>72</v>
      </c>
      <c r="JMB1" s="8" t="s">
        <v>67</v>
      </c>
      <c r="JMC1" s="8" t="s">
        <v>72</v>
      </c>
      <c r="JMD1" s="8" t="s">
        <v>67</v>
      </c>
      <c r="JME1" s="8" t="s">
        <v>72</v>
      </c>
      <c r="JMF1" s="8" t="s">
        <v>67</v>
      </c>
      <c r="JMG1" s="8" t="s">
        <v>72</v>
      </c>
      <c r="JMH1" s="8" t="s">
        <v>67</v>
      </c>
      <c r="JMI1" s="8" t="s">
        <v>72</v>
      </c>
      <c r="JMJ1" s="8" t="s">
        <v>67</v>
      </c>
      <c r="JMK1" s="8" t="s">
        <v>72</v>
      </c>
      <c r="JML1" s="8" t="s">
        <v>67</v>
      </c>
      <c r="JMM1" s="8" t="s">
        <v>72</v>
      </c>
      <c r="JMN1" s="8" t="s">
        <v>67</v>
      </c>
      <c r="JMO1" s="8" t="s">
        <v>72</v>
      </c>
      <c r="JMP1" s="8" t="s">
        <v>67</v>
      </c>
      <c r="JMQ1" s="8" t="s">
        <v>72</v>
      </c>
      <c r="JMR1" s="8" t="s">
        <v>67</v>
      </c>
      <c r="JMS1" s="8" t="s">
        <v>72</v>
      </c>
      <c r="JMT1" s="8" t="s">
        <v>67</v>
      </c>
      <c r="JMU1" s="8" t="s">
        <v>72</v>
      </c>
      <c r="JMV1" s="8" t="s">
        <v>67</v>
      </c>
      <c r="JMW1" s="8" t="s">
        <v>72</v>
      </c>
      <c r="JMX1" s="8" t="s">
        <v>67</v>
      </c>
      <c r="JMY1" s="8" t="s">
        <v>72</v>
      </c>
      <c r="JMZ1" s="8" t="s">
        <v>67</v>
      </c>
      <c r="JNA1" s="8" t="s">
        <v>72</v>
      </c>
      <c r="JNB1" s="8" t="s">
        <v>67</v>
      </c>
      <c r="JNC1" s="8" t="s">
        <v>72</v>
      </c>
      <c r="JND1" s="8" t="s">
        <v>67</v>
      </c>
      <c r="JNE1" s="8" t="s">
        <v>72</v>
      </c>
      <c r="JNF1" s="8" t="s">
        <v>67</v>
      </c>
      <c r="JNG1" s="8" t="s">
        <v>72</v>
      </c>
      <c r="JNH1" s="8" t="s">
        <v>67</v>
      </c>
      <c r="JNI1" s="8" t="s">
        <v>72</v>
      </c>
      <c r="JNJ1" s="8" t="s">
        <v>67</v>
      </c>
      <c r="JNK1" s="8" t="s">
        <v>72</v>
      </c>
      <c r="JNL1" s="8" t="s">
        <v>67</v>
      </c>
      <c r="JNM1" s="8" t="s">
        <v>72</v>
      </c>
      <c r="JNN1" s="8" t="s">
        <v>67</v>
      </c>
      <c r="JNO1" s="8" t="s">
        <v>72</v>
      </c>
      <c r="JNP1" s="8" t="s">
        <v>67</v>
      </c>
      <c r="JNQ1" s="8" t="s">
        <v>72</v>
      </c>
      <c r="JNR1" s="8" t="s">
        <v>67</v>
      </c>
      <c r="JNS1" s="8" t="s">
        <v>72</v>
      </c>
      <c r="JNT1" s="8" t="s">
        <v>67</v>
      </c>
      <c r="JNU1" s="8" t="s">
        <v>72</v>
      </c>
      <c r="JNV1" s="8" t="s">
        <v>67</v>
      </c>
      <c r="JNW1" s="8" t="s">
        <v>72</v>
      </c>
      <c r="JNX1" s="8" t="s">
        <v>67</v>
      </c>
      <c r="JNY1" s="8" t="s">
        <v>72</v>
      </c>
      <c r="JNZ1" s="8" t="s">
        <v>67</v>
      </c>
      <c r="JOA1" s="8" t="s">
        <v>72</v>
      </c>
      <c r="JOB1" s="8" t="s">
        <v>67</v>
      </c>
      <c r="JOC1" s="8" t="s">
        <v>72</v>
      </c>
      <c r="JOD1" s="8" t="s">
        <v>67</v>
      </c>
      <c r="JOE1" s="8" t="s">
        <v>72</v>
      </c>
      <c r="JOF1" s="8" t="s">
        <v>67</v>
      </c>
      <c r="JOG1" s="8" t="s">
        <v>72</v>
      </c>
      <c r="JOH1" s="8" t="s">
        <v>67</v>
      </c>
      <c r="JOI1" s="8" t="s">
        <v>72</v>
      </c>
      <c r="JOJ1" s="8" t="s">
        <v>67</v>
      </c>
      <c r="JOK1" s="8" t="s">
        <v>72</v>
      </c>
      <c r="JOL1" s="8" t="s">
        <v>67</v>
      </c>
      <c r="JOM1" s="8" t="s">
        <v>72</v>
      </c>
      <c r="JON1" s="8" t="s">
        <v>67</v>
      </c>
      <c r="JOO1" s="8" t="s">
        <v>72</v>
      </c>
      <c r="JOP1" s="8" t="s">
        <v>67</v>
      </c>
      <c r="JOQ1" s="8" t="s">
        <v>72</v>
      </c>
      <c r="JOR1" s="8" t="s">
        <v>67</v>
      </c>
      <c r="JOS1" s="8" t="s">
        <v>72</v>
      </c>
      <c r="JOT1" s="8" t="s">
        <v>67</v>
      </c>
      <c r="JOU1" s="8" t="s">
        <v>72</v>
      </c>
      <c r="JOV1" s="8" t="s">
        <v>67</v>
      </c>
      <c r="JOW1" s="8" t="s">
        <v>72</v>
      </c>
      <c r="JOX1" s="8" t="s">
        <v>67</v>
      </c>
      <c r="JOY1" s="8" t="s">
        <v>72</v>
      </c>
      <c r="JOZ1" s="8" t="s">
        <v>67</v>
      </c>
      <c r="JPA1" s="8" t="s">
        <v>72</v>
      </c>
      <c r="JPB1" s="8" t="s">
        <v>67</v>
      </c>
      <c r="JPC1" s="8" t="s">
        <v>72</v>
      </c>
      <c r="JPD1" s="8" t="s">
        <v>67</v>
      </c>
      <c r="JPE1" s="8" t="s">
        <v>72</v>
      </c>
      <c r="JPF1" s="8" t="s">
        <v>67</v>
      </c>
      <c r="JPG1" s="8" t="s">
        <v>72</v>
      </c>
      <c r="JPH1" s="8" t="s">
        <v>67</v>
      </c>
      <c r="JPI1" s="8" t="s">
        <v>72</v>
      </c>
      <c r="JPJ1" s="8" t="s">
        <v>67</v>
      </c>
      <c r="JPK1" s="8" t="s">
        <v>72</v>
      </c>
      <c r="JPL1" s="8" t="s">
        <v>67</v>
      </c>
      <c r="JPM1" s="8" t="s">
        <v>72</v>
      </c>
      <c r="JPN1" s="8" t="s">
        <v>67</v>
      </c>
      <c r="JPO1" s="8" t="s">
        <v>72</v>
      </c>
      <c r="JPP1" s="8" t="s">
        <v>67</v>
      </c>
      <c r="JPQ1" s="8" t="s">
        <v>72</v>
      </c>
      <c r="JPR1" s="8" t="s">
        <v>67</v>
      </c>
      <c r="JPS1" s="8" t="s">
        <v>72</v>
      </c>
      <c r="JPT1" s="8" t="s">
        <v>67</v>
      </c>
      <c r="JPU1" s="8" t="s">
        <v>72</v>
      </c>
      <c r="JPV1" s="8" t="s">
        <v>67</v>
      </c>
      <c r="JPW1" s="8" t="s">
        <v>72</v>
      </c>
      <c r="JPX1" s="8" t="s">
        <v>67</v>
      </c>
      <c r="JPY1" s="8" t="s">
        <v>72</v>
      </c>
      <c r="JPZ1" s="8" t="s">
        <v>67</v>
      </c>
      <c r="JQA1" s="8" t="s">
        <v>72</v>
      </c>
      <c r="JQB1" s="8" t="s">
        <v>67</v>
      </c>
      <c r="JQC1" s="8" t="s">
        <v>72</v>
      </c>
      <c r="JQD1" s="8" t="s">
        <v>67</v>
      </c>
      <c r="JQE1" s="8" t="s">
        <v>72</v>
      </c>
      <c r="JQF1" s="8" t="s">
        <v>67</v>
      </c>
      <c r="JQG1" s="8" t="s">
        <v>72</v>
      </c>
      <c r="JQH1" s="8" t="s">
        <v>67</v>
      </c>
      <c r="JQI1" s="8" t="s">
        <v>72</v>
      </c>
      <c r="JQJ1" s="8" t="s">
        <v>67</v>
      </c>
      <c r="JQK1" s="8" t="s">
        <v>72</v>
      </c>
      <c r="JQL1" s="8" t="s">
        <v>67</v>
      </c>
      <c r="JQM1" s="8" t="s">
        <v>72</v>
      </c>
      <c r="JQN1" s="8" t="s">
        <v>67</v>
      </c>
      <c r="JQO1" s="8" t="s">
        <v>72</v>
      </c>
      <c r="JQP1" s="8" t="s">
        <v>67</v>
      </c>
      <c r="JQQ1" s="8" t="s">
        <v>72</v>
      </c>
      <c r="JQR1" s="8" t="s">
        <v>67</v>
      </c>
      <c r="JQS1" s="8" t="s">
        <v>72</v>
      </c>
      <c r="JQT1" s="8" t="s">
        <v>67</v>
      </c>
      <c r="JQU1" s="8" t="s">
        <v>72</v>
      </c>
      <c r="JQV1" s="8" t="s">
        <v>67</v>
      </c>
      <c r="JQW1" s="8" t="s">
        <v>72</v>
      </c>
      <c r="JQX1" s="8" t="s">
        <v>67</v>
      </c>
      <c r="JQY1" s="8" t="s">
        <v>72</v>
      </c>
      <c r="JQZ1" s="8" t="s">
        <v>67</v>
      </c>
      <c r="JRA1" s="8" t="s">
        <v>72</v>
      </c>
      <c r="JRB1" s="8" t="s">
        <v>67</v>
      </c>
      <c r="JRC1" s="8" t="s">
        <v>72</v>
      </c>
      <c r="JRD1" s="8" t="s">
        <v>67</v>
      </c>
      <c r="JRE1" s="8" t="s">
        <v>72</v>
      </c>
      <c r="JRF1" s="8" t="s">
        <v>67</v>
      </c>
      <c r="JRG1" s="8" t="s">
        <v>72</v>
      </c>
      <c r="JRH1" s="8" t="s">
        <v>67</v>
      </c>
      <c r="JRI1" s="8" t="s">
        <v>72</v>
      </c>
      <c r="JRJ1" s="8" t="s">
        <v>67</v>
      </c>
      <c r="JRK1" s="8" t="s">
        <v>72</v>
      </c>
      <c r="JRL1" s="8" t="s">
        <v>67</v>
      </c>
      <c r="JRM1" s="8" t="s">
        <v>72</v>
      </c>
      <c r="JRN1" s="8" t="s">
        <v>67</v>
      </c>
      <c r="JRO1" s="8" t="s">
        <v>72</v>
      </c>
      <c r="JRP1" s="8" t="s">
        <v>67</v>
      </c>
      <c r="JRQ1" s="8" t="s">
        <v>72</v>
      </c>
      <c r="JRR1" s="8" t="s">
        <v>67</v>
      </c>
      <c r="JRS1" s="8" t="s">
        <v>72</v>
      </c>
      <c r="JRT1" s="8" t="s">
        <v>67</v>
      </c>
      <c r="JRU1" s="8" t="s">
        <v>72</v>
      </c>
      <c r="JRV1" s="8" t="s">
        <v>67</v>
      </c>
      <c r="JRW1" s="8" t="s">
        <v>72</v>
      </c>
      <c r="JRX1" s="8" t="s">
        <v>67</v>
      </c>
      <c r="JRY1" s="8" t="s">
        <v>72</v>
      </c>
      <c r="JRZ1" s="8" t="s">
        <v>67</v>
      </c>
      <c r="JSA1" s="8" t="s">
        <v>72</v>
      </c>
      <c r="JSB1" s="8" t="s">
        <v>67</v>
      </c>
      <c r="JSC1" s="8" t="s">
        <v>72</v>
      </c>
      <c r="JSD1" s="8" t="s">
        <v>67</v>
      </c>
      <c r="JSE1" s="8" t="s">
        <v>72</v>
      </c>
      <c r="JSF1" s="8" t="s">
        <v>67</v>
      </c>
      <c r="JSG1" s="8" t="s">
        <v>72</v>
      </c>
      <c r="JSH1" s="8" t="s">
        <v>67</v>
      </c>
      <c r="JSI1" s="8" t="s">
        <v>72</v>
      </c>
      <c r="JSJ1" s="8" t="s">
        <v>67</v>
      </c>
      <c r="JSK1" s="8" t="s">
        <v>72</v>
      </c>
      <c r="JSL1" s="8" t="s">
        <v>67</v>
      </c>
      <c r="JSM1" s="8" t="s">
        <v>72</v>
      </c>
      <c r="JSN1" s="8" t="s">
        <v>67</v>
      </c>
      <c r="JSO1" s="8" t="s">
        <v>72</v>
      </c>
      <c r="JSP1" s="8" t="s">
        <v>67</v>
      </c>
      <c r="JSQ1" s="8" t="s">
        <v>72</v>
      </c>
      <c r="JSR1" s="8" t="s">
        <v>67</v>
      </c>
      <c r="JSS1" s="8" t="s">
        <v>72</v>
      </c>
      <c r="JST1" s="8" t="s">
        <v>67</v>
      </c>
      <c r="JSU1" s="8" t="s">
        <v>72</v>
      </c>
      <c r="JSV1" s="8" t="s">
        <v>67</v>
      </c>
      <c r="JSW1" s="8" t="s">
        <v>72</v>
      </c>
      <c r="JSX1" s="8" t="s">
        <v>67</v>
      </c>
      <c r="JSY1" s="8" t="s">
        <v>72</v>
      </c>
      <c r="JSZ1" s="8" t="s">
        <v>67</v>
      </c>
      <c r="JTA1" s="8" t="s">
        <v>72</v>
      </c>
      <c r="JTB1" s="8" t="s">
        <v>67</v>
      </c>
      <c r="JTC1" s="8" t="s">
        <v>72</v>
      </c>
      <c r="JTD1" s="8" t="s">
        <v>67</v>
      </c>
      <c r="JTE1" s="8" t="s">
        <v>72</v>
      </c>
      <c r="JTF1" s="8" t="s">
        <v>67</v>
      </c>
      <c r="JTG1" s="8" t="s">
        <v>72</v>
      </c>
      <c r="JTH1" s="8" t="s">
        <v>67</v>
      </c>
      <c r="JTI1" s="8" t="s">
        <v>72</v>
      </c>
      <c r="JTJ1" s="8" t="s">
        <v>67</v>
      </c>
      <c r="JTK1" s="8" t="s">
        <v>72</v>
      </c>
      <c r="JTL1" s="8" t="s">
        <v>67</v>
      </c>
      <c r="JTM1" s="8" t="s">
        <v>72</v>
      </c>
      <c r="JTN1" s="8" t="s">
        <v>67</v>
      </c>
      <c r="JTO1" s="8" t="s">
        <v>72</v>
      </c>
      <c r="JTP1" s="8" t="s">
        <v>67</v>
      </c>
      <c r="JTQ1" s="8" t="s">
        <v>72</v>
      </c>
      <c r="JTR1" s="8" t="s">
        <v>67</v>
      </c>
      <c r="JTS1" s="8" t="s">
        <v>72</v>
      </c>
      <c r="JTT1" s="8" t="s">
        <v>67</v>
      </c>
      <c r="JTU1" s="8" t="s">
        <v>72</v>
      </c>
      <c r="JTV1" s="8" t="s">
        <v>67</v>
      </c>
      <c r="JTW1" s="8" t="s">
        <v>72</v>
      </c>
      <c r="JTX1" s="8" t="s">
        <v>67</v>
      </c>
      <c r="JTY1" s="8" t="s">
        <v>72</v>
      </c>
      <c r="JTZ1" s="8" t="s">
        <v>67</v>
      </c>
      <c r="JUA1" s="8" t="s">
        <v>72</v>
      </c>
      <c r="JUB1" s="8" t="s">
        <v>67</v>
      </c>
      <c r="JUC1" s="8" t="s">
        <v>72</v>
      </c>
      <c r="JUD1" s="8" t="s">
        <v>67</v>
      </c>
      <c r="JUE1" s="8" t="s">
        <v>72</v>
      </c>
      <c r="JUF1" s="8" t="s">
        <v>67</v>
      </c>
      <c r="JUG1" s="8" t="s">
        <v>72</v>
      </c>
      <c r="JUH1" s="8" t="s">
        <v>67</v>
      </c>
      <c r="JUI1" s="8" t="s">
        <v>72</v>
      </c>
      <c r="JUJ1" s="8" t="s">
        <v>67</v>
      </c>
      <c r="JUK1" s="8" t="s">
        <v>72</v>
      </c>
      <c r="JUL1" s="8" t="s">
        <v>67</v>
      </c>
      <c r="JUM1" s="8" t="s">
        <v>72</v>
      </c>
      <c r="JUN1" s="8" t="s">
        <v>67</v>
      </c>
      <c r="JUO1" s="8" t="s">
        <v>72</v>
      </c>
      <c r="JUP1" s="8" t="s">
        <v>67</v>
      </c>
      <c r="JUQ1" s="8" t="s">
        <v>72</v>
      </c>
      <c r="JUR1" s="8" t="s">
        <v>67</v>
      </c>
      <c r="JUS1" s="8" t="s">
        <v>72</v>
      </c>
      <c r="JUT1" s="8" t="s">
        <v>67</v>
      </c>
      <c r="JUU1" s="8" t="s">
        <v>72</v>
      </c>
      <c r="JUV1" s="8" t="s">
        <v>67</v>
      </c>
      <c r="JUW1" s="8" t="s">
        <v>72</v>
      </c>
      <c r="JUX1" s="8" t="s">
        <v>67</v>
      </c>
      <c r="JUY1" s="8" t="s">
        <v>72</v>
      </c>
      <c r="JUZ1" s="8" t="s">
        <v>67</v>
      </c>
      <c r="JVA1" s="8" t="s">
        <v>72</v>
      </c>
      <c r="JVB1" s="8" t="s">
        <v>67</v>
      </c>
      <c r="JVC1" s="8" t="s">
        <v>72</v>
      </c>
      <c r="JVD1" s="8" t="s">
        <v>67</v>
      </c>
      <c r="JVE1" s="8" t="s">
        <v>72</v>
      </c>
      <c r="JVF1" s="8" t="s">
        <v>67</v>
      </c>
      <c r="JVG1" s="8" t="s">
        <v>72</v>
      </c>
      <c r="JVH1" s="8" t="s">
        <v>67</v>
      </c>
      <c r="JVI1" s="8" t="s">
        <v>72</v>
      </c>
      <c r="JVJ1" s="8" t="s">
        <v>67</v>
      </c>
      <c r="JVK1" s="8" t="s">
        <v>72</v>
      </c>
      <c r="JVL1" s="8" t="s">
        <v>67</v>
      </c>
      <c r="JVM1" s="8" t="s">
        <v>72</v>
      </c>
      <c r="JVN1" s="8" t="s">
        <v>67</v>
      </c>
      <c r="JVO1" s="8" t="s">
        <v>72</v>
      </c>
      <c r="JVP1" s="8" t="s">
        <v>67</v>
      </c>
      <c r="JVQ1" s="8" t="s">
        <v>72</v>
      </c>
      <c r="JVR1" s="8" t="s">
        <v>67</v>
      </c>
      <c r="JVS1" s="8" t="s">
        <v>72</v>
      </c>
      <c r="JVT1" s="8" t="s">
        <v>67</v>
      </c>
      <c r="JVU1" s="8" t="s">
        <v>72</v>
      </c>
      <c r="JVV1" s="8" t="s">
        <v>67</v>
      </c>
      <c r="JVW1" s="8" t="s">
        <v>72</v>
      </c>
      <c r="JVX1" s="8" t="s">
        <v>67</v>
      </c>
      <c r="JVY1" s="8" t="s">
        <v>72</v>
      </c>
      <c r="JVZ1" s="8" t="s">
        <v>67</v>
      </c>
      <c r="JWA1" s="8" t="s">
        <v>72</v>
      </c>
      <c r="JWB1" s="8" t="s">
        <v>67</v>
      </c>
      <c r="JWC1" s="8" t="s">
        <v>72</v>
      </c>
      <c r="JWD1" s="8" t="s">
        <v>67</v>
      </c>
      <c r="JWE1" s="8" t="s">
        <v>72</v>
      </c>
      <c r="JWF1" s="8" t="s">
        <v>67</v>
      </c>
      <c r="JWG1" s="8" t="s">
        <v>72</v>
      </c>
      <c r="JWH1" s="8" t="s">
        <v>67</v>
      </c>
      <c r="JWI1" s="8" t="s">
        <v>72</v>
      </c>
      <c r="JWJ1" s="8" t="s">
        <v>67</v>
      </c>
      <c r="JWK1" s="8" t="s">
        <v>72</v>
      </c>
      <c r="JWL1" s="8" t="s">
        <v>67</v>
      </c>
      <c r="JWM1" s="8" t="s">
        <v>72</v>
      </c>
      <c r="JWN1" s="8" t="s">
        <v>67</v>
      </c>
      <c r="JWO1" s="8" t="s">
        <v>72</v>
      </c>
      <c r="JWP1" s="8" t="s">
        <v>67</v>
      </c>
      <c r="JWQ1" s="8" t="s">
        <v>72</v>
      </c>
      <c r="JWR1" s="8" t="s">
        <v>67</v>
      </c>
      <c r="JWS1" s="8" t="s">
        <v>72</v>
      </c>
      <c r="JWT1" s="8" t="s">
        <v>67</v>
      </c>
      <c r="JWU1" s="8" t="s">
        <v>72</v>
      </c>
      <c r="JWV1" s="8" t="s">
        <v>67</v>
      </c>
      <c r="JWW1" s="8" t="s">
        <v>72</v>
      </c>
      <c r="JWX1" s="8" t="s">
        <v>67</v>
      </c>
      <c r="JWY1" s="8" t="s">
        <v>72</v>
      </c>
      <c r="JWZ1" s="8" t="s">
        <v>67</v>
      </c>
      <c r="JXA1" s="8" t="s">
        <v>72</v>
      </c>
      <c r="JXB1" s="8" t="s">
        <v>67</v>
      </c>
      <c r="JXC1" s="8" t="s">
        <v>72</v>
      </c>
      <c r="JXD1" s="8" t="s">
        <v>67</v>
      </c>
      <c r="JXE1" s="8" t="s">
        <v>72</v>
      </c>
      <c r="JXF1" s="8" t="s">
        <v>67</v>
      </c>
      <c r="JXG1" s="8" t="s">
        <v>72</v>
      </c>
      <c r="JXH1" s="8" t="s">
        <v>67</v>
      </c>
      <c r="JXI1" s="8" t="s">
        <v>72</v>
      </c>
      <c r="JXJ1" s="8" t="s">
        <v>67</v>
      </c>
      <c r="JXK1" s="8" t="s">
        <v>72</v>
      </c>
      <c r="JXL1" s="8" t="s">
        <v>67</v>
      </c>
      <c r="JXM1" s="8" t="s">
        <v>72</v>
      </c>
      <c r="JXN1" s="8" t="s">
        <v>67</v>
      </c>
      <c r="JXO1" s="8" t="s">
        <v>72</v>
      </c>
      <c r="JXP1" s="8" t="s">
        <v>67</v>
      </c>
      <c r="JXQ1" s="8" t="s">
        <v>72</v>
      </c>
      <c r="JXR1" s="8" t="s">
        <v>67</v>
      </c>
      <c r="JXS1" s="8" t="s">
        <v>72</v>
      </c>
      <c r="JXT1" s="8" t="s">
        <v>67</v>
      </c>
      <c r="JXU1" s="8" t="s">
        <v>72</v>
      </c>
      <c r="JXV1" s="8" t="s">
        <v>67</v>
      </c>
      <c r="JXW1" s="8" t="s">
        <v>72</v>
      </c>
      <c r="JXX1" s="8" t="s">
        <v>67</v>
      </c>
      <c r="JXY1" s="8" t="s">
        <v>72</v>
      </c>
      <c r="JXZ1" s="8" t="s">
        <v>67</v>
      </c>
      <c r="JYA1" s="8" t="s">
        <v>72</v>
      </c>
      <c r="JYB1" s="8" t="s">
        <v>67</v>
      </c>
      <c r="JYC1" s="8" t="s">
        <v>72</v>
      </c>
      <c r="JYD1" s="8" t="s">
        <v>67</v>
      </c>
      <c r="JYE1" s="8" t="s">
        <v>72</v>
      </c>
      <c r="JYF1" s="8" t="s">
        <v>67</v>
      </c>
      <c r="JYG1" s="8" t="s">
        <v>72</v>
      </c>
      <c r="JYH1" s="8" t="s">
        <v>67</v>
      </c>
      <c r="JYI1" s="8" t="s">
        <v>72</v>
      </c>
      <c r="JYJ1" s="8" t="s">
        <v>67</v>
      </c>
      <c r="JYK1" s="8" t="s">
        <v>72</v>
      </c>
      <c r="JYL1" s="8" t="s">
        <v>67</v>
      </c>
      <c r="JYM1" s="8" t="s">
        <v>72</v>
      </c>
      <c r="JYN1" s="8" t="s">
        <v>67</v>
      </c>
      <c r="JYO1" s="8" t="s">
        <v>72</v>
      </c>
      <c r="JYP1" s="8" t="s">
        <v>67</v>
      </c>
      <c r="JYQ1" s="8" t="s">
        <v>72</v>
      </c>
      <c r="JYR1" s="8" t="s">
        <v>67</v>
      </c>
      <c r="JYS1" s="8" t="s">
        <v>72</v>
      </c>
      <c r="JYT1" s="8" t="s">
        <v>67</v>
      </c>
      <c r="JYU1" s="8" t="s">
        <v>72</v>
      </c>
      <c r="JYV1" s="8" t="s">
        <v>67</v>
      </c>
      <c r="JYW1" s="8" t="s">
        <v>72</v>
      </c>
      <c r="JYX1" s="8" t="s">
        <v>67</v>
      </c>
      <c r="JYY1" s="8" t="s">
        <v>72</v>
      </c>
      <c r="JYZ1" s="8" t="s">
        <v>67</v>
      </c>
      <c r="JZA1" s="8" t="s">
        <v>72</v>
      </c>
      <c r="JZB1" s="8" t="s">
        <v>67</v>
      </c>
      <c r="JZC1" s="8" t="s">
        <v>72</v>
      </c>
      <c r="JZD1" s="8" t="s">
        <v>67</v>
      </c>
      <c r="JZE1" s="8" t="s">
        <v>72</v>
      </c>
      <c r="JZF1" s="8" t="s">
        <v>67</v>
      </c>
      <c r="JZG1" s="8" t="s">
        <v>72</v>
      </c>
      <c r="JZH1" s="8" t="s">
        <v>67</v>
      </c>
      <c r="JZI1" s="8" t="s">
        <v>72</v>
      </c>
      <c r="JZJ1" s="8" t="s">
        <v>67</v>
      </c>
      <c r="JZK1" s="8" t="s">
        <v>72</v>
      </c>
      <c r="JZL1" s="8" t="s">
        <v>67</v>
      </c>
      <c r="JZM1" s="8" t="s">
        <v>72</v>
      </c>
      <c r="JZN1" s="8" t="s">
        <v>67</v>
      </c>
      <c r="JZO1" s="8" t="s">
        <v>72</v>
      </c>
      <c r="JZP1" s="8" t="s">
        <v>67</v>
      </c>
      <c r="JZQ1" s="8" t="s">
        <v>72</v>
      </c>
      <c r="JZR1" s="8" t="s">
        <v>67</v>
      </c>
      <c r="JZS1" s="8" t="s">
        <v>72</v>
      </c>
      <c r="JZT1" s="8" t="s">
        <v>67</v>
      </c>
      <c r="JZU1" s="8" t="s">
        <v>72</v>
      </c>
      <c r="JZV1" s="8" t="s">
        <v>67</v>
      </c>
      <c r="JZW1" s="8" t="s">
        <v>72</v>
      </c>
      <c r="JZX1" s="8" t="s">
        <v>67</v>
      </c>
      <c r="JZY1" s="8" t="s">
        <v>72</v>
      </c>
      <c r="JZZ1" s="8" t="s">
        <v>67</v>
      </c>
      <c r="KAA1" s="8" t="s">
        <v>72</v>
      </c>
      <c r="KAB1" s="8" t="s">
        <v>67</v>
      </c>
      <c r="KAC1" s="8" t="s">
        <v>72</v>
      </c>
      <c r="KAD1" s="8" t="s">
        <v>67</v>
      </c>
      <c r="KAE1" s="8" t="s">
        <v>72</v>
      </c>
      <c r="KAF1" s="8" t="s">
        <v>67</v>
      </c>
      <c r="KAG1" s="8" t="s">
        <v>72</v>
      </c>
      <c r="KAH1" s="8" t="s">
        <v>67</v>
      </c>
      <c r="KAI1" s="8" t="s">
        <v>72</v>
      </c>
      <c r="KAJ1" s="8" t="s">
        <v>67</v>
      </c>
      <c r="KAK1" s="8" t="s">
        <v>72</v>
      </c>
      <c r="KAL1" s="8" t="s">
        <v>67</v>
      </c>
      <c r="KAM1" s="8" t="s">
        <v>72</v>
      </c>
      <c r="KAN1" s="8" t="s">
        <v>67</v>
      </c>
      <c r="KAO1" s="8" t="s">
        <v>72</v>
      </c>
      <c r="KAP1" s="8" t="s">
        <v>67</v>
      </c>
      <c r="KAQ1" s="8" t="s">
        <v>72</v>
      </c>
      <c r="KAR1" s="8" t="s">
        <v>67</v>
      </c>
      <c r="KAS1" s="8" t="s">
        <v>72</v>
      </c>
      <c r="KAT1" s="8" t="s">
        <v>67</v>
      </c>
      <c r="KAU1" s="8" t="s">
        <v>72</v>
      </c>
      <c r="KAV1" s="8" t="s">
        <v>67</v>
      </c>
      <c r="KAW1" s="8" t="s">
        <v>72</v>
      </c>
      <c r="KAX1" s="8" t="s">
        <v>67</v>
      </c>
      <c r="KAY1" s="8" t="s">
        <v>72</v>
      </c>
      <c r="KAZ1" s="8" t="s">
        <v>67</v>
      </c>
      <c r="KBA1" s="8" t="s">
        <v>72</v>
      </c>
      <c r="KBB1" s="8" t="s">
        <v>67</v>
      </c>
      <c r="KBC1" s="8" t="s">
        <v>72</v>
      </c>
      <c r="KBD1" s="8" t="s">
        <v>67</v>
      </c>
      <c r="KBE1" s="8" t="s">
        <v>72</v>
      </c>
      <c r="KBF1" s="8" t="s">
        <v>67</v>
      </c>
      <c r="KBG1" s="8" t="s">
        <v>72</v>
      </c>
      <c r="KBH1" s="8" t="s">
        <v>67</v>
      </c>
      <c r="KBI1" s="8" t="s">
        <v>72</v>
      </c>
      <c r="KBJ1" s="8" t="s">
        <v>67</v>
      </c>
      <c r="KBK1" s="8" t="s">
        <v>72</v>
      </c>
      <c r="KBL1" s="8" t="s">
        <v>67</v>
      </c>
      <c r="KBM1" s="8" t="s">
        <v>72</v>
      </c>
      <c r="KBN1" s="8" t="s">
        <v>67</v>
      </c>
      <c r="KBO1" s="8" t="s">
        <v>72</v>
      </c>
      <c r="KBP1" s="8" t="s">
        <v>67</v>
      </c>
      <c r="KBQ1" s="8" t="s">
        <v>72</v>
      </c>
      <c r="KBR1" s="8" t="s">
        <v>67</v>
      </c>
      <c r="KBS1" s="8" t="s">
        <v>72</v>
      </c>
      <c r="KBT1" s="8" t="s">
        <v>67</v>
      </c>
      <c r="KBU1" s="8" t="s">
        <v>72</v>
      </c>
      <c r="KBV1" s="8" t="s">
        <v>67</v>
      </c>
      <c r="KBW1" s="8" t="s">
        <v>72</v>
      </c>
      <c r="KBX1" s="8" t="s">
        <v>67</v>
      </c>
      <c r="KBY1" s="8" t="s">
        <v>72</v>
      </c>
      <c r="KBZ1" s="8" t="s">
        <v>67</v>
      </c>
      <c r="KCA1" s="8" t="s">
        <v>72</v>
      </c>
      <c r="KCB1" s="8" t="s">
        <v>67</v>
      </c>
      <c r="KCC1" s="8" t="s">
        <v>72</v>
      </c>
      <c r="KCD1" s="8" t="s">
        <v>67</v>
      </c>
      <c r="KCE1" s="8" t="s">
        <v>72</v>
      </c>
      <c r="KCF1" s="8" t="s">
        <v>67</v>
      </c>
      <c r="KCG1" s="8" t="s">
        <v>72</v>
      </c>
      <c r="KCH1" s="8" t="s">
        <v>67</v>
      </c>
      <c r="KCI1" s="8" t="s">
        <v>72</v>
      </c>
      <c r="KCJ1" s="8" t="s">
        <v>67</v>
      </c>
      <c r="KCK1" s="8" t="s">
        <v>72</v>
      </c>
      <c r="KCL1" s="8" t="s">
        <v>67</v>
      </c>
      <c r="KCM1" s="8" t="s">
        <v>72</v>
      </c>
      <c r="KCN1" s="8" t="s">
        <v>67</v>
      </c>
      <c r="KCO1" s="8" t="s">
        <v>72</v>
      </c>
      <c r="KCP1" s="8" t="s">
        <v>67</v>
      </c>
      <c r="KCQ1" s="8" t="s">
        <v>72</v>
      </c>
      <c r="KCR1" s="8" t="s">
        <v>67</v>
      </c>
      <c r="KCS1" s="8" t="s">
        <v>72</v>
      </c>
      <c r="KCT1" s="8" t="s">
        <v>67</v>
      </c>
      <c r="KCU1" s="8" t="s">
        <v>72</v>
      </c>
      <c r="KCV1" s="8" t="s">
        <v>67</v>
      </c>
      <c r="KCW1" s="8" t="s">
        <v>72</v>
      </c>
      <c r="KCX1" s="8" t="s">
        <v>67</v>
      </c>
      <c r="KCY1" s="8" t="s">
        <v>72</v>
      </c>
      <c r="KCZ1" s="8" t="s">
        <v>67</v>
      </c>
      <c r="KDA1" s="8" t="s">
        <v>72</v>
      </c>
      <c r="KDB1" s="8" t="s">
        <v>67</v>
      </c>
      <c r="KDC1" s="8" t="s">
        <v>72</v>
      </c>
      <c r="KDD1" s="8" t="s">
        <v>67</v>
      </c>
      <c r="KDE1" s="8" t="s">
        <v>72</v>
      </c>
      <c r="KDF1" s="8" t="s">
        <v>67</v>
      </c>
      <c r="KDG1" s="8" t="s">
        <v>72</v>
      </c>
      <c r="KDH1" s="8" t="s">
        <v>67</v>
      </c>
      <c r="KDI1" s="8" t="s">
        <v>72</v>
      </c>
      <c r="KDJ1" s="8" t="s">
        <v>67</v>
      </c>
      <c r="KDK1" s="8" t="s">
        <v>72</v>
      </c>
      <c r="KDL1" s="8" t="s">
        <v>67</v>
      </c>
      <c r="KDM1" s="8" t="s">
        <v>72</v>
      </c>
      <c r="KDN1" s="8" t="s">
        <v>67</v>
      </c>
      <c r="KDO1" s="8" t="s">
        <v>72</v>
      </c>
      <c r="KDP1" s="8" t="s">
        <v>67</v>
      </c>
      <c r="KDQ1" s="8" t="s">
        <v>72</v>
      </c>
      <c r="KDR1" s="8" t="s">
        <v>67</v>
      </c>
      <c r="KDS1" s="8" t="s">
        <v>72</v>
      </c>
      <c r="KDT1" s="8" t="s">
        <v>67</v>
      </c>
      <c r="KDU1" s="8" t="s">
        <v>72</v>
      </c>
      <c r="KDV1" s="8" t="s">
        <v>67</v>
      </c>
      <c r="KDW1" s="8" t="s">
        <v>72</v>
      </c>
      <c r="KDX1" s="8" t="s">
        <v>67</v>
      </c>
      <c r="KDY1" s="8" t="s">
        <v>72</v>
      </c>
      <c r="KDZ1" s="8" t="s">
        <v>67</v>
      </c>
      <c r="KEA1" s="8" t="s">
        <v>72</v>
      </c>
      <c r="KEB1" s="8" t="s">
        <v>67</v>
      </c>
      <c r="KEC1" s="8" t="s">
        <v>72</v>
      </c>
      <c r="KED1" s="8" t="s">
        <v>67</v>
      </c>
      <c r="KEE1" s="8" t="s">
        <v>72</v>
      </c>
      <c r="KEF1" s="8" t="s">
        <v>67</v>
      </c>
      <c r="KEG1" s="8" t="s">
        <v>72</v>
      </c>
      <c r="KEH1" s="8" t="s">
        <v>67</v>
      </c>
      <c r="KEI1" s="8" t="s">
        <v>72</v>
      </c>
      <c r="KEJ1" s="8" t="s">
        <v>67</v>
      </c>
      <c r="KEK1" s="8" t="s">
        <v>72</v>
      </c>
      <c r="KEL1" s="8" t="s">
        <v>67</v>
      </c>
      <c r="KEM1" s="8" t="s">
        <v>72</v>
      </c>
      <c r="KEN1" s="8" t="s">
        <v>67</v>
      </c>
      <c r="KEO1" s="8" t="s">
        <v>72</v>
      </c>
      <c r="KEP1" s="8" t="s">
        <v>67</v>
      </c>
      <c r="KEQ1" s="8" t="s">
        <v>72</v>
      </c>
      <c r="KER1" s="8" t="s">
        <v>67</v>
      </c>
      <c r="KES1" s="8" t="s">
        <v>72</v>
      </c>
      <c r="KET1" s="8" t="s">
        <v>67</v>
      </c>
      <c r="KEU1" s="8" t="s">
        <v>72</v>
      </c>
      <c r="KEV1" s="8" t="s">
        <v>67</v>
      </c>
      <c r="KEW1" s="8" t="s">
        <v>72</v>
      </c>
      <c r="KEX1" s="8" t="s">
        <v>67</v>
      </c>
      <c r="KEY1" s="8" t="s">
        <v>72</v>
      </c>
      <c r="KEZ1" s="8" t="s">
        <v>67</v>
      </c>
      <c r="KFA1" s="8" t="s">
        <v>72</v>
      </c>
      <c r="KFB1" s="8" t="s">
        <v>67</v>
      </c>
      <c r="KFC1" s="8" t="s">
        <v>72</v>
      </c>
      <c r="KFD1" s="8" t="s">
        <v>67</v>
      </c>
      <c r="KFE1" s="8" t="s">
        <v>72</v>
      </c>
      <c r="KFF1" s="8" t="s">
        <v>67</v>
      </c>
      <c r="KFG1" s="8" t="s">
        <v>72</v>
      </c>
      <c r="KFH1" s="8" t="s">
        <v>67</v>
      </c>
      <c r="KFI1" s="8" t="s">
        <v>72</v>
      </c>
      <c r="KFJ1" s="8" t="s">
        <v>67</v>
      </c>
      <c r="KFK1" s="8" t="s">
        <v>72</v>
      </c>
      <c r="KFL1" s="8" t="s">
        <v>67</v>
      </c>
      <c r="KFM1" s="8" t="s">
        <v>72</v>
      </c>
      <c r="KFN1" s="8" t="s">
        <v>67</v>
      </c>
      <c r="KFO1" s="8" t="s">
        <v>72</v>
      </c>
      <c r="KFP1" s="8" t="s">
        <v>67</v>
      </c>
      <c r="KFQ1" s="8" t="s">
        <v>72</v>
      </c>
      <c r="KFR1" s="8" t="s">
        <v>67</v>
      </c>
      <c r="KFS1" s="8" t="s">
        <v>72</v>
      </c>
      <c r="KFT1" s="8" t="s">
        <v>67</v>
      </c>
      <c r="KFU1" s="8" t="s">
        <v>72</v>
      </c>
      <c r="KFV1" s="8" t="s">
        <v>67</v>
      </c>
      <c r="KFW1" s="8" t="s">
        <v>72</v>
      </c>
      <c r="KFX1" s="8" t="s">
        <v>67</v>
      </c>
      <c r="KFY1" s="8" t="s">
        <v>72</v>
      </c>
      <c r="KFZ1" s="8" t="s">
        <v>67</v>
      </c>
      <c r="KGA1" s="8" t="s">
        <v>72</v>
      </c>
      <c r="KGB1" s="8" t="s">
        <v>67</v>
      </c>
      <c r="KGC1" s="8" t="s">
        <v>72</v>
      </c>
      <c r="KGD1" s="8" t="s">
        <v>67</v>
      </c>
      <c r="KGE1" s="8" t="s">
        <v>72</v>
      </c>
      <c r="KGF1" s="8" t="s">
        <v>67</v>
      </c>
      <c r="KGG1" s="8" t="s">
        <v>72</v>
      </c>
      <c r="KGH1" s="8" t="s">
        <v>67</v>
      </c>
      <c r="KGI1" s="8" t="s">
        <v>72</v>
      </c>
      <c r="KGJ1" s="8" t="s">
        <v>67</v>
      </c>
      <c r="KGK1" s="8" t="s">
        <v>72</v>
      </c>
      <c r="KGL1" s="8" t="s">
        <v>67</v>
      </c>
      <c r="KGM1" s="8" t="s">
        <v>72</v>
      </c>
      <c r="KGN1" s="8" t="s">
        <v>67</v>
      </c>
      <c r="KGO1" s="8" t="s">
        <v>72</v>
      </c>
      <c r="KGP1" s="8" t="s">
        <v>67</v>
      </c>
      <c r="KGQ1" s="8" t="s">
        <v>72</v>
      </c>
      <c r="KGR1" s="8" t="s">
        <v>67</v>
      </c>
      <c r="KGS1" s="8" t="s">
        <v>72</v>
      </c>
      <c r="KGT1" s="8" t="s">
        <v>67</v>
      </c>
      <c r="KGU1" s="8" t="s">
        <v>72</v>
      </c>
      <c r="KGV1" s="8" t="s">
        <v>67</v>
      </c>
      <c r="KGW1" s="8" t="s">
        <v>72</v>
      </c>
      <c r="KGX1" s="8" t="s">
        <v>67</v>
      </c>
      <c r="KGY1" s="8" t="s">
        <v>72</v>
      </c>
      <c r="KGZ1" s="8" t="s">
        <v>67</v>
      </c>
      <c r="KHA1" s="8" t="s">
        <v>72</v>
      </c>
      <c r="KHB1" s="8" t="s">
        <v>67</v>
      </c>
      <c r="KHC1" s="8" t="s">
        <v>72</v>
      </c>
      <c r="KHD1" s="8" t="s">
        <v>67</v>
      </c>
      <c r="KHE1" s="8" t="s">
        <v>72</v>
      </c>
      <c r="KHF1" s="8" t="s">
        <v>67</v>
      </c>
      <c r="KHG1" s="8" t="s">
        <v>72</v>
      </c>
      <c r="KHH1" s="8" t="s">
        <v>67</v>
      </c>
      <c r="KHI1" s="8" t="s">
        <v>72</v>
      </c>
      <c r="KHJ1" s="8" t="s">
        <v>67</v>
      </c>
      <c r="KHK1" s="8" t="s">
        <v>72</v>
      </c>
      <c r="KHL1" s="8" t="s">
        <v>67</v>
      </c>
      <c r="KHM1" s="8" t="s">
        <v>72</v>
      </c>
      <c r="KHN1" s="8" t="s">
        <v>67</v>
      </c>
      <c r="KHO1" s="8" t="s">
        <v>72</v>
      </c>
      <c r="KHP1" s="8" t="s">
        <v>67</v>
      </c>
      <c r="KHQ1" s="8" t="s">
        <v>72</v>
      </c>
      <c r="KHR1" s="8" t="s">
        <v>67</v>
      </c>
      <c r="KHS1" s="8" t="s">
        <v>72</v>
      </c>
      <c r="KHT1" s="8" t="s">
        <v>67</v>
      </c>
      <c r="KHU1" s="8" t="s">
        <v>72</v>
      </c>
      <c r="KHV1" s="8" t="s">
        <v>67</v>
      </c>
      <c r="KHW1" s="8" t="s">
        <v>72</v>
      </c>
      <c r="KHX1" s="8" t="s">
        <v>67</v>
      </c>
      <c r="KHY1" s="8" t="s">
        <v>72</v>
      </c>
      <c r="KHZ1" s="8" t="s">
        <v>67</v>
      </c>
      <c r="KIA1" s="8" t="s">
        <v>72</v>
      </c>
      <c r="KIB1" s="8" t="s">
        <v>67</v>
      </c>
      <c r="KIC1" s="8" t="s">
        <v>72</v>
      </c>
      <c r="KID1" s="8" t="s">
        <v>67</v>
      </c>
      <c r="KIE1" s="8" t="s">
        <v>72</v>
      </c>
      <c r="KIF1" s="8" t="s">
        <v>67</v>
      </c>
      <c r="KIG1" s="8" t="s">
        <v>72</v>
      </c>
      <c r="KIH1" s="8" t="s">
        <v>67</v>
      </c>
      <c r="KII1" s="8" t="s">
        <v>72</v>
      </c>
      <c r="KIJ1" s="8" t="s">
        <v>67</v>
      </c>
      <c r="KIK1" s="8" t="s">
        <v>72</v>
      </c>
      <c r="KIL1" s="8" t="s">
        <v>67</v>
      </c>
      <c r="KIM1" s="8" t="s">
        <v>72</v>
      </c>
      <c r="KIN1" s="8" t="s">
        <v>67</v>
      </c>
      <c r="KIO1" s="8" t="s">
        <v>72</v>
      </c>
      <c r="KIP1" s="8" t="s">
        <v>67</v>
      </c>
      <c r="KIQ1" s="8" t="s">
        <v>72</v>
      </c>
      <c r="KIR1" s="8" t="s">
        <v>67</v>
      </c>
      <c r="KIS1" s="8" t="s">
        <v>72</v>
      </c>
      <c r="KIT1" s="8" t="s">
        <v>67</v>
      </c>
      <c r="KIU1" s="8" t="s">
        <v>72</v>
      </c>
      <c r="KIV1" s="8" t="s">
        <v>67</v>
      </c>
      <c r="KIW1" s="8" t="s">
        <v>72</v>
      </c>
      <c r="KIX1" s="8" t="s">
        <v>67</v>
      </c>
      <c r="KIY1" s="8" t="s">
        <v>72</v>
      </c>
      <c r="KIZ1" s="8" t="s">
        <v>67</v>
      </c>
      <c r="KJA1" s="8" t="s">
        <v>72</v>
      </c>
      <c r="KJB1" s="8" t="s">
        <v>67</v>
      </c>
      <c r="KJC1" s="8" t="s">
        <v>72</v>
      </c>
      <c r="KJD1" s="8" t="s">
        <v>67</v>
      </c>
      <c r="KJE1" s="8" t="s">
        <v>72</v>
      </c>
      <c r="KJF1" s="8" t="s">
        <v>67</v>
      </c>
      <c r="KJG1" s="8" t="s">
        <v>72</v>
      </c>
      <c r="KJH1" s="8" t="s">
        <v>67</v>
      </c>
      <c r="KJI1" s="8" t="s">
        <v>72</v>
      </c>
      <c r="KJJ1" s="8" t="s">
        <v>67</v>
      </c>
      <c r="KJK1" s="8" t="s">
        <v>72</v>
      </c>
      <c r="KJL1" s="8" t="s">
        <v>67</v>
      </c>
      <c r="KJM1" s="8" t="s">
        <v>72</v>
      </c>
      <c r="KJN1" s="8" t="s">
        <v>67</v>
      </c>
      <c r="KJO1" s="8" t="s">
        <v>72</v>
      </c>
      <c r="KJP1" s="8" t="s">
        <v>67</v>
      </c>
      <c r="KJQ1" s="8" t="s">
        <v>72</v>
      </c>
      <c r="KJR1" s="8" t="s">
        <v>67</v>
      </c>
      <c r="KJS1" s="8" t="s">
        <v>72</v>
      </c>
      <c r="KJT1" s="8" t="s">
        <v>67</v>
      </c>
      <c r="KJU1" s="8" t="s">
        <v>72</v>
      </c>
      <c r="KJV1" s="8" t="s">
        <v>67</v>
      </c>
      <c r="KJW1" s="8" t="s">
        <v>72</v>
      </c>
      <c r="KJX1" s="8" t="s">
        <v>67</v>
      </c>
      <c r="KJY1" s="8" t="s">
        <v>72</v>
      </c>
      <c r="KJZ1" s="8" t="s">
        <v>67</v>
      </c>
      <c r="KKA1" s="8" t="s">
        <v>72</v>
      </c>
      <c r="KKB1" s="8" t="s">
        <v>67</v>
      </c>
      <c r="KKC1" s="8" t="s">
        <v>72</v>
      </c>
      <c r="KKD1" s="8" t="s">
        <v>67</v>
      </c>
      <c r="KKE1" s="8" t="s">
        <v>72</v>
      </c>
      <c r="KKF1" s="8" t="s">
        <v>67</v>
      </c>
      <c r="KKG1" s="8" t="s">
        <v>72</v>
      </c>
      <c r="KKH1" s="8" t="s">
        <v>67</v>
      </c>
      <c r="KKI1" s="8" t="s">
        <v>72</v>
      </c>
      <c r="KKJ1" s="8" t="s">
        <v>67</v>
      </c>
      <c r="KKK1" s="8" t="s">
        <v>72</v>
      </c>
      <c r="KKL1" s="8" t="s">
        <v>67</v>
      </c>
      <c r="KKM1" s="8" t="s">
        <v>72</v>
      </c>
      <c r="KKN1" s="8" t="s">
        <v>67</v>
      </c>
      <c r="KKO1" s="8" t="s">
        <v>72</v>
      </c>
      <c r="KKP1" s="8" t="s">
        <v>67</v>
      </c>
      <c r="KKQ1" s="8" t="s">
        <v>72</v>
      </c>
      <c r="KKR1" s="8" t="s">
        <v>67</v>
      </c>
      <c r="KKS1" s="8" t="s">
        <v>72</v>
      </c>
      <c r="KKT1" s="8" t="s">
        <v>67</v>
      </c>
      <c r="KKU1" s="8" t="s">
        <v>72</v>
      </c>
      <c r="KKV1" s="8" t="s">
        <v>67</v>
      </c>
      <c r="KKW1" s="8" t="s">
        <v>72</v>
      </c>
      <c r="KKX1" s="8" t="s">
        <v>67</v>
      </c>
      <c r="KKY1" s="8" t="s">
        <v>72</v>
      </c>
      <c r="KKZ1" s="8" t="s">
        <v>67</v>
      </c>
      <c r="KLA1" s="8" t="s">
        <v>72</v>
      </c>
      <c r="KLB1" s="8" t="s">
        <v>67</v>
      </c>
      <c r="KLC1" s="8" t="s">
        <v>72</v>
      </c>
      <c r="KLD1" s="8" t="s">
        <v>67</v>
      </c>
      <c r="KLE1" s="8" t="s">
        <v>72</v>
      </c>
      <c r="KLF1" s="8" t="s">
        <v>67</v>
      </c>
      <c r="KLG1" s="8" t="s">
        <v>72</v>
      </c>
      <c r="KLH1" s="8" t="s">
        <v>67</v>
      </c>
      <c r="KLI1" s="8" t="s">
        <v>72</v>
      </c>
      <c r="KLJ1" s="8" t="s">
        <v>67</v>
      </c>
      <c r="KLK1" s="8" t="s">
        <v>72</v>
      </c>
      <c r="KLL1" s="8" t="s">
        <v>67</v>
      </c>
      <c r="KLM1" s="8" t="s">
        <v>72</v>
      </c>
      <c r="KLN1" s="8" t="s">
        <v>67</v>
      </c>
      <c r="KLO1" s="8" t="s">
        <v>72</v>
      </c>
      <c r="KLP1" s="8" t="s">
        <v>67</v>
      </c>
      <c r="KLQ1" s="8" t="s">
        <v>72</v>
      </c>
      <c r="KLR1" s="8" t="s">
        <v>67</v>
      </c>
      <c r="KLS1" s="8" t="s">
        <v>72</v>
      </c>
      <c r="KLT1" s="8" t="s">
        <v>67</v>
      </c>
      <c r="KLU1" s="8" t="s">
        <v>72</v>
      </c>
      <c r="KLV1" s="8" t="s">
        <v>67</v>
      </c>
      <c r="KLW1" s="8" t="s">
        <v>72</v>
      </c>
      <c r="KLX1" s="8" t="s">
        <v>67</v>
      </c>
      <c r="KLY1" s="8" t="s">
        <v>72</v>
      </c>
      <c r="KLZ1" s="8" t="s">
        <v>67</v>
      </c>
      <c r="KMA1" s="8" t="s">
        <v>72</v>
      </c>
      <c r="KMB1" s="8" t="s">
        <v>67</v>
      </c>
      <c r="KMC1" s="8" t="s">
        <v>72</v>
      </c>
      <c r="KMD1" s="8" t="s">
        <v>67</v>
      </c>
      <c r="KME1" s="8" t="s">
        <v>72</v>
      </c>
      <c r="KMF1" s="8" t="s">
        <v>67</v>
      </c>
      <c r="KMG1" s="8" t="s">
        <v>72</v>
      </c>
      <c r="KMH1" s="8" t="s">
        <v>67</v>
      </c>
      <c r="KMI1" s="8" t="s">
        <v>72</v>
      </c>
      <c r="KMJ1" s="8" t="s">
        <v>67</v>
      </c>
      <c r="KMK1" s="8" t="s">
        <v>72</v>
      </c>
      <c r="KML1" s="8" t="s">
        <v>67</v>
      </c>
      <c r="KMM1" s="8" t="s">
        <v>72</v>
      </c>
      <c r="KMN1" s="8" t="s">
        <v>67</v>
      </c>
      <c r="KMO1" s="8" t="s">
        <v>72</v>
      </c>
      <c r="KMP1" s="8" t="s">
        <v>67</v>
      </c>
      <c r="KMQ1" s="8" t="s">
        <v>72</v>
      </c>
      <c r="KMR1" s="8" t="s">
        <v>67</v>
      </c>
      <c r="KMS1" s="8" t="s">
        <v>72</v>
      </c>
      <c r="KMT1" s="8" t="s">
        <v>67</v>
      </c>
      <c r="KMU1" s="8" t="s">
        <v>72</v>
      </c>
      <c r="KMV1" s="8" t="s">
        <v>67</v>
      </c>
      <c r="KMW1" s="8" t="s">
        <v>72</v>
      </c>
      <c r="KMX1" s="8" t="s">
        <v>67</v>
      </c>
      <c r="KMY1" s="8" t="s">
        <v>72</v>
      </c>
      <c r="KMZ1" s="8" t="s">
        <v>67</v>
      </c>
      <c r="KNA1" s="8" t="s">
        <v>72</v>
      </c>
      <c r="KNB1" s="8" t="s">
        <v>67</v>
      </c>
      <c r="KNC1" s="8" t="s">
        <v>72</v>
      </c>
      <c r="KND1" s="8" t="s">
        <v>67</v>
      </c>
      <c r="KNE1" s="8" t="s">
        <v>72</v>
      </c>
      <c r="KNF1" s="8" t="s">
        <v>67</v>
      </c>
      <c r="KNG1" s="8" t="s">
        <v>72</v>
      </c>
      <c r="KNH1" s="8" t="s">
        <v>67</v>
      </c>
      <c r="KNI1" s="8" t="s">
        <v>72</v>
      </c>
      <c r="KNJ1" s="8" t="s">
        <v>67</v>
      </c>
      <c r="KNK1" s="8" t="s">
        <v>72</v>
      </c>
      <c r="KNL1" s="8" t="s">
        <v>67</v>
      </c>
      <c r="KNM1" s="8" t="s">
        <v>72</v>
      </c>
      <c r="KNN1" s="8" t="s">
        <v>67</v>
      </c>
      <c r="KNO1" s="8" t="s">
        <v>72</v>
      </c>
      <c r="KNP1" s="8" t="s">
        <v>67</v>
      </c>
      <c r="KNQ1" s="8" t="s">
        <v>72</v>
      </c>
      <c r="KNR1" s="8" t="s">
        <v>67</v>
      </c>
      <c r="KNS1" s="8" t="s">
        <v>72</v>
      </c>
      <c r="KNT1" s="8" t="s">
        <v>67</v>
      </c>
      <c r="KNU1" s="8" t="s">
        <v>72</v>
      </c>
      <c r="KNV1" s="8" t="s">
        <v>67</v>
      </c>
      <c r="KNW1" s="8" t="s">
        <v>72</v>
      </c>
      <c r="KNX1" s="8" t="s">
        <v>67</v>
      </c>
      <c r="KNY1" s="8" t="s">
        <v>72</v>
      </c>
      <c r="KNZ1" s="8" t="s">
        <v>67</v>
      </c>
      <c r="KOA1" s="8" t="s">
        <v>72</v>
      </c>
      <c r="KOB1" s="8" t="s">
        <v>67</v>
      </c>
      <c r="KOC1" s="8" t="s">
        <v>72</v>
      </c>
      <c r="KOD1" s="8" t="s">
        <v>67</v>
      </c>
      <c r="KOE1" s="8" t="s">
        <v>72</v>
      </c>
      <c r="KOF1" s="8" t="s">
        <v>67</v>
      </c>
      <c r="KOG1" s="8" t="s">
        <v>72</v>
      </c>
      <c r="KOH1" s="8" t="s">
        <v>67</v>
      </c>
      <c r="KOI1" s="8" t="s">
        <v>72</v>
      </c>
      <c r="KOJ1" s="8" t="s">
        <v>67</v>
      </c>
      <c r="KOK1" s="8" t="s">
        <v>72</v>
      </c>
      <c r="KOL1" s="8" t="s">
        <v>67</v>
      </c>
      <c r="KOM1" s="8" t="s">
        <v>72</v>
      </c>
      <c r="KON1" s="8" t="s">
        <v>67</v>
      </c>
      <c r="KOO1" s="8" t="s">
        <v>72</v>
      </c>
      <c r="KOP1" s="8" t="s">
        <v>67</v>
      </c>
      <c r="KOQ1" s="8" t="s">
        <v>72</v>
      </c>
      <c r="KOR1" s="8" t="s">
        <v>67</v>
      </c>
      <c r="KOS1" s="8" t="s">
        <v>72</v>
      </c>
      <c r="KOT1" s="8" t="s">
        <v>67</v>
      </c>
      <c r="KOU1" s="8" t="s">
        <v>72</v>
      </c>
      <c r="KOV1" s="8" t="s">
        <v>67</v>
      </c>
      <c r="KOW1" s="8" t="s">
        <v>72</v>
      </c>
      <c r="KOX1" s="8" t="s">
        <v>67</v>
      </c>
      <c r="KOY1" s="8" t="s">
        <v>72</v>
      </c>
      <c r="KOZ1" s="8" t="s">
        <v>67</v>
      </c>
      <c r="KPA1" s="8" t="s">
        <v>72</v>
      </c>
      <c r="KPB1" s="8" t="s">
        <v>67</v>
      </c>
      <c r="KPC1" s="8" t="s">
        <v>72</v>
      </c>
      <c r="KPD1" s="8" t="s">
        <v>67</v>
      </c>
      <c r="KPE1" s="8" t="s">
        <v>72</v>
      </c>
      <c r="KPF1" s="8" t="s">
        <v>67</v>
      </c>
      <c r="KPG1" s="8" t="s">
        <v>72</v>
      </c>
      <c r="KPH1" s="8" t="s">
        <v>67</v>
      </c>
      <c r="KPI1" s="8" t="s">
        <v>72</v>
      </c>
      <c r="KPJ1" s="8" t="s">
        <v>67</v>
      </c>
      <c r="KPK1" s="8" t="s">
        <v>72</v>
      </c>
      <c r="KPL1" s="8" t="s">
        <v>67</v>
      </c>
      <c r="KPM1" s="8" t="s">
        <v>72</v>
      </c>
      <c r="KPN1" s="8" t="s">
        <v>67</v>
      </c>
      <c r="KPO1" s="8" t="s">
        <v>72</v>
      </c>
      <c r="KPP1" s="8" t="s">
        <v>67</v>
      </c>
      <c r="KPQ1" s="8" t="s">
        <v>72</v>
      </c>
      <c r="KPR1" s="8" t="s">
        <v>67</v>
      </c>
      <c r="KPS1" s="8" t="s">
        <v>72</v>
      </c>
      <c r="KPT1" s="8" t="s">
        <v>67</v>
      </c>
      <c r="KPU1" s="8" t="s">
        <v>72</v>
      </c>
      <c r="KPV1" s="8" t="s">
        <v>67</v>
      </c>
      <c r="KPW1" s="8" t="s">
        <v>72</v>
      </c>
      <c r="KPX1" s="8" t="s">
        <v>67</v>
      </c>
      <c r="KPY1" s="8" t="s">
        <v>72</v>
      </c>
      <c r="KPZ1" s="8" t="s">
        <v>67</v>
      </c>
      <c r="KQA1" s="8" t="s">
        <v>72</v>
      </c>
      <c r="KQB1" s="8" t="s">
        <v>67</v>
      </c>
      <c r="KQC1" s="8" t="s">
        <v>72</v>
      </c>
      <c r="KQD1" s="8" t="s">
        <v>67</v>
      </c>
      <c r="KQE1" s="8" t="s">
        <v>72</v>
      </c>
      <c r="KQF1" s="8" t="s">
        <v>67</v>
      </c>
      <c r="KQG1" s="8" t="s">
        <v>72</v>
      </c>
      <c r="KQH1" s="8" t="s">
        <v>67</v>
      </c>
      <c r="KQI1" s="8" t="s">
        <v>72</v>
      </c>
      <c r="KQJ1" s="8" t="s">
        <v>67</v>
      </c>
      <c r="KQK1" s="8" t="s">
        <v>72</v>
      </c>
      <c r="KQL1" s="8" t="s">
        <v>67</v>
      </c>
      <c r="KQM1" s="8" t="s">
        <v>72</v>
      </c>
      <c r="KQN1" s="8" t="s">
        <v>67</v>
      </c>
      <c r="KQO1" s="8" t="s">
        <v>72</v>
      </c>
      <c r="KQP1" s="8" t="s">
        <v>67</v>
      </c>
      <c r="KQQ1" s="8" t="s">
        <v>72</v>
      </c>
      <c r="KQR1" s="8" t="s">
        <v>67</v>
      </c>
      <c r="KQS1" s="8" t="s">
        <v>72</v>
      </c>
      <c r="KQT1" s="8" t="s">
        <v>67</v>
      </c>
      <c r="KQU1" s="8" t="s">
        <v>72</v>
      </c>
      <c r="KQV1" s="8" t="s">
        <v>67</v>
      </c>
      <c r="KQW1" s="8" t="s">
        <v>72</v>
      </c>
      <c r="KQX1" s="8" t="s">
        <v>67</v>
      </c>
      <c r="KQY1" s="8" t="s">
        <v>72</v>
      </c>
      <c r="KQZ1" s="8" t="s">
        <v>67</v>
      </c>
      <c r="KRA1" s="8" t="s">
        <v>72</v>
      </c>
      <c r="KRB1" s="8" t="s">
        <v>67</v>
      </c>
      <c r="KRC1" s="8" t="s">
        <v>72</v>
      </c>
      <c r="KRD1" s="8" t="s">
        <v>67</v>
      </c>
      <c r="KRE1" s="8" t="s">
        <v>72</v>
      </c>
      <c r="KRF1" s="8" t="s">
        <v>67</v>
      </c>
      <c r="KRG1" s="8" t="s">
        <v>72</v>
      </c>
      <c r="KRH1" s="8" t="s">
        <v>67</v>
      </c>
      <c r="KRI1" s="8" t="s">
        <v>72</v>
      </c>
      <c r="KRJ1" s="8" t="s">
        <v>67</v>
      </c>
      <c r="KRK1" s="8" t="s">
        <v>72</v>
      </c>
      <c r="KRL1" s="8" t="s">
        <v>67</v>
      </c>
      <c r="KRM1" s="8" t="s">
        <v>72</v>
      </c>
      <c r="KRN1" s="8" t="s">
        <v>67</v>
      </c>
      <c r="KRO1" s="8" t="s">
        <v>72</v>
      </c>
      <c r="KRP1" s="8" t="s">
        <v>67</v>
      </c>
      <c r="KRQ1" s="8" t="s">
        <v>72</v>
      </c>
      <c r="KRR1" s="8" t="s">
        <v>67</v>
      </c>
      <c r="KRS1" s="8" t="s">
        <v>72</v>
      </c>
      <c r="KRT1" s="8" t="s">
        <v>67</v>
      </c>
      <c r="KRU1" s="8" t="s">
        <v>72</v>
      </c>
      <c r="KRV1" s="8" t="s">
        <v>67</v>
      </c>
      <c r="KRW1" s="8" t="s">
        <v>72</v>
      </c>
      <c r="KRX1" s="8" t="s">
        <v>67</v>
      </c>
      <c r="KRY1" s="8" t="s">
        <v>72</v>
      </c>
      <c r="KRZ1" s="8" t="s">
        <v>67</v>
      </c>
      <c r="KSA1" s="8" t="s">
        <v>72</v>
      </c>
      <c r="KSB1" s="8" t="s">
        <v>67</v>
      </c>
      <c r="KSC1" s="8" t="s">
        <v>72</v>
      </c>
      <c r="KSD1" s="8" t="s">
        <v>67</v>
      </c>
      <c r="KSE1" s="8" t="s">
        <v>72</v>
      </c>
      <c r="KSF1" s="8" t="s">
        <v>67</v>
      </c>
      <c r="KSG1" s="8" t="s">
        <v>72</v>
      </c>
      <c r="KSH1" s="8" t="s">
        <v>67</v>
      </c>
      <c r="KSI1" s="8" t="s">
        <v>72</v>
      </c>
      <c r="KSJ1" s="8" t="s">
        <v>67</v>
      </c>
      <c r="KSK1" s="8" t="s">
        <v>72</v>
      </c>
      <c r="KSL1" s="8" t="s">
        <v>67</v>
      </c>
      <c r="KSM1" s="8" t="s">
        <v>72</v>
      </c>
      <c r="KSN1" s="8" t="s">
        <v>67</v>
      </c>
      <c r="KSO1" s="8" t="s">
        <v>72</v>
      </c>
      <c r="KSP1" s="8" t="s">
        <v>67</v>
      </c>
      <c r="KSQ1" s="8" t="s">
        <v>72</v>
      </c>
      <c r="KSR1" s="8" t="s">
        <v>67</v>
      </c>
      <c r="KSS1" s="8" t="s">
        <v>72</v>
      </c>
      <c r="KST1" s="8" t="s">
        <v>67</v>
      </c>
      <c r="KSU1" s="8" t="s">
        <v>72</v>
      </c>
      <c r="KSV1" s="8" t="s">
        <v>67</v>
      </c>
      <c r="KSW1" s="8" t="s">
        <v>72</v>
      </c>
      <c r="KSX1" s="8" t="s">
        <v>67</v>
      </c>
      <c r="KSY1" s="8" t="s">
        <v>72</v>
      </c>
      <c r="KSZ1" s="8" t="s">
        <v>67</v>
      </c>
      <c r="KTA1" s="8" t="s">
        <v>72</v>
      </c>
      <c r="KTB1" s="8" t="s">
        <v>67</v>
      </c>
      <c r="KTC1" s="8" t="s">
        <v>72</v>
      </c>
      <c r="KTD1" s="8" t="s">
        <v>67</v>
      </c>
      <c r="KTE1" s="8" t="s">
        <v>72</v>
      </c>
      <c r="KTF1" s="8" t="s">
        <v>67</v>
      </c>
      <c r="KTG1" s="8" t="s">
        <v>72</v>
      </c>
      <c r="KTH1" s="8" t="s">
        <v>67</v>
      </c>
      <c r="KTI1" s="8" t="s">
        <v>72</v>
      </c>
      <c r="KTJ1" s="8" t="s">
        <v>67</v>
      </c>
      <c r="KTK1" s="8" t="s">
        <v>72</v>
      </c>
      <c r="KTL1" s="8" t="s">
        <v>67</v>
      </c>
      <c r="KTM1" s="8" t="s">
        <v>72</v>
      </c>
      <c r="KTN1" s="8" t="s">
        <v>67</v>
      </c>
      <c r="KTO1" s="8" t="s">
        <v>72</v>
      </c>
      <c r="KTP1" s="8" t="s">
        <v>67</v>
      </c>
      <c r="KTQ1" s="8" t="s">
        <v>72</v>
      </c>
      <c r="KTR1" s="8" t="s">
        <v>67</v>
      </c>
      <c r="KTS1" s="8" t="s">
        <v>72</v>
      </c>
      <c r="KTT1" s="8" t="s">
        <v>67</v>
      </c>
      <c r="KTU1" s="8" t="s">
        <v>72</v>
      </c>
      <c r="KTV1" s="8" t="s">
        <v>67</v>
      </c>
      <c r="KTW1" s="8" t="s">
        <v>72</v>
      </c>
      <c r="KTX1" s="8" t="s">
        <v>67</v>
      </c>
      <c r="KTY1" s="8" t="s">
        <v>72</v>
      </c>
      <c r="KTZ1" s="8" t="s">
        <v>67</v>
      </c>
      <c r="KUA1" s="8" t="s">
        <v>72</v>
      </c>
      <c r="KUB1" s="8" t="s">
        <v>67</v>
      </c>
      <c r="KUC1" s="8" t="s">
        <v>72</v>
      </c>
      <c r="KUD1" s="8" t="s">
        <v>67</v>
      </c>
      <c r="KUE1" s="8" t="s">
        <v>72</v>
      </c>
      <c r="KUF1" s="8" t="s">
        <v>67</v>
      </c>
      <c r="KUG1" s="8" t="s">
        <v>72</v>
      </c>
      <c r="KUH1" s="8" t="s">
        <v>67</v>
      </c>
      <c r="KUI1" s="8" t="s">
        <v>72</v>
      </c>
      <c r="KUJ1" s="8" t="s">
        <v>67</v>
      </c>
      <c r="KUK1" s="8" t="s">
        <v>72</v>
      </c>
      <c r="KUL1" s="8" t="s">
        <v>67</v>
      </c>
      <c r="KUM1" s="8" t="s">
        <v>72</v>
      </c>
      <c r="KUN1" s="8" t="s">
        <v>67</v>
      </c>
      <c r="KUO1" s="8" t="s">
        <v>72</v>
      </c>
      <c r="KUP1" s="8" t="s">
        <v>67</v>
      </c>
      <c r="KUQ1" s="8" t="s">
        <v>72</v>
      </c>
      <c r="KUR1" s="8" t="s">
        <v>67</v>
      </c>
      <c r="KUS1" s="8" t="s">
        <v>72</v>
      </c>
      <c r="KUT1" s="8" t="s">
        <v>67</v>
      </c>
      <c r="KUU1" s="8" t="s">
        <v>72</v>
      </c>
      <c r="KUV1" s="8" t="s">
        <v>67</v>
      </c>
      <c r="KUW1" s="8" t="s">
        <v>72</v>
      </c>
      <c r="KUX1" s="8" t="s">
        <v>67</v>
      </c>
      <c r="KUY1" s="8" t="s">
        <v>72</v>
      </c>
      <c r="KUZ1" s="8" t="s">
        <v>67</v>
      </c>
      <c r="KVA1" s="8" t="s">
        <v>72</v>
      </c>
      <c r="KVB1" s="8" t="s">
        <v>67</v>
      </c>
      <c r="KVC1" s="8" t="s">
        <v>72</v>
      </c>
      <c r="KVD1" s="8" t="s">
        <v>67</v>
      </c>
      <c r="KVE1" s="8" t="s">
        <v>72</v>
      </c>
      <c r="KVF1" s="8" t="s">
        <v>67</v>
      </c>
      <c r="KVG1" s="8" t="s">
        <v>72</v>
      </c>
      <c r="KVH1" s="8" t="s">
        <v>67</v>
      </c>
      <c r="KVI1" s="8" t="s">
        <v>72</v>
      </c>
      <c r="KVJ1" s="8" t="s">
        <v>67</v>
      </c>
      <c r="KVK1" s="8" t="s">
        <v>72</v>
      </c>
      <c r="KVL1" s="8" t="s">
        <v>67</v>
      </c>
      <c r="KVM1" s="8" t="s">
        <v>72</v>
      </c>
      <c r="KVN1" s="8" t="s">
        <v>67</v>
      </c>
      <c r="KVO1" s="8" t="s">
        <v>72</v>
      </c>
      <c r="KVP1" s="8" t="s">
        <v>67</v>
      </c>
      <c r="KVQ1" s="8" t="s">
        <v>72</v>
      </c>
      <c r="KVR1" s="8" t="s">
        <v>67</v>
      </c>
      <c r="KVS1" s="8" t="s">
        <v>72</v>
      </c>
      <c r="KVT1" s="8" t="s">
        <v>67</v>
      </c>
      <c r="KVU1" s="8" t="s">
        <v>72</v>
      </c>
      <c r="KVV1" s="8" t="s">
        <v>67</v>
      </c>
      <c r="KVW1" s="8" t="s">
        <v>72</v>
      </c>
      <c r="KVX1" s="8" t="s">
        <v>67</v>
      </c>
      <c r="KVY1" s="8" t="s">
        <v>72</v>
      </c>
      <c r="KVZ1" s="8" t="s">
        <v>67</v>
      </c>
      <c r="KWA1" s="8" t="s">
        <v>72</v>
      </c>
      <c r="KWB1" s="8" t="s">
        <v>67</v>
      </c>
      <c r="KWC1" s="8" t="s">
        <v>72</v>
      </c>
      <c r="KWD1" s="8" t="s">
        <v>67</v>
      </c>
      <c r="KWE1" s="8" t="s">
        <v>72</v>
      </c>
      <c r="KWF1" s="8" t="s">
        <v>67</v>
      </c>
      <c r="KWG1" s="8" t="s">
        <v>72</v>
      </c>
      <c r="KWH1" s="8" t="s">
        <v>67</v>
      </c>
      <c r="KWI1" s="8" t="s">
        <v>72</v>
      </c>
      <c r="KWJ1" s="8" t="s">
        <v>67</v>
      </c>
      <c r="KWK1" s="8" t="s">
        <v>72</v>
      </c>
      <c r="KWL1" s="8" t="s">
        <v>67</v>
      </c>
      <c r="KWM1" s="8" t="s">
        <v>72</v>
      </c>
      <c r="KWN1" s="8" t="s">
        <v>67</v>
      </c>
      <c r="KWO1" s="8" t="s">
        <v>72</v>
      </c>
      <c r="KWP1" s="8" t="s">
        <v>67</v>
      </c>
      <c r="KWQ1" s="8" t="s">
        <v>72</v>
      </c>
      <c r="KWR1" s="8" t="s">
        <v>67</v>
      </c>
      <c r="KWS1" s="8" t="s">
        <v>72</v>
      </c>
      <c r="KWT1" s="8" t="s">
        <v>67</v>
      </c>
      <c r="KWU1" s="8" t="s">
        <v>72</v>
      </c>
      <c r="KWV1" s="8" t="s">
        <v>67</v>
      </c>
      <c r="KWW1" s="8" t="s">
        <v>72</v>
      </c>
      <c r="KWX1" s="8" t="s">
        <v>67</v>
      </c>
      <c r="KWY1" s="8" t="s">
        <v>72</v>
      </c>
      <c r="KWZ1" s="8" t="s">
        <v>67</v>
      </c>
      <c r="KXA1" s="8" t="s">
        <v>72</v>
      </c>
      <c r="KXB1" s="8" t="s">
        <v>67</v>
      </c>
      <c r="KXC1" s="8" t="s">
        <v>72</v>
      </c>
      <c r="KXD1" s="8" t="s">
        <v>67</v>
      </c>
      <c r="KXE1" s="8" t="s">
        <v>72</v>
      </c>
      <c r="KXF1" s="8" t="s">
        <v>67</v>
      </c>
      <c r="KXG1" s="8" t="s">
        <v>72</v>
      </c>
      <c r="KXH1" s="8" t="s">
        <v>67</v>
      </c>
      <c r="KXI1" s="8" t="s">
        <v>72</v>
      </c>
      <c r="KXJ1" s="8" t="s">
        <v>67</v>
      </c>
      <c r="KXK1" s="8" t="s">
        <v>72</v>
      </c>
      <c r="KXL1" s="8" t="s">
        <v>67</v>
      </c>
      <c r="KXM1" s="8" t="s">
        <v>72</v>
      </c>
      <c r="KXN1" s="8" t="s">
        <v>67</v>
      </c>
      <c r="KXO1" s="8" t="s">
        <v>72</v>
      </c>
      <c r="KXP1" s="8" t="s">
        <v>67</v>
      </c>
      <c r="KXQ1" s="8" t="s">
        <v>72</v>
      </c>
      <c r="KXR1" s="8" t="s">
        <v>67</v>
      </c>
      <c r="KXS1" s="8" t="s">
        <v>72</v>
      </c>
      <c r="KXT1" s="8" t="s">
        <v>67</v>
      </c>
      <c r="KXU1" s="8" t="s">
        <v>72</v>
      </c>
      <c r="KXV1" s="8" t="s">
        <v>67</v>
      </c>
      <c r="KXW1" s="8" t="s">
        <v>72</v>
      </c>
      <c r="KXX1" s="8" t="s">
        <v>67</v>
      </c>
      <c r="KXY1" s="8" t="s">
        <v>72</v>
      </c>
      <c r="KXZ1" s="8" t="s">
        <v>67</v>
      </c>
      <c r="KYA1" s="8" t="s">
        <v>72</v>
      </c>
      <c r="KYB1" s="8" t="s">
        <v>67</v>
      </c>
      <c r="KYC1" s="8" t="s">
        <v>72</v>
      </c>
      <c r="KYD1" s="8" t="s">
        <v>67</v>
      </c>
      <c r="KYE1" s="8" t="s">
        <v>72</v>
      </c>
      <c r="KYF1" s="8" t="s">
        <v>67</v>
      </c>
      <c r="KYG1" s="8" t="s">
        <v>72</v>
      </c>
      <c r="KYH1" s="8" t="s">
        <v>67</v>
      </c>
      <c r="KYI1" s="8" t="s">
        <v>72</v>
      </c>
      <c r="KYJ1" s="8" t="s">
        <v>67</v>
      </c>
      <c r="KYK1" s="8" t="s">
        <v>72</v>
      </c>
      <c r="KYL1" s="8" t="s">
        <v>67</v>
      </c>
      <c r="KYM1" s="8" t="s">
        <v>72</v>
      </c>
      <c r="KYN1" s="8" t="s">
        <v>67</v>
      </c>
      <c r="KYO1" s="8" t="s">
        <v>72</v>
      </c>
      <c r="KYP1" s="8" t="s">
        <v>67</v>
      </c>
      <c r="KYQ1" s="8" t="s">
        <v>72</v>
      </c>
      <c r="KYR1" s="8" t="s">
        <v>67</v>
      </c>
      <c r="KYS1" s="8" t="s">
        <v>72</v>
      </c>
      <c r="KYT1" s="8" t="s">
        <v>67</v>
      </c>
      <c r="KYU1" s="8" t="s">
        <v>72</v>
      </c>
      <c r="KYV1" s="8" t="s">
        <v>67</v>
      </c>
      <c r="KYW1" s="8" t="s">
        <v>72</v>
      </c>
      <c r="KYX1" s="8" t="s">
        <v>67</v>
      </c>
      <c r="KYY1" s="8" t="s">
        <v>72</v>
      </c>
      <c r="KYZ1" s="8" t="s">
        <v>67</v>
      </c>
      <c r="KZA1" s="8" t="s">
        <v>72</v>
      </c>
      <c r="KZB1" s="8" t="s">
        <v>67</v>
      </c>
      <c r="KZC1" s="8" t="s">
        <v>72</v>
      </c>
      <c r="KZD1" s="8" t="s">
        <v>67</v>
      </c>
      <c r="KZE1" s="8" t="s">
        <v>72</v>
      </c>
      <c r="KZF1" s="8" t="s">
        <v>67</v>
      </c>
      <c r="KZG1" s="8" t="s">
        <v>72</v>
      </c>
      <c r="KZH1" s="8" t="s">
        <v>67</v>
      </c>
      <c r="KZI1" s="8" t="s">
        <v>72</v>
      </c>
      <c r="KZJ1" s="8" t="s">
        <v>67</v>
      </c>
      <c r="KZK1" s="8" t="s">
        <v>72</v>
      </c>
      <c r="KZL1" s="8" t="s">
        <v>67</v>
      </c>
      <c r="KZM1" s="8" t="s">
        <v>72</v>
      </c>
      <c r="KZN1" s="8" t="s">
        <v>67</v>
      </c>
      <c r="KZO1" s="8" t="s">
        <v>72</v>
      </c>
      <c r="KZP1" s="8" t="s">
        <v>67</v>
      </c>
      <c r="KZQ1" s="8" t="s">
        <v>72</v>
      </c>
      <c r="KZR1" s="8" t="s">
        <v>67</v>
      </c>
      <c r="KZS1" s="8" t="s">
        <v>72</v>
      </c>
      <c r="KZT1" s="8" t="s">
        <v>67</v>
      </c>
      <c r="KZU1" s="8" t="s">
        <v>72</v>
      </c>
      <c r="KZV1" s="8" t="s">
        <v>67</v>
      </c>
      <c r="KZW1" s="8" t="s">
        <v>72</v>
      </c>
      <c r="KZX1" s="8" t="s">
        <v>67</v>
      </c>
      <c r="KZY1" s="8" t="s">
        <v>72</v>
      </c>
      <c r="KZZ1" s="8" t="s">
        <v>67</v>
      </c>
      <c r="LAA1" s="8" t="s">
        <v>72</v>
      </c>
      <c r="LAB1" s="8" t="s">
        <v>67</v>
      </c>
      <c r="LAC1" s="8" t="s">
        <v>72</v>
      </c>
      <c r="LAD1" s="8" t="s">
        <v>67</v>
      </c>
      <c r="LAE1" s="8" t="s">
        <v>72</v>
      </c>
      <c r="LAF1" s="8" t="s">
        <v>67</v>
      </c>
      <c r="LAG1" s="8" t="s">
        <v>72</v>
      </c>
      <c r="LAH1" s="8" t="s">
        <v>67</v>
      </c>
      <c r="LAI1" s="8" t="s">
        <v>72</v>
      </c>
      <c r="LAJ1" s="8" t="s">
        <v>67</v>
      </c>
      <c r="LAK1" s="8" t="s">
        <v>72</v>
      </c>
      <c r="LAL1" s="8" t="s">
        <v>67</v>
      </c>
      <c r="LAM1" s="8" t="s">
        <v>72</v>
      </c>
      <c r="LAN1" s="8" t="s">
        <v>67</v>
      </c>
      <c r="LAO1" s="8" t="s">
        <v>72</v>
      </c>
      <c r="LAP1" s="8" t="s">
        <v>67</v>
      </c>
      <c r="LAQ1" s="8" t="s">
        <v>72</v>
      </c>
      <c r="LAR1" s="8" t="s">
        <v>67</v>
      </c>
      <c r="LAS1" s="8" t="s">
        <v>72</v>
      </c>
      <c r="LAT1" s="8" t="s">
        <v>67</v>
      </c>
      <c r="LAU1" s="8" t="s">
        <v>72</v>
      </c>
      <c r="LAV1" s="8" t="s">
        <v>67</v>
      </c>
      <c r="LAW1" s="8" t="s">
        <v>72</v>
      </c>
      <c r="LAX1" s="8" t="s">
        <v>67</v>
      </c>
      <c r="LAY1" s="8" t="s">
        <v>72</v>
      </c>
      <c r="LAZ1" s="8" t="s">
        <v>67</v>
      </c>
      <c r="LBA1" s="8" t="s">
        <v>72</v>
      </c>
      <c r="LBB1" s="8" t="s">
        <v>67</v>
      </c>
      <c r="LBC1" s="8" t="s">
        <v>72</v>
      </c>
      <c r="LBD1" s="8" t="s">
        <v>67</v>
      </c>
      <c r="LBE1" s="8" t="s">
        <v>72</v>
      </c>
      <c r="LBF1" s="8" t="s">
        <v>67</v>
      </c>
      <c r="LBG1" s="8" t="s">
        <v>72</v>
      </c>
      <c r="LBH1" s="8" t="s">
        <v>67</v>
      </c>
      <c r="LBI1" s="8" t="s">
        <v>72</v>
      </c>
      <c r="LBJ1" s="8" t="s">
        <v>67</v>
      </c>
      <c r="LBK1" s="8" t="s">
        <v>72</v>
      </c>
      <c r="LBL1" s="8" t="s">
        <v>67</v>
      </c>
      <c r="LBM1" s="8" t="s">
        <v>72</v>
      </c>
      <c r="LBN1" s="8" t="s">
        <v>67</v>
      </c>
      <c r="LBO1" s="8" t="s">
        <v>72</v>
      </c>
      <c r="LBP1" s="8" t="s">
        <v>67</v>
      </c>
      <c r="LBQ1" s="8" t="s">
        <v>72</v>
      </c>
      <c r="LBR1" s="8" t="s">
        <v>67</v>
      </c>
      <c r="LBS1" s="8" t="s">
        <v>72</v>
      </c>
      <c r="LBT1" s="8" t="s">
        <v>67</v>
      </c>
      <c r="LBU1" s="8" t="s">
        <v>72</v>
      </c>
      <c r="LBV1" s="8" t="s">
        <v>67</v>
      </c>
      <c r="LBW1" s="8" t="s">
        <v>72</v>
      </c>
      <c r="LBX1" s="8" t="s">
        <v>67</v>
      </c>
      <c r="LBY1" s="8" t="s">
        <v>72</v>
      </c>
      <c r="LBZ1" s="8" t="s">
        <v>67</v>
      </c>
      <c r="LCA1" s="8" t="s">
        <v>72</v>
      </c>
      <c r="LCB1" s="8" t="s">
        <v>67</v>
      </c>
      <c r="LCC1" s="8" t="s">
        <v>72</v>
      </c>
      <c r="LCD1" s="8" t="s">
        <v>67</v>
      </c>
      <c r="LCE1" s="8" t="s">
        <v>72</v>
      </c>
      <c r="LCF1" s="8" t="s">
        <v>67</v>
      </c>
      <c r="LCG1" s="8" t="s">
        <v>72</v>
      </c>
      <c r="LCH1" s="8" t="s">
        <v>67</v>
      </c>
      <c r="LCI1" s="8" t="s">
        <v>72</v>
      </c>
      <c r="LCJ1" s="8" t="s">
        <v>67</v>
      </c>
      <c r="LCK1" s="8" t="s">
        <v>72</v>
      </c>
      <c r="LCL1" s="8" t="s">
        <v>67</v>
      </c>
      <c r="LCM1" s="8" t="s">
        <v>72</v>
      </c>
      <c r="LCN1" s="8" t="s">
        <v>67</v>
      </c>
      <c r="LCO1" s="8" t="s">
        <v>72</v>
      </c>
      <c r="LCP1" s="8" t="s">
        <v>67</v>
      </c>
      <c r="LCQ1" s="8" t="s">
        <v>72</v>
      </c>
      <c r="LCR1" s="8" t="s">
        <v>67</v>
      </c>
      <c r="LCS1" s="8" t="s">
        <v>72</v>
      </c>
      <c r="LCT1" s="8" t="s">
        <v>67</v>
      </c>
      <c r="LCU1" s="8" t="s">
        <v>72</v>
      </c>
      <c r="LCV1" s="8" t="s">
        <v>67</v>
      </c>
      <c r="LCW1" s="8" t="s">
        <v>72</v>
      </c>
      <c r="LCX1" s="8" t="s">
        <v>67</v>
      </c>
      <c r="LCY1" s="8" t="s">
        <v>72</v>
      </c>
      <c r="LCZ1" s="8" t="s">
        <v>67</v>
      </c>
      <c r="LDA1" s="8" t="s">
        <v>72</v>
      </c>
      <c r="LDB1" s="8" t="s">
        <v>67</v>
      </c>
      <c r="LDC1" s="8" t="s">
        <v>72</v>
      </c>
      <c r="LDD1" s="8" t="s">
        <v>67</v>
      </c>
      <c r="LDE1" s="8" t="s">
        <v>72</v>
      </c>
      <c r="LDF1" s="8" t="s">
        <v>67</v>
      </c>
      <c r="LDG1" s="8" t="s">
        <v>72</v>
      </c>
      <c r="LDH1" s="8" t="s">
        <v>67</v>
      </c>
      <c r="LDI1" s="8" t="s">
        <v>72</v>
      </c>
      <c r="LDJ1" s="8" t="s">
        <v>67</v>
      </c>
      <c r="LDK1" s="8" t="s">
        <v>72</v>
      </c>
      <c r="LDL1" s="8" t="s">
        <v>67</v>
      </c>
      <c r="LDM1" s="8" t="s">
        <v>72</v>
      </c>
      <c r="LDN1" s="8" t="s">
        <v>67</v>
      </c>
      <c r="LDO1" s="8" t="s">
        <v>72</v>
      </c>
      <c r="LDP1" s="8" t="s">
        <v>67</v>
      </c>
      <c r="LDQ1" s="8" t="s">
        <v>72</v>
      </c>
      <c r="LDR1" s="8" t="s">
        <v>67</v>
      </c>
      <c r="LDS1" s="8" t="s">
        <v>72</v>
      </c>
      <c r="LDT1" s="8" t="s">
        <v>67</v>
      </c>
      <c r="LDU1" s="8" t="s">
        <v>72</v>
      </c>
      <c r="LDV1" s="8" t="s">
        <v>67</v>
      </c>
      <c r="LDW1" s="8" t="s">
        <v>72</v>
      </c>
      <c r="LDX1" s="8" t="s">
        <v>67</v>
      </c>
      <c r="LDY1" s="8" t="s">
        <v>72</v>
      </c>
      <c r="LDZ1" s="8" t="s">
        <v>67</v>
      </c>
      <c r="LEA1" s="8" t="s">
        <v>72</v>
      </c>
      <c r="LEB1" s="8" t="s">
        <v>67</v>
      </c>
      <c r="LEC1" s="8" t="s">
        <v>72</v>
      </c>
      <c r="LED1" s="8" t="s">
        <v>67</v>
      </c>
      <c r="LEE1" s="8" t="s">
        <v>72</v>
      </c>
      <c r="LEF1" s="8" t="s">
        <v>67</v>
      </c>
      <c r="LEG1" s="8" t="s">
        <v>72</v>
      </c>
      <c r="LEH1" s="8" t="s">
        <v>67</v>
      </c>
      <c r="LEI1" s="8" t="s">
        <v>72</v>
      </c>
      <c r="LEJ1" s="8" t="s">
        <v>67</v>
      </c>
      <c r="LEK1" s="8" t="s">
        <v>72</v>
      </c>
      <c r="LEL1" s="8" t="s">
        <v>67</v>
      </c>
      <c r="LEM1" s="8" t="s">
        <v>72</v>
      </c>
      <c r="LEN1" s="8" t="s">
        <v>67</v>
      </c>
      <c r="LEO1" s="8" t="s">
        <v>72</v>
      </c>
      <c r="LEP1" s="8" t="s">
        <v>67</v>
      </c>
      <c r="LEQ1" s="8" t="s">
        <v>72</v>
      </c>
      <c r="LER1" s="8" t="s">
        <v>67</v>
      </c>
      <c r="LES1" s="8" t="s">
        <v>72</v>
      </c>
      <c r="LET1" s="8" t="s">
        <v>67</v>
      </c>
      <c r="LEU1" s="8" t="s">
        <v>72</v>
      </c>
      <c r="LEV1" s="8" t="s">
        <v>67</v>
      </c>
      <c r="LEW1" s="8" t="s">
        <v>72</v>
      </c>
      <c r="LEX1" s="8" t="s">
        <v>67</v>
      </c>
      <c r="LEY1" s="8" t="s">
        <v>72</v>
      </c>
      <c r="LEZ1" s="8" t="s">
        <v>67</v>
      </c>
      <c r="LFA1" s="8" t="s">
        <v>72</v>
      </c>
      <c r="LFB1" s="8" t="s">
        <v>67</v>
      </c>
      <c r="LFC1" s="8" t="s">
        <v>72</v>
      </c>
      <c r="LFD1" s="8" t="s">
        <v>67</v>
      </c>
      <c r="LFE1" s="8" t="s">
        <v>72</v>
      </c>
      <c r="LFF1" s="8" t="s">
        <v>67</v>
      </c>
      <c r="LFG1" s="8" t="s">
        <v>72</v>
      </c>
      <c r="LFH1" s="8" t="s">
        <v>67</v>
      </c>
      <c r="LFI1" s="8" t="s">
        <v>72</v>
      </c>
      <c r="LFJ1" s="8" t="s">
        <v>67</v>
      </c>
      <c r="LFK1" s="8" t="s">
        <v>72</v>
      </c>
      <c r="LFL1" s="8" t="s">
        <v>67</v>
      </c>
      <c r="LFM1" s="8" t="s">
        <v>72</v>
      </c>
      <c r="LFN1" s="8" t="s">
        <v>67</v>
      </c>
      <c r="LFO1" s="8" t="s">
        <v>72</v>
      </c>
      <c r="LFP1" s="8" t="s">
        <v>67</v>
      </c>
      <c r="LFQ1" s="8" t="s">
        <v>72</v>
      </c>
      <c r="LFR1" s="8" t="s">
        <v>67</v>
      </c>
      <c r="LFS1" s="8" t="s">
        <v>72</v>
      </c>
      <c r="LFT1" s="8" t="s">
        <v>67</v>
      </c>
      <c r="LFU1" s="8" t="s">
        <v>72</v>
      </c>
      <c r="LFV1" s="8" t="s">
        <v>67</v>
      </c>
      <c r="LFW1" s="8" t="s">
        <v>72</v>
      </c>
      <c r="LFX1" s="8" t="s">
        <v>67</v>
      </c>
      <c r="LFY1" s="8" t="s">
        <v>72</v>
      </c>
      <c r="LFZ1" s="8" t="s">
        <v>67</v>
      </c>
      <c r="LGA1" s="8" t="s">
        <v>72</v>
      </c>
      <c r="LGB1" s="8" t="s">
        <v>67</v>
      </c>
      <c r="LGC1" s="8" t="s">
        <v>72</v>
      </c>
      <c r="LGD1" s="8" t="s">
        <v>67</v>
      </c>
      <c r="LGE1" s="8" t="s">
        <v>72</v>
      </c>
      <c r="LGF1" s="8" t="s">
        <v>67</v>
      </c>
      <c r="LGG1" s="8" t="s">
        <v>72</v>
      </c>
      <c r="LGH1" s="8" t="s">
        <v>67</v>
      </c>
      <c r="LGI1" s="8" t="s">
        <v>72</v>
      </c>
      <c r="LGJ1" s="8" t="s">
        <v>67</v>
      </c>
      <c r="LGK1" s="8" t="s">
        <v>72</v>
      </c>
      <c r="LGL1" s="8" t="s">
        <v>67</v>
      </c>
      <c r="LGM1" s="8" t="s">
        <v>72</v>
      </c>
      <c r="LGN1" s="8" t="s">
        <v>67</v>
      </c>
      <c r="LGO1" s="8" t="s">
        <v>72</v>
      </c>
      <c r="LGP1" s="8" t="s">
        <v>67</v>
      </c>
      <c r="LGQ1" s="8" t="s">
        <v>72</v>
      </c>
      <c r="LGR1" s="8" t="s">
        <v>67</v>
      </c>
      <c r="LGS1" s="8" t="s">
        <v>72</v>
      </c>
      <c r="LGT1" s="8" t="s">
        <v>67</v>
      </c>
      <c r="LGU1" s="8" t="s">
        <v>72</v>
      </c>
      <c r="LGV1" s="8" t="s">
        <v>67</v>
      </c>
      <c r="LGW1" s="8" t="s">
        <v>72</v>
      </c>
      <c r="LGX1" s="8" t="s">
        <v>67</v>
      </c>
      <c r="LGY1" s="8" t="s">
        <v>72</v>
      </c>
      <c r="LGZ1" s="8" t="s">
        <v>67</v>
      </c>
      <c r="LHA1" s="8" t="s">
        <v>72</v>
      </c>
      <c r="LHB1" s="8" t="s">
        <v>67</v>
      </c>
      <c r="LHC1" s="8" t="s">
        <v>72</v>
      </c>
      <c r="LHD1" s="8" t="s">
        <v>67</v>
      </c>
      <c r="LHE1" s="8" t="s">
        <v>72</v>
      </c>
      <c r="LHF1" s="8" t="s">
        <v>67</v>
      </c>
      <c r="LHG1" s="8" t="s">
        <v>72</v>
      </c>
      <c r="LHH1" s="8" t="s">
        <v>67</v>
      </c>
      <c r="LHI1" s="8" t="s">
        <v>72</v>
      </c>
      <c r="LHJ1" s="8" t="s">
        <v>67</v>
      </c>
      <c r="LHK1" s="8" t="s">
        <v>72</v>
      </c>
      <c r="LHL1" s="8" t="s">
        <v>67</v>
      </c>
      <c r="LHM1" s="8" t="s">
        <v>72</v>
      </c>
      <c r="LHN1" s="8" t="s">
        <v>67</v>
      </c>
      <c r="LHO1" s="8" t="s">
        <v>72</v>
      </c>
      <c r="LHP1" s="8" t="s">
        <v>67</v>
      </c>
      <c r="LHQ1" s="8" t="s">
        <v>72</v>
      </c>
      <c r="LHR1" s="8" t="s">
        <v>67</v>
      </c>
      <c r="LHS1" s="8" t="s">
        <v>72</v>
      </c>
      <c r="LHT1" s="8" t="s">
        <v>67</v>
      </c>
      <c r="LHU1" s="8" t="s">
        <v>72</v>
      </c>
      <c r="LHV1" s="8" t="s">
        <v>67</v>
      </c>
      <c r="LHW1" s="8" t="s">
        <v>72</v>
      </c>
      <c r="LHX1" s="8" t="s">
        <v>67</v>
      </c>
      <c r="LHY1" s="8" t="s">
        <v>72</v>
      </c>
      <c r="LHZ1" s="8" t="s">
        <v>67</v>
      </c>
      <c r="LIA1" s="8" t="s">
        <v>72</v>
      </c>
      <c r="LIB1" s="8" t="s">
        <v>67</v>
      </c>
      <c r="LIC1" s="8" t="s">
        <v>72</v>
      </c>
      <c r="LID1" s="8" t="s">
        <v>67</v>
      </c>
      <c r="LIE1" s="8" t="s">
        <v>72</v>
      </c>
      <c r="LIF1" s="8" t="s">
        <v>67</v>
      </c>
      <c r="LIG1" s="8" t="s">
        <v>72</v>
      </c>
      <c r="LIH1" s="8" t="s">
        <v>67</v>
      </c>
      <c r="LII1" s="8" t="s">
        <v>72</v>
      </c>
      <c r="LIJ1" s="8" t="s">
        <v>67</v>
      </c>
      <c r="LIK1" s="8" t="s">
        <v>72</v>
      </c>
      <c r="LIL1" s="8" t="s">
        <v>67</v>
      </c>
      <c r="LIM1" s="8" t="s">
        <v>72</v>
      </c>
      <c r="LIN1" s="8" t="s">
        <v>67</v>
      </c>
      <c r="LIO1" s="8" t="s">
        <v>72</v>
      </c>
      <c r="LIP1" s="8" t="s">
        <v>67</v>
      </c>
      <c r="LIQ1" s="8" t="s">
        <v>72</v>
      </c>
      <c r="LIR1" s="8" t="s">
        <v>67</v>
      </c>
      <c r="LIS1" s="8" t="s">
        <v>72</v>
      </c>
      <c r="LIT1" s="8" t="s">
        <v>67</v>
      </c>
      <c r="LIU1" s="8" t="s">
        <v>72</v>
      </c>
      <c r="LIV1" s="8" t="s">
        <v>67</v>
      </c>
      <c r="LIW1" s="8" t="s">
        <v>72</v>
      </c>
      <c r="LIX1" s="8" t="s">
        <v>67</v>
      </c>
      <c r="LIY1" s="8" t="s">
        <v>72</v>
      </c>
      <c r="LIZ1" s="8" t="s">
        <v>67</v>
      </c>
      <c r="LJA1" s="8" t="s">
        <v>72</v>
      </c>
      <c r="LJB1" s="8" t="s">
        <v>67</v>
      </c>
      <c r="LJC1" s="8" t="s">
        <v>72</v>
      </c>
      <c r="LJD1" s="8" t="s">
        <v>67</v>
      </c>
      <c r="LJE1" s="8" t="s">
        <v>72</v>
      </c>
      <c r="LJF1" s="8" t="s">
        <v>67</v>
      </c>
      <c r="LJG1" s="8" t="s">
        <v>72</v>
      </c>
      <c r="LJH1" s="8" t="s">
        <v>67</v>
      </c>
      <c r="LJI1" s="8" t="s">
        <v>72</v>
      </c>
      <c r="LJJ1" s="8" t="s">
        <v>67</v>
      </c>
      <c r="LJK1" s="8" t="s">
        <v>72</v>
      </c>
      <c r="LJL1" s="8" t="s">
        <v>67</v>
      </c>
      <c r="LJM1" s="8" t="s">
        <v>72</v>
      </c>
      <c r="LJN1" s="8" t="s">
        <v>67</v>
      </c>
      <c r="LJO1" s="8" t="s">
        <v>72</v>
      </c>
      <c r="LJP1" s="8" t="s">
        <v>67</v>
      </c>
      <c r="LJQ1" s="8" t="s">
        <v>72</v>
      </c>
      <c r="LJR1" s="8" t="s">
        <v>67</v>
      </c>
      <c r="LJS1" s="8" t="s">
        <v>72</v>
      </c>
      <c r="LJT1" s="8" t="s">
        <v>67</v>
      </c>
      <c r="LJU1" s="8" t="s">
        <v>72</v>
      </c>
      <c r="LJV1" s="8" t="s">
        <v>67</v>
      </c>
      <c r="LJW1" s="8" t="s">
        <v>72</v>
      </c>
      <c r="LJX1" s="8" t="s">
        <v>67</v>
      </c>
      <c r="LJY1" s="8" t="s">
        <v>72</v>
      </c>
      <c r="LJZ1" s="8" t="s">
        <v>67</v>
      </c>
      <c r="LKA1" s="8" t="s">
        <v>72</v>
      </c>
      <c r="LKB1" s="8" t="s">
        <v>67</v>
      </c>
      <c r="LKC1" s="8" t="s">
        <v>72</v>
      </c>
      <c r="LKD1" s="8" t="s">
        <v>67</v>
      </c>
      <c r="LKE1" s="8" t="s">
        <v>72</v>
      </c>
      <c r="LKF1" s="8" t="s">
        <v>67</v>
      </c>
      <c r="LKG1" s="8" t="s">
        <v>72</v>
      </c>
      <c r="LKH1" s="8" t="s">
        <v>67</v>
      </c>
      <c r="LKI1" s="8" t="s">
        <v>72</v>
      </c>
      <c r="LKJ1" s="8" t="s">
        <v>67</v>
      </c>
      <c r="LKK1" s="8" t="s">
        <v>72</v>
      </c>
      <c r="LKL1" s="8" t="s">
        <v>67</v>
      </c>
      <c r="LKM1" s="8" t="s">
        <v>72</v>
      </c>
      <c r="LKN1" s="8" t="s">
        <v>67</v>
      </c>
      <c r="LKO1" s="8" t="s">
        <v>72</v>
      </c>
      <c r="LKP1" s="8" t="s">
        <v>67</v>
      </c>
      <c r="LKQ1" s="8" t="s">
        <v>72</v>
      </c>
      <c r="LKR1" s="8" t="s">
        <v>67</v>
      </c>
      <c r="LKS1" s="8" t="s">
        <v>72</v>
      </c>
      <c r="LKT1" s="8" t="s">
        <v>67</v>
      </c>
      <c r="LKU1" s="8" t="s">
        <v>72</v>
      </c>
      <c r="LKV1" s="8" t="s">
        <v>67</v>
      </c>
      <c r="LKW1" s="8" t="s">
        <v>72</v>
      </c>
      <c r="LKX1" s="8" t="s">
        <v>67</v>
      </c>
      <c r="LKY1" s="8" t="s">
        <v>72</v>
      </c>
      <c r="LKZ1" s="8" t="s">
        <v>67</v>
      </c>
      <c r="LLA1" s="8" t="s">
        <v>72</v>
      </c>
      <c r="LLB1" s="8" t="s">
        <v>67</v>
      </c>
      <c r="LLC1" s="8" t="s">
        <v>72</v>
      </c>
      <c r="LLD1" s="8" t="s">
        <v>67</v>
      </c>
      <c r="LLE1" s="8" t="s">
        <v>72</v>
      </c>
      <c r="LLF1" s="8" t="s">
        <v>67</v>
      </c>
      <c r="LLG1" s="8" t="s">
        <v>72</v>
      </c>
      <c r="LLH1" s="8" t="s">
        <v>67</v>
      </c>
      <c r="LLI1" s="8" t="s">
        <v>72</v>
      </c>
      <c r="LLJ1" s="8" t="s">
        <v>67</v>
      </c>
      <c r="LLK1" s="8" t="s">
        <v>72</v>
      </c>
      <c r="LLL1" s="8" t="s">
        <v>67</v>
      </c>
      <c r="LLM1" s="8" t="s">
        <v>72</v>
      </c>
      <c r="LLN1" s="8" t="s">
        <v>67</v>
      </c>
      <c r="LLO1" s="8" t="s">
        <v>72</v>
      </c>
      <c r="LLP1" s="8" t="s">
        <v>67</v>
      </c>
      <c r="LLQ1" s="8" t="s">
        <v>72</v>
      </c>
      <c r="LLR1" s="8" t="s">
        <v>67</v>
      </c>
      <c r="LLS1" s="8" t="s">
        <v>72</v>
      </c>
      <c r="LLT1" s="8" t="s">
        <v>67</v>
      </c>
      <c r="LLU1" s="8" t="s">
        <v>72</v>
      </c>
      <c r="LLV1" s="8" t="s">
        <v>67</v>
      </c>
      <c r="LLW1" s="8" t="s">
        <v>72</v>
      </c>
      <c r="LLX1" s="8" t="s">
        <v>67</v>
      </c>
      <c r="LLY1" s="8" t="s">
        <v>72</v>
      </c>
      <c r="LLZ1" s="8" t="s">
        <v>67</v>
      </c>
      <c r="LMA1" s="8" t="s">
        <v>72</v>
      </c>
      <c r="LMB1" s="8" t="s">
        <v>67</v>
      </c>
      <c r="LMC1" s="8" t="s">
        <v>72</v>
      </c>
      <c r="LMD1" s="8" t="s">
        <v>67</v>
      </c>
      <c r="LME1" s="8" t="s">
        <v>72</v>
      </c>
      <c r="LMF1" s="8" t="s">
        <v>67</v>
      </c>
      <c r="LMG1" s="8" t="s">
        <v>72</v>
      </c>
      <c r="LMH1" s="8" t="s">
        <v>67</v>
      </c>
      <c r="LMI1" s="8" t="s">
        <v>72</v>
      </c>
      <c r="LMJ1" s="8" t="s">
        <v>67</v>
      </c>
      <c r="LMK1" s="8" t="s">
        <v>72</v>
      </c>
      <c r="LML1" s="8" t="s">
        <v>67</v>
      </c>
      <c r="LMM1" s="8" t="s">
        <v>72</v>
      </c>
      <c r="LMN1" s="8" t="s">
        <v>67</v>
      </c>
      <c r="LMO1" s="8" t="s">
        <v>72</v>
      </c>
      <c r="LMP1" s="8" t="s">
        <v>67</v>
      </c>
      <c r="LMQ1" s="8" t="s">
        <v>72</v>
      </c>
      <c r="LMR1" s="8" t="s">
        <v>67</v>
      </c>
      <c r="LMS1" s="8" t="s">
        <v>72</v>
      </c>
      <c r="LMT1" s="8" t="s">
        <v>67</v>
      </c>
      <c r="LMU1" s="8" t="s">
        <v>72</v>
      </c>
      <c r="LMV1" s="8" t="s">
        <v>67</v>
      </c>
      <c r="LMW1" s="8" t="s">
        <v>72</v>
      </c>
      <c r="LMX1" s="8" t="s">
        <v>67</v>
      </c>
      <c r="LMY1" s="8" t="s">
        <v>72</v>
      </c>
      <c r="LMZ1" s="8" t="s">
        <v>67</v>
      </c>
      <c r="LNA1" s="8" t="s">
        <v>72</v>
      </c>
      <c r="LNB1" s="8" t="s">
        <v>67</v>
      </c>
      <c r="LNC1" s="8" t="s">
        <v>72</v>
      </c>
      <c r="LND1" s="8" t="s">
        <v>67</v>
      </c>
      <c r="LNE1" s="8" t="s">
        <v>72</v>
      </c>
      <c r="LNF1" s="8" t="s">
        <v>67</v>
      </c>
      <c r="LNG1" s="8" t="s">
        <v>72</v>
      </c>
      <c r="LNH1" s="8" t="s">
        <v>67</v>
      </c>
      <c r="LNI1" s="8" t="s">
        <v>72</v>
      </c>
      <c r="LNJ1" s="8" t="s">
        <v>67</v>
      </c>
      <c r="LNK1" s="8" t="s">
        <v>72</v>
      </c>
      <c r="LNL1" s="8" t="s">
        <v>67</v>
      </c>
      <c r="LNM1" s="8" t="s">
        <v>72</v>
      </c>
      <c r="LNN1" s="8" t="s">
        <v>67</v>
      </c>
      <c r="LNO1" s="8" t="s">
        <v>72</v>
      </c>
      <c r="LNP1" s="8" t="s">
        <v>67</v>
      </c>
      <c r="LNQ1" s="8" t="s">
        <v>72</v>
      </c>
      <c r="LNR1" s="8" t="s">
        <v>67</v>
      </c>
      <c r="LNS1" s="8" t="s">
        <v>72</v>
      </c>
      <c r="LNT1" s="8" t="s">
        <v>67</v>
      </c>
      <c r="LNU1" s="8" t="s">
        <v>72</v>
      </c>
      <c r="LNV1" s="8" t="s">
        <v>67</v>
      </c>
      <c r="LNW1" s="8" t="s">
        <v>72</v>
      </c>
      <c r="LNX1" s="8" t="s">
        <v>67</v>
      </c>
      <c r="LNY1" s="8" t="s">
        <v>72</v>
      </c>
      <c r="LNZ1" s="8" t="s">
        <v>67</v>
      </c>
      <c r="LOA1" s="8" t="s">
        <v>72</v>
      </c>
      <c r="LOB1" s="8" t="s">
        <v>67</v>
      </c>
      <c r="LOC1" s="8" t="s">
        <v>72</v>
      </c>
      <c r="LOD1" s="8" t="s">
        <v>67</v>
      </c>
      <c r="LOE1" s="8" t="s">
        <v>72</v>
      </c>
      <c r="LOF1" s="8" t="s">
        <v>67</v>
      </c>
      <c r="LOG1" s="8" t="s">
        <v>72</v>
      </c>
      <c r="LOH1" s="8" t="s">
        <v>67</v>
      </c>
      <c r="LOI1" s="8" t="s">
        <v>72</v>
      </c>
      <c r="LOJ1" s="8" t="s">
        <v>67</v>
      </c>
      <c r="LOK1" s="8" t="s">
        <v>72</v>
      </c>
      <c r="LOL1" s="8" t="s">
        <v>67</v>
      </c>
      <c r="LOM1" s="8" t="s">
        <v>72</v>
      </c>
      <c r="LON1" s="8" t="s">
        <v>67</v>
      </c>
      <c r="LOO1" s="8" t="s">
        <v>72</v>
      </c>
      <c r="LOP1" s="8" t="s">
        <v>67</v>
      </c>
      <c r="LOQ1" s="8" t="s">
        <v>72</v>
      </c>
      <c r="LOR1" s="8" t="s">
        <v>67</v>
      </c>
      <c r="LOS1" s="8" t="s">
        <v>72</v>
      </c>
      <c r="LOT1" s="8" t="s">
        <v>67</v>
      </c>
      <c r="LOU1" s="8" t="s">
        <v>72</v>
      </c>
      <c r="LOV1" s="8" t="s">
        <v>67</v>
      </c>
      <c r="LOW1" s="8" t="s">
        <v>72</v>
      </c>
      <c r="LOX1" s="8" t="s">
        <v>67</v>
      </c>
      <c r="LOY1" s="8" t="s">
        <v>72</v>
      </c>
      <c r="LOZ1" s="8" t="s">
        <v>67</v>
      </c>
      <c r="LPA1" s="8" t="s">
        <v>72</v>
      </c>
      <c r="LPB1" s="8" t="s">
        <v>67</v>
      </c>
      <c r="LPC1" s="8" t="s">
        <v>72</v>
      </c>
      <c r="LPD1" s="8" t="s">
        <v>67</v>
      </c>
      <c r="LPE1" s="8" t="s">
        <v>72</v>
      </c>
      <c r="LPF1" s="8" t="s">
        <v>67</v>
      </c>
      <c r="LPG1" s="8" t="s">
        <v>72</v>
      </c>
      <c r="LPH1" s="8" t="s">
        <v>67</v>
      </c>
      <c r="LPI1" s="8" t="s">
        <v>72</v>
      </c>
      <c r="LPJ1" s="8" t="s">
        <v>67</v>
      </c>
      <c r="LPK1" s="8" t="s">
        <v>72</v>
      </c>
      <c r="LPL1" s="8" t="s">
        <v>67</v>
      </c>
      <c r="LPM1" s="8" t="s">
        <v>72</v>
      </c>
      <c r="LPN1" s="8" t="s">
        <v>67</v>
      </c>
      <c r="LPO1" s="8" t="s">
        <v>72</v>
      </c>
      <c r="LPP1" s="8" t="s">
        <v>67</v>
      </c>
      <c r="LPQ1" s="8" t="s">
        <v>72</v>
      </c>
      <c r="LPR1" s="8" t="s">
        <v>67</v>
      </c>
      <c r="LPS1" s="8" t="s">
        <v>72</v>
      </c>
      <c r="LPT1" s="8" t="s">
        <v>67</v>
      </c>
      <c r="LPU1" s="8" t="s">
        <v>72</v>
      </c>
      <c r="LPV1" s="8" t="s">
        <v>67</v>
      </c>
      <c r="LPW1" s="8" t="s">
        <v>72</v>
      </c>
      <c r="LPX1" s="8" t="s">
        <v>67</v>
      </c>
      <c r="LPY1" s="8" t="s">
        <v>72</v>
      </c>
      <c r="LPZ1" s="8" t="s">
        <v>67</v>
      </c>
      <c r="LQA1" s="8" t="s">
        <v>72</v>
      </c>
      <c r="LQB1" s="8" t="s">
        <v>67</v>
      </c>
      <c r="LQC1" s="8" t="s">
        <v>72</v>
      </c>
      <c r="LQD1" s="8" t="s">
        <v>67</v>
      </c>
      <c r="LQE1" s="8" t="s">
        <v>72</v>
      </c>
      <c r="LQF1" s="8" t="s">
        <v>67</v>
      </c>
      <c r="LQG1" s="8" t="s">
        <v>72</v>
      </c>
      <c r="LQH1" s="8" t="s">
        <v>67</v>
      </c>
      <c r="LQI1" s="8" t="s">
        <v>72</v>
      </c>
      <c r="LQJ1" s="8" t="s">
        <v>67</v>
      </c>
      <c r="LQK1" s="8" t="s">
        <v>72</v>
      </c>
      <c r="LQL1" s="8" t="s">
        <v>67</v>
      </c>
      <c r="LQM1" s="8" t="s">
        <v>72</v>
      </c>
      <c r="LQN1" s="8" t="s">
        <v>67</v>
      </c>
      <c r="LQO1" s="8" t="s">
        <v>72</v>
      </c>
      <c r="LQP1" s="8" t="s">
        <v>67</v>
      </c>
      <c r="LQQ1" s="8" t="s">
        <v>72</v>
      </c>
      <c r="LQR1" s="8" t="s">
        <v>67</v>
      </c>
      <c r="LQS1" s="8" t="s">
        <v>72</v>
      </c>
      <c r="LQT1" s="8" t="s">
        <v>67</v>
      </c>
      <c r="LQU1" s="8" t="s">
        <v>72</v>
      </c>
      <c r="LQV1" s="8" t="s">
        <v>67</v>
      </c>
      <c r="LQW1" s="8" t="s">
        <v>72</v>
      </c>
      <c r="LQX1" s="8" t="s">
        <v>67</v>
      </c>
      <c r="LQY1" s="8" t="s">
        <v>72</v>
      </c>
      <c r="LQZ1" s="8" t="s">
        <v>67</v>
      </c>
      <c r="LRA1" s="8" t="s">
        <v>72</v>
      </c>
      <c r="LRB1" s="8" t="s">
        <v>67</v>
      </c>
      <c r="LRC1" s="8" t="s">
        <v>72</v>
      </c>
      <c r="LRD1" s="8" t="s">
        <v>67</v>
      </c>
      <c r="LRE1" s="8" t="s">
        <v>72</v>
      </c>
      <c r="LRF1" s="8" t="s">
        <v>67</v>
      </c>
      <c r="LRG1" s="8" t="s">
        <v>72</v>
      </c>
      <c r="LRH1" s="8" t="s">
        <v>67</v>
      </c>
      <c r="LRI1" s="8" t="s">
        <v>72</v>
      </c>
      <c r="LRJ1" s="8" t="s">
        <v>67</v>
      </c>
      <c r="LRK1" s="8" t="s">
        <v>72</v>
      </c>
      <c r="LRL1" s="8" t="s">
        <v>67</v>
      </c>
      <c r="LRM1" s="8" t="s">
        <v>72</v>
      </c>
      <c r="LRN1" s="8" t="s">
        <v>67</v>
      </c>
      <c r="LRO1" s="8" t="s">
        <v>72</v>
      </c>
      <c r="LRP1" s="8" t="s">
        <v>67</v>
      </c>
      <c r="LRQ1" s="8" t="s">
        <v>72</v>
      </c>
      <c r="LRR1" s="8" t="s">
        <v>67</v>
      </c>
      <c r="LRS1" s="8" t="s">
        <v>72</v>
      </c>
      <c r="LRT1" s="8" t="s">
        <v>67</v>
      </c>
      <c r="LRU1" s="8" t="s">
        <v>72</v>
      </c>
      <c r="LRV1" s="8" t="s">
        <v>67</v>
      </c>
      <c r="LRW1" s="8" t="s">
        <v>72</v>
      </c>
      <c r="LRX1" s="8" t="s">
        <v>67</v>
      </c>
      <c r="LRY1" s="8" t="s">
        <v>72</v>
      </c>
      <c r="LRZ1" s="8" t="s">
        <v>67</v>
      </c>
      <c r="LSA1" s="8" t="s">
        <v>72</v>
      </c>
      <c r="LSB1" s="8" t="s">
        <v>67</v>
      </c>
      <c r="LSC1" s="8" t="s">
        <v>72</v>
      </c>
      <c r="LSD1" s="8" t="s">
        <v>67</v>
      </c>
      <c r="LSE1" s="8" t="s">
        <v>72</v>
      </c>
      <c r="LSF1" s="8" t="s">
        <v>67</v>
      </c>
      <c r="LSG1" s="8" t="s">
        <v>72</v>
      </c>
      <c r="LSH1" s="8" t="s">
        <v>67</v>
      </c>
      <c r="LSI1" s="8" t="s">
        <v>72</v>
      </c>
      <c r="LSJ1" s="8" t="s">
        <v>67</v>
      </c>
      <c r="LSK1" s="8" t="s">
        <v>72</v>
      </c>
      <c r="LSL1" s="8" t="s">
        <v>67</v>
      </c>
      <c r="LSM1" s="8" t="s">
        <v>72</v>
      </c>
      <c r="LSN1" s="8" t="s">
        <v>67</v>
      </c>
      <c r="LSO1" s="8" t="s">
        <v>72</v>
      </c>
      <c r="LSP1" s="8" t="s">
        <v>67</v>
      </c>
      <c r="LSQ1" s="8" t="s">
        <v>72</v>
      </c>
      <c r="LSR1" s="8" t="s">
        <v>67</v>
      </c>
      <c r="LSS1" s="8" t="s">
        <v>72</v>
      </c>
      <c r="LST1" s="8" t="s">
        <v>67</v>
      </c>
      <c r="LSU1" s="8" t="s">
        <v>72</v>
      </c>
      <c r="LSV1" s="8" t="s">
        <v>67</v>
      </c>
      <c r="LSW1" s="8" t="s">
        <v>72</v>
      </c>
      <c r="LSX1" s="8" t="s">
        <v>67</v>
      </c>
      <c r="LSY1" s="8" t="s">
        <v>72</v>
      </c>
      <c r="LSZ1" s="8" t="s">
        <v>67</v>
      </c>
      <c r="LTA1" s="8" t="s">
        <v>72</v>
      </c>
      <c r="LTB1" s="8" t="s">
        <v>67</v>
      </c>
      <c r="LTC1" s="8" t="s">
        <v>72</v>
      </c>
      <c r="LTD1" s="8" t="s">
        <v>67</v>
      </c>
      <c r="LTE1" s="8" t="s">
        <v>72</v>
      </c>
      <c r="LTF1" s="8" t="s">
        <v>67</v>
      </c>
      <c r="LTG1" s="8" t="s">
        <v>72</v>
      </c>
      <c r="LTH1" s="8" t="s">
        <v>67</v>
      </c>
      <c r="LTI1" s="8" t="s">
        <v>72</v>
      </c>
      <c r="LTJ1" s="8" t="s">
        <v>67</v>
      </c>
      <c r="LTK1" s="8" t="s">
        <v>72</v>
      </c>
      <c r="LTL1" s="8" t="s">
        <v>67</v>
      </c>
      <c r="LTM1" s="8" t="s">
        <v>72</v>
      </c>
      <c r="LTN1" s="8" t="s">
        <v>67</v>
      </c>
      <c r="LTO1" s="8" t="s">
        <v>72</v>
      </c>
      <c r="LTP1" s="8" t="s">
        <v>67</v>
      </c>
      <c r="LTQ1" s="8" t="s">
        <v>72</v>
      </c>
      <c r="LTR1" s="8" t="s">
        <v>67</v>
      </c>
      <c r="LTS1" s="8" t="s">
        <v>72</v>
      </c>
      <c r="LTT1" s="8" t="s">
        <v>67</v>
      </c>
      <c r="LTU1" s="8" t="s">
        <v>72</v>
      </c>
      <c r="LTV1" s="8" t="s">
        <v>67</v>
      </c>
      <c r="LTW1" s="8" t="s">
        <v>72</v>
      </c>
      <c r="LTX1" s="8" t="s">
        <v>67</v>
      </c>
      <c r="LTY1" s="8" t="s">
        <v>72</v>
      </c>
      <c r="LTZ1" s="8" t="s">
        <v>67</v>
      </c>
      <c r="LUA1" s="8" t="s">
        <v>72</v>
      </c>
      <c r="LUB1" s="8" t="s">
        <v>67</v>
      </c>
      <c r="LUC1" s="8" t="s">
        <v>72</v>
      </c>
      <c r="LUD1" s="8" t="s">
        <v>67</v>
      </c>
      <c r="LUE1" s="8" t="s">
        <v>72</v>
      </c>
      <c r="LUF1" s="8" t="s">
        <v>67</v>
      </c>
      <c r="LUG1" s="8" t="s">
        <v>72</v>
      </c>
      <c r="LUH1" s="8" t="s">
        <v>67</v>
      </c>
      <c r="LUI1" s="8" t="s">
        <v>72</v>
      </c>
      <c r="LUJ1" s="8" t="s">
        <v>67</v>
      </c>
      <c r="LUK1" s="8" t="s">
        <v>72</v>
      </c>
      <c r="LUL1" s="8" t="s">
        <v>67</v>
      </c>
      <c r="LUM1" s="8" t="s">
        <v>72</v>
      </c>
      <c r="LUN1" s="8" t="s">
        <v>67</v>
      </c>
      <c r="LUO1" s="8" t="s">
        <v>72</v>
      </c>
      <c r="LUP1" s="8" t="s">
        <v>67</v>
      </c>
      <c r="LUQ1" s="8" t="s">
        <v>72</v>
      </c>
      <c r="LUR1" s="8" t="s">
        <v>67</v>
      </c>
      <c r="LUS1" s="8" t="s">
        <v>72</v>
      </c>
      <c r="LUT1" s="8" t="s">
        <v>67</v>
      </c>
      <c r="LUU1" s="8" t="s">
        <v>72</v>
      </c>
      <c r="LUV1" s="8" t="s">
        <v>67</v>
      </c>
      <c r="LUW1" s="8" t="s">
        <v>72</v>
      </c>
      <c r="LUX1" s="8" t="s">
        <v>67</v>
      </c>
      <c r="LUY1" s="8" t="s">
        <v>72</v>
      </c>
      <c r="LUZ1" s="8" t="s">
        <v>67</v>
      </c>
      <c r="LVA1" s="8" t="s">
        <v>72</v>
      </c>
      <c r="LVB1" s="8" t="s">
        <v>67</v>
      </c>
      <c r="LVC1" s="8" t="s">
        <v>72</v>
      </c>
      <c r="LVD1" s="8" t="s">
        <v>67</v>
      </c>
      <c r="LVE1" s="8" t="s">
        <v>72</v>
      </c>
      <c r="LVF1" s="8" t="s">
        <v>67</v>
      </c>
      <c r="LVG1" s="8" t="s">
        <v>72</v>
      </c>
      <c r="LVH1" s="8" t="s">
        <v>67</v>
      </c>
      <c r="LVI1" s="8" t="s">
        <v>72</v>
      </c>
      <c r="LVJ1" s="8" t="s">
        <v>67</v>
      </c>
      <c r="LVK1" s="8" t="s">
        <v>72</v>
      </c>
      <c r="LVL1" s="8" t="s">
        <v>67</v>
      </c>
      <c r="LVM1" s="8" t="s">
        <v>72</v>
      </c>
      <c r="LVN1" s="8" t="s">
        <v>67</v>
      </c>
      <c r="LVO1" s="8" t="s">
        <v>72</v>
      </c>
      <c r="LVP1" s="8" t="s">
        <v>67</v>
      </c>
      <c r="LVQ1" s="8" t="s">
        <v>72</v>
      </c>
      <c r="LVR1" s="8" t="s">
        <v>67</v>
      </c>
      <c r="LVS1" s="8" t="s">
        <v>72</v>
      </c>
      <c r="LVT1" s="8" t="s">
        <v>67</v>
      </c>
      <c r="LVU1" s="8" t="s">
        <v>72</v>
      </c>
      <c r="LVV1" s="8" t="s">
        <v>67</v>
      </c>
      <c r="LVW1" s="8" t="s">
        <v>72</v>
      </c>
      <c r="LVX1" s="8" t="s">
        <v>67</v>
      </c>
      <c r="LVY1" s="8" t="s">
        <v>72</v>
      </c>
      <c r="LVZ1" s="8" t="s">
        <v>67</v>
      </c>
      <c r="LWA1" s="8" t="s">
        <v>72</v>
      </c>
      <c r="LWB1" s="8" t="s">
        <v>67</v>
      </c>
      <c r="LWC1" s="8" t="s">
        <v>72</v>
      </c>
      <c r="LWD1" s="8" t="s">
        <v>67</v>
      </c>
      <c r="LWE1" s="8" t="s">
        <v>72</v>
      </c>
      <c r="LWF1" s="8" t="s">
        <v>67</v>
      </c>
      <c r="LWG1" s="8" t="s">
        <v>72</v>
      </c>
      <c r="LWH1" s="8" t="s">
        <v>67</v>
      </c>
      <c r="LWI1" s="8" t="s">
        <v>72</v>
      </c>
      <c r="LWJ1" s="8" t="s">
        <v>67</v>
      </c>
      <c r="LWK1" s="8" t="s">
        <v>72</v>
      </c>
      <c r="LWL1" s="8" t="s">
        <v>67</v>
      </c>
      <c r="LWM1" s="8" t="s">
        <v>72</v>
      </c>
      <c r="LWN1" s="8" t="s">
        <v>67</v>
      </c>
      <c r="LWO1" s="8" t="s">
        <v>72</v>
      </c>
      <c r="LWP1" s="8" t="s">
        <v>67</v>
      </c>
      <c r="LWQ1" s="8" t="s">
        <v>72</v>
      </c>
      <c r="LWR1" s="8" t="s">
        <v>67</v>
      </c>
      <c r="LWS1" s="8" t="s">
        <v>72</v>
      </c>
      <c r="LWT1" s="8" t="s">
        <v>67</v>
      </c>
      <c r="LWU1" s="8" t="s">
        <v>72</v>
      </c>
      <c r="LWV1" s="8" t="s">
        <v>67</v>
      </c>
      <c r="LWW1" s="8" t="s">
        <v>72</v>
      </c>
      <c r="LWX1" s="8" t="s">
        <v>67</v>
      </c>
      <c r="LWY1" s="8" t="s">
        <v>72</v>
      </c>
      <c r="LWZ1" s="8" t="s">
        <v>67</v>
      </c>
      <c r="LXA1" s="8" t="s">
        <v>72</v>
      </c>
      <c r="LXB1" s="8" t="s">
        <v>67</v>
      </c>
      <c r="LXC1" s="8" t="s">
        <v>72</v>
      </c>
      <c r="LXD1" s="8" t="s">
        <v>67</v>
      </c>
      <c r="LXE1" s="8" t="s">
        <v>72</v>
      </c>
      <c r="LXF1" s="8" t="s">
        <v>67</v>
      </c>
      <c r="LXG1" s="8" t="s">
        <v>72</v>
      </c>
      <c r="LXH1" s="8" t="s">
        <v>67</v>
      </c>
      <c r="LXI1" s="8" t="s">
        <v>72</v>
      </c>
      <c r="LXJ1" s="8" t="s">
        <v>67</v>
      </c>
      <c r="LXK1" s="8" t="s">
        <v>72</v>
      </c>
      <c r="LXL1" s="8" t="s">
        <v>67</v>
      </c>
      <c r="LXM1" s="8" t="s">
        <v>72</v>
      </c>
      <c r="LXN1" s="8" t="s">
        <v>67</v>
      </c>
      <c r="LXO1" s="8" t="s">
        <v>72</v>
      </c>
      <c r="LXP1" s="8" t="s">
        <v>67</v>
      </c>
      <c r="LXQ1" s="8" t="s">
        <v>72</v>
      </c>
      <c r="LXR1" s="8" t="s">
        <v>67</v>
      </c>
      <c r="LXS1" s="8" t="s">
        <v>72</v>
      </c>
      <c r="LXT1" s="8" t="s">
        <v>67</v>
      </c>
      <c r="LXU1" s="8" t="s">
        <v>72</v>
      </c>
      <c r="LXV1" s="8" t="s">
        <v>67</v>
      </c>
      <c r="LXW1" s="8" t="s">
        <v>72</v>
      </c>
      <c r="LXX1" s="8" t="s">
        <v>67</v>
      </c>
      <c r="LXY1" s="8" t="s">
        <v>72</v>
      </c>
      <c r="LXZ1" s="8" t="s">
        <v>67</v>
      </c>
      <c r="LYA1" s="8" t="s">
        <v>72</v>
      </c>
      <c r="LYB1" s="8" t="s">
        <v>67</v>
      </c>
      <c r="LYC1" s="8" t="s">
        <v>72</v>
      </c>
      <c r="LYD1" s="8" t="s">
        <v>67</v>
      </c>
      <c r="LYE1" s="8" t="s">
        <v>72</v>
      </c>
      <c r="LYF1" s="8" t="s">
        <v>67</v>
      </c>
      <c r="LYG1" s="8" t="s">
        <v>72</v>
      </c>
      <c r="LYH1" s="8" t="s">
        <v>67</v>
      </c>
      <c r="LYI1" s="8" t="s">
        <v>72</v>
      </c>
      <c r="LYJ1" s="8" t="s">
        <v>67</v>
      </c>
      <c r="LYK1" s="8" t="s">
        <v>72</v>
      </c>
      <c r="LYL1" s="8" t="s">
        <v>67</v>
      </c>
      <c r="LYM1" s="8" t="s">
        <v>72</v>
      </c>
      <c r="LYN1" s="8" t="s">
        <v>67</v>
      </c>
      <c r="LYO1" s="8" t="s">
        <v>72</v>
      </c>
      <c r="LYP1" s="8" t="s">
        <v>67</v>
      </c>
      <c r="LYQ1" s="8" t="s">
        <v>72</v>
      </c>
      <c r="LYR1" s="8" t="s">
        <v>67</v>
      </c>
      <c r="LYS1" s="8" t="s">
        <v>72</v>
      </c>
      <c r="LYT1" s="8" t="s">
        <v>67</v>
      </c>
      <c r="LYU1" s="8" t="s">
        <v>72</v>
      </c>
      <c r="LYV1" s="8" t="s">
        <v>67</v>
      </c>
      <c r="LYW1" s="8" t="s">
        <v>72</v>
      </c>
      <c r="LYX1" s="8" t="s">
        <v>67</v>
      </c>
      <c r="LYY1" s="8" t="s">
        <v>72</v>
      </c>
      <c r="LYZ1" s="8" t="s">
        <v>67</v>
      </c>
      <c r="LZA1" s="8" t="s">
        <v>72</v>
      </c>
      <c r="LZB1" s="8" t="s">
        <v>67</v>
      </c>
      <c r="LZC1" s="8" t="s">
        <v>72</v>
      </c>
      <c r="LZD1" s="8" t="s">
        <v>67</v>
      </c>
      <c r="LZE1" s="8" t="s">
        <v>72</v>
      </c>
      <c r="LZF1" s="8" t="s">
        <v>67</v>
      </c>
      <c r="LZG1" s="8" t="s">
        <v>72</v>
      </c>
      <c r="LZH1" s="8" t="s">
        <v>67</v>
      </c>
      <c r="LZI1" s="8" t="s">
        <v>72</v>
      </c>
      <c r="LZJ1" s="8" t="s">
        <v>67</v>
      </c>
      <c r="LZK1" s="8" t="s">
        <v>72</v>
      </c>
      <c r="LZL1" s="8" t="s">
        <v>67</v>
      </c>
      <c r="LZM1" s="8" t="s">
        <v>72</v>
      </c>
      <c r="LZN1" s="8" t="s">
        <v>67</v>
      </c>
      <c r="LZO1" s="8" t="s">
        <v>72</v>
      </c>
      <c r="LZP1" s="8" t="s">
        <v>67</v>
      </c>
      <c r="LZQ1" s="8" t="s">
        <v>72</v>
      </c>
      <c r="LZR1" s="8" t="s">
        <v>67</v>
      </c>
      <c r="LZS1" s="8" t="s">
        <v>72</v>
      </c>
      <c r="LZT1" s="8" t="s">
        <v>67</v>
      </c>
      <c r="LZU1" s="8" t="s">
        <v>72</v>
      </c>
      <c r="LZV1" s="8" t="s">
        <v>67</v>
      </c>
      <c r="LZW1" s="8" t="s">
        <v>72</v>
      </c>
      <c r="LZX1" s="8" t="s">
        <v>67</v>
      </c>
      <c r="LZY1" s="8" t="s">
        <v>72</v>
      </c>
      <c r="LZZ1" s="8" t="s">
        <v>67</v>
      </c>
      <c r="MAA1" s="8" t="s">
        <v>72</v>
      </c>
      <c r="MAB1" s="8" t="s">
        <v>67</v>
      </c>
      <c r="MAC1" s="8" t="s">
        <v>72</v>
      </c>
      <c r="MAD1" s="8" t="s">
        <v>67</v>
      </c>
      <c r="MAE1" s="8" t="s">
        <v>72</v>
      </c>
      <c r="MAF1" s="8" t="s">
        <v>67</v>
      </c>
      <c r="MAG1" s="8" t="s">
        <v>72</v>
      </c>
      <c r="MAH1" s="8" t="s">
        <v>67</v>
      </c>
      <c r="MAI1" s="8" t="s">
        <v>72</v>
      </c>
      <c r="MAJ1" s="8" t="s">
        <v>67</v>
      </c>
      <c r="MAK1" s="8" t="s">
        <v>72</v>
      </c>
      <c r="MAL1" s="8" t="s">
        <v>67</v>
      </c>
      <c r="MAM1" s="8" t="s">
        <v>72</v>
      </c>
      <c r="MAN1" s="8" t="s">
        <v>67</v>
      </c>
      <c r="MAO1" s="8" t="s">
        <v>72</v>
      </c>
      <c r="MAP1" s="8" t="s">
        <v>67</v>
      </c>
      <c r="MAQ1" s="8" t="s">
        <v>72</v>
      </c>
      <c r="MAR1" s="8" t="s">
        <v>67</v>
      </c>
      <c r="MAS1" s="8" t="s">
        <v>72</v>
      </c>
      <c r="MAT1" s="8" t="s">
        <v>67</v>
      </c>
      <c r="MAU1" s="8" t="s">
        <v>72</v>
      </c>
      <c r="MAV1" s="8" t="s">
        <v>67</v>
      </c>
      <c r="MAW1" s="8" t="s">
        <v>72</v>
      </c>
      <c r="MAX1" s="8" t="s">
        <v>67</v>
      </c>
      <c r="MAY1" s="8" t="s">
        <v>72</v>
      </c>
      <c r="MAZ1" s="8" t="s">
        <v>67</v>
      </c>
      <c r="MBA1" s="8" t="s">
        <v>72</v>
      </c>
      <c r="MBB1" s="8" t="s">
        <v>67</v>
      </c>
      <c r="MBC1" s="8" t="s">
        <v>72</v>
      </c>
      <c r="MBD1" s="8" t="s">
        <v>67</v>
      </c>
      <c r="MBE1" s="8" t="s">
        <v>72</v>
      </c>
      <c r="MBF1" s="8" t="s">
        <v>67</v>
      </c>
      <c r="MBG1" s="8" t="s">
        <v>72</v>
      </c>
      <c r="MBH1" s="8" t="s">
        <v>67</v>
      </c>
      <c r="MBI1" s="8" t="s">
        <v>72</v>
      </c>
      <c r="MBJ1" s="8" t="s">
        <v>67</v>
      </c>
      <c r="MBK1" s="8" t="s">
        <v>72</v>
      </c>
      <c r="MBL1" s="8" t="s">
        <v>67</v>
      </c>
      <c r="MBM1" s="8" t="s">
        <v>72</v>
      </c>
      <c r="MBN1" s="8" t="s">
        <v>67</v>
      </c>
      <c r="MBO1" s="8" t="s">
        <v>72</v>
      </c>
      <c r="MBP1" s="8" t="s">
        <v>67</v>
      </c>
      <c r="MBQ1" s="8" t="s">
        <v>72</v>
      </c>
      <c r="MBR1" s="8" t="s">
        <v>67</v>
      </c>
      <c r="MBS1" s="8" t="s">
        <v>72</v>
      </c>
      <c r="MBT1" s="8" t="s">
        <v>67</v>
      </c>
      <c r="MBU1" s="8" t="s">
        <v>72</v>
      </c>
      <c r="MBV1" s="8" t="s">
        <v>67</v>
      </c>
      <c r="MBW1" s="8" t="s">
        <v>72</v>
      </c>
      <c r="MBX1" s="8" t="s">
        <v>67</v>
      </c>
      <c r="MBY1" s="8" t="s">
        <v>72</v>
      </c>
      <c r="MBZ1" s="8" t="s">
        <v>67</v>
      </c>
      <c r="MCA1" s="8" t="s">
        <v>72</v>
      </c>
      <c r="MCB1" s="8" t="s">
        <v>67</v>
      </c>
      <c r="MCC1" s="8" t="s">
        <v>72</v>
      </c>
      <c r="MCD1" s="8" t="s">
        <v>67</v>
      </c>
      <c r="MCE1" s="8" t="s">
        <v>72</v>
      </c>
      <c r="MCF1" s="8" t="s">
        <v>67</v>
      </c>
      <c r="MCG1" s="8" t="s">
        <v>72</v>
      </c>
      <c r="MCH1" s="8" t="s">
        <v>67</v>
      </c>
      <c r="MCI1" s="8" t="s">
        <v>72</v>
      </c>
      <c r="MCJ1" s="8" t="s">
        <v>67</v>
      </c>
      <c r="MCK1" s="8" t="s">
        <v>72</v>
      </c>
      <c r="MCL1" s="8" t="s">
        <v>67</v>
      </c>
      <c r="MCM1" s="8" t="s">
        <v>72</v>
      </c>
      <c r="MCN1" s="8" t="s">
        <v>67</v>
      </c>
      <c r="MCO1" s="8" t="s">
        <v>72</v>
      </c>
      <c r="MCP1" s="8" t="s">
        <v>67</v>
      </c>
      <c r="MCQ1" s="8" t="s">
        <v>72</v>
      </c>
      <c r="MCR1" s="8" t="s">
        <v>67</v>
      </c>
      <c r="MCS1" s="8" t="s">
        <v>72</v>
      </c>
      <c r="MCT1" s="8" t="s">
        <v>67</v>
      </c>
      <c r="MCU1" s="8" t="s">
        <v>72</v>
      </c>
      <c r="MCV1" s="8" t="s">
        <v>67</v>
      </c>
      <c r="MCW1" s="8" t="s">
        <v>72</v>
      </c>
      <c r="MCX1" s="8" t="s">
        <v>67</v>
      </c>
      <c r="MCY1" s="8" t="s">
        <v>72</v>
      </c>
      <c r="MCZ1" s="8" t="s">
        <v>67</v>
      </c>
      <c r="MDA1" s="8" t="s">
        <v>72</v>
      </c>
      <c r="MDB1" s="8" t="s">
        <v>67</v>
      </c>
      <c r="MDC1" s="8" t="s">
        <v>72</v>
      </c>
      <c r="MDD1" s="8" t="s">
        <v>67</v>
      </c>
      <c r="MDE1" s="8" t="s">
        <v>72</v>
      </c>
      <c r="MDF1" s="8" t="s">
        <v>67</v>
      </c>
      <c r="MDG1" s="8" t="s">
        <v>72</v>
      </c>
      <c r="MDH1" s="8" t="s">
        <v>67</v>
      </c>
      <c r="MDI1" s="8" t="s">
        <v>72</v>
      </c>
      <c r="MDJ1" s="8" t="s">
        <v>67</v>
      </c>
      <c r="MDK1" s="8" t="s">
        <v>72</v>
      </c>
      <c r="MDL1" s="8" t="s">
        <v>67</v>
      </c>
      <c r="MDM1" s="8" t="s">
        <v>72</v>
      </c>
      <c r="MDN1" s="8" t="s">
        <v>67</v>
      </c>
      <c r="MDO1" s="8" t="s">
        <v>72</v>
      </c>
      <c r="MDP1" s="8" t="s">
        <v>67</v>
      </c>
      <c r="MDQ1" s="8" t="s">
        <v>72</v>
      </c>
      <c r="MDR1" s="8" t="s">
        <v>67</v>
      </c>
      <c r="MDS1" s="8" t="s">
        <v>72</v>
      </c>
      <c r="MDT1" s="8" t="s">
        <v>67</v>
      </c>
      <c r="MDU1" s="8" t="s">
        <v>72</v>
      </c>
      <c r="MDV1" s="8" t="s">
        <v>67</v>
      </c>
      <c r="MDW1" s="8" t="s">
        <v>72</v>
      </c>
      <c r="MDX1" s="8" t="s">
        <v>67</v>
      </c>
      <c r="MDY1" s="8" t="s">
        <v>72</v>
      </c>
      <c r="MDZ1" s="8" t="s">
        <v>67</v>
      </c>
      <c r="MEA1" s="8" t="s">
        <v>72</v>
      </c>
      <c r="MEB1" s="8" t="s">
        <v>67</v>
      </c>
      <c r="MEC1" s="8" t="s">
        <v>72</v>
      </c>
      <c r="MED1" s="8" t="s">
        <v>67</v>
      </c>
      <c r="MEE1" s="8" t="s">
        <v>72</v>
      </c>
      <c r="MEF1" s="8" t="s">
        <v>67</v>
      </c>
      <c r="MEG1" s="8" t="s">
        <v>72</v>
      </c>
      <c r="MEH1" s="8" t="s">
        <v>67</v>
      </c>
      <c r="MEI1" s="8" t="s">
        <v>72</v>
      </c>
      <c r="MEJ1" s="8" t="s">
        <v>67</v>
      </c>
      <c r="MEK1" s="8" t="s">
        <v>72</v>
      </c>
      <c r="MEL1" s="8" t="s">
        <v>67</v>
      </c>
      <c r="MEM1" s="8" t="s">
        <v>72</v>
      </c>
      <c r="MEN1" s="8" t="s">
        <v>67</v>
      </c>
      <c r="MEO1" s="8" t="s">
        <v>72</v>
      </c>
      <c r="MEP1" s="8" t="s">
        <v>67</v>
      </c>
      <c r="MEQ1" s="8" t="s">
        <v>72</v>
      </c>
      <c r="MER1" s="8" t="s">
        <v>67</v>
      </c>
      <c r="MES1" s="8" t="s">
        <v>72</v>
      </c>
      <c r="MET1" s="8" t="s">
        <v>67</v>
      </c>
      <c r="MEU1" s="8" t="s">
        <v>72</v>
      </c>
      <c r="MEV1" s="8" t="s">
        <v>67</v>
      </c>
      <c r="MEW1" s="8" t="s">
        <v>72</v>
      </c>
      <c r="MEX1" s="8" t="s">
        <v>67</v>
      </c>
      <c r="MEY1" s="8" t="s">
        <v>72</v>
      </c>
      <c r="MEZ1" s="8" t="s">
        <v>67</v>
      </c>
      <c r="MFA1" s="8" t="s">
        <v>72</v>
      </c>
      <c r="MFB1" s="8" t="s">
        <v>67</v>
      </c>
      <c r="MFC1" s="8" t="s">
        <v>72</v>
      </c>
      <c r="MFD1" s="8" t="s">
        <v>67</v>
      </c>
      <c r="MFE1" s="8" t="s">
        <v>72</v>
      </c>
      <c r="MFF1" s="8" t="s">
        <v>67</v>
      </c>
      <c r="MFG1" s="8" t="s">
        <v>72</v>
      </c>
      <c r="MFH1" s="8" t="s">
        <v>67</v>
      </c>
      <c r="MFI1" s="8" t="s">
        <v>72</v>
      </c>
      <c r="MFJ1" s="8" t="s">
        <v>67</v>
      </c>
      <c r="MFK1" s="8" t="s">
        <v>72</v>
      </c>
      <c r="MFL1" s="8" t="s">
        <v>67</v>
      </c>
      <c r="MFM1" s="8" t="s">
        <v>72</v>
      </c>
      <c r="MFN1" s="8" t="s">
        <v>67</v>
      </c>
      <c r="MFO1" s="8" t="s">
        <v>72</v>
      </c>
      <c r="MFP1" s="8" t="s">
        <v>67</v>
      </c>
      <c r="MFQ1" s="8" t="s">
        <v>72</v>
      </c>
      <c r="MFR1" s="8" t="s">
        <v>67</v>
      </c>
      <c r="MFS1" s="8" t="s">
        <v>72</v>
      </c>
      <c r="MFT1" s="8" t="s">
        <v>67</v>
      </c>
      <c r="MFU1" s="8" t="s">
        <v>72</v>
      </c>
      <c r="MFV1" s="8" t="s">
        <v>67</v>
      </c>
      <c r="MFW1" s="8" t="s">
        <v>72</v>
      </c>
      <c r="MFX1" s="8" t="s">
        <v>67</v>
      </c>
      <c r="MFY1" s="8" t="s">
        <v>72</v>
      </c>
      <c r="MFZ1" s="8" t="s">
        <v>67</v>
      </c>
      <c r="MGA1" s="8" t="s">
        <v>72</v>
      </c>
      <c r="MGB1" s="8" t="s">
        <v>67</v>
      </c>
      <c r="MGC1" s="8" t="s">
        <v>72</v>
      </c>
      <c r="MGD1" s="8" t="s">
        <v>67</v>
      </c>
      <c r="MGE1" s="8" t="s">
        <v>72</v>
      </c>
      <c r="MGF1" s="8" t="s">
        <v>67</v>
      </c>
      <c r="MGG1" s="8" t="s">
        <v>72</v>
      </c>
      <c r="MGH1" s="8" t="s">
        <v>67</v>
      </c>
      <c r="MGI1" s="8" t="s">
        <v>72</v>
      </c>
      <c r="MGJ1" s="8" t="s">
        <v>67</v>
      </c>
      <c r="MGK1" s="8" t="s">
        <v>72</v>
      </c>
      <c r="MGL1" s="8" t="s">
        <v>67</v>
      </c>
      <c r="MGM1" s="8" t="s">
        <v>72</v>
      </c>
      <c r="MGN1" s="8" t="s">
        <v>67</v>
      </c>
      <c r="MGO1" s="8" t="s">
        <v>72</v>
      </c>
      <c r="MGP1" s="8" t="s">
        <v>67</v>
      </c>
      <c r="MGQ1" s="8" t="s">
        <v>72</v>
      </c>
      <c r="MGR1" s="8" t="s">
        <v>67</v>
      </c>
      <c r="MGS1" s="8" t="s">
        <v>72</v>
      </c>
      <c r="MGT1" s="8" t="s">
        <v>67</v>
      </c>
      <c r="MGU1" s="8" t="s">
        <v>72</v>
      </c>
      <c r="MGV1" s="8" t="s">
        <v>67</v>
      </c>
      <c r="MGW1" s="8" t="s">
        <v>72</v>
      </c>
      <c r="MGX1" s="8" t="s">
        <v>67</v>
      </c>
      <c r="MGY1" s="8" t="s">
        <v>72</v>
      </c>
      <c r="MGZ1" s="8" t="s">
        <v>67</v>
      </c>
      <c r="MHA1" s="8" t="s">
        <v>72</v>
      </c>
      <c r="MHB1" s="8" t="s">
        <v>67</v>
      </c>
      <c r="MHC1" s="8" t="s">
        <v>72</v>
      </c>
      <c r="MHD1" s="8" t="s">
        <v>67</v>
      </c>
      <c r="MHE1" s="8" t="s">
        <v>72</v>
      </c>
      <c r="MHF1" s="8" t="s">
        <v>67</v>
      </c>
      <c r="MHG1" s="8" t="s">
        <v>72</v>
      </c>
      <c r="MHH1" s="8" t="s">
        <v>67</v>
      </c>
      <c r="MHI1" s="8" t="s">
        <v>72</v>
      </c>
      <c r="MHJ1" s="8" t="s">
        <v>67</v>
      </c>
      <c r="MHK1" s="8" t="s">
        <v>72</v>
      </c>
      <c r="MHL1" s="8" t="s">
        <v>67</v>
      </c>
      <c r="MHM1" s="8" t="s">
        <v>72</v>
      </c>
      <c r="MHN1" s="8" t="s">
        <v>67</v>
      </c>
      <c r="MHO1" s="8" t="s">
        <v>72</v>
      </c>
      <c r="MHP1" s="8" t="s">
        <v>67</v>
      </c>
      <c r="MHQ1" s="8" t="s">
        <v>72</v>
      </c>
      <c r="MHR1" s="8" t="s">
        <v>67</v>
      </c>
      <c r="MHS1" s="8" t="s">
        <v>72</v>
      </c>
      <c r="MHT1" s="8" t="s">
        <v>67</v>
      </c>
      <c r="MHU1" s="8" t="s">
        <v>72</v>
      </c>
      <c r="MHV1" s="8" t="s">
        <v>67</v>
      </c>
      <c r="MHW1" s="8" t="s">
        <v>72</v>
      </c>
      <c r="MHX1" s="8" t="s">
        <v>67</v>
      </c>
      <c r="MHY1" s="8" t="s">
        <v>72</v>
      </c>
      <c r="MHZ1" s="8" t="s">
        <v>67</v>
      </c>
      <c r="MIA1" s="8" t="s">
        <v>72</v>
      </c>
      <c r="MIB1" s="8" t="s">
        <v>67</v>
      </c>
      <c r="MIC1" s="8" t="s">
        <v>72</v>
      </c>
      <c r="MID1" s="8" t="s">
        <v>67</v>
      </c>
      <c r="MIE1" s="8" t="s">
        <v>72</v>
      </c>
      <c r="MIF1" s="8" t="s">
        <v>67</v>
      </c>
      <c r="MIG1" s="8" t="s">
        <v>72</v>
      </c>
      <c r="MIH1" s="8" t="s">
        <v>67</v>
      </c>
      <c r="MII1" s="8" t="s">
        <v>72</v>
      </c>
      <c r="MIJ1" s="8" t="s">
        <v>67</v>
      </c>
      <c r="MIK1" s="8" t="s">
        <v>72</v>
      </c>
      <c r="MIL1" s="8" t="s">
        <v>67</v>
      </c>
      <c r="MIM1" s="8" t="s">
        <v>72</v>
      </c>
      <c r="MIN1" s="8" t="s">
        <v>67</v>
      </c>
      <c r="MIO1" s="8" t="s">
        <v>72</v>
      </c>
      <c r="MIP1" s="8" t="s">
        <v>67</v>
      </c>
      <c r="MIQ1" s="8" t="s">
        <v>72</v>
      </c>
      <c r="MIR1" s="8" t="s">
        <v>67</v>
      </c>
      <c r="MIS1" s="8" t="s">
        <v>72</v>
      </c>
      <c r="MIT1" s="8" t="s">
        <v>67</v>
      </c>
      <c r="MIU1" s="8" t="s">
        <v>72</v>
      </c>
      <c r="MIV1" s="8" t="s">
        <v>67</v>
      </c>
      <c r="MIW1" s="8" t="s">
        <v>72</v>
      </c>
      <c r="MIX1" s="8" t="s">
        <v>67</v>
      </c>
      <c r="MIY1" s="8" t="s">
        <v>72</v>
      </c>
      <c r="MIZ1" s="8" t="s">
        <v>67</v>
      </c>
      <c r="MJA1" s="8" t="s">
        <v>72</v>
      </c>
      <c r="MJB1" s="8" t="s">
        <v>67</v>
      </c>
      <c r="MJC1" s="8" t="s">
        <v>72</v>
      </c>
      <c r="MJD1" s="8" t="s">
        <v>67</v>
      </c>
      <c r="MJE1" s="8" t="s">
        <v>72</v>
      </c>
      <c r="MJF1" s="8" t="s">
        <v>67</v>
      </c>
      <c r="MJG1" s="8" t="s">
        <v>72</v>
      </c>
      <c r="MJH1" s="8" t="s">
        <v>67</v>
      </c>
      <c r="MJI1" s="8" t="s">
        <v>72</v>
      </c>
      <c r="MJJ1" s="8" t="s">
        <v>67</v>
      </c>
      <c r="MJK1" s="8" t="s">
        <v>72</v>
      </c>
      <c r="MJL1" s="8" t="s">
        <v>67</v>
      </c>
      <c r="MJM1" s="8" t="s">
        <v>72</v>
      </c>
      <c r="MJN1" s="8" t="s">
        <v>67</v>
      </c>
      <c r="MJO1" s="8" t="s">
        <v>72</v>
      </c>
      <c r="MJP1" s="8" t="s">
        <v>67</v>
      </c>
      <c r="MJQ1" s="8" t="s">
        <v>72</v>
      </c>
      <c r="MJR1" s="8" t="s">
        <v>67</v>
      </c>
      <c r="MJS1" s="8" t="s">
        <v>72</v>
      </c>
      <c r="MJT1" s="8" t="s">
        <v>67</v>
      </c>
      <c r="MJU1" s="8" t="s">
        <v>72</v>
      </c>
      <c r="MJV1" s="8" t="s">
        <v>67</v>
      </c>
      <c r="MJW1" s="8" t="s">
        <v>72</v>
      </c>
      <c r="MJX1" s="8" t="s">
        <v>67</v>
      </c>
      <c r="MJY1" s="8" t="s">
        <v>72</v>
      </c>
      <c r="MJZ1" s="8" t="s">
        <v>67</v>
      </c>
      <c r="MKA1" s="8" t="s">
        <v>72</v>
      </c>
      <c r="MKB1" s="8" t="s">
        <v>67</v>
      </c>
      <c r="MKC1" s="8" t="s">
        <v>72</v>
      </c>
      <c r="MKD1" s="8" t="s">
        <v>67</v>
      </c>
      <c r="MKE1" s="8" t="s">
        <v>72</v>
      </c>
      <c r="MKF1" s="8" t="s">
        <v>67</v>
      </c>
      <c r="MKG1" s="8" t="s">
        <v>72</v>
      </c>
      <c r="MKH1" s="8" t="s">
        <v>67</v>
      </c>
      <c r="MKI1" s="8" t="s">
        <v>72</v>
      </c>
      <c r="MKJ1" s="8" t="s">
        <v>67</v>
      </c>
      <c r="MKK1" s="8" t="s">
        <v>72</v>
      </c>
      <c r="MKL1" s="8" t="s">
        <v>67</v>
      </c>
      <c r="MKM1" s="8" t="s">
        <v>72</v>
      </c>
      <c r="MKN1" s="8" t="s">
        <v>67</v>
      </c>
      <c r="MKO1" s="8" t="s">
        <v>72</v>
      </c>
      <c r="MKP1" s="8" t="s">
        <v>67</v>
      </c>
      <c r="MKQ1" s="8" t="s">
        <v>72</v>
      </c>
      <c r="MKR1" s="8" t="s">
        <v>67</v>
      </c>
      <c r="MKS1" s="8" t="s">
        <v>72</v>
      </c>
      <c r="MKT1" s="8" t="s">
        <v>67</v>
      </c>
      <c r="MKU1" s="8" t="s">
        <v>72</v>
      </c>
      <c r="MKV1" s="8" t="s">
        <v>67</v>
      </c>
      <c r="MKW1" s="8" t="s">
        <v>72</v>
      </c>
      <c r="MKX1" s="8" t="s">
        <v>67</v>
      </c>
      <c r="MKY1" s="8" t="s">
        <v>72</v>
      </c>
      <c r="MKZ1" s="8" t="s">
        <v>67</v>
      </c>
      <c r="MLA1" s="8" t="s">
        <v>72</v>
      </c>
      <c r="MLB1" s="8" t="s">
        <v>67</v>
      </c>
      <c r="MLC1" s="8" t="s">
        <v>72</v>
      </c>
      <c r="MLD1" s="8" t="s">
        <v>67</v>
      </c>
      <c r="MLE1" s="8" t="s">
        <v>72</v>
      </c>
      <c r="MLF1" s="8" t="s">
        <v>67</v>
      </c>
      <c r="MLG1" s="8" t="s">
        <v>72</v>
      </c>
      <c r="MLH1" s="8" t="s">
        <v>67</v>
      </c>
      <c r="MLI1" s="8" t="s">
        <v>72</v>
      </c>
      <c r="MLJ1" s="8" t="s">
        <v>67</v>
      </c>
      <c r="MLK1" s="8" t="s">
        <v>72</v>
      </c>
      <c r="MLL1" s="8" t="s">
        <v>67</v>
      </c>
      <c r="MLM1" s="8" t="s">
        <v>72</v>
      </c>
      <c r="MLN1" s="8" t="s">
        <v>67</v>
      </c>
      <c r="MLO1" s="8" t="s">
        <v>72</v>
      </c>
      <c r="MLP1" s="8" t="s">
        <v>67</v>
      </c>
      <c r="MLQ1" s="8" t="s">
        <v>72</v>
      </c>
      <c r="MLR1" s="8" t="s">
        <v>67</v>
      </c>
      <c r="MLS1" s="8" t="s">
        <v>72</v>
      </c>
      <c r="MLT1" s="8" t="s">
        <v>67</v>
      </c>
      <c r="MLU1" s="8" t="s">
        <v>72</v>
      </c>
      <c r="MLV1" s="8" t="s">
        <v>67</v>
      </c>
      <c r="MLW1" s="8" t="s">
        <v>72</v>
      </c>
      <c r="MLX1" s="8" t="s">
        <v>67</v>
      </c>
      <c r="MLY1" s="8" t="s">
        <v>72</v>
      </c>
      <c r="MLZ1" s="8" t="s">
        <v>67</v>
      </c>
      <c r="MMA1" s="8" t="s">
        <v>72</v>
      </c>
      <c r="MMB1" s="8" t="s">
        <v>67</v>
      </c>
      <c r="MMC1" s="8" t="s">
        <v>72</v>
      </c>
      <c r="MMD1" s="8" t="s">
        <v>67</v>
      </c>
      <c r="MME1" s="8" t="s">
        <v>72</v>
      </c>
      <c r="MMF1" s="8" t="s">
        <v>67</v>
      </c>
      <c r="MMG1" s="8" t="s">
        <v>72</v>
      </c>
      <c r="MMH1" s="8" t="s">
        <v>67</v>
      </c>
      <c r="MMI1" s="8" t="s">
        <v>72</v>
      </c>
      <c r="MMJ1" s="8" t="s">
        <v>67</v>
      </c>
      <c r="MMK1" s="8" t="s">
        <v>72</v>
      </c>
      <c r="MML1" s="8" t="s">
        <v>67</v>
      </c>
      <c r="MMM1" s="8" t="s">
        <v>72</v>
      </c>
      <c r="MMN1" s="8" t="s">
        <v>67</v>
      </c>
      <c r="MMO1" s="8" t="s">
        <v>72</v>
      </c>
      <c r="MMP1" s="8" t="s">
        <v>67</v>
      </c>
      <c r="MMQ1" s="8" t="s">
        <v>72</v>
      </c>
      <c r="MMR1" s="8" t="s">
        <v>67</v>
      </c>
      <c r="MMS1" s="8" t="s">
        <v>72</v>
      </c>
      <c r="MMT1" s="8" t="s">
        <v>67</v>
      </c>
      <c r="MMU1" s="8" t="s">
        <v>72</v>
      </c>
      <c r="MMV1" s="8" t="s">
        <v>67</v>
      </c>
      <c r="MMW1" s="8" t="s">
        <v>72</v>
      </c>
      <c r="MMX1" s="8" t="s">
        <v>67</v>
      </c>
      <c r="MMY1" s="8" t="s">
        <v>72</v>
      </c>
      <c r="MMZ1" s="8" t="s">
        <v>67</v>
      </c>
      <c r="MNA1" s="8" t="s">
        <v>72</v>
      </c>
      <c r="MNB1" s="8" t="s">
        <v>67</v>
      </c>
      <c r="MNC1" s="8" t="s">
        <v>72</v>
      </c>
      <c r="MND1" s="8" t="s">
        <v>67</v>
      </c>
      <c r="MNE1" s="8" t="s">
        <v>72</v>
      </c>
      <c r="MNF1" s="8" t="s">
        <v>67</v>
      </c>
      <c r="MNG1" s="8" t="s">
        <v>72</v>
      </c>
      <c r="MNH1" s="8" t="s">
        <v>67</v>
      </c>
      <c r="MNI1" s="8" t="s">
        <v>72</v>
      </c>
      <c r="MNJ1" s="8" t="s">
        <v>67</v>
      </c>
      <c r="MNK1" s="8" t="s">
        <v>72</v>
      </c>
      <c r="MNL1" s="8" t="s">
        <v>67</v>
      </c>
      <c r="MNM1" s="8" t="s">
        <v>72</v>
      </c>
      <c r="MNN1" s="8" t="s">
        <v>67</v>
      </c>
      <c r="MNO1" s="8" t="s">
        <v>72</v>
      </c>
      <c r="MNP1" s="8" t="s">
        <v>67</v>
      </c>
      <c r="MNQ1" s="8" t="s">
        <v>72</v>
      </c>
      <c r="MNR1" s="8" t="s">
        <v>67</v>
      </c>
      <c r="MNS1" s="8" t="s">
        <v>72</v>
      </c>
      <c r="MNT1" s="8" t="s">
        <v>67</v>
      </c>
      <c r="MNU1" s="8" t="s">
        <v>72</v>
      </c>
      <c r="MNV1" s="8" t="s">
        <v>67</v>
      </c>
      <c r="MNW1" s="8" t="s">
        <v>72</v>
      </c>
      <c r="MNX1" s="8" t="s">
        <v>67</v>
      </c>
      <c r="MNY1" s="8" t="s">
        <v>72</v>
      </c>
      <c r="MNZ1" s="8" t="s">
        <v>67</v>
      </c>
      <c r="MOA1" s="8" t="s">
        <v>72</v>
      </c>
      <c r="MOB1" s="8" t="s">
        <v>67</v>
      </c>
      <c r="MOC1" s="8" t="s">
        <v>72</v>
      </c>
      <c r="MOD1" s="8" t="s">
        <v>67</v>
      </c>
      <c r="MOE1" s="8" t="s">
        <v>72</v>
      </c>
      <c r="MOF1" s="8" t="s">
        <v>67</v>
      </c>
      <c r="MOG1" s="8" t="s">
        <v>72</v>
      </c>
      <c r="MOH1" s="8" t="s">
        <v>67</v>
      </c>
      <c r="MOI1" s="8" t="s">
        <v>72</v>
      </c>
      <c r="MOJ1" s="8" t="s">
        <v>67</v>
      </c>
      <c r="MOK1" s="8" t="s">
        <v>72</v>
      </c>
      <c r="MOL1" s="8" t="s">
        <v>67</v>
      </c>
      <c r="MOM1" s="8" t="s">
        <v>72</v>
      </c>
      <c r="MON1" s="8" t="s">
        <v>67</v>
      </c>
      <c r="MOO1" s="8" t="s">
        <v>72</v>
      </c>
      <c r="MOP1" s="8" t="s">
        <v>67</v>
      </c>
      <c r="MOQ1" s="8" t="s">
        <v>72</v>
      </c>
      <c r="MOR1" s="8" t="s">
        <v>67</v>
      </c>
      <c r="MOS1" s="8" t="s">
        <v>72</v>
      </c>
      <c r="MOT1" s="8" t="s">
        <v>67</v>
      </c>
      <c r="MOU1" s="8" t="s">
        <v>72</v>
      </c>
      <c r="MOV1" s="8" t="s">
        <v>67</v>
      </c>
      <c r="MOW1" s="8" t="s">
        <v>72</v>
      </c>
      <c r="MOX1" s="8" t="s">
        <v>67</v>
      </c>
      <c r="MOY1" s="8" t="s">
        <v>72</v>
      </c>
      <c r="MOZ1" s="8" t="s">
        <v>67</v>
      </c>
      <c r="MPA1" s="8" t="s">
        <v>72</v>
      </c>
      <c r="MPB1" s="8" t="s">
        <v>67</v>
      </c>
      <c r="MPC1" s="8" t="s">
        <v>72</v>
      </c>
      <c r="MPD1" s="8" t="s">
        <v>67</v>
      </c>
      <c r="MPE1" s="8" t="s">
        <v>72</v>
      </c>
      <c r="MPF1" s="8" t="s">
        <v>67</v>
      </c>
      <c r="MPG1" s="8" t="s">
        <v>72</v>
      </c>
      <c r="MPH1" s="8" t="s">
        <v>67</v>
      </c>
      <c r="MPI1" s="8" t="s">
        <v>72</v>
      </c>
      <c r="MPJ1" s="8" t="s">
        <v>67</v>
      </c>
      <c r="MPK1" s="8" t="s">
        <v>72</v>
      </c>
      <c r="MPL1" s="8" t="s">
        <v>67</v>
      </c>
      <c r="MPM1" s="8" t="s">
        <v>72</v>
      </c>
      <c r="MPN1" s="8" t="s">
        <v>67</v>
      </c>
      <c r="MPO1" s="8" t="s">
        <v>72</v>
      </c>
      <c r="MPP1" s="8" t="s">
        <v>67</v>
      </c>
      <c r="MPQ1" s="8" t="s">
        <v>72</v>
      </c>
      <c r="MPR1" s="8" t="s">
        <v>67</v>
      </c>
      <c r="MPS1" s="8" t="s">
        <v>72</v>
      </c>
      <c r="MPT1" s="8" t="s">
        <v>67</v>
      </c>
      <c r="MPU1" s="8" t="s">
        <v>72</v>
      </c>
      <c r="MPV1" s="8" t="s">
        <v>67</v>
      </c>
      <c r="MPW1" s="8" t="s">
        <v>72</v>
      </c>
      <c r="MPX1" s="8" t="s">
        <v>67</v>
      </c>
      <c r="MPY1" s="8" t="s">
        <v>72</v>
      </c>
      <c r="MPZ1" s="8" t="s">
        <v>67</v>
      </c>
      <c r="MQA1" s="8" t="s">
        <v>72</v>
      </c>
      <c r="MQB1" s="8" t="s">
        <v>67</v>
      </c>
      <c r="MQC1" s="8" t="s">
        <v>72</v>
      </c>
      <c r="MQD1" s="8" t="s">
        <v>67</v>
      </c>
      <c r="MQE1" s="8" t="s">
        <v>72</v>
      </c>
      <c r="MQF1" s="8" t="s">
        <v>67</v>
      </c>
      <c r="MQG1" s="8" t="s">
        <v>72</v>
      </c>
      <c r="MQH1" s="8" t="s">
        <v>67</v>
      </c>
      <c r="MQI1" s="8" t="s">
        <v>72</v>
      </c>
      <c r="MQJ1" s="8" t="s">
        <v>67</v>
      </c>
      <c r="MQK1" s="8" t="s">
        <v>72</v>
      </c>
      <c r="MQL1" s="8" t="s">
        <v>67</v>
      </c>
      <c r="MQM1" s="8" t="s">
        <v>72</v>
      </c>
      <c r="MQN1" s="8" t="s">
        <v>67</v>
      </c>
      <c r="MQO1" s="8" t="s">
        <v>72</v>
      </c>
      <c r="MQP1" s="8" t="s">
        <v>67</v>
      </c>
      <c r="MQQ1" s="8" t="s">
        <v>72</v>
      </c>
      <c r="MQR1" s="8" t="s">
        <v>67</v>
      </c>
      <c r="MQS1" s="8" t="s">
        <v>72</v>
      </c>
      <c r="MQT1" s="8" t="s">
        <v>67</v>
      </c>
      <c r="MQU1" s="8" t="s">
        <v>72</v>
      </c>
      <c r="MQV1" s="8" t="s">
        <v>67</v>
      </c>
      <c r="MQW1" s="8" t="s">
        <v>72</v>
      </c>
      <c r="MQX1" s="8" t="s">
        <v>67</v>
      </c>
      <c r="MQY1" s="8" t="s">
        <v>72</v>
      </c>
      <c r="MQZ1" s="8" t="s">
        <v>67</v>
      </c>
      <c r="MRA1" s="8" t="s">
        <v>72</v>
      </c>
      <c r="MRB1" s="8" t="s">
        <v>67</v>
      </c>
      <c r="MRC1" s="8" t="s">
        <v>72</v>
      </c>
      <c r="MRD1" s="8" t="s">
        <v>67</v>
      </c>
      <c r="MRE1" s="8" t="s">
        <v>72</v>
      </c>
      <c r="MRF1" s="8" t="s">
        <v>67</v>
      </c>
      <c r="MRG1" s="8" t="s">
        <v>72</v>
      </c>
      <c r="MRH1" s="8" t="s">
        <v>67</v>
      </c>
      <c r="MRI1" s="8" t="s">
        <v>72</v>
      </c>
      <c r="MRJ1" s="8" t="s">
        <v>67</v>
      </c>
      <c r="MRK1" s="8" t="s">
        <v>72</v>
      </c>
      <c r="MRL1" s="8" t="s">
        <v>67</v>
      </c>
      <c r="MRM1" s="8" t="s">
        <v>72</v>
      </c>
      <c r="MRN1" s="8" t="s">
        <v>67</v>
      </c>
      <c r="MRO1" s="8" t="s">
        <v>72</v>
      </c>
      <c r="MRP1" s="8" t="s">
        <v>67</v>
      </c>
      <c r="MRQ1" s="8" t="s">
        <v>72</v>
      </c>
      <c r="MRR1" s="8" t="s">
        <v>67</v>
      </c>
      <c r="MRS1" s="8" t="s">
        <v>72</v>
      </c>
      <c r="MRT1" s="8" t="s">
        <v>67</v>
      </c>
      <c r="MRU1" s="8" t="s">
        <v>72</v>
      </c>
      <c r="MRV1" s="8" t="s">
        <v>67</v>
      </c>
      <c r="MRW1" s="8" t="s">
        <v>72</v>
      </c>
      <c r="MRX1" s="8" t="s">
        <v>67</v>
      </c>
      <c r="MRY1" s="8" t="s">
        <v>72</v>
      </c>
      <c r="MRZ1" s="8" t="s">
        <v>67</v>
      </c>
      <c r="MSA1" s="8" t="s">
        <v>72</v>
      </c>
      <c r="MSB1" s="8" t="s">
        <v>67</v>
      </c>
      <c r="MSC1" s="8" t="s">
        <v>72</v>
      </c>
      <c r="MSD1" s="8" t="s">
        <v>67</v>
      </c>
      <c r="MSE1" s="8" t="s">
        <v>72</v>
      </c>
      <c r="MSF1" s="8" t="s">
        <v>67</v>
      </c>
      <c r="MSG1" s="8" t="s">
        <v>72</v>
      </c>
      <c r="MSH1" s="8" t="s">
        <v>67</v>
      </c>
      <c r="MSI1" s="8" t="s">
        <v>72</v>
      </c>
      <c r="MSJ1" s="8" t="s">
        <v>67</v>
      </c>
      <c r="MSK1" s="8" t="s">
        <v>72</v>
      </c>
      <c r="MSL1" s="8" t="s">
        <v>67</v>
      </c>
      <c r="MSM1" s="8" t="s">
        <v>72</v>
      </c>
      <c r="MSN1" s="8" t="s">
        <v>67</v>
      </c>
      <c r="MSO1" s="8" t="s">
        <v>72</v>
      </c>
      <c r="MSP1" s="8" t="s">
        <v>67</v>
      </c>
      <c r="MSQ1" s="8" t="s">
        <v>72</v>
      </c>
      <c r="MSR1" s="8" t="s">
        <v>67</v>
      </c>
      <c r="MSS1" s="8" t="s">
        <v>72</v>
      </c>
      <c r="MST1" s="8" t="s">
        <v>67</v>
      </c>
      <c r="MSU1" s="8" t="s">
        <v>72</v>
      </c>
      <c r="MSV1" s="8" t="s">
        <v>67</v>
      </c>
      <c r="MSW1" s="8" t="s">
        <v>72</v>
      </c>
      <c r="MSX1" s="8" t="s">
        <v>67</v>
      </c>
      <c r="MSY1" s="8" t="s">
        <v>72</v>
      </c>
      <c r="MSZ1" s="8" t="s">
        <v>67</v>
      </c>
      <c r="MTA1" s="8" t="s">
        <v>72</v>
      </c>
      <c r="MTB1" s="8" t="s">
        <v>67</v>
      </c>
      <c r="MTC1" s="8" t="s">
        <v>72</v>
      </c>
      <c r="MTD1" s="8" t="s">
        <v>67</v>
      </c>
      <c r="MTE1" s="8" t="s">
        <v>72</v>
      </c>
      <c r="MTF1" s="8" t="s">
        <v>67</v>
      </c>
      <c r="MTG1" s="8" t="s">
        <v>72</v>
      </c>
      <c r="MTH1" s="8" t="s">
        <v>67</v>
      </c>
      <c r="MTI1" s="8" t="s">
        <v>72</v>
      </c>
      <c r="MTJ1" s="8" t="s">
        <v>67</v>
      </c>
      <c r="MTK1" s="8" t="s">
        <v>72</v>
      </c>
      <c r="MTL1" s="8" t="s">
        <v>67</v>
      </c>
      <c r="MTM1" s="8" t="s">
        <v>72</v>
      </c>
      <c r="MTN1" s="8" t="s">
        <v>67</v>
      </c>
      <c r="MTO1" s="8" t="s">
        <v>72</v>
      </c>
      <c r="MTP1" s="8" t="s">
        <v>67</v>
      </c>
      <c r="MTQ1" s="8" t="s">
        <v>72</v>
      </c>
      <c r="MTR1" s="8" t="s">
        <v>67</v>
      </c>
      <c r="MTS1" s="8" t="s">
        <v>72</v>
      </c>
      <c r="MTT1" s="8" t="s">
        <v>67</v>
      </c>
      <c r="MTU1" s="8" t="s">
        <v>72</v>
      </c>
      <c r="MTV1" s="8" t="s">
        <v>67</v>
      </c>
      <c r="MTW1" s="8" t="s">
        <v>72</v>
      </c>
      <c r="MTX1" s="8" t="s">
        <v>67</v>
      </c>
      <c r="MTY1" s="8" t="s">
        <v>72</v>
      </c>
      <c r="MTZ1" s="8" t="s">
        <v>67</v>
      </c>
      <c r="MUA1" s="8" t="s">
        <v>72</v>
      </c>
      <c r="MUB1" s="8" t="s">
        <v>67</v>
      </c>
      <c r="MUC1" s="8" t="s">
        <v>72</v>
      </c>
      <c r="MUD1" s="8" t="s">
        <v>67</v>
      </c>
      <c r="MUE1" s="8" t="s">
        <v>72</v>
      </c>
      <c r="MUF1" s="8" t="s">
        <v>67</v>
      </c>
      <c r="MUG1" s="8" t="s">
        <v>72</v>
      </c>
      <c r="MUH1" s="8" t="s">
        <v>67</v>
      </c>
      <c r="MUI1" s="8" t="s">
        <v>72</v>
      </c>
      <c r="MUJ1" s="8" t="s">
        <v>67</v>
      </c>
      <c r="MUK1" s="8" t="s">
        <v>72</v>
      </c>
      <c r="MUL1" s="8" t="s">
        <v>67</v>
      </c>
      <c r="MUM1" s="8" t="s">
        <v>72</v>
      </c>
      <c r="MUN1" s="8" t="s">
        <v>67</v>
      </c>
      <c r="MUO1" s="8" t="s">
        <v>72</v>
      </c>
      <c r="MUP1" s="8" t="s">
        <v>67</v>
      </c>
      <c r="MUQ1" s="8" t="s">
        <v>72</v>
      </c>
      <c r="MUR1" s="8" t="s">
        <v>67</v>
      </c>
      <c r="MUS1" s="8" t="s">
        <v>72</v>
      </c>
      <c r="MUT1" s="8" t="s">
        <v>67</v>
      </c>
      <c r="MUU1" s="8" t="s">
        <v>72</v>
      </c>
      <c r="MUV1" s="8" t="s">
        <v>67</v>
      </c>
      <c r="MUW1" s="8" t="s">
        <v>72</v>
      </c>
      <c r="MUX1" s="8" t="s">
        <v>67</v>
      </c>
      <c r="MUY1" s="8" t="s">
        <v>72</v>
      </c>
      <c r="MUZ1" s="8" t="s">
        <v>67</v>
      </c>
      <c r="MVA1" s="8" t="s">
        <v>72</v>
      </c>
      <c r="MVB1" s="8" t="s">
        <v>67</v>
      </c>
      <c r="MVC1" s="8" t="s">
        <v>72</v>
      </c>
      <c r="MVD1" s="8" t="s">
        <v>67</v>
      </c>
      <c r="MVE1" s="8" t="s">
        <v>72</v>
      </c>
      <c r="MVF1" s="8" t="s">
        <v>67</v>
      </c>
      <c r="MVG1" s="8" t="s">
        <v>72</v>
      </c>
      <c r="MVH1" s="8" t="s">
        <v>67</v>
      </c>
      <c r="MVI1" s="8" t="s">
        <v>72</v>
      </c>
      <c r="MVJ1" s="8" t="s">
        <v>67</v>
      </c>
      <c r="MVK1" s="8" t="s">
        <v>72</v>
      </c>
      <c r="MVL1" s="8" t="s">
        <v>67</v>
      </c>
      <c r="MVM1" s="8" t="s">
        <v>72</v>
      </c>
      <c r="MVN1" s="8" t="s">
        <v>67</v>
      </c>
      <c r="MVO1" s="8" t="s">
        <v>72</v>
      </c>
      <c r="MVP1" s="8" t="s">
        <v>67</v>
      </c>
      <c r="MVQ1" s="8" t="s">
        <v>72</v>
      </c>
      <c r="MVR1" s="8" t="s">
        <v>67</v>
      </c>
      <c r="MVS1" s="8" t="s">
        <v>72</v>
      </c>
      <c r="MVT1" s="8" t="s">
        <v>67</v>
      </c>
      <c r="MVU1" s="8" t="s">
        <v>72</v>
      </c>
      <c r="MVV1" s="8" t="s">
        <v>67</v>
      </c>
      <c r="MVW1" s="8" t="s">
        <v>72</v>
      </c>
      <c r="MVX1" s="8" t="s">
        <v>67</v>
      </c>
      <c r="MVY1" s="8" t="s">
        <v>72</v>
      </c>
      <c r="MVZ1" s="8" t="s">
        <v>67</v>
      </c>
      <c r="MWA1" s="8" t="s">
        <v>72</v>
      </c>
      <c r="MWB1" s="8" t="s">
        <v>67</v>
      </c>
      <c r="MWC1" s="8" t="s">
        <v>72</v>
      </c>
      <c r="MWD1" s="8" t="s">
        <v>67</v>
      </c>
      <c r="MWE1" s="8" t="s">
        <v>72</v>
      </c>
      <c r="MWF1" s="8" t="s">
        <v>67</v>
      </c>
      <c r="MWG1" s="8" t="s">
        <v>72</v>
      </c>
      <c r="MWH1" s="8" t="s">
        <v>67</v>
      </c>
      <c r="MWI1" s="8" t="s">
        <v>72</v>
      </c>
      <c r="MWJ1" s="8" t="s">
        <v>67</v>
      </c>
      <c r="MWK1" s="8" t="s">
        <v>72</v>
      </c>
      <c r="MWL1" s="8" t="s">
        <v>67</v>
      </c>
      <c r="MWM1" s="8" t="s">
        <v>72</v>
      </c>
      <c r="MWN1" s="8" t="s">
        <v>67</v>
      </c>
      <c r="MWO1" s="8" t="s">
        <v>72</v>
      </c>
      <c r="MWP1" s="8" t="s">
        <v>67</v>
      </c>
      <c r="MWQ1" s="8" t="s">
        <v>72</v>
      </c>
      <c r="MWR1" s="8" t="s">
        <v>67</v>
      </c>
      <c r="MWS1" s="8" t="s">
        <v>72</v>
      </c>
      <c r="MWT1" s="8" t="s">
        <v>67</v>
      </c>
      <c r="MWU1" s="8" t="s">
        <v>72</v>
      </c>
      <c r="MWV1" s="8" t="s">
        <v>67</v>
      </c>
      <c r="MWW1" s="8" t="s">
        <v>72</v>
      </c>
      <c r="MWX1" s="8" t="s">
        <v>67</v>
      </c>
      <c r="MWY1" s="8" t="s">
        <v>72</v>
      </c>
      <c r="MWZ1" s="8" t="s">
        <v>67</v>
      </c>
      <c r="MXA1" s="8" t="s">
        <v>72</v>
      </c>
      <c r="MXB1" s="8" t="s">
        <v>67</v>
      </c>
      <c r="MXC1" s="8" t="s">
        <v>72</v>
      </c>
      <c r="MXD1" s="8" t="s">
        <v>67</v>
      </c>
      <c r="MXE1" s="8" t="s">
        <v>72</v>
      </c>
      <c r="MXF1" s="8" t="s">
        <v>67</v>
      </c>
      <c r="MXG1" s="8" t="s">
        <v>72</v>
      </c>
      <c r="MXH1" s="8" t="s">
        <v>67</v>
      </c>
      <c r="MXI1" s="8" t="s">
        <v>72</v>
      </c>
      <c r="MXJ1" s="8" t="s">
        <v>67</v>
      </c>
      <c r="MXK1" s="8" t="s">
        <v>72</v>
      </c>
      <c r="MXL1" s="8" t="s">
        <v>67</v>
      </c>
      <c r="MXM1" s="8" t="s">
        <v>72</v>
      </c>
      <c r="MXN1" s="8" t="s">
        <v>67</v>
      </c>
      <c r="MXO1" s="8" t="s">
        <v>72</v>
      </c>
      <c r="MXP1" s="8" t="s">
        <v>67</v>
      </c>
      <c r="MXQ1" s="8" t="s">
        <v>72</v>
      </c>
      <c r="MXR1" s="8" t="s">
        <v>67</v>
      </c>
      <c r="MXS1" s="8" t="s">
        <v>72</v>
      </c>
      <c r="MXT1" s="8" t="s">
        <v>67</v>
      </c>
      <c r="MXU1" s="8" t="s">
        <v>72</v>
      </c>
      <c r="MXV1" s="8" t="s">
        <v>67</v>
      </c>
      <c r="MXW1" s="8" t="s">
        <v>72</v>
      </c>
      <c r="MXX1" s="8" t="s">
        <v>67</v>
      </c>
      <c r="MXY1" s="8" t="s">
        <v>72</v>
      </c>
      <c r="MXZ1" s="8" t="s">
        <v>67</v>
      </c>
      <c r="MYA1" s="8" t="s">
        <v>72</v>
      </c>
      <c r="MYB1" s="8" t="s">
        <v>67</v>
      </c>
      <c r="MYC1" s="8" t="s">
        <v>72</v>
      </c>
      <c r="MYD1" s="8" t="s">
        <v>67</v>
      </c>
      <c r="MYE1" s="8" t="s">
        <v>72</v>
      </c>
      <c r="MYF1" s="8" t="s">
        <v>67</v>
      </c>
      <c r="MYG1" s="8" t="s">
        <v>72</v>
      </c>
      <c r="MYH1" s="8" t="s">
        <v>67</v>
      </c>
      <c r="MYI1" s="8" t="s">
        <v>72</v>
      </c>
      <c r="MYJ1" s="8" t="s">
        <v>67</v>
      </c>
      <c r="MYK1" s="8" t="s">
        <v>72</v>
      </c>
      <c r="MYL1" s="8" t="s">
        <v>67</v>
      </c>
      <c r="MYM1" s="8" t="s">
        <v>72</v>
      </c>
      <c r="MYN1" s="8" t="s">
        <v>67</v>
      </c>
      <c r="MYO1" s="8" t="s">
        <v>72</v>
      </c>
      <c r="MYP1" s="8" t="s">
        <v>67</v>
      </c>
      <c r="MYQ1" s="8" t="s">
        <v>72</v>
      </c>
      <c r="MYR1" s="8" t="s">
        <v>67</v>
      </c>
      <c r="MYS1" s="8" t="s">
        <v>72</v>
      </c>
      <c r="MYT1" s="8" t="s">
        <v>67</v>
      </c>
      <c r="MYU1" s="8" t="s">
        <v>72</v>
      </c>
      <c r="MYV1" s="8" t="s">
        <v>67</v>
      </c>
      <c r="MYW1" s="8" t="s">
        <v>72</v>
      </c>
      <c r="MYX1" s="8" t="s">
        <v>67</v>
      </c>
      <c r="MYY1" s="8" t="s">
        <v>72</v>
      </c>
      <c r="MYZ1" s="8" t="s">
        <v>67</v>
      </c>
      <c r="MZA1" s="8" t="s">
        <v>72</v>
      </c>
      <c r="MZB1" s="8" t="s">
        <v>67</v>
      </c>
      <c r="MZC1" s="8" t="s">
        <v>72</v>
      </c>
      <c r="MZD1" s="8" t="s">
        <v>67</v>
      </c>
      <c r="MZE1" s="8" t="s">
        <v>72</v>
      </c>
      <c r="MZF1" s="8" t="s">
        <v>67</v>
      </c>
      <c r="MZG1" s="8" t="s">
        <v>72</v>
      </c>
      <c r="MZH1" s="8" t="s">
        <v>67</v>
      </c>
      <c r="MZI1" s="8" t="s">
        <v>72</v>
      </c>
      <c r="MZJ1" s="8" t="s">
        <v>67</v>
      </c>
      <c r="MZK1" s="8" t="s">
        <v>72</v>
      </c>
      <c r="MZL1" s="8" t="s">
        <v>67</v>
      </c>
      <c r="MZM1" s="8" t="s">
        <v>72</v>
      </c>
      <c r="MZN1" s="8" t="s">
        <v>67</v>
      </c>
      <c r="MZO1" s="8" t="s">
        <v>72</v>
      </c>
      <c r="MZP1" s="8" t="s">
        <v>67</v>
      </c>
      <c r="MZQ1" s="8" t="s">
        <v>72</v>
      </c>
      <c r="MZR1" s="8" t="s">
        <v>67</v>
      </c>
      <c r="MZS1" s="8" t="s">
        <v>72</v>
      </c>
      <c r="MZT1" s="8" t="s">
        <v>67</v>
      </c>
      <c r="MZU1" s="8" t="s">
        <v>72</v>
      </c>
      <c r="MZV1" s="8" t="s">
        <v>67</v>
      </c>
      <c r="MZW1" s="8" t="s">
        <v>72</v>
      </c>
      <c r="MZX1" s="8" t="s">
        <v>67</v>
      </c>
      <c r="MZY1" s="8" t="s">
        <v>72</v>
      </c>
      <c r="MZZ1" s="8" t="s">
        <v>67</v>
      </c>
      <c r="NAA1" s="8" t="s">
        <v>72</v>
      </c>
      <c r="NAB1" s="8" t="s">
        <v>67</v>
      </c>
      <c r="NAC1" s="8" t="s">
        <v>72</v>
      </c>
      <c r="NAD1" s="8" t="s">
        <v>67</v>
      </c>
      <c r="NAE1" s="8" t="s">
        <v>72</v>
      </c>
      <c r="NAF1" s="8" t="s">
        <v>67</v>
      </c>
      <c r="NAG1" s="8" t="s">
        <v>72</v>
      </c>
      <c r="NAH1" s="8" t="s">
        <v>67</v>
      </c>
      <c r="NAI1" s="8" t="s">
        <v>72</v>
      </c>
      <c r="NAJ1" s="8" t="s">
        <v>67</v>
      </c>
      <c r="NAK1" s="8" t="s">
        <v>72</v>
      </c>
      <c r="NAL1" s="8" t="s">
        <v>67</v>
      </c>
      <c r="NAM1" s="8" t="s">
        <v>72</v>
      </c>
      <c r="NAN1" s="8" t="s">
        <v>67</v>
      </c>
      <c r="NAO1" s="8" t="s">
        <v>72</v>
      </c>
      <c r="NAP1" s="8" t="s">
        <v>67</v>
      </c>
      <c r="NAQ1" s="8" t="s">
        <v>72</v>
      </c>
      <c r="NAR1" s="8" t="s">
        <v>67</v>
      </c>
      <c r="NAS1" s="8" t="s">
        <v>72</v>
      </c>
      <c r="NAT1" s="8" t="s">
        <v>67</v>
      </c>
      <c r="NAU1" s="8" t="s">
        <v>72</v>
      </c>
      <c r="NAV1" s="8" t="s">
        <v>67</v>
      </c>
      <c r="NAW1" s="8" t="s">
        <v>72</v>
      </c>
      <c r="NAX1" s="8" t="s">
        <v>67</v>
      </c>
      <c r="NAY1" s="8" t="s">
        <v>72</v>
      </c>
      <c r="NAZ1" s="8" t="s">
        <v>67</v>
      </c>
      <c r="NBA1" s="8" t="s">
        <v>72</v>
      </c>
      <c r="NBB1" s="8" t="s">
        <v>67</v>
      </c>
      <c r="NBC1" s="8" t="s">
        <v>72</v>
      </c>
      <c r="NBD1" s="8" t="s">
        <v>67</v>
      </c>
      <c r="NBE1" s="8" t="s">
        <v>72</v>
      </c>
      <c r="NBF1" s="8" t="s">
        <v>67</v>
      </c>
      <c r="NBG1" s="8" t="s">
        <v>72</v>
      </c>
      <c r="NBH1" s="8" t="s">
        <v>67</v>
      </c>
      <c r="NBI1" s="8" t="s">
        <v>72</v>
      </c>
      <c r="NBJ1" s="8" t="s">
        <v>67</v>
      </c>
      <c r="NBK1" s="8" t="s">
        <v>72</v>
      </c>
      <c r="NBL1" s="8" t="s">
        <v>67</v>
      </c>
      <c r="NBM1" s="8" t="s">
        <v>72</v>
      </c>
      <c r="NBN1" s="8" t="s">
        <v>67</v>
      </c>
      <c r="NBO1" s="8" t="s">
        <v>72</v>
      </c>
      <c r="NBP1" s="8" t="s">
        <v>67</v>
      </c>
      <c r="NBQ1" s="8" t="s">
        <v>72</v>
      </c>
      <c r="NBR1" s="8" t="s">
        <v>67</v>
      </c>
      <c r="NBS1" s="8" t="s">
        <v>72</v>
      </c>
      <c r="NBT1" s="8" t="s">
        <v>67</v>
      </c>
      <c r="NBU1" s="8" t="s">
        <v>72</v>
      </c>
      <c r="NBV1" s="8" t="s">
        <v>67</v>
      </c>
      <c r="NBW1" s="8" t="s">
        <v>72</v>
      </c>
      <c r="NBX1" s="8" t="s">
        <v>67</v>
      </c>
      <c r="NBY1" s="8" t="s">
        <v>72</v>
      </c>
      <c r="NBZ1" s="8" t="s">
        <v>67</v>
      </c>
      <c r="NCA1" s="8" t="s">
        <v>72</v>
      </c>
      <c r="NCB1" s="8" t="s">
        <v>67</v>
      </c>
      <c r="NCC1" s="8" t="s">
        <v>72</v>
      </c>
      <c r="NCD1" s="8" t="s">
        <v>67</v>
      </c>
      <c r="NCE1" s="8" t="s">
        <v>72</v>
      </c>
      <c r="NCF1" s="8" t="s">
        <v>67</v>
      </c>
      <c r="NCG1" s="8" t="s">
        <v>72</v>
      </c>
      <c r="NCH1" s="8" t="s">
        <v>67</v>
      </c>
      <c r="NCI1" s="8" t="s">
        <v>72</v>
      </c>
      <c r="NCJ1" s="8" t="s">
        <v>67</v>
      </c>
      <c r="NCK1" s="8" t="s">
        <v>72</v>
      </c>
      <c r="NCL1" s="8" t="s">
        <v>67</v>
      </c>
      <c r="NCM1" s="8" t="s">
        <v>72</v>
      </c>
      <c r="NCN1" s="8" t="s">
        <v>67</v>
      </c>
      <c r="NCO1" s="8" t="s">
        <v>72</v>
      </c>
      <c r="NCP1" s="8" t="s">
        <v>67</v>
      </c>
      <c r="NCQ1" s="8" t="s">
        <v>72</v>
      </c>
      <c r="NCR1" s="8" t="s">
        <v>67</v>
      </c>
      <c r="NCS1" s="8" t="s">
        <v>72</v>
      </c>
      <c r="NCT1" s="8" t="s">
        <v>67</v>
      </c>
      <c r="NCU1" s="8" t="s">
        <v>72</v>
      </c>
      <c r="NCV1" s="8" t="s">
        <v>67</v>
      </c>
      <c r="NCW1" s="8" t="s">
        <v>72</v>
      </c>
      <c r="NCX1" s="8" t="s">
        <v>67</v>
      </c>
      <c r="NCY1" s="8" t="s">
        <v>72</v>
      </c>
      <c r="NCZ1" s="8" t="s">
        <v>67</v>
      </c>
      <c r="NDA1" s="8" t="s">
        <v>72</v>
      </c>
      <c r="NDB1" s="8" t="s">
        <v>67</v>
      </c>
      <c r="NDC1" s="8" t="s">
        <v>72</v>
      </c>
      <c r="NDD1" s="8" t="s">
        <v>67</v>
      </c>
      <c r="NDE1" s="8" t="s">
        <v>72</v>
      </c>
      <c r="NDF1" s="8" t="s">
        <v>67</v>
      </c>
      <c r="NDG1" s="8" t="s">
        <v>72</v>
      </c>
      <c r="NDH1" s="8" t="s">
        <v>67</v>
      </c>
      <c r="NDI1" s="8" t="s">
        <v>72</v>
      </c>
      <c r="NDJ1" s="8" t="s">
        <v>67</v>
      </c>
      <c r="NDK1" s="8" t="s">
        <v>72</v>
      </c>
      <c r="NDL1" s="8" t="s">
        <v>67</v>
      </c>
      <c r="NDM1" s="8" t="s">
        <v>72</v>
      </c>
      <c r="NDN1" s="8" t="s">
        <v>67</v>
      </c>
      <c r="NDO1" s="8" t="s">
        <v>72</v>
      </c>
      <c r="NDP1" s="8" t="s">
        <v>67</v>
      </c>
      <c r="NDQ1" s="8" t="s">
        <v>72</v>
      </c>
      <c r="NDR1" s="8" t="s">
        <v>67</v>
      </c>
      <c r="NDS1" s="8" t="s">
        <v>72</v>
      </c>
      <c r="NDT1" s="8" t="s">
        <v>67</v>
      </c>
      <c r="NDU1" s="8" t="s">
        <v>72</v>
      </c>
      <c r="NDV1" s="8" t="s">
        <v>67</v>
      </c>
      <c r="NDW1" s="8" t="s">
        <v>72</v>
      </c>
      <c r="NDX1" s="8" t="s">
        <v>67</v>
      </c>
      <c r="NDY1" s="8" t="s">
        <v>72</v>
      </c>
      <c r="NDZ1" s="8" t="s">
        <v>67</v>
      </c>
      <c r="NEA1" s="8" t="s">
        <v>72</v>
      </c>
      <c r="NEB1" s="8" t="s">
        <v>67</v>
      </c>
      <c r="NEC1" s="8" t="s">
        <v>72</v>
      </c>
      <c r="NED1" s="8" t="s">
        <v>67</v>
      </c>
      <c r="NEE1" s="8" t="s">
        <v>72</v>
      </c>
      <c r="NEF1" s="8" t="s">
        <v>67</v>
      </c>
      <c r="NEG1" s="8" t="s">
        <v>72</v>
      </c>
      <c r="NEH1" s="8" t="s">
        <v>67</v>
      </c>
      <c r="NEI1" s="8" t="s">
        <v>72</v>
      </c>
      <c r="NEJ1" s="8" t="s">
        <v>67</v>
      </c>
      <c r="NEK1" s="8" t="s">
        <v>72</v>
      </c>
      <c r="NEL1" s="8" t="s">
        <v>67</v>
      </c>
      <c r="NEM1" s="8" t="s">
        <v>72</v>
      </c>
      <c r="NEN1" s="8" t="s">
        <v>67</v>
      </c>
      <c r="NEO1" s="8" t="s">
        <v>72</v>
      </c>
      <c r="NEP1" s="8" t="s">
        <v>67</v>
      </c>
      <c r="NEQ1" s="8" t="s">
        <v>72</v>
      </c>
      <c r="NER1" s="8" t="s">
        <v>67</v>
      </c>
      <c r="NES1" s="8" t="s">
        <v>72</v>
      </c>
      <c r="NET1" s="8" t="s">
        <v>67</v>
      </c>
      <c r="NEU1" s="8" t="s">
        <v>72</v>
      </c>
      <c r="NEV1" s="8" t="s">
        <v>67</v>
      </c>
      <c r="NEW1" s="8" t="s">
        <v>72</v>
      </c>
      <c r="NEX1" s="8" t="s">
        <v>67</v>
      </c>
      <c r="NEY1" s="8" t="s">
        <v>72</v>
      </c>
      <c r="NEZ1" s="8" t="s">
        <v>67</v>
      </c>
      <c r="NFA1" s="8" t="s">
        <v>72</v>
      </c>
      <c r="NFB1" s="8" t="s">
        <v>67</v>
      </c>
      <c r="NFC1" s="8" t="s">
        <v>72</v>
      </c>
      <c r="NFD1" s="8" t="s">
        <v>67</v>
      </c>
      <c r="NFE1" s="8" t="s">
        <v>72</v>
      </c>
      <c r="NFF1" s="8" t="s">
        <v>67</v>
      </c>
      <c r="NFG1" s="8" t="s">
        <v>72</v>
      </c>
      <c r="NFH1" s="8" t="s">
        <v>67</v>
      </c>
      <c r="NFI1" s="8" t="s">
        <v>72</v>
      </c>
      <c r="NFJ1" s="8" t="s">
        <v>67</v>
      </c>
      <c r="NFK1" s="8" t="s">
        <v>72</v>
      </c>
      <c r="NFL1" s="8" t="s">
        <v>67</v>
      </c>
      <c r="NFM1" s="8" t="s">
        <v>72</v>
      </c>
      <c r="NFN1" s="8" t="s">
        <v>67</v>
      </c>
      <c r="NFO1" s="8" t="s">
        <v>72</v>
      </c>
      <c r="NFP1" s="8" t="s">
        <v>67</v>
      </c>
      <c r="NFQ1" s="8" t="s">
        <v>72</v>
      </c>
      <c r="NFR1" s="8" t="s">
        <v>67</v>
      </c>
      <c r="NFS1" s="8" t="s">
        <v>72</v>
      </c>
      <c r="NFT1" s="8" t="s">
        <v>67</v>
      </c>
      <c r="NFU1" s="8" t="s">
        <v>72</v>
      </c>
      <c r="NFV1" s="8" t="s">
        <v>67</v>
      </c>
      <c r="NFW1" s="8" t="s">
        <v>72</v>
      </c>
      <c r="NFX1" s="8" t="s">
        <v>67</v>
      </c>
      <c r="NFY1" s="8" t="s">
        <v>72</v>
      </c>
      <c r="NFZ1" s="8" t="s">
        <v>67</v>
      </c>
      <c r="NGA1" s="8" t="s">
        <v>72</v>
      </c>
      <c r="NGB1" s="8" t="s">
        <v>67</v>
      </c>
      <c r="NGC1" s="8" t="s">
        <v>72</v>
      </c>
      <c r="NGD1" s="8" t="s">
        <v>67</v>
      </c>
      <c r="NGE1" s="8" t="s">
        <v>72</v>
      </c>
      <c r="NGF1" s="8" t="s">
        <v>67</v>
      </c>
      <c r="NGG1" s="8" t="s">
        <v>72</v>
      </c>
      <c r="NGH1" s="8" t="s">
        <v>67</v>
      </c>
      <c r="NGI1" s="8" t="s">
        <v>72</v>
      </c>
      <c r="NGJ1" s="8" t="s">
        <v>67</v>
      </c>
      <c r="NGK1" s="8" t="s">
        <v>72</v>
      </c>
      <c r="NGL1" s="8" t="s">
        <v>67</v>
      </c>
      <c r="NGM1" s="8" t="s">
        <v>72</v>
      </c>
      <c r="NGN1" s="8" t="s">
        <v>67</v>
      </c>
      <c r="NGO1" s="8" t="s">
        <v>72</v>
      </c>
      <c r="NGP1" s="8" t="s">
        <v>67</v>
      </c>
      <c r="NGQ1" s="8" t="s">
        <v>72</v>
      </c>
      <c r="NGR1" s="8" t="s">
        <v>67</v>
      </c>
      <c r="NGS1" s="8" t="s">
        <v>72</v>
      </c>
      <c r="NGT1" s="8" t="s">
        <v>67</v>
      </c>
      <c r="NGU1" s="8" t="s">
        <v>72</v>
      </c>
      <c r="NGV1" s="8" t="s">
        <v>67</v>
      </c>
      <c r="NGW1" s="8" t="s">
        <v>72</v>
      </c>
      <c r="NGX1" s="8" t="s">
        <v>67</v>
      </c>
      <c r="NGY1" s="8" t="s">
        <v>72</v>
      </c>
      <c r="NGZ1" s="8" t="s">
        <v>67</v>
      </c>
      <c r="NHA1" s="8" t="s">
        <v>72</v>
      </c>
      <c r="NHB1" s="8" t="s">
        <v>67</v>
      </c>
      <c r="NHC1" s="8" t="s">
        <v>72</v>
      </c>
      <c r="NHD1" s="8" t="s">
        <v>67</v>
      </c>
      <c r="NHE1" s="8" t="s">
        <v>72</v>
      </c>
      <c r="NHF1" s="8" t="s">
        <v>67</v>
      </c>
      <c r="NHG1" s="8" t="s">
        <v>72</v>
      </c>
      <c r="NHH1" s="8" t="s">
        <v>67</v>
      </c>
      <c r="NHI1" s="8" t="s">
        <v>72</v>
      </c>
      <c r="NHJ1" s="8" t="s">
        <v>67</v>
      </c>
      <c r="NHK1" s="8" t="s">
        <v>72</v>
      </c>
      <c r="NHL1" s="8" t="s">
        <v>67</v>
      </c>
      <c r="NHM1" s="8" t="s">
        <v>72</v>
      </c>
      <c r="NHN1" s="8" t="s">
        <v>67</v>
      </c>
      <c r="NHO1" s="8" t="s">
        <v>72</v>
      </c>
      <c r="NHP1" s="8" t="s">
        <v>67</v>
      </c>
      <c r="NHQ1" s="8" t="s">
        <v>72</v>
      </c>
      <c r="NHR1" s="8" t="s">
        <v>67</v>
      </c>
      <c r="NHS1" s="8" t="s">
        <v>72</v>
      </c>
      <c r="NHT1" s="8" t="s">
        <v>67</v>
      </c>
      <c r="NHU1" s="8" t="s">
        <v>72</v>
      </c>
      <c r="NHV1" s="8" t="s">
        <v>67</v>
      </c>
      <c r="NHW1" s="8" t="s">
        <v>72</v>
      </c>
      <c r="NHX1" s="8" t="s">
        <v>67</v>
      </c>
      <c r="NHY1" s="8" t="s">
        <v>72</v>
      </c>
      <c r="NHZ1" s="8" t="s">
        <v>67</v>
      </c>
      <c r="NIA1" s="8" t="s">
        <v>72</v>
      </c>
      <c r="NIB1" s="8" t="s">
        <v>67</v>
      </c>
      <c r="NIC1" s="8" t="s">
        <v>72</v>
      </c>
      <c r="NID1" s="8" t="s">
        <v>67</v>
      </c>
      <c r="NIE1" s="8" t="s">
        <v>72</v>
      </c>
      <c r="NIF1" s="8" t="s">
        <v>67</v>
      </c>
      <c r="NIG1" s="8" t="s">
        <v>72</v>
      </c>
      <c r="NIH1" s="8" t="s">
        <v>67</v>
      </c>
      <c r="NII1" s="8" t="s">
        <v>72</v>
      </c>
      <c r="NIJ1" s="8" t="s">
        <v>67</v>
      </c>
      <c r="NIK1" s="8" t="s">
        <v>72</v>
      </c>
      <c r="NIL1" s="8" t="s">
        <v>67</v>
      </c>
      <c r="NIM1" s="8" t="s">
        <v>72</v>
      </c>
      <c r="NIN1" s="8" t="s">
        <v>67</v>
      </c>
      <c r="NIO1" s="8" t="s">
        <v>72</v>
      </c>
      <c r="NIP1" s="8" t="s">
        <v>67</v>
      </c>
      <c r="NIQ1" s="8" t="s">
        <v>72</v>
      </c>
      <c r="NIR1" s="8" t="s">
        <v>67</v>
      </c>
      <c r="NIS1" s="8" t="s">
        <v>72</v>
      </c>
      <c r="NIT1" s="8" t="s">
        <v>67</v>
      </c>
      <c r="NIU1" s="8" t="s">
        <v>72</v>
      </c>
      <c r="NIV1" s="8" t="s">
        <v>67</v>
      </c>
      <c r="NIW1" s="8" t="s">
        <v>72</v>
      </c>
      <c r="NIX1" s="8" t="s">
        <v>67</v>
      </c>
      <c r="NIY1" s="8" t="s">
        <v>72</v>
      </c>
      <c r="NIZ1" s="8" t="s">
        <v>67</v>
      </c>
      <c r="NJA1" s="8" t="s">
        <v>72</v>
      </c>
      <c r="NJB1" s="8" t="s">
        <v>67</v>
      </c>
      <c r="NJC1" s="8" t="s">
        <v>72</v>
      </c>
      <c r="NJD1" s="8" t="s">
        <v>67</v>
      </c>
      <c r="NJE1" s="8" t="s">
        <v>72</v>
      </c>
      <c r="NJF1" s="8" t="s">
        <v>67</v>
      </c>
      <c r="NJG1" s="8" t="s">
        <v>72</v>
      </c>
      <c r="NJH1" s="8" t="s">
        <v>67</v>
      </c>
      <c r="NJI1" s="8" t="s">
        <v>72</v>
      </c>
      <c r="NJJ1" s="8" t="s">
        <v>67</v>
      </c>
      <c r="NJK1" s="8" t="s">
        <v>72</v>
      </c>
      <c r="NJL1" s="8" t="s">
        <v>67</v>
      </c>
      <c r="NJM1" s="8" t="s">
        <v>72</v>
      </c>
      <c r="NJN1" s="8" t="s">
        <v>67</v>
      </c>
      <c r="NJO1" s="8" t="s">
        <v>72</v>
      </c>
      <c r="NJP1" s="8" t="s">
        <v>67</v>
      </c>
      <c r="NJQ1" s="8" t="s">
        <v>72</v>
      </c>
      <c r="NJR1" s="8" t="s">
        <v>67</v>
      </c>
      <c r="NJS1" s="8" t="s">
        <v>72</v>
      </c>
      <c r="NJT1" s="8" t="s">
        <v>67</v>
      </c>
      <c r="NJU1" s="8" t="s">
        <v>72</v>
      </c>
      <c r="NJV1" s="8" t="s">
        <v>67</v>
      </c>
      <c r="NJW1" s="8" t="s">
        <v>72</v>
      </c>
      <c r="NJX1" s="8" t="s">
        <v>67</v>
      </c>
      <c r="NJY1" s="8" t="s">
        <v>72</v>
      </c>
      <c r="NJZ1" s="8" t="s">
        <v>67</v>
      </c>
      <c r="NKA1" s="8" t="s">
        <v>72</v>
      </c>
      <c r="NKB1" s="8" t="s">
        <v>67</v>
      </c>
      <c r="NKC1" s="8" t="s">
        <v>72</v>
      </c>
      <c r="NKD1" s="8" t="s">
        <v>67</v>
      </c>
      <c r="NKE1" s="8" t="s">
        <v>72</v>
      </c>
      <c r="NKF1" s="8" t="s">
        <v>67</v>
      </c>
      <c r="NKG1" s="8" t="s">
        <v>72</v>
      </c>
      <c r="NKH1" s="8" t="s">
        <v>67</v>
      </c>
      <c r="NKI1" s="8" t="s">
        <v>72</v>
      </c>
      <c r="NKJ1" s="8" t="s">
        <v>67</v>
      </c>
      <c r="NKK1" s="8" t="s">
        <v>72</v>
      </c>
      <c r="NKL1" s="8" t="s">
        <v>67</v>
      </c>
      <c r="NKM1" s="8" t="s">
        <v>72</v>
      </c>
      <c r="NKN1" s="8" t="s">
        <v>67</v>
      </c>
      <c r="NKO1" s="8" t="s">
        <v>72</v>
      </c>
      <c r="NKP1" s="8" t="s">
        <v>67</v>
      </c>
      <c r="NKQ1" s="8" t="s">
        <v>72</v>
      </c>
      <c r="NKR1" s="8" t="s">
        <v>67</v>
      </c>
      <c r="NKS1" s="8" t="s">
        <v>72</v>
      </c>
      <c r="NKT1" s="8" t="s">
        <v>67</v>
      </c>
      <c r="NKU1" s="8" t="s">
        <v>72</v>
      </c>
      <c r="NKV1" s="8" t="s">
        <v>67</v>
      </c>
      <c r="NKW1" s="8" t="s">
        <v>72</v>
      </c>
      <c r="NKX1" s="8" t="s">
        <v>67</v>
      </c>
      <c r="NKY1" s="8" t="s">
        <v>72</v>
      </c>
      <c r="NKZ1" s="8" t="s">
        <v>67</v>
      </c>
      <c r="NLA1" s="8" t="s">
        <v>72</v>
      </c>
      <c r="NLB1" s="8" t="s">
        <v>67</v>
      </c>
      <c r="NLC1" s="8" t="s">
        <v>72</v>
      </c>
      <c r="NLD1" s="8" t="s">
        <v>67</v>
      </c>
      <c r="NLE1" s="8" t="s">
        <v>72</v>
      </c>
      <c r="NLF1" s="8" t="s">
        <v>67</v>
      </c>
      <c r="NLG1" s="8" t="s">
        <v>72</v>
      </c>
      <c r="NLH1" s="8" t="s">
        <v>67</v>
      </c>
      <c r="NLI1" s="8" t="s">
        <v>72</v>
      </c>
      <c r="NLJ1" s="8" t="s">
        <v>67</v>
      </c>
      <c r="NLK1" s="8" t="s">
        <v>72</v>
      </c>
      <c r="NLL1" s="8" t="s">
        <v>67</v>
      </c>
      <c r="NLM1" s="8" t="s">
        <v>72</v>
      </c>
      <c r="NLN1" s="8" t="s">
        <v>67</v>
      </c>
      <c r="NLO1" s="8" t="s">
        <v>72</v>
      </c>
      <c r="NLP1" s="8" t="s">
        <v>67</v>
      </c>
      <c r="NLQ1" s="8" t="s">
        <v>72</v>
      </c>
      <c r="NLR1" s="8" t="s">
        <v>67</v>
      </c>
      <c r="NLS1" s="8" t="s">
        <v>72</v>
      </c>
      <c r="NLT1" s="8" t="s">
        <v>67</v>
      </c>
      <c r="NLU1" s="8" t="s">
        <v>72</v>
      </c>
      <c r="NLV1" s="8" t="s">
        <v>67</v>
      </c>
      <c r="NLW1" s="8" t="s">
        <v>72</v>
      </c>
      <c r="NLX1" s="8" t="s">
        <v>67</v>
      </c>
      <c r="NLY1" s="8" t="s">
        <v>72</v>
      </c>
      <c r="NLZ1" s="8" t="s">
        <v>67</v>
      </c>
      <c r="NMA1" s="8" t="s">
        <v>72</v>
      </c>
      <c r="NMB1" s="8" t="s">
        <v>67</v>
      </c>
      <c r="NMC1" s="8" t="s">
        <v>72</v>
      </c>
      <c r="NMD1" s="8" t="s">
        <v>67</v>
      </c>
      <c r="NME1" s="8" t="s">
        <v>72</v>
      </c>
      <c r="NMF1" s="8" t="s">
        <v>67</v>
      </c>
      <c r="NMG1" s="8" t="s">
        <v>72</v>
      </c>
      <c r="NMH1" s="8" t="s">
        <v>67</v>
      </c>
      <c r="NMI1" s="8" t="s">
        <v>72</v>
      </c>
      <c r="NMJ1" s="8" t="s">
        <v>67</v>
      </c>
      <c r="NMK1" s="8" t="s">
        <v>72</v>
      </c>
      <c r="NML1" s="8" t="s">
        <v>67</v>
      </c>
      <c r="NMM1" s="8" t="s">
        <v>72</v>
      </c>
      <c r="NMN1" s="8" t="s">
        <v>67</v>
      </c>
      <c r="NMO1" s="8" t="s">
        <v>72</v>
      </c>
      <c r="NMP1" s="8" t="s">
        <v>67</v>
      </c>
      <c r="NMQ1" s="8" t="s">
        <v>72</v>
      </c>
      <c r="NMR1" s="8" t="s">
        <v>67</v>
      </c>
      <c r="NMS1" s="8" t="s">
        <v>72</v>
      </c>
      <c r="NMT1" s="8" t="s">
        <v>67</v>
      </c>
      <c r="NMU1" s="8" t="s">
        <v>72</v>
      </c>
      <c r="NMV1" s="8" t="s">
        <v>67</v>
      </c>
      <c r="NMW1" s="8" t="s">
        <v>72</v>
      </c>
      <c r="NMX1" s="8" t="s">
        <v>67</v>
      </c>
      <c r="NMY1" s="8" t="s">
        <v>72</v>
      </c>
      <c r="NMZ1" s="8" t="s">
        <v>67</v>
      </c>
      <c r="NNA1" s="8" t="s">
        <v>72</v>
      </c>
      <c r="NNB1" s="8" t="s">
        <v>67</v>
      </c>
      <c r="NNC1" s="8" t="s">
        <v>72</v>
      </c>
      <c r="NND1" s="8" t="s">
        <v>67</v>
      </c>
      <c r="NNE1" s="8" t="s">
        <v>72</v>
      </c>
      <c r="NNF1" s="8" t="s">
        <v>67</v>
      </c>
      <c r="NNG1" s="8" t="s">
        <v>72</v>
      </c>
      <c r="NNH1" s="8" t="s">
        <v>67</v>
      </c>
      <c r="NNI1" s="8" t="s">
        <v>72</v>
      </c>
      <c r="NNJ1" s="8" t="s">
        <v>67</v>
      </c>
      <c r="NNK1" s="8" t="s">
        <v>72</v>
      </c>
      <c r="NNL1" s="8" t="s">
        <v>67</v>
      </c>
      <c r="NNM1" s="8" t="s">
        <v>72</v>
      </c>
      <c r="NNN1" s="8" t="s">
        <v>67</v>
      </c>
      <c r="NNO1" s="8" t="s">
        <v>72</v>
      </c>
      <c r="NNP1" s="8" t="s">
        <v>67</v>
      </c>
      <c r="NNQ1" s="8" t="s">
        <v>72</v>
      </c>
      <c r="NNR1" s="8" t="s">
        <v>67</v>
      </c>
      <c r="NNS1" s="8" t="s">
        <v>72</v>
      </c>
      <c r="NNT1" s="8" t="s">
        <v>67</v>
      </c>
      <c r="NNU1" s="8" t="s">
        <v>72</v>
      </c>
      <c r="NNV1" s="8" t="s">
        <v>67</v>
      </c>
      <c r="NNW1" s="8" t="s">
        <v>72</v>
      </c>
      <c r="NNX1" s="8" t="s">
        <v>67</v>
      </c>
      <c r="NNY1" s="8" t="s">
        <v>72</v>
      </c>
      <c r="NNZ1" s="8" t="s">
        <v>67</v>
      </c>
      <c r="NOA1" s="8" t="s">
        <v>72</v>
      </c>
      <c r="NOB1" s="8" t="s">
        <v>67</v>
      </c>
      <c r="NOC1" s="8" t="s">
        <v>72</v>
      </c>
      <c r="NOD1" s="8" t="s">
        <v>67</v>
      </c>
      <c r="NOE1" s="8" t="s">
        <v>72</v>
      </c>
      <c r="NOF1" s="8" t="s">
        <v>67</v>
      </c>
      <c r="NOG1" s="8" t="s">
        <v>72</v>
      </c>
      <c r="NOH1" s="8" t="s">
        <v>67</v>
      </c>
      <c r="NOI1" s="8" t="s">
        <v>72</v>
      </c>
      <c r="NOJ1" s="8" t="s">
        <v>67</v>
      </c>
      <c r="NOK1" s="8" t="s">
        <v>72</v>
      </c>
      <c r="NOL1" s="8" t="s">
        <v>67</v>
      </c>
      <c r="NOM1" s="8" t="s">
        <v>72</v>
      </c>
      <c r="NON1" s="8" t="s">
        <v>67</v>
      </c>
      <c r="NOO1" s="8" t="s">
        <v>72</v>
      </c>
      <c r="NOP1" s="8" t="s">
        <v>67</v>
      </c>
      <c r="NOQ1" s="8" t="s">
        <v>72</v>
      </c>
      <c r="NOR1" s="8" t="s">
        <v>67</v>
      </c>
      <c r="NOS1" s="8" t="s">
        <v>72</v>
      </c>
      <c r="NOT1" s="8" t="s">
        <v>67</v>
      </c>
      <c r="NOU1" s="8" t="s">
        <v>72</v>
      </c>
      <c r="NOV1" s="8" t="s">
        <v>67</v>
      </c>
      <c r="NOW1" s="8" t="s">
        <v>72</v>
      </c>
      <c r="NOX1" s="8" t="s">
        <v>67</v>
      </c>
      <c r="NOY1" s="8" t="s">
        <v>72</v>
      </c>
      <c r="NOZ1" s="8" t="s">
        <v>67</v>
      </c>
      <c r="NPA1" s="8" t="s">
        <v>72</v>
      </c>
      <c r="NPB1" s="8" t="s">
        <v>67</v>
      </c>
      <c r="NPC1" s="8" t="s">
        <v>72</v>
      </c>
      <c r="NPD1" s="8" t="s">
        <v>67</v>
      </c>
      <c r="NPE1" s="8" t="s">
        <v>72</v>
      </c>
      <c r="NPF1" s="8" t="s">
        <v>67</v>
      </c>
      <c r="NPG1" s="8" t="s">
        <v>72</v>
      </c>
      <c r="NPH1" s="8" t="s">
        <v>67</v>
      </c>
      <c r="NPI1" s="8" t="s">
        <v>72</v>
      </c>
      <c r="NPJ1" s="8" t="s">
        <v>67</v>
      </c>
      <c r="NPK1" s="8" t="s">
        <v>72</v>
      </c>
      <c r="NPL1" s="8" t="s">
        <v>67</v>
      </c>
      <c r="NPM1" s="8" t="s">
        <v>72</v>
      </c>
      <c r="NPN1" s="8" t="s">
        <v>67</v>
      </c>
      <c r="NPO1" s="8" t="s">
        <v>72</v>
      </c>
      <c r="NPP1" s="8" t="s">
        <v>67</v>
      </c>
      <c r="NPQ1" s="8" t="s">
        <v>72</v>
      </c>
      <c r="NPR1" s="8" t="s">
        <v>67</v>
      </c>
      <c r="NPS1" s="8" t="s">
        <v>72</v>
      </c>
      <c r="NPT1" s="8" t="s">
        <v>67</v>
      </c>
      <c r="NPU1" s="8" t="s">
        <v>72</v>
      </c>
      <c r="NPV1" s="8" t="s">
        <v>67</v>
      </c>
      <c r="NPW1" s="8" t="s">
        <v>72</v>
      </c>
      <c r="NPX1" s="8" t="s">
        <v>67</v>
      </c>
      <c r="NPY1" s="8" t="s">
        <v>72</v>
      </c>
      <c r="NPZ1" s="8" t="s">
        <v>67</v>
      </c>
      <c r="NQA1" s="8" t="s">
        <v>72</v>
      </c>
      <c r="NQB1" s="8" t="s">
        <v>67</v>
      </c>
      <c r="NQC1" s="8" t="s">
        <v>72</v>
      </c>
      <c r="NQD1" s="8" t="s">
        <v>67</v>
      </c>
      <c r="NQE1" s="8" t="s">
        <v>72</v>
      </c>
      <c r="NQF1" s="8" t="s">
        <v>67</v>
      </c>
      <c r="NQG1" s="8" t="s">
        <v>72</v>
      </c>
      <c r="NQH1" s="8" t="s">
        <v>67</v>
      </c>
      <c r="NQI1" s="8" t="s">
        <v>72</v>
      </c>
      <c r="NQJ1" s="8" t="s">
        <v>67</v>
      </c>
      <c r="NQK1" s="8" t="s">
        <v>72</v>
      </c>
      <c r="NQL1" s="8" t="s">
        <v>67</v>
      </c>
      <c r="NQM1" s="8" t="s">
        <v>72</v>
      </c>
      <c r="NQN1" s="8" t="s">
        <v>67</v>
      </c>
      <c r="NQO1" s="8" t="s">
        <v>72</v>
      </c>
      <c r="NQP1" s="8" t="s">
        <v>67</v>
      </c>
      <c r="NQQ1" s="8" t="s">
        <v>72</v>
      </c>
      <c r="NQR1" s="8" t="s">
        <v>67</v>
      </c>
      <c r="NQS1" s="8" t="s">
        <v>72</v>
      </c>
      <c r="NQT1" s="8" t="s">
        <v>67</v>
      </c>
      <c r="NQU1" s="8" t="s">
        <v>72</v>
      </c>
      <c r="NQV1" s="8" t="s">
        <v>67</v>
      </c>
      <c r="NQW1" s="8" t="s">
        <v>72</v>
      </c>
      <c r="NQX1" s="8" t="s">
        <v>67</v>
      </c>
      <c r="NQY1" s="8" t="s">
        <v>72</v>
      </c>
      <c r="NQZ1" s="8" t="s">
        <v>67</v>
      </c>
      <c r="NRA1" s="8" t="s">
        <v>72</v>
      </c>
      <c r="NRB1" s="8" t="s">
        <v>67</v>
      </c>
      <c r="NRC1" s="8" t="s">
        <v>72</v>
      </c>
      <c r="NRD1" s="8" t="s">
        <v>67</v>
      </c>
      <c r="NRE1" s="8" t="s">
        <v>72</v>
      </c>
      <c r="NRF1" s="8" t="s">
        <v>67</v>
      </c>
      <c r="NRG1" s="8" t="s">
        <v>72</v>
      </c>
      <c r="NRH1" s="8" t="s">
        <v>67</v>
      </c>
      <c r="NRI1" s="8" t="s">
        <v>72</v>
      </c>
      <c r="NRJ1" s="8" t="s">
        <v>67</v>
      </c>
      <c r="NRK1" s="8" t="s">
        <v>72</v>
      </c>
      <c r="NRL1" s="8" t="s">
        <v>67</v>
      </c>
      <c r="NRM1" s="8" t="s">
        <v>72</v>
      </c>
      <c r="NRN1" s="8" t="s">
        <v>67</v>
      </c>
      <c r="NRO1" s="8" t="s">
        <v>72</v>
      </c>
      <c r="NRP1" s="8" t="s">
        <v>67</v>
      </c>
      <c r="NRQ1" s="8" t="s">
        <v>72</v>
      </c>
      <c r="NRR1" s="8" t="s">
        <v>67</v>
      </c>
      <c r="NRS1" s="8" t="s">
        <v>72</v>
      </c>
      <c r="NRT1" s="8" t="s">
        <v>67</v>
      </c>
      <c r="NRU1" s="8" t="s">
        <v>72</v>
      </c>
      <c r="NRV1" s="8" t="s">
        <v>67</v>
      </c>
      <c r="NRW1" s="8" t="s">
        <v>72</v>
      </c>
      <c r="NRX1" s="8" t="s">
        <v>67</v>
      </c>
      <c r="NRY1" s="8" t="s">
        <v>72</v>
      </c>
      <c r="NRZ1" s="8" t="s">
        <v>67</v>
      </c>
      <c r="NSA1" s="8" t="s">
        <v>72</v>
      </c>
      <c r="NSB1" s="8" t="s">
        <v>67</v>
      </c>
      <c r="NSC1" s="8" t="s">
        <v>72</v>
      </c>
      <c r="NSD1" s="8" t="s">
        <v>67</v>
      </c>
      <c r="NSE1" s="8" t="s">
        <v>72</v>
      </c>
      <c r="NSF1" s="8" t="s">
        <v>67</v>
      </c>
      <c r="NSG1" s="8" t="s">
        <v>72</v>
      </c>
      <c r="NSH1" s="8" t="s">
        <v>67</v>
      </c>
      <c r="NSI1" s="8" t="s">
        <v>72</v>
      </c>
      <c r="NSJ1" s="8" t="s">
        <v>67</v>
      </c>
      <c r="NSK1" s="8" t="s">
        <v>72</v>
      </c>
      <c r="NSL1" s="8" t="s">
        <v>67</v>
      </c>
      <c r="NSM1" s="8" t="s">
        <v>72</v>
      </c>
      <c r="NSN1" s="8" t="s">
        <v>67</v>
      </c>
      <c r="NSO1" s="8" t="s">
        <v>72</v>
      </c>
      <c r="NSP1" s="8" t="s">
        <v>67</v>
      </c>
      <c r="NSQ1" s="8" t="s">
        <v>72</v>
      </c>
      <c r="NSR1" s="8" t="s">
        <v>67</v>
      </c>
      <c r="NSS1" s="8" t="s">
        <v>72</v>
      </c>
      <c r="NST1" s="8" t="s">
        <v>67</v>
      </c>
      <c r="NSU1" s="8" t="s">
        <v>72</v>
      </c>
      <c r="NSV1" s="8" t="s">
        <v>67</v>
      </c>
      <c r="NSW1" s="8" t="s">
        <v>72</v>
      </c>
      <c r="NSX1" s="8" t="s">
        <v>67</v>
      </c>
      <c r="NSY1" s="8" t="s">
        <v>72</v>
      </c>
      <c r="NSZ1" s="8" t="s">
        <v>67</v>
      </c>
      <c r="NTA1" s="8" t="s">
        <v>72</v>
      </c>
      <c r="NTB1" s="8" t="s">
        <v>67</v>
      </c>
      <c r="NTC1" s="8" t="s">
        <v>72</v>
      </c>
      <c r="NTD1" s="8" t="s">
        <v>67</v>
      </c>
      <c r="NTE1" s="8" t="s">
        <v>72</v>
      </c>
      <c r="NTF1" s="8" t="s">
        <v>67</v>
      </c>
      <c r="NTG1" s="8" t="s">
        <v>72</v>
      </c>
      <c r="NTH1" s="8" t="s">
        <v>67</v>
      </c>
      <c r="NTI1" s="8" t="s">
        <v>72</v>
      </c>
      <c r="NTJ1" s="8" t="s">
        <v>67</v>
      </c>
      <c r="NTK1" s="8" t="s">
        <v>72</v>
      </c>
      <c r="NTL1" s="8" t="s">
        <v>67</v>
      </c>
      <c r="NTM1" s="8" t="s">
        <v>72</v>
      </c>
      <c r="NTN1" s="8" t="s">
        <v>67</v>
      </c>
      <c r="NTO1" s="8" t="s">
        <v>72</v>
      </c>
      <c r="NTP1" s="8" t="s">
        <v>67</v>
      </c>
      <c r="NTQ1" s="8" t="s">
        <v>72</v>
      </c>
      <c r="NTR1" s="8" t="s">
        <v>67</v>
      </c>
      <c r="NTS1" s="8" t="s">
        <v>72</v>
      </c>
      <c r="NTT1" s="8" t="s">
        <v>67</v>
      </c>
      <c r="NTU1" s="8" t="s">
        <v>72</v>
      </c>
      <c r="NTV1" s="8" t="s">
        <v>67</v>
      </c>
      <c r="NTW1" s="8" t="s">
        <v>72</v>
      </c>
      <c r="NTX1" s="8" t="s">
        <v>67</v>
      </c>
      <c r="NTY1" s="8" t="s">
        <v>72</v>
      </c>
      <c r="NTZ1" s="8" t="s">
        <v>67</v>
      </c>
      <c r="NUA1" s="8" t="s">
        <v>72</v>
      </c>
      <c r="NUB1" s="8" t="s">
        <v>67</v>
      </c>
      <c r="NUC1" s="8" t="s">
        <v>72</v>
      </c>
      <c r="NUD1" s="8" t="s">
        <v>67</v>
      </c>
      <c r="NUE1" s="8" t="s">
        <v>72</v>
      </c>
      <c r="NUF1" s="8" t="s">
        <v>67</v>
      </c>
      <c r="NUG1" s="8" t="s">
        <v>72</v>
      </c>
      <c r="NUH1" s="8" t="s">
        <v>67</v>
      </c>
      <c r="NUI1" s="8" t="s">
        <v>72</v>
      </c>
      <c r="NUJ1" s="8" t="s">
        <v>67</v>
      </c>
      <c r="NUK1" s="8" t="s">
        <v>72</v>
      </c>
      <c r="NUL1" s="8" t="s">
        <v>67</v>
      </c>
      <c r="NUM1" s="8" t="s">
        <v>72</v>
      </c>
      <c r="NUN1" s="8" t="s">
        <v>67</v>
      </c>
      <c r="NUO1" s="8" t="s">
        <v>72</v>
      </c>
      <c r="NUP1" s="8" t="s">
        <v>67</v>
      </c>
      <c r="NUQ1" s="8" t="s">
        <v>72</v>
      </c>
      <c r="NUR1" s="8" t="s">
        <v>67</v>
      </c>
      <c r="NUS1" s="8" t="s">
        <v>72</v>
      </c>
      <c r="NUT1" s="8" t="s">
        <v>67</v>
      </c>
      <c r="NUU1" s="8" t="s">
        <v>72</v>
      </c>
      <c r="NUV1" s="8" t="s">
        <v>67</v>
      </c>
      <c r="NUW1" s="8" t="s">
        <v>72</v>
      </c>
      <c r="NUX1" s="8" t="s">
        <v>67</v>
      </c>
      <c r="NUY1" s="8" t="s">
        <v>72</v>
      </c>
      <c r="NUZ1" s="8" t="s">
        <v>67</v>
      </c>
      <c r="NVA1" s="8" t="s">
        <v>72</v>
      </c>
      <c r="NVB1" s="8" t="s">
        <v>67</v>
      </c>
      <c r="NVC1" s="8" t="s">
        <v>72</v>
      </c>
      <c r="NVD1" s="8" t="s">
        <v>67</v>
      </c>
      <c r="NVE1" s="8" t="s">
        <v>72</v>
      </c>
      <c r="NVF1" s="8" t="s">
        <v>67</v>
      </c>
      <c r="NVG1" s="8" t="s">
        <v>72</v>
      </c>
      <c r="NVH1" s="8" t="s">
        <v>67</v>
      </c>
      <c r="NVI1" s="8" t="s">
        <v>72</v>
      </c>
      <c r="NVJ1" s="8" t="s">
        <v>67</v>
      </c>
      <c r="NVK1" s="8" t="s">
        <v>72</v>
      </c>
      <c r="NVL1" s="8" t="s">
        <v>67</v>
      </c>
      <c r="NVM1" s="8" t="s">
        <v>72</v>
      </c>
      <c r="NVN1" s="8" t="s">
        <v>67</v>
      </c>
      <c r="NVO1" s="8" t="s">
        <v>72</v>
      </c>
      <c r="NVP1" s="8" t="s">
        <v>67</v>
      </c>
      <c r="NVQ1" s="8" t="s">
        <v>72</v>
      </c>
      <c r="NVR1" s="8" t="s">
        <v>67</v>
      </c>
      <c r="NVS1" s="8" t="s">
        <v>72</v>
      </c>
      <c r="NVT1" s="8" t="s">
        <v>67</v>
      </c>
      <c r="NVU1" s="8" t="s">
        <v>72</v>
      </c>
      <c r="NVV1" s="8" t="s">
        <v>67</v>
      </c>
      <c r="NVW1" s="8" t="s">
        <v>72</v>
      </c>
      <c r="NVX1" s="8" t="s">
        <v>67</v>
      </c>
      <c r="NVY1" s="8" t="s">
        <v>72</v>
      </c>
      <c r="NVZ1" s="8" t="s">
        <v>67</v>
      </c>
      <c r="NWA1" s="8" t="s">
        <v>72</v>
      </c>
      <c r="NWB1" s="8" t="s">
        <v>67</v>
      </c>
      <c r="NWC1" s="8" t="s">
        <v>72</v>
      </c>
      <c r="NWD1" s="8" t="s">
        <v>67</v>
      </c>
      <c r="NWE1" s="8" t="s">
        <v>72</v>
      </c>
      <c r="NWF1" s="8" t="s">
        <v>67</v>
      </c>
      <c r="NWG1" s="8" t="s">
        <v>72</v>
      </c>
      <c r="NWH1" s="8" t="s">
        <v>67</v>
      </c>
      <c r="NWI1" s="8" t="s">
        <v>72</v>
      </c>
      <c r="NWJ1" s="8" t="s">
        <v>67</v>
      </c>
      <c r="NWK1" s="8" t="s">
        <v>72</v>
      </c>
      <c r="NWL1" s="8" t="s">
        <v>67</v>
      </c>
      <c r="NWM1" s="8" t="s">
        <v>72</v>
      </c>
      <c r="NWN1" s="8" t="s">
        <v>67</v>
      </c>
      <c r="NWO1" s="8" t="s">
        <v>72</v>
      </c>
      <c r="NWP1" s="8" t="s">
        <v>67</v>
      </c>
      <c r="NWQ1" s="8" t="s">
        <v>72</v>
      </c>
      <c r="NWR1" s="8" t="s">
        <v>67</v>
      </c>
      <c r="NWS1" s="8" t="s">
        <v>72</v>
      </c>
      <c r="NWT1" s="8" t="s">
        <v>67</v>
      </c>
      <c r="NWU1" s="8" t="s">
        <v>72</v>
      </c>
      <c r="NWV1" s="8" t="s">
        <v>67</v>
      </c>
      <c r="NWW1" s="8" t="s">
        <v>72</v>
      </c>
      <c r="NWX1" s="8" t="s">
        <v>67</v>
      </c>
      <c r="NWY1" s="8" t="s">
        <v>72</v>
      </c>
      <c r="NWZ1" s="8" t="s">
        <v>67</v>
      </c>
      <c r="NXA1" s="8" t="s">
        <v>72</v>
      </c>
      <c r="NXB1" s="8" t="s">
        <v>67</v>
      </c>
      <c r="NXC1" s="8" t="s">
        <v>72</v>
      </c>
      <c r="NXD1" s="8" t="s">
        <v>67</v>
      </c>
      <c r="NXE1" s="8" t="s">
        <v>72</v>
      </c>
      <c r="NXF1" s="8" t="s">
        <v>67</v>
      </c>
      <c r="NXG1" s="8" t="s">
        <v>72</v>
      </c>
      <c r="NXH1" s="8" t="s">
        <v>67</v>
      </c>
      <c r="NXI1" s="8" t="s">
        <v>72</v>
      </c>
      <c r="NXJ1" s="8" t="s">
        <v>67</v>
      </c>
      <c r="NXK1" s="8" t="s">
        <v>72</v>
      </c>
      <c r="NXL1" s="8" t="s">
        <v>67</v>
      </c>
      <c r="NXM1" s="8" t="s">
        <v>72</v>
      </c>
      <c r="NXN1" s="8" t="s">
        <v>67</v>
      </c>
      <c r="NXO1" s="8" t="s">
        <v>72</v>
      </c>
      <c r="NXP1" s="8" t="s">
        <v>67</v>
      </c>
      <c r="NXQ1" s="8" t="s">
        <v>72</v>
      </c>
      <c r="NXR1" s="8" t="s">
        <v>67</v>
      </c>
      <c r="NXS1" s="8" t="s">
        <v>72</v>
      </c>
      <c r="NXT1" s="8" t="s">
        <v>67</v>
      </c>
      <c r="NXU1" s="8" t="s">
        <v>72</v>
      </c>
      <c r="NXV1" s="8" t="s">
        <v>67</v>
      </c>
      <c r="NXW1" s="8" t="s">
        <v>72</v>
      </c>
      <c r="NXX1" s="8" t="s">
        <v>67</v>
      </c>
      <c r="NXY1" s="8" t="s">
        <v>72</v>
      </c>
      <c r="NXZ1" s="8" t="s">
        <v>67</v>
      </c>
      <c r="NYA1" s="8" t="s">
        <v>72</v>
      </c>
      <c r="NYB1" s="8" t="s">
        <v>67</v>
      </c>
      <c r="NYC1" s="8" t="s">
        <v>72</v>
      </c>
      <c r="NYD1" s="8" t="s">
        <v>67</v>
      </c>
      <c r="NYE1" s="8" t="s">
        <v>72</v>
      </c>
      <c r="NYF1" s="8" t="s">
        <v>67</v>
      </c>
      <c r="NYG1" s="8" t="s">
        <v>72</v>
      </c>
      <c r="NYH1" s="8" t="s">
        <v>67</v>
      </c>
      <c r="NYI1" s="8" t="s">
        <v>72</v>
      </c>
      <c r="NYJ1" s="8" t="s">
        <v>67</v>
      </c>
      <c r="NYK1" s="8" t="s">
        <v>72</v>
      </c>
      <c r="NYL1" s="8" t="s">
        <v>67</v>
      </c>
      <c r="NYM1" s="8" t="s">
        <v>72</v>
      </c>
      <c r="NYN1" s="8" t="s">
        <v>67</v>
      </c>
      <c r="NYO1" s="8" t="s">
        <v>72</v>
      </c>
      <c r="NYP1" s="8" t="s">
        <v>67</v>
      </c>
      <c r="NYQ1" s="8" t="s">
        <v>72</v>
      </c>
      <c r="NYR1" s="8" t="s">
        <v>67</v>
      </c>
      <c r="NYS1" s="8" t="s">
        <v>72</v>
      </c>
      <c r="NYT1" s="8" t="s">
        <v>67</v>
      </c>
      <c r="NYU1" s="8" t="s">
        <v>72</v>
      </c>
      <c r="NYV1" s="8" t="s">
        <v>67</v>
      </c>
      <c r="NYW1" s="8" t="s">
        <v>72</v>
      </c>
      <c r="NYX1" s="8" t="s">
        <v>67</v>
      </c>
      <c r="NYY1" s="8" t="s">
        <v>72</v>
      </c>
      <c r="NYZ1" s="8" t="s">
        <v>67</v>
      </c>
      <c r="NZA1" s="8" t="s">
        <v>72</v>
      </c>
      <c r="NZB1" s="8" t="s">
        <v>67</v>
      </c>
      <c r="NZC1" s="8" t="s">
        <v>72</v>
      </c>
      <c r="NZD1" s="8" t="s">
        <v>67</v>
      </c>
      <c r="NZE1" s="8" t="s">
        <v>72</v>
      </c>
      <c r="NZF1" s="8" t="s">
        <v>67</v>
      </c>
      <c r="NZG1" s="8" t="s">
        <v>72</v>
      </c>
      <c r="NZH1" s="8" t="s">
        <v>67</v>
      </c>
      <c r="NZI1" s="8" t="s">
        <v>72</v>
      </c>
      <c r="NZJ1" s="8" t="s">
        <v>67</v>
      </c>
      <c r="NZK1" s="8" t="s">
        <v>72</v>
      </c>
      <c r="NZL1" s="8" t="s">
        <v>67</v>
      </c>
      <c r="NZM1" s="8" t="s">
        <v>72</v>
      </c>
      <c r="NZN1" s="8" t="s">
        <v>67</v>
      </c>
      <c r="NZO1" s="8" t="s">
        <v>72</v>
      </c>
      <c r="NZP1" s="8" t="s">
        <v>67</v>
      </c>
      <c r="NZQ1" s="8" t="s">
        <v>72</v>
      </c>
      <c r="NZR1" s="8" t="s">
        <v>67</v>
      </c>
      <c r="NZS1" s="8" t="s">
        <v>72</v>
      </c>
      <c r="NZT1" s="8" t="s">
        <v>67</v>
      </c>
      <c r="NZU1" s="8" t="s">
        <v>72</v>
      </c>
      <c r="NZV1" s="8" t="s">
        <v>67</v>
      </c>
      <c r="NZW1" s="8" t="s">
        <v>72</v>
      </c>
      <c r="NZX1" s="8" t="s">
        <v>67</v>
      </c>
      <c r="NZY1" s="8" t="s">
        <v>72</v>
      </c>
      <c r="NZZ1" s="8" t="s">
        <v>67</v>
      </c>
      <c r="OAA1" s="8" t="s">
        <v>72</v>
      </c>
      <c r="OAB1" s="8" t="s">
        <v>67</v>
      </c>
      <c r="OAC1" s="8" t="s">
        <v>72</v>
      </c>
      <c r="OAD1" s="8" t="s">
        <v>67</v>
      </c>
      <c r="OAE1" s="8" t="s">
        <v>72</v>
      </c>
      <c r="OAF1" s="8" t="s">
        <v>67</v>
      </c>
      <c r="OAG1" s="8" t="s">
        <v>72</v>
      </c>
      <c r="OAH1" s="8" t="s">
        <v>67</v>
      </c>
      <c r="OAI1" s="8" t="s">
        <v>72</v>
      </c>
      <c r="OAJ1" s="8" t="s">
        <v>67</v>
      </c>
      <c r="OAK1" s="8" t="s">
        <v>72</v>
      </c>
      <c r="OAL1" s="8" t="s">
        <v>67</v>
      </c>
      <c r="OAM1" s="8" t="s">
        <v>72</v>
      </c>
      <c r="OAN1" s="8" t="s">
        <v>67</v>
      </c>
      <c r="OAO1" s="8" t="s">
        <v>72</v>
      </c>
      <c r="OAP1" s="8" t="s">
        <v>67</v>
      </c>
      <c r="OAQ1" s="8" t="s">
        <v>72</v>
      </c>
      <c r="OAR1" s="8" t="s">
        <v>67</v>
      </c>
      <c r="OAS1" s="8" t="s">
        <v>72</v>
      </c>
      <c r="OAT1" s="8" t="s">
        <v>67</v>
      </c>
      <c r="OAU1" s="8" t="s">
        <v>72</v>
      </c>
      <c r="OAV1" s="8" t="s">
        <v>67</v>
      </c>
      <c r="OAW1" s="8" t="s">
        <v>72</v>
      </c>
      <c r="OAX1" s="8" t="s">
        <v>67</v>
      </c>
      <c r="OAY1" s="8" t="s">
        <v>72</v>
      </c>
      <c r="OAZ1" s="8" t="s">
        <v>67</v>
      </c>
      <c r="OBA1" s="8" t="s">
        <v>72</v>
      </c>
      <c r="OBB1" s="8" t="s">
        <v>67</v>
      </c>
      <c r="OBC1" s="8" t="s">
        <v>72</v>
      </c>
      <c r="OBD1" s="8" t="s">
        <v>67</v>
      </c>
      <c r="OBE1" s="8" t="s">
        <v>72</v>
      </c>
      <c r="OBF1" s="8" t="s">
        <v>67</v>
      </c>
      <c r="OBG1" s="8" t="s">
        <v>72</v>
      </c>
      <c r="OBH1" s="8" t="s">
        <v>67</v>
      </c>
      <c r="OBI1" s="8" t="s">
        <v>72</v>
      </c>
      <c r="OBJ1" s="8" t="s">
        <v>67</v>
      </c>
      <c r="OBK1" s="8" t="s">
        <v>72</v>
      </c>
      <c r="OBL1" s="8" t="s">
        <v>67</v>
      </c>
      <c r="OBM1" s="8" t="s">
        <v>72</v>
      </c>
      <c r="OBN1" s="8" t="s">
        <v>67</v>
      </c>
      <c r="OBO1" s="8" t="s">
        <v>72</v>
      </c>
      <c r="OBP1" s="8" t="s">
        <v>67</v>
      </c>
      <c r="OBQ1" s="8" t="s">
        <v>72</v>
      </c>
      <c r="OBR1" s="8" t="s">
        <v>67</v>
      </c>
      <c r="OBS1" s="8" t="s">
        <v>72</v>
      </c>
      <c r="OBT1" s="8" t="s">
        <v>67</v>
      </c>
      <c r="OBU1" s="8" t="s">
        <v>72</v>
      </c>
      <c r="OBV1" s="8" t="s">
        <v>67</v>
      </c>
      <c r="OBW1" s="8" t="s">
        <v>72</v>
      </c>
      <c r="OBX1" s="8" t="s">
        <v>67</v>
      </c>
      <c r="OBY1" s="8" t="s">
        <v>72</v>
      </c>
      <c r="OBZ1" s="8" t="s">
        <v>67</v>
      </c>
      <c r="OCA1" s="8" t="s">
        <v>72</v>
      </c>
      <c r="OCB1" s="8" t="s">
        <v>67</v>
      </c>
      <c r="OCC1" s="8" t="s">
        <v>72</v>
      </c>
      <c r="OCD1" s="8" t="s">
        <v>67</v>
      </c>
      <c r="OCE1" s="8" t="s">
        <v>72</v>
      </c>
      <c r="OCF1" s="8" t="s">
        <v>67</v>
      </c>
      <c r="OCG1" s="8" t="s">
        <v>72</v>
      </c>
      <c r="OCH1" s="8" t="s">
        <v>67</v>
      </c>
      <c r="OCI1" s="8" t="s">
        <v>72</v>
      </c>
      <c r="OCJ1" s="8" t="s">
        <v>67</v>
      </c>
      <c r="OCK1" s="8" t="s">
        <v>72</v>
      </c>
      <c r="OCL1" s="8" t="s">
        <v>67</v>
      </c>
      <c r="OCM1" s="8" t="s">
        <v>72</v>
      </c>
      <c r="OCN1" s="8" t="s">
        <v>67</v>
      </c>
      <c r="OCO1" s="8" t="s">
        <v>72</v>
      </c>
      <c r="OCP1" s="8" t="s">
        <v>67</v>
      </c>
      <c r="OCQ1" s="8" t="s">
        <v>72</v>
      </c>
      <c r="OCR1" s="8" t="s">
        <v>67</v>
      </c>
      <c r="OCS1" s="8" t="s">
        <v>72</v>
      </c>
      <c r="OCT1" s="8" t="s">
        <v>67</v>
      </c>
      <c r="OCU1" s="8" t="s">
        <v>72</v>
      </c>
      <c r="OCV1" s="8" t="s">
        <v>67</v>
      </c>
      <c r="OCW1" s="8" t="s">
        <v>72</v>
      </c>
      <c r="OCX1" s="8" t="s">
        <v>67</v>
      </c>
      <c r="OCY1" s="8" t="s">
        <v>72</v>
      </c>
      <c r="OCZ1" s="8" t="s">
        <v>67</v>
      </c>
      <c r="ODA1" s="8" t="s">
        <v>72</v>
      </c>
      <c r="ODB1" s="8" t="s">
        <v>67</v>
      </c>
      <c r="ODC1" s="8" t="s">
        <v>72</v>
      </c>
      <c r="ODD1" s="8" t="s">
        <v>67</v>
      </c>
      <c r="ODE1" s="8" t="s">
        <v>72</v>
      </c>
      <c r="ODF1" s="8" t="s">
        <v>67</v>
      </c>
      <c r="ODG1" s="8" t="s">
        <v>72</v>
      </c>
      <c r="ODH1" s="8" t="s">
        <v>67</v>
      </c>
      <c r="ODI1" s="8" t="s">
        <v>72</v>
      </c>
      <c r="ODJ1" s="8" t="s">
        <v>67</v>
      </c>
      <c r="ODK1" s="8" t="s">
        <v>72</v>
      </c>
      <c r="ODL1" s="8" t="s">
        <v>67</v>
      </c>
      <c r="ODM1" s="8" t="s">
        <v>72</v>
      </c>
      <c r="ODN1" s="8" t="s">
        <v>67</v>
      </c>
      <c r="ODO1" s="8" t="s">
        <v>72</v>
      </c>
      <c r="ODP1" s="8" t="s">
        <v>67</v>
      </c>
      <c r="ODQ1" s="8" t="s">
        <v>72</v>
      </c>
      <c r="ODR1" s="8" t="s">
        <v>67</v>
      </c>
      <c r="ODS1" s="8" t="s">
        <v>72</v>
      </c>
      <c r="ODT1" s="8" t="s">
        <v>67</v>
      </c>
      <c r="ODU1" s="8" t="s">
        <v>72</v>
      </c>
      <c r="ODV1" s="8" t="s">
        <v>67</v>
      </c>
      <c r="ODW1" s="8" t="s">
        <v>72</v>
      </c>
      <c r="ODX1" s="8" t="s">
        <v>67</v>
      </c>
      <c r="ODY1" s="8" t="s">
        <v>72</v>
      </c>
      <c r="ODZ1" s="8" t="s">
        <v>67</v>
      </c>
      <c r="OEA1" s="8" t="s">
        <v>72</v>
      </c>
      <c r="OEB1" s="8" t="s">
        <v>67</v>
      </c>
      <c r="OEC1" s="8" t="s">
        <v>72</v>
      </c>
      <c r="OED1" s="8" t="s">
        <v>67</v>
      </c>
      <c r="OEE1" s="8" t="s">
        <v>72</v>
      </c>
      <c r="OEF1" s="8" t="s">
        <v>67</v>
      </c>
      <c r="OEG1" s="8" t="s">
        <v>72</v>
      </c>
      <c r="OEH1" s="8" t="s">
        <v>67</v>
      </c>
      <c r="OEI1" s="8" t="s">
        <v>72</v>
      </c>
      <c r="OEJ1" s="8" t="s">
        <v>67</v>
      </c>
      <c r="OEK1" s="8" t="s">
        <v>72</v>
      </c>
      <c r="OEL1" s="8" t="s">
        <v>67</v>
      </c>
      <c r="OEM1" s="8" t="s">
        <v>72</v>
      </c>
      <c r="OEN1" s="8" t="s">
        <v>67</v>
      </c>
      <c r="OEO1" s="8" t="s">
        <v>72</v>
      </c>
      <c r="OEP1" s="8" t="s">
        <v>67</v>
      </c>
      <c r="OEQ1" s="8" t="s">
        <v>72</v>
      </c>
      <c r="OER1" s="8" t="s">
        <v>67</v>
      </c>
      <c r="OES1" s="8" t="s">
        <v>72</v>
      </c>
      <c r="OET1" s="8" t="s">
        <v>67</v>
      </c>
      <c r="OEU1" s="8" t="s">
        <v>72</v>
      </c>
      <c r="OEV1" s="8" t="s">
        <v>67</v>
      </c>
      <c r="OEW1" s="8" t="s">
        <v>72</v>
      </c>
      <c r="OEX1" s="8" t="s">
        <v>67</v>
      </c>
      <c r="OEY1" s="8" t="s">
        <v>72</v>
      </c>
      <c r="OEZ1" s="8" t="s">
        <v>67</v>
      </c>
      <c r="OFA1" s="8" t="s">
        <v>72</v>
      </c>
      <c r="OFB1" s="8" t="s">
        <v>67</v>
      </c>
      <c r="OFC1" s="8" t="s">
        <v>72</v>
      </c>
      <c r="OFD1" s="8" t="s">
        <v>67</v>
      </c>
      <c r="OFE1" s="8" t="s">
        <v>72</v>
      </c>
      <c r="OFF1" s="8" t="s">
        <v>67</v>
      </c>
      <c r="OFG1" s="8" t="s">
        <v>72</v>
      </c>
      <c r="OFH1" s="8" t="s">
        <v>67</v>
      </c>
      <c r="OFI1" s="8" t="s">
        <v>72</v>
      </c>
      <c r="OFJ1" s="8" t="s">
        <v>67</v>
      </c>
      <c r="OFK1" s="8" t="s">
        <v>72</v>
      </c>
      <c r="OFL1" s="8" t="s">
        <v>67</v>
      </c>
      <c r="OFM1" s="8" t="s">
        <v>72</v>
      </c>
      <c r="OFN1" s="8" t="s">
        <v>67</v>
      </c>
      <c r="OFO1" s="8" t="s">
        <v>72</v>
      </c>
      <c r="OFP1" s="8" t="s">
        <v>67</v>
      </c>
      <c r="OFQ1" s="8" t="s">
        <v>72</v>
      </c>
      <c r="OFR1" s="8" t="s">
        <v>67</v>
      </c>
      <c r="OFS1" s="8" t="s">
        <v>72</v>
      </c>
      <c r="OFT1" s="8" t="s">
        <v>67</v>
      </c>
      <c r="OFU1" s="8" t="s">
        <v>72</v>
      </c>
      <c r="OFV1" s="8" t="s">
        <v>67</v>
      </c>
      <c r="OFW1" s="8" t="s">
        <v>72</v>
      </c>
      <c r="OFX1" s="8" t="s">
        <v>67</v>
      </c>
      <c r="OFY1" s="8" t="s">
        <v>72</v>
      </c>
      <c r="OFZ1" s="8" t="s">
        <v>67</v>
      </c>
      <c r="OGA1" s="8" t="s">
        <v>72</v>
      </c>
      <c r="OGB1" s="8" t="s">
        <v>67</v>
      </c>
      <c r="OGC1" s="8" t="s">
        <v>72</v>
      </c>
      <c r="OGD1" s="8" t="s">
        <v>67</v>
      </c>
      <c r="OGE1" s="8" t="s">
        <v>72</v>
      </c>
      <c r="OGF1" s="8" t="s">
        <v>67</v>
      </c>
      <c r="OGG1" s="8" t="s">
        <v>72</v>
      </c>
      <c r="OGH1" s="8" t="s">
        <v>67</v>
      </c>
      <c r="OGI1" s="8" t="s">
        <v>72</v>
      </c>
      <c r="OGJ1" s="8" t="s">
        <v>67</v>
      </c>
      <c r="OGK1" s="8" t="s">
        <v>72</v>
      </c>
      <c r="OGL1" s="8" t="s">
        <v>67</v>
      </c>
      <c r="OGM1" s="8" t="s">
        <v>72</v>
      </c>
      <c r="OGN1" s="8" t="s">
        <v>67</v>
      </c>
      <c r="OGO1" s="8" t="s">
        <v>72</v>
      </c>
      <c r="OGP1" s="8" t="s">
        <v>67</v>
      </c>
      <c r="OGQ1" s="8" t="s">
        <v>72</v>
      </c>
      <c r="OGR1" s="8" t="s">
        <v>67</v>
      </c>
      <c r="OGS1" s="8" t="s">
        <v>72</v>
      </c>
      <c r="OGT1" s="8" t="s">
        <v>67</v>
      </c>
      <c r="OGU1" s="8" t="s">
        <v>72</v>
      </c>
      <c r="OGV1" s="8" t="s">
        <v>67</v>
      </c>
      <c r="OGW1" s="8" t="s">
        <v>72</v>
      </c>
      <c r="OGX1" s="8" t="s">
        <v>67</v>
      </c>
      <c r="OGY1" s="8" t="s">
        <v>72</v>
      </c>
      <c r="OGZ1" s="8" t="s">
        <v>67</v>
      </c>
      <c r="OHA1" s="8" t="s">
        <v>72</v>
      </c>
      <c r="OHB1" s="8" t="s">
        <v>67</v>
      </c>
      <c r="OHC1" s="8" t="s">
        <v>72</v>
      </c>
      <c r="OHD1" s="8" t="s">
        <v>67</v>
      </c>
      <c r="OHE1" s="8" t="s">
        <v>72</v>
      </c>
      <c r="OHF1" s="8" t="s">
        <v>67</v>
      </c>
      <c r="OHG1" s="8" t="s">
        <v>72</v>
      </c>
      <c r="OHH1" s="8" t="s">
        <v>67</v>
      </c>
      <c r="OHI1" s="8" t="s">
        <v>72</v>
      </c>
      <c r="OHJ1" s="8" t="s">
        <v>67</v>
      </c>
      <c r="OHK1" s="8" t="s">
        <v>72</v>
      </c>
      <c r="OHL1" s="8" t="s">
        <v>67</v>
      </c>
      <c r="OHM1" s="8" t="s">
        <v>72</v>
      </c>
      <c r="OHN1" s="8" t="s">
        <v>67</v>
      </c>
      <c r="OHO1" s="8" t="s">
        <v>72</v>
      </c>
      <c r="OHP1" s="8" t="s">
        <v>67</v>
      </c>
      <c r="OHQ1" s="8" t="s">
        <v>72</v>
      </c>
      <c r="OHR1" s="8" t="s">
        <v>67</v>
      </c>
      <c r="OHS1" s="8" t="s">
        <v>72</v>
      </c>
      <c r="OHT1" s="8" t="s">
        <v>67</v>
      </c>
      <c r="OHU1" s="8" t="s">
        <v>72</v>
      </c>
      <c r="OHV1" s="8" t="s">
        <v>67</v>
      </c>
      <c r="OHW1" s="8" t="s">
        <v>72</v>
      </c>
      <c r="OHX1" s="8" t="s">
        <v>67</v>
      </c>
      <c r="OHY1" s="8" t="s">
        <v>72</v>
      </c>
      <c r="OHZ1" s="8" t="s">
        <v>67</v>
      </c>
      <c r="OIA1" s="8" t="s">
        <v>72</v>
      </c>
      <c r="OIB1" s="8" t="s">
        <v>67</v>
      </c>
      <c r="OIC1" s="8" t="s">
        <v>72</v>
      </c>
      <c r="OID1" s="8" t="s">
        <v>67</v>
      </c>
      <c r="OIE1" s="8" t="s">
        <v>72</v>
      </c>
      <c r="OIF1" s="8" t="s">
        <v>67</v>
      </c>
      <c r="OIG1" s="8" t="s">
        <v>72</v>
      </c>
      <c r="OIH1" s="8" t="s">
        <v>67</v>
      </c>
      <c r="OII1" s="8" t="s">
        <v>72</v>
      </c>
      <c r="OIJ1" s="8" t="s">
        <v>67</v>
      </c>
      <c r="OIK1" s="8" t="s">
        <v>72</v>
      </c>
      <c r="OIL1" s="8" t="s">
        <v>67</v>
      </c>
      <c r="OIM1" s="8" t="s">
        <v>72</v>
      </c>
      <c r="OIN1" s="8" t="s">
        <v>67</v>
      </c>
      <c r="OIO1" s="8" t="s">
        <v>72</v>
      </c>
      <c r="OIP1" s="8" t="s">
        <v>67</v>
      </c>
      <c r="OIQ1" s="8" t="s">
        <v>72</v>
      </c>
      <c r="OIR1" s="8" t="s">
        <v>67</v>
      </c>
      <c r="OIS1" s="8" t="s">
        <v>72</v>
      </c>
      <c r="OIT1" s="8" t="s">
        <v>67</v>
      </c>
      <c r="OIU1" s="8" t="s">
        <v>72</v>
      </c>
      <c r="OIV1" s="8" t="s">
        <v>67</v>
      </c>
      <c r="OIW1" s="8" t="s">
        <v>72</v>
      </c>
      <c r="OIX1" s="8" t="s">
        <v>67</v>
      </c>
      <c r="OIY1" s="8" t="s">
        <v>72</v>
      </c>
      <c r="OIZ1" s="8" t="s">
        <v>67</v>
      </c>
      <c r="OJA1" s="8" t="s">
        <v>72</v>
      </c>
      <c r="OJB1" s="8" t="s">
        <v>67</v>
      </c>
      <c r="OJC1" s="8" t="s">
        <v>72</v>
      </c>
      <c r="OJD1" s="8" t="s">
        <v>67</v>
      </c>
      <c r="OJE1" s="8" t="s">
        <v>72</v>
      </c>
      <c r="OJF1" s="8" t="s">
        <v>67</v>
      </c>
      <c r="OJG1" s="8" t="s">
        <v>72</v>
      </c>
      <c r="OJH1" s="8" t="s">
        <v>67</v>
      </c>
      <c r="OJI1" s="8" t="s">
        <v>72</v>
      </c>
      <c r="OJJ1" s="8" t="s">
        <v>67</v>
      </c>
      <c r="OJK1" s="8" t="s">
        <v>72</v>
      </c>
      <c r="OJL1" s="8" t="s">
        <v>67</v>
      </c>
      <c r="OJM1" s="8" t="s">
        <v>72</v>
      </c>
      <c r="OJN1" s="8" t="s">
        <v>67</v>
      </c>
      <c r="OJO1" s="8" t="s">
        <v>72</v>
      </c>
      <c r="OJP1" s="8" t="s">
        <v>67</v>
      </c>
      <c r="OJQ1" s="8" t="s">
        <v>72</v>
      </c>
      <c r="OJR1" s="8" t="s">
        <v>67</v>
      </c>
      <c r="OJS1" s="8" t="s">
        <v>72</v>
      </c>
      <c r="OJT1" s="8" t="s">
        <v>67</v>
      </c>
      <c r="OJU1" s="8" t="s">
        <v>72</v>
      </c>
      <c r="OJV1" s="8" t="s">
        <v>67</v>
      </c>
      <c r="OJW1" s="8" t="s">
        <v>72</v>
      </c>
      <c r="OJX1" s="8" t="s">
        <v>67</v>
      </c>
      <c r="OJY1" s="8" t="s">
        <v>72</v>
      </c>
      <c r="OJZ1" s="8" t="s">
        <v>67</v>
      </c>
      <c r="OKA1" s="8" t="s">
        <v>72</v>
      </c>
      <c r="OKB1" s="8" t="s">
        <v>67</v>
      </c>
      <c r="OKC1" s="8" t="s">
        <v>72</v>
      </c>
      <c r="OKD1" s="8" t="s">
        <v>67</v>
      </c>
      <c r="OKE1" s="8" t="s">
        <v>72</v>
      </c>
      <c r="OKF1" s="8" t="s">
        <v>67</v>
      </c>
      <c r="OKG1" s="8" t="s">
        <v>72</v>
      </c>
      <c r="OKH1" s="8" t="s">
        <v>67</v>
      </c>
      <c r="OKI1" s="8" t="s">
        <v>72</v>
      </c>
      <c r="OKJ1" s="8" t="s">
        <v>67</v>
      </c>
      <c r="OKK1" s="8" t="s">
        <v>72</v>
      </c>
      <c r="OKL1" s="8" t="s">
        <v>67</v>
      </c>
      <c r="OKM1" s="8" t="s">
        <v>72</v>
      </c>
      <c r="OKN1" s="8" t="s">
        <v>67</v>
      </c>
      <c r="OKO1" s="8" t="s">
        <v>72</v>
      </c>
      <c r="OKP1" s="8" t="s">
        <v>67</v>
      </c>
      <c r="OKQ1" s="8" t="s">
        <v>72</v>
      </c>
      <c r="OKR1" s="8" t="s">
        <v>67</v>
      </c>
      <c r="OKS1" s="8" t="s">
        <v>72</v>
      </c>
      <c r="OKT1" s="8" t="s">
        <v>67</v>
      </c>
      <c r="OKU1" s="8" t="s">
        <v>72</v>
      </c>
      <c r="OKV1" s="8" t="s">
        <v>67</v>
      </c>
      <c r="OKW1" s="8" t="s">
        <v>72</v>
      </c>
      <c r="OKX1" s="8" t="s">
        <v>67</v>
      </c>
      <c r="OKY1" s="8" t="s">
        <v>72</v>
      </c>
      <c r="OKZ1" s="8" t="s">
        <v>67</v>
      </c>
      <c r="OLA1" s="8" t="s">
        <v>72</v>
      </c>
      <c r="OLB1" s="8" t="s">
        <v>67</v>
      </c>
      <c r="OLC1" s="8" t="s">
        <v>72</v>
      </c>
      <c r="OLD1" s="8" t="s">
        <v>67</v>
      </c>
      <c r="OLE1" s="8" t="s">
        <v>72</v>
      </c>
      <c r="OLF1" s="8" t="s">
        <v>67</v>
      </c>
      <c r="OLG1" s="8" t="s">
        <v>72</v>
      </c>
      <c r="OLH1" s="8" t="s">
        <v>67</v>
      </c>
      <c r="OLI1" s="8" t="s">
        <v>72</v>
      </c>
      <c r="OLJ1" s="8" t="s">
        <v>67</v>
      </c>
      <c r="OLK1" s="8" t="s">
        <v>72</v>
      </c>
      <c r="OLL1" s="8" t="s">
        <v>67</v>
      </c>
      <c r="OLM1" s="8" t="s">
        <v>72</v>
      </c>
      <c r="OLN1" s="8" t="s">
        <v>67</v>
      </c>
      <c r="OLO1" s="8" t="s">
        <v>72</v>
      </c>
      <c r="OLP1" s="8" t="s">
        <v>67</v>
      </c>
      <c r="OLQ1" s="8" t="s">
        <v>72</v>
      </c>
      <c r="OLR1" s="8" t="s">
        <v>67</v>
      </c>
      <c r="OLS1" s="8" t="s">
        <v>72</v>
      </c>
      <c r="OLT1" s="8" t="s">
        <v>67</v>
      </c>
      <c r="OLU1" s="8" t="s">
        <v>72</v>
      </c>
      <c r="OLV1" s="8" t="s">
        <v>67</v>
      </c>
      <c r="OLW1" s="8" t="s">
        <v>72</v>
      </c>
      <c r="OLX1" s="8" t="s">
        <v>67</v>
      </c>
      <c r="OLY1" s="8" t="s">
        <v>72</v>
      </c>
      <c r="OLZ1" s="8" t="s">
        <v>67</v>
      </c>
      <c r="OMA1" s="8" t="s">
        <v>72</v>
      </c>
      <c r="OMB1" s="8" t="s">
        <v>67</v>
      </c>
      <c r="OMC1" s="8" t="s">
        <v>72</v>
      </c>
      <c r="OMD1" s="8" t="s">
        <v>67</v>
      </c>
      <c r="OME1" s="8" t="s">
        <v>72</v>
      </c>
      <c r="OMF1" s="8" t="s">
        <v>67</v>
      </c>
      <c r="OMG1" s="8" t="s">
        <v>72</v>
      </c>
      <c r="OMH1" s="8" t="s">
        <v>67</v>
      </c>
      <c r="OMI1" s="8" t="s">
        <v>72</v>
      </c>
      <c r="OMJ1" s="8" t="s">
        <v>67</v>
      </c>
      <c r="OMK1" s="8" t="s">
        <v>72</v>
      </c>
      <c r="OML1" s="8" t="s">
        <v>67</v>
      </c>
      <c r="OMM1" s="8" t="s">
        <v>72</v>
      </c>
      <c r="OMN1" s="8" t="s">
        <v>67</v>
      </c>
      <c r="OMO1" s="8" t="s">
        <v>72</v>
      </c>
      <c r="OMP1" s="8" t="s">
        <v>67</v>
      </c>
      <c r="OMQ1" s="8" t="s">
        <v>72</v>
      </c>
      <c r="OMR1" s="8" t="s">
        <v>67</v>
      </c>
      <c r="OMS1" s="8" t="s">
        <v>72</v>
      </c>
      <c r="OMT1" s="8" t="s">
        <v>67</v>
      </c>
      <c r="OMU1" s="8" t="s">
        <v>72</v>
      </c>
      <c r="OMV1" s="8" t="s">
        <v>67</v>
      </c>
      <c r="OMW1" s="8" t="s">
        <v>72</v>
      </c>
      <c r="OMX1" s="8" t="s">
        <v>67</v>
      </c>
      <c r="OMY1" s="8" t="s">
        <v>72</v>
      </c>
      <c r="OMZ1" s="8" t="s">
        <v>67</v>
      </c>
      <c r="ONA1" s="8" t="s">
        <v>72</v>
      </c>
      <c r="ONB1" s="8" t="s">
        <v>67</v>
      </c>
      <c r="ONC1" s="8" t="s">
        <v>72</v>
      </c>
      <c r="OND1" s="8" t="s">
        <v>67</v>
      </c>
      <c r="ONE1" s="8" t="s">
        <v>72</v>
      </c>
      <c r="ONF1" s="8" t="s">
        <v>67</v>
      </c>
      <c r="ONG1" s="8" t="s">
        <v>72</v>
      </c>
      <c r="ONH1" s="8" t="s">
        <v>67</v>
      </c>
      <c r="ONI1" s="8" t="s">
        <v>72</v>
      </c>
      <c r="ONJ1" s="8" t="s">
        <v>67</v>
      </c>
      <c r="ONK1" s="8" t="s">
        <v>72</v>
      </c>
      <c r="ONL1" s="8" t="s">
        <v>67</v>
      </c>
      <c r="ONM1" s="8" t="s">
        <v>72</v>
      </c>
      <c r="ONN1" s="8" t="s">
        <v>67</v>
      </c>
      <c r="ONO1" s="8" t="s">
        <v>72</v>
      </c>
      <c r="ONP1" s="8" t="s">
        <v>67</v>
      </c>
      <c r="ONQ1" s="8" t="s">
        <v>72</v>
      </c>
      <c r="ONR1" s="8" t="s">
        <v>67</v>
      </c>
      <c r="ONS1" s="8" t="s">
        <v>72</v>
      </c>
      <c r="ONT1" s="8" t="s">
        <v>67</v>
      </c>
      <c r="ONU1" s="8" t="s">
        <v>72</v>
      </c>
      <c r="ONV1" s="8" t="s">
        <v>67</v>
      </c>
      <c r="ONW1" s="8" t="s">
        <v>72</v>
      </c>
      <c r="ONX1" s="8" t="s">
        <v>67</v>
      </c>
      <c r="ONY1" s="8" t="s">
        <v>72</v>
      </c>
      <c r="ONZ1" s="8" t="s">
        <v>67</v>
      </c>
      <c r="OOA1" s="8" t="s">
        <v>72</v>
      </c>
      <c r="OOB1" s="8" t="s">
        <v>67</v>
      </c>
      <c r="OOC1" s="8" t="s">
        <v>72</v>
      </c>
      <c r="OOD1" s="8" t="s">
        <v>67</v>
      </c>
      <c r="OOE1" s="8" t="s">
        <v>72</v>
      </c>
      <c r="OOF1" s="8" t="s">
        <v>67</v>
      </c>
      <c r="OOG1" s="8" t="s">
        <v>72</v>
      </c>
      <c r="OOH1" s="8" t="s">
        <v>67</v>
      </c>
      <c r="OOI1" s="8" t="s">
        <v>72</v>
      </c>
      <c r="OOJ1" s="8" t="s">
        <v>67</v>
      </c>
      <c r="OOK1" s="8" t="s">
        <v>72</v>
      </c>
      <c r="OOL1" s="8" t="s">
        <v>67</v>
      </c>
      <c r="OOM1" s="8" t="s">
        <v>72</v>
      </c>
      <c r="OON1" s="8" t="s">
        <v>67</v>
      </c>
      <c r="OOO1" s="8" t="s">
        <v>72</v>
      </c>
      <c r="OOP1" s="8" t="s">
        <v>67</v>
      </c>
      <c r="OOQ1" s="8" t="s">
        <v>72</v>
      </c>
      <c r="OOR1" s="8" t="s">
        <v>67</v>
      </c>
      <c r="OOS1" s="8" t="s">
        <v>72</v>
      </c>
      <c r="OOT1" s="8" t="s">
        <v>67</v>
      </c>
      <c r="OOU1" s="8" t="s">
        <v>72</v>
      </c>
      <c r="OOV1" s="8" t="s">
        <v>67</v>
      </c>
      <c r="OOW1" s="8" t="s">
        <v>72</v>
      </c>
      <c r="OOX1" s="8" t="s">
        <v>67</v>
      </c>
      <c r="OOY1" s="8" t="s">
        <v>72</v>
      </c>
      <c r="OOZ1" s="8" t="s">
        <v>67</v>
      </c>
      <c r="OPA1" s="8" t="s">
        <v>72</v>
      </c>
      <c r="OPB1" s="8" t="s">
        <v>67</v>
      </c>
      <c r="OPC1" s="8" t="s">
        <v>72</v>
      </c>
      <c r="OPD1" s="8" t="s">
        <v>67</v>
      </c>
      <c r="OPE1" s="8" t="s">
        <v>72</v>
      </c>
      <c r="OPF1" s="8" t="s">
        <v>67</v>
      </c>
      <c r="OPG1" s="8" t="s">
        <v>72</v>
      </c>
      <c r="OPH1" s="8" t="s">
        <v>67</v>
      </c>
      <c r="OPI1" s="8" t="s">
        <v>72</v>
      </c>
      <c r="OPJ1" s="8" t="s">
        <v>67</v>
      </c>
      <c r="OPK1" s="8" t="s">
        <v>72</v>
      </c>
      <c r="OPL1" s="8" t="s">
        <v>67</v>
      </c>
      <c r="OPM1" s="8" t="s">
        <v>72</v>
      </c>
      <c r="OPN1" s="8" t="s">
        <v>67</v>
      </c>
      <c r="OPO1" s="8" t="s">
        <v>72</v>
      </c>
      <c r="OPP1" s="8" t="s">
        <v>67</v>
      </c>
      <c r="OPQ1" s="8" t="s">
        <v>72</v>
      </c>
      <c r="OPR1" s="8" t="s">
        <v>67</v>
      </c>
      <c r="OPS1" s="8" t="s">
        <v>72</v>
      </c>
      <c r="OPT1" s="8" t="s">
        <v>67</v>
      </c>
      <c r="OPU1" s="8" t="s">
        <v>72</v>
      </c>
      <c r="OPV1" s="8" t="s">
        <v>67</v>
      </c>
      <c r="OPW1" s="8" t="s">
        <v>72</v>
      </c>
      <c r="OPX1" s="8" t="s">
        <v>67</v>
      </c>
      <c r="OPY1" s="8" t="s">
        <v>72</v>
      </c>
      <c r="OPZ1" s="8" t="s">
        <v>67</v>
      </c>
      <c r="OQA1" s="8" t="s">
        <v>72</v>
      </c>
      <c r="OQB1" s="8" t="s">
        <v>67</v>
      </c>
      <c r="OQC1" s="8" t="s">
        <v>72</v>
      </c>
      <c r="OQD1" s="8" t="s">
        <v>67</v>
      </c>
      <c r="OQE1" s="8" t="s">
        <v>72</v>
      </c>
      <c r="OQF1" s="8" t="s">
        <v>67</v>
      </c>
      <c r="OQG1" s="8" t="s">
        <v>72</v>
      </c>
      <c r="OQH1" s="8" t="s">
        <v>67</v>
      </c>
      <c r="OQI1" s="8" t="s">
        <v>72</v>
      </c>
      <c r="OQJ1" s="8" t="s">
        <v>67</v>
      </c>
      <c r="OQK1" s="8" t="s">
        <v>72</v>
      </c>
      <c r="OQL1" s="8" t="s">
        <v>67</v>
      </c>
      <c r="OQM1" s="8" t="s">
        <v>72</v>
      </c>
      <c r="OQN1" s="8" t="s">
        <v>67</v>
      </c>
      <c r="OQO1" s="8" t="s">
        <v>72</v>
      </c>
      <c r="OQP1" s="8" t="s">
        <v>67</v>
      </c>
      <c r="OQQ1" s="8" t="s">
        <v>72</v>
      </c>
      <c r="OQR1" s="8" t="s">
        <v>67</v>
      </c>
      <c r="OQS1" s="8" t="s">
        <v>72</v>
      </c>
      <c r="OQT1" s="8" t="s">
        <v>67</v>
      </c>
      <c r="OQU1" s="8" t="s">
        <v>72</v>
      </c>
      <c r="OQV1" s="8" t="s">
        <v>67</v>
      </c>
      <c r="OQW1" s="8" t="s">
        <v>72</v>
      </c>
      <c r="OQX1" s="8" t="s">
        <v>67</v>
      </c>
      <c r="OQY1" s="8" t="s">
        <v>72</v>
      </c>
      <c r="OQZ1" s="8" t="s">
        <v>67</v>
      </c>
      <c r="ORA1" s="8" t="s">
        <v>72</v>
      </c>
      <c r="ORB1" s="8" t="s">
        <v>67</v>
      </c>
      <c r="ORC1" s="8" t="s">
        <v>72</v>
      </c>
      <c r="ORD1" s="8" t="s">
        <v>67</v>
      </c>
      <c r="ORE1" s="8" t="s">
        <v>72</v>
      </c>
      <c r="ORF1" s="8" t="s">
        <v>67</v>
      </c>
      <c r="ORG1" s="8" t="s">
        <v>72</v>
      </c>
      <c r="ORH1" s="8" t="s">
        <v>67</v>
      </c>
      <c r="ORI1" s="8" t="s">
        <v>72</v>
      </c>
      <c r="ORJ1" s="8" t="s">
        <v>67</v>
      </c>
      <c r="ORK1" s="8" t="s">
        <v>72</v>
      </c>
      <c r="ORL1" s="8" t="s">
        <v>67</v>
      </c>
      <c r="ORM1" s="8" t="s">
        <v>72</v>
      </c>
      <c r="ORN1" s="8" t="s">
        <v>67</v>
      </c>
      <c r="ORO1" s="8" t="s">
        <v>72</v>
      </c>
      <c r="ORP1" s="8" t="s">
        <v>67</v>
      </c>
      <c r="ORQ1" s="8" t="s">
        <v>72</v>
      </c>
      <c r="ORR1" s="8" t="s">
        <v>67</v>
      </c>
      <c r="ORS1" s="8" t="s">
        <v>72</v>
      </c>
      <c r="ORT1" s="8" t="s">
        <v>67</v>
      </c>
      <c r="ORU1" s="8" t="s">
        <v>72</v>
      </c>
      <c r="ORV1" s="8" t="s">
        <v>67</v>
      </c>
      <c r="ORW1" s="8" t="s">
        <v>72</v>
      </c>
      <c r="ORX1" s="8" t="s">
        <v>67</v>
      </c>
      <c r="ORY1" s="8" t="s">
        <v>72</v>
      </c>
      <c r="ORZ1" s="8" t="s">
        <v>67</v>
      </c>
      <c r="OSA1" s="8" t="s">
        <v>72</v>
      </c>
      <c r="OSB1" s="8" t="s">
        <v>67</v>
      </c>
      <c r="OSC1" s="8" t="s">
        <v>72</v>
      </c>
      <c r="OSD1" s="8" t="s">
        <v>67</v>
      </c>
      <c r="OSE1" s="8" t="s">
        <v>72</v>
      </c>
      <c r="OSF1" s="8" t="s">
        <v>67</v>
      </c>
      <c r="OSG1" s="8" t="s">
        <v>72</v>
      </c>
      <c r="OSH1" s="8" t="s">
        <v>67</v>
      </c>
      <c r="OSI1" s="8" t="s">
        <v>72</v>
      </c>
      <c r="OSJ1" s="8" t="s">
        <v>67</v>
      </c>
      <c r="OSK1" s="8" t="s">
        <v>72</v>
      </c>
      <c r="OSL1" s="8" t="s">
        <v>67</v>
      </c>
      <c r="OSM1" s="8" t="s">
        <v>72</v>
      </c>
      <c r="OSN1" s="8" t="s">
        <v>67</v>
      </c>
      <c r="OSO1" s="8" t="s">
        <v>72</v>
      </c>
      <c r="OSP1" s="8" t="s">
        <v>67</v>
      </c>
      <c r="OSQ1" s="8" t="s">
        <v>72</v>
      </c>
      <c r="OSR1" s="8" t="s">
        <v>67</v>
      </c>
      <c r="OSS1" s="8" t="s">
        <v>72</v>
      </c>
      <c r="OST1" s="8" t="s">
        <v>67</v>
      </c>
      <c r="OSU1" s="8" t="s">
        <v>72</v>
      </c>
      <c r="OSV1" s="8" t="s">
        <v>67</v>
      </c>
      <c r="OSW1" s="8" t="s">
        <v>72</v>
      </c>
      <c r="OSX1" s="8" t="s">
        <v>67</v>
      </c>
      <c r="OSY1" s="8" t="s">
        <v>72</v>
      </c>
      <c r="OSZ1" s="8" t="s">
        <v>67</v>
      </c>
      <c r="OTA1" s="8" t="s">
        <v>72</v>
      </c>
      <c r="OTB1" s="8" t="s">
        <v>67</v>
      </c>
      <c r="OTC1" s="8" t="s">
        <v>72</v>
      </c>
      <c r="OTD1" s="8" t="s">
        <v>67</v>
      </c>
      <c r="OTE1" s="8" t="s">
        <v>72</v>
      </c>
      <c r="OTF1" s="8" t="s">
        <v>67</v>
      </c>
      <c r="OTG1" s="8" t="s">
        <v>72</v>
      </c>
      <c r="OTH1" s="8" t="s">
        <v>67</v>
      </c>
      <c r="OTI1" s="8" t="s">
        <v>72</v>
      </c>
      <c r="OTJ1" s="8" t="s">
        <v>67</v>
      </c>
      <c r="OTK1" s="8" t="s">
        <v>72</v>
      </c>
      <c r="OTL1" s="8" t="s">
        <v>67</v>
      </c>
      <c r="OTM1" s="8" t="s">
        <v>72</v>
      </c>
      <c r="OTN1" s="8" t="s">
        <v>67</v>
      </c>
      <c r="OTO1" s="8" t="s">
        <v>72</v>
      </c>
      <c r="OTP1" s="8" t="s">
        <v>67</v>
      </c>
      <c r="OTQ1" s="8" t="s">
        <v>72</v>
      </c>
      <c r="OTR1" s="8" t="s">
        <v>67</v>
      </c>
      <c r="OTS1" s="8" t="s">
        <v>72</v>
      </c>
      <c r="OTT1" s="8" t="s">
        <v>67</v>
      </c>
      <c r="OTU1" s="8" t="s">
        <v>72</v>
      </c>
      <c r="OTV1" s="8" t="s">
        <v>67</v>
      </c>
      <c r="OTW1" s="8" t="s">
        <v>72</v>
      </c>
      <c r="OTX1" s="8" t="s">
        <v>67</v>
      </c>
      <c r="OTY1" s="8" t="s">
        <v>72</v>
      </c>
      <c r="OTZ1" s="8" t="s">
        <v>67</v>
      </c>
      <c r="OUA1" s="8" t="s">
        <v>72</v>
      </c>
      <c r="OUB1" s="8" t="s">
        <v>67</v>
      </c>
      <c r="OUC1" s="8" t="s">
        <v>72</v>
      </c>
      <c r="OUD1" s="8" t="s">
        <v>67</v>
      </c>
      <c r="OUE1" s="8" t="s">
        <v>72</v>
      </c>
      <c r="OUF1" s="8" t="s">
        <v>67</v>
      </c>
      <c r="OUG1" s="8" t="s">
        <v>72</v>
      </c>
      <c r="OUH1" s="8" t="s">
        <v>67</v>
      </c>
      <c r="OUI1" s="8" t="s">
        <v>72</v>
      </c>
      <c r="OUJ1" s="8" t="s">
        <v>67</v>
      </c>
      <c r="OUK1" s="8" t="s">
        <v>72</v>
      </c>
      <c r="OUL1" s="8" t="s">
        <v>67</v>
      </c>
      <c r="OUM1" s="8" t="s">
        <v>72</v>
      </c>
      <c r="OUN1" s="8" t="s">
        <v>67</v>
      </c>
      <c r="OUO1" s="8" t="s">
        <v>72</v>
      </c>
      <c r="OUP1" s="8" t="s">
        <v>67</v>
      </c>
      <c r="OUQ1" s="8" t="s">
        <v>72</v>
      </c>
      <c r="OUR1" s="8" t="s">
        <v>67</v>
      </c>
      <c r="OUS1" s="8" t="s">
        <v>72</v>
      </c>
      <c r="OUT1" s="8" t="s">
        <v>67</v>
      </c>
      <c r="OUU1" s="8" t="s">
        <v>72</v>
      </c>
      <c r="OUV1" s="8" t="s">
        <v>67</v>
      </c>
      <c r="OUW1" s="8" t="s">
        <v>72</v>
      </c>
      <c r="OUX1" s="8" t="s">
        <v>67</v>
      </c>
      <c r="OUY1" s="8" t="s">
        <v>72</v>
      </c>
      <c r="OUZ1" s="8" t="s">
        <v>67</v>
      </c>
      <c r="OVA1" s="8" t="s">
        <v>72</v>
      </c>
      <c r="OVB1" s="8" t="s">
        <v>67</v>
      </c>
      <c r="OVC1" s="8" t="s">
        <v>72</v>
      </c>
      <c r="OVD1" s="8" t="s">
        <v>67</v>
      </c>
      <c r="OVE1" s="8" t="s">
        <v>72</v>
      </c>
      <c r="OVF1" s="8" t="s">
        <v>67</v>
      </c>
      <c r="OVG1" s="8" t="s">
        <v>72</v>
      </c>
      <c r="OVH1" s="8" t="s">
        <v>67</v>
      </c>
      <c r="OVI1" s="8" t="s">
        <v>72</v>
      </c>
      <c r="OVJ1" s="8" t="s">
        <v>67</v>
      </c>
      <c r="OVK1" s="8" t="s">
        <v>72</v>
      </c>
      <c r="OVL1" s="8" t="s">
        <v>67</v>
      </c>
      <c r="OVM1" s="8" t="s">
        <v>72</v>
      </c>
      <c r="OVN1" s="8" t="s">
        <v>67</v>
      </c>
      <c r="OVO1" s="8" t="s">
        <v>72</v>
      </c>
      <c r="OVP1" s="8" t="s">
        <v>67</v>
      </c>
      <c r="OVQ1" s="8" t="s">
        <v>72</v>
      </c>
      <c r="OVR1" s="8" t="s">
        <v>67</v>
      </c>
      <c r="OVS1" s="8" t="s">
        <v>72</v>
      </c>
      <c r="OVT1" s="8" t="s">
        <v>67</v>
      </c>
      <c r="OVU1" s="8" t="s">
        <v>72</v>
      </c>
      <c r="OVV1" s="8" t="s">
        <v>67</v>
      </c>
      <c r="OVW1" s="8" t="s">
        <v>72</v>
      </c>
      <c r="OVX1" s="8" t="s">
        <v>67</v>
      </c>
      <c r="OVY1" s="8" t="s">
        <v>72</v>
      </c>
      <c r="OVZ1" s="8" t="s">
        <v>67</v>
      </c>
      <c r="OWA1" s="8" t="s">
        <v>72</v>
      </c>
      <c r="OWB1" s="8" t="s">
        <v>67</v>
      </c>
      <c r="OWC1" s="8" t="s">
        <v>72</v>
      </c>
      <c r="OWD1" s="8" t="s">
        <v>67</v>
      </c>
      <c r="OWE1" s="8" t="s">
        <v>72</v>
      </c>
      <c r="OWF1" s="8" t="s">
        <v>67</v>
      </c>
      <c r="OWG1" s="8" t="s">
        <v>72</v>
      </c>
      <c r="OWH1" s="8" t="s">
        <v>67</v>
      </c>
      <c r="OWI1" s="8" t="s">
        <v>72</v>
      </c>
      <c r="OWJ1" s="8" t="s">
        <v>67</v>
      </c>
      <c r="OWK1" s="8" t="s">
        <v>72</v>
      </c>
      <c r="OWL1" s="8" t="s">
        <v>67</v>
      </c>
      <c r="OWM1" s="8" t="s">
        <v>72</v>
      </c>
      <c r="OWN1" s="8" t="s">
        <v>67</v>
      </c>
      <c r="OWO1" s="8" t="s">
        <v>72</v>
      </c>
      <c r="OWP1" s="8" t="s">
        <v>67</v>
      </c>
      <c r="OWQ1" s="8" t="s">
        <v>72</v>
      </c>
      <c r="OWR1" s="8" t="s">
        <v>67</v>
      </c>
      <c r="OWS1" s="8" t="s">
        <v>72</v>
      </c>
      <c r="OWT1" s="8" t="s">
        <v>67</v>
      </c>
      <c r="OWU1" s="8" t="s">
        <v>72</v>
      </c>
      <c r="OWV1" s="8" t="s">
        <v>67</v>
      </c>
      <c r="OWW1" s="8" t="s">
        <v>72</v>
      </c>
      <c r="OWX1" s="8" t="s">
        <v>67</v>
      </c>
      <c r="OWY1" s="8" t="s">
        <v>72</v>
      </c>
      <c r="OWZ1" s="8" t="s">
        <v>67</v>
      </c>
      <c r="OXA1" s="8" t="s">
        <v>72</v>
      </c>
      <c r="OXB1" s="8" t="s">
        <v>67</v>
      </c>
      <c r="OXC1" s="8" t="s">
        <v>72</v>
      </c>
      <c r="OXD1" s="8" t="s">
        <v>67</v>
      </c>
      <c r="OXE1" s="8" t="s">
        <v>72</v>
      </c>
      <c r="OXF1" s="8" t="s">
        <v>67</v>
      </c>
      <c r="OXG1" s="8" t="s">
        <v>72</v>
      </c>
      <c r="OXH1" s="8" t="s">
        <v>67</v>
      </c>
      <c r="OXI1" s="8" t="s">
        <v>72</v>
      </c>
      <c r="OXJ1" s="8" t="s">
        <v>67</v>
      </c>
      <c r="OXK1" s="8" t="s">
        <v>72</v>
      </c>
      <c r="OXL1" s="8" t="s">
        <v>67</v>
      </c>
      <c r="OXM1" s="8" t="s">
        <v>72</v>
      </c>
      <c r="OXN1" s="8" t="s">
        <v>67</v>
      </c>
      <c r="OXO1" s="8" t="s">
        <v>72</v>
      </c>
      <c r="OXP1" s="8" t="s">
        <v>67</v>
      </c>
      <c r="OXQ1" s="8" t="s">
        <v>72</v>
      </c>
      <c r="OXR1" s="8" t="s">
        <v>67</v>
      </c>
      <c r="OXS1" s="8" t="s">
        <v>72</v>
      </c>
      <c r="OXT1" s="8" t="s">
        <v>67</v>
      </c>
      <c r="OXU1" s="8" t="s">
        <v>72</v>
      </c>
      <c r="OXV1" s="8" t="s">
        <v>67</v>
      </c>
      <c r="OXW1" s="8" t="s">
        <v>72</v>
      </c>
      <c r="OXX1" s="8" t="s">
        <v>67</v>
      </c>
      <c r="OXY1" s="8" t="s">
        <v>72</v>
      </c>
      <c r="OXZ1" s="8" t="s">
        <v>67</v>
      </c>
      <c r="OYA1" s="8" t="s">
        <v>72</v>
      </c>
      <c r="OYB1" s="8" t="s">
        <v>67</v>
      </c>
      <c r="OYC1" s="8" t="s">
        <v>72</v>
      </c>
      <c r="OYD1" s="8" t="s">
        <v>67</v>
      </c>
      <c r="OYE1" s="8" t="s">
        <v>72</v>
      </c>
      <c r="OYF1" s="8" t="s">
        <v>67</v>
      </c>
      <c r="OYG1" s="8" t="s">
        <v>72</v>
      </c>
      <c r="OYH1" s="8" t="s">
        <v>67</v>
      </c>
      <c r="OYI1" s="8" t="s">
        <v>72</v>
      </c>
      <c r="OYJ1" s="8" t="s">
        <v>67</v>
      </c>
      <c r="OYK1" s="8" t="s">
        <v>72</v>
      </c>
      <c r="OYL1" s="8" t="s">
        <v>67</v>
      </c>
      <c r="OYM1" s="8" t="s">
        <v>72</v>
      </c>
      <c r="OYN1" s="8" t="s">
        <v>67</v>
      </c>
      <c r="OYO1" s="8" t="s">
        <v>72</v>
      </c>
      <c r="OYP1" s="8" t="s">
        <v>67</v>
      </c>
      <c r="OYQ1" s="8" t="s">
        <v>72</v>
      </c>
      <c r="OYR1" s="8" t="s">
        <v>67</v>
      </c>
      <c r="OYS1" s="8" t="s">
        <v>72</v>
      </c>
      <c r="OYT1" s="8" t="s">
        <v>67</v>
      </c>
      <c r="OYU1" s="8" t="s">
        <v>72</v>
      </c>
      <c r="OYV1" s="8" t="s">
        <v>67</v>
      </c>
      <c r="OYW1" s="8" t="s">
        <v>72</v>
      </c>
      <c r="OYX1" s="8" t="s">
        <v>67</v>
      </c>
      <c r="OYY1" s="8" t="s">
        <v>72</v>
      </c>
      <c r="OYZ1" s="8" t="s">
        <v>67</v>
      </c>
      <c r="OZA1" s="8" t="s">
        <v>72</v>
      </c>
      <c r="OZB1" s="8" t="s">
        <v>67</v>
      </c>
      <c r="OZC1" s="8" t="s">
        <v>72</v>
      </c>
      <c r="OZD1" s="8" t="s">
        <v>67</v>
      </c>
      <c r="OZE1" s="8" t="s">
        <v>72</v>
      </c>
      <c r="OZF1" s="8" t="s">
        <v>67</v>
      </c>
      <c r="OZG1" s="8" t="s">
        <v>72</v>
      </c>
      <c r="OZH1" s="8" t="s">
        <v>67</v>
      </c>
      <c r="OZI1" s="8" t="s">
        <v>72</v>
      </c>
      <c r="OZJ1" s="8" t="s">
        <v>67</v>
      </c>
      <c r="OZK1" s="8" t="s">
        <v>72</v>
      </c>
      <c r="OZL1" s="8" t="s">
        <v>67</v>
      </c>
      <c r="OZM1" s="8" t="s">
        <v>72</v>
      </c>
      <c r="OZN1" s="8" t="s">
        <v>67</v>
      </c>
      <c r="OZO1" s="8" t="s">
        <v>72</v>
      </c>
      <c r="OZP1" s="8" t="s">
        <v>67</v>
      </c>
      <c r="OZQ1" s="8" t="s">
        <v>72</v>
      </c>
      <c r="OZR1" s="8" t="s">
        <v>67</v>
      </c>
      <c r="OZS1" s="8" t="s">
        <v>72</v>
      </c>
      <c r="OZT1" s="8" t="s">
        <v>67</v>
      </c>
      <c r="OZU1" s="8" t="s">
        <v>72</v>
      </c>
      <c r="OZV1" s="8" t="s">
        <v>67</v>
      </c>
      <c r="OZW1" s="8" t="s">
        <v>72</v>
      </c>
      <c r="OZX1" s="8" t="s">
        <v>67</v>
      </c>
      <c r="OZY1" s="8" t="s">
        <v>72</v>
      </c>
      <c r="OZZ1" s="8" t="s">
        <v>67</v>
      </c>
      <c r="PAA1" s="8" t="s">
        <v>72</v>
      </c>
      <c r="PAB1" s="8" t="s">
        <v>67</v>
      </c>
      <c r="PAC1" s="8" t="s">
        <v>72</v>
      </c>
      <c r="PAD1" s="8" t="s">
        <v>67</v>
      </c>
      <c r="PAE1" s="8" t="s">
        <v>72</v>
      </c>
      <c r="PAF1" s="8" t="s">
        <v>67</v>
      </c>
      <c r="PAG1" s="8" t="s">
        <v>72</v>
      </c>
      <c r="PAH1" s="8" t="s">
        <v>67</v>
      </c>
      <c r="PAI1" s="8" t="s">
        <v>72</v>
      </c>
      <c r="PAJ1" s="8" t="s">
        <v>67</v>
      </c>
      <c r="PAK1" s="8" t="s">
        <v>72</v>
      </c>
      <c r="PAL1" s="8" t="s">
        <v>67</v>
      </c>
      <c r="PAM1" s="8" t="s">
        <v>72</v>
      </c>
      <c r="PAN1" s="8" t="s">
        <v>67</v>
      </c>
      <c r="PAO1" s="8" t="s">
        <v>72</v>
      </c>
      <c r="PAP1" s="8" t="s">
        <v>67</v>
      </c>
      <c r="PAQ1" s="8" t="s">
        <v>72</v>
      </c>
      <c r="PAR1" s="8" t="s">
        <v>67</v>
      </c>
      <c r="PAS1" s="8" t="s">
        <v>72</v>
      </c>
      <c r="PAT1" s="8" t="s">
        <v>67</v>
      </c>
      <c r="PAU1" s="8" t="s">
        <v>72</v>
      </c>
      <c r="PAV1" s="8" t="s">
        <v>67</v>
      </c>
      <c r="PAW1" s="8" t="s">
        <v>72</v>
      </c>
      <c r="PAX1" s="8" t="s">
        <v>67</v>
      </c>
      <c r="PAY1" s="8" t="s">
        <v>72</v>
      </c>
      <c r="PAZ1" s="8" t="s">
        <v>67</v>
      </c>
      <c r="PBA1" s="8" t="s">
        <v>72</v>
      </c>
      <c r="PBB1" s="8" t="s">
        <v>67</v>
      </c>
      <c r="PBC1" s="8" t="s">
        <v>72</v>
      </c>
      <c r="PBD1" s="8" t="s">
        <v>67</v>
      </c>
      <c r="PBE1" s="8" t="s">
        <v>72</v>
      </c>
      <c r="PBF1" s="8" t="s">
        <v>67</v>
      </c>
      <c r="PBG1" s="8" t="s">
        <v>72</v>
      </c>
      <c r="PBH1" s="8" t="s">
        <v>67</v>
      </c>
      <c r="PBI1" s="8" t="s">
        <v>72</v>
      </c>
      <c r="PBJ1" s="8" t="s">
        <v>67</v>
      </c>
      <c r="PBK1" s="8" t="s">
        <v>72</v>
      </c>
      <c r="PBL1" s="8" t="s">
        <v>67</v>
      </c>
      <c r="PBM1" s="8" t="s">
        <v>72</v>
      </c>
      <c r="PBN1" s="8" t="s">
        <v>67</v>
      </c>
      <c r="PBO1" s="8" t="s">
        <v>72</v>
      </c>
      <c r="PBP1" s="8" t="s">
        <v>67</v>
      </c>
      <c r="PBQ1" s="8" t="s">
        <v>72</v>
      </c>
      <c r="PBR1" s="8" t="s">
        <v>67</v>
      </c>
      <c r="PBS1" s="8" t="s">
        <v>72</v>
      </c>
      <c r="PBT1" s="8" t="s">
        <v>67</v>
      </c>
      <c r="PBU1" s="8" t="s">
        <v>72</v>
      </c>
      <c r="PBV1" s="8" t="s">
        <v>67</v>
      </c>
      <c r="PBW1" s="8" t="s">
        <v>72</v>
      </c>
      <c r="PBX1" s="8" t="s">
        <v>67</v>
      </c>
      <c r="PBY1" s="8" t="s">
        <v>72</v>
      </c>
      <c r="PBZ1" s="8" t="s">
        <v>67</v>
      </c>
      <c r="PCA1" s="8" t="s">
        <v>72</v>
      </c>
      <c r="PCB1" s="8" t="s">
        <v>67</v>
      </c>
      <c r="PCC1" s="8" t="s">
        <v>72</v>
      </c>
      <c r="PCD1" s="8" t="s">
        <v>67</v>
      </c>
      <c r="PCE1" s="8" t="s">
        <v>72</v>
      </c>
      <c r="PCF1" s="8" t="s">
        <v>67</v>
      </c>
      <c r="PCG1" s="8" t="s">
        <v>72</v>
      </c>
      <c r="PCH1" s="8" t="s">
        <v>67</v>
      </c>
      <c r="PCI1" s="8" t="s">
        <v>72</v>
      </c>
      <c r="PCJ1" s="8" t="s">
        <v>67</v>
      </c>
      <c r="PCK1" s="8" t="s">
        <v>72</v>
      </c>
      <c r="PCL1" s="8" t="s">
        <v>67</v>
      </c>
      <c r="PCM1" s="8" t="s">
        <v>72</v>
      </c>
      <c r="PCN1" s="8" t="s">
        <v>67</v>
      </c>
      <c r="PCO1" s="8" t="s">
        <v>72</v>
      </c>
      <c r="PCP1" s="8" t="s">
        <v>67</v>
      </c>
      <c r="PCQ1" s="8" t="s">
        <v>72</v>
      </c>
      <c r="PCR1" s="8" t="s">
        <v>67</v>
      </c>
      <c r="PCS1" s="8" t="s">
        <v>72</v>
      </c>
      <c r="PCT1" s="8" t="s">
        <v>67</v>
      </c>
      <c r="PCU1" s="8" t="s">
        <v>72</v>
      </c>
      <c r="PCV1" s="8" t="s">
        <v>67</v>
      </c>
      <c r="PCW1" s="8" t="s">
        <v>72</v>
      </c>
      <c r="PCX1" s="8" t="s">
        <v>67</v>
      </c>
      <c r="PCY1" s="8" t="s">
        <v>72</v>
      </c>
      <c r="PCZ1" s="8" t="s">
        <v>67</v>
      </c>
      <c r="PDA1" s="8" t="s">
        <v>72</v>
      </c>
      <c r="PDB1" s="8" t="s">
        <v>67</v>
      </c>
      <c r="PDC1" s="8" t="s">
        <v>72</v>
      </c>
      <c r="PDD1" s="8" t="s">
        <v>67</v>
      </c>
      <c r="PDE1" s="8" t="s">
        <v>72</v>
      </c>
      <c r="PDF1" s="8" t="s">
        <v>67</v>
      </c>
      <c r="PDG1" s="8" t="s">
        <v>72</v>
      </c>
      <c r="PDH1" s="8" t="s">
        <v>67</v>
      </c>
      <c r="PDI1" s="8" t="s">
        <v>72</v>
      </c>
      <c r="PDJ1" s="8" t="s">
        <v>67</v>
      </c>
      <c r="PDK1" s="8" t="s">
        <v>72</v>
      </c>
      <c r="PDL1" s="8" t="s">
        <v>67</v>
      </c>
      <c r="PDM1" s="8" t="s">
        <v>72</v>
      </c>
      <c r="PDN1" s="8" t="s">
        <v>67</v>
      </c>
      <c r="PDO1" s="8" t="s">
        <v>72</v>
      </c>
      <c r="PDP1" s="8" t="s">
        <v>67</v>
      </c>
      <c r="PDQ1" s="8" t="s">
        <v>72</v>
      </c>
      <c r="PDR1" s="8" t="s">
        <v>67</v>
      </c>
      <c r="PDS1" s="8" t="s">
        <v>72</v>
      </c>
      <c r="PDT1" s="8" t="s">
        <v>67</v>
      </c>
      <c r="PDU1" s="8" t="s">
        <v>72</v>
      </c>
      <c r="PDV1" s="8" t="s">
        <v>67</v>
      </c>
      <c r="PDW1" s="8" t="s">
        <v>72</v>
      </c>
      <c r="PDX1" s="8" t="s">
        <v>67</v>
      </c>
      <c r="PDY1" s="8" t="s">
        <v>72</v>
      </c>
      <c r="PDZ1" s="8" t="s">
        <v>67</v>
      </c>
      <c r="PEA1" s="8" t="s">
        <v>72</v>
      </c>
      <c r="PEB1" s="8" t="s">
        <v>67</v>
      </c>
      <c r="PEC1" s="8" t="s">
        <v>72</v>
      </c>
      <c r="PED1" s="8" t="s">
        <v>67</v>
      </c>
      <c r="PEE1" s="8" t="s">
        <v>72</v>
      </c>
      <c r="PEF1" s="8" t="s">
        <v>67</v>
      </c>
      <c r="PEG1" s="8" t="s">
        <v>72</v>
      </c>
      <c r="PEH1" s="8" t="s">
        <v>67</v>
      </c>
      <c r="PEI1" s="8" t="s">
        <v>72</v>
      </c>
      <c r="PEJ1" s="8" t="s">
        <v>67</v>
      </c>
      <c r="PEK1" s="8" t="s">
        <v>72</v>
      </c>
      <c r="PEL1" s="8" t="s">
        <v>67</v>
      </c>
      <c r="PEM1" s="8" t="s">
        <v>72</v>
      </c>
      <c r="PEN1" s="8" t="s">
        <v>67</v>
      </c>
      <c r="PEO1" s="8" t="s">
        <v>72</v>
      </c>
      <c r="PEP1" s="8" t="s">
        <v>67</v>
      </c>
      <c r="PEQ1" s="8" t="s">
        <v>72</v>
      </c>
      <c r="PER1" s="8" t="s">
        <v>67</v>
      </c>
      <c r="PES1" s="8" t="s">
        <v>72</v>
      </c>
      <c r="PET1" s="8" t="s">
        <v>67</v>
      </c>
      <c r="PEU1" s="8" t="s">
        <v>72</v>
      </c>
      <c r="PEV1" s="8" t="s">
        <v>67</v>
      </c>
      <c r="PEW1" s="8" t="s">
        <v>72</v>
      </c>
      <c r="PEX1" s="8" t="s">
        <v>67</v>
      </c>
      <c r="PEY1" s="8" t="s">
        <v>72</v>
      </c>
      <c r="PEZ1" s="8" t="s">
        <v>67</v>
      </c>
      <c r="PFA1" s="8" t="s">
        <v>72</v>
      </c>
      <c r="PFB1" s="8" t="s">
        <v>67</v>
      </c>
      <c r="PFC1" s="8" t="s">
        <v>72</v>
      </c>
      <c r="PFD1" s="8" t="s">
        <v>67</v>
      </c>
      <c r="PFE1" s="8" t="s">
        <v>72</v>
      </c>
      <c r="PFF1" s="8" t="s">
        <v>67</v>
      </c>
      <c r="PFG1" s="8" t="s">
        <v>72</v>
      </c>
      <c r="PFH1" s="8" t="s">
        <v>67</v>
      </c>
      <c r="PFI1" s="8" t="s">
        <v>72</v>
      </c>
      <c r="PFJ1" s="8" t="s">
        <v>67</v>
      </c>
      <c r="PFK1" s="8" t="s">
        <v>72</v>
      </c>
      <c r="PFL1" s="8" t="s">
        <v>67</v>
      </c>
      <c r="PFM1" s="8" t="s">
        <v>72</v>
      </c>
      <c r="PFN1" s="8" t="s">
        <v>67</v>
      </c>
      <c r="PFO1" s="8" t="s">
        <v>72</v>
      </c>
      <c r="PFP1" s="8" t="s">
        <v>67</v>
      </c>
      <c r="PFQ1" s="8" t="s">
        <v>72</v>
      </c>
      <c r="PFR1" s="8" t="s">
        <v>67</v>
      </c>
      <c r="PFS1" s="8" t="s">
        <v>72</v>
      </c>
      <c r="PFT1" s="8" t="s">
        <v>67</v>
      </c>
      <c r="PFU1" s="8" t="s">
        <v>72</v>
      </c>
      <c r="PFV1" s="8" t="s">
        <v>67</v>
      </c>
      <c r="PFW1" s="8" t="s">
        <v>72</v>
      </c>
      <c r="PFX1" s="8" t="s">
        <v>67</v>
      </c>
      <c r="PFY1" s="8" t="s">
        <v>72</v>
      </c>
      <c r="PFZ1" s="8" t="s">
        <v>67</v>
      </c>
      <c r="PGA1" s="8" t="s">
        <v>72</v>
      </c>
      <c r="PGB1" s="8" t="s">
        <v>67</v>
      </c>
      <c r="PGC1" s="8" t="s">
        <v>72</v>
      </c>
      <c r="PGD1" s="8" t="s">
        <v>67</v>
      </c>
      <c r="PGE1" s="8" t="s">
        <v>72</v>
      </c>
      <c r="PGF1" s="8" t="s">
        <v>67</v>
      </c>
      <c r="PGG1" s="8" t="s">
        <v>72</v>
      </c>
      <c r="PGH1" s="8" t="s">
        <v>67</v>
      </c>
      <c r="PGI1" s="8" t="s">
        <v>72</v>
      </c>
      <c r="PGJ1" s="8" t="s">
        <v>67</v>
      </c>
      <c r="PGK1" s="8" t="s">
        <v>72</v>
      </c>
      <c r="PGL1" s="8" t="s">
        <v>67</v>
      </c>
      <c r="PGM1" s="8" t="s">
        <v>72</v>
      </c>
      <c r="PGN1" s="8" t="s">
        <v>67</v>
      </c>
      <c r="PGO1" s="8" t="s">
        <v>72</v>
      </c>
      <c r="PGP1" s="8" t="s">
        <v>67</v>
      </c>
      <c r="PGQ1" s="8" t="s">
        <v>72</v>
      </c>
      <c r="PGR1" s="8" t="s">
        <v>67</v>
      </c>
      <c r="PGS1" s="8" t="s">
        <v>72</v>
      </c>
      <c r="PGT1" s="8" t="s">
        <v>67</v>
      </c>
      <c r="PGU1" s="8" t="s">
        <v>72</v>
      </c>
      <c r="PGV1" s="8" t="s">
        <v>67</v>
      </c>
      <c r="PGW1" s="8" t="s">
        <v>72</v>
      </c>
      <c r="PGX1" s="8" t="s">
        <v>67</v>
      </c>
      <c r="PGY1" s="8" t="s">
        <v>72</v>
      </c>
      <c r="PGZ1" s="8" t="s">
        <v>67</v>
      </c>
      <c r="PHA1" s="8" t="s">
        <v>72</v>
      </c>
      <c r="PHB1" s="8" t="s">
        <v>67</v>
      </c>
      <c r="PHC1" s="8" t="s">
        <v>72</v>
      </c>
      <c r="PHD1" s="8" t="s">
        <v>67</v>
      </c>
      <c r="PHE1" s="8" t="s">
        <v>72</v>
      </c>
      <c r="PHF1" s="8" t="s">
        <v>67</v>
      </c>
      <c r="PHG1" s="8" t="s">
        <v>72</v>
      </c>
      <c r="PHH1" s="8" t="s">
        <v>67</v>
      </c>
      <c r="PHI1" s="8" t="s">
        <v>72</v>
      </c>
      <c r="PHJ1" s="8" t="s">
        <v>67</v>
      </c>
      <c r="PHK1" s="8" t="s">
        <v>72</v>
      </c>
      <c r="PHL1" s="8" t="s">
        <v>67</v>
      </c>
      <c r="PHM1" s="8" t="s">
        <v>72</v>
      </c>
      <c r="PHN1" s="8" t="s">
        <v>67</v>
      </c>
      <c r="PHO1" s="8" t="s">
        <v>72</v>
      </c>
      <c r="PHP1" s="8" t="s">
        <v>67</v>
      </c>
      <c r="PHQ1" s="8" t="s">
        <v>72</v>
      </c>
      <c r="PHR1" s="8" t="s">
        <v>67</v>
      </c>
      <c r="PHS1" s="8" t="s">
        <v>72</v>
      </c>
      <c r="PHT1" s="8" t="s">
        <v>67</v>
      </c>
      <c r="PHU1" s="8" t="s">
        <v>72</v>
      </c>
      <c r="PHV1" s="8" t="s">
        <v>67</v>
      </c>
      <c r="PHW1" s="8" t="s">
        <v>72</v>
      </c>
      <c r="PHX1" s="8" t="s">
        <v>67</v>
      </c>
      <c r="PHY1" s="8" t="s">
        <v>72</v>
      </c>
      <c r="PHZ1" s="8" t="s">
        <v>67</v>
      </c>
      <c r="PIA1" s="8" t="s">
        <v>72</v>
      </c>
      <c r="PIB1" s="8" t="s">
        <v>67</v>
      </c>
      <c r="PIC1" s="8" t="s">
        <v>72</v>
      </c>
      <c r="PID1" s="8" t="s">
        <v>67</v>
      </c>
      <c r="PIE1" s="8" t="s">
        <v>72</v>
      </c>
      <c r="PIF1" s="8" t="s">
        <v>67</v>
      </c>
      <c r="PIG1" s="8" t="s">
        <v>72</v>
      </c>
      <c r="PIH1" s="8" t="s">
        <v>67</v>
      </c>
      <c r="PII1" s="8" t="s">
        <v>72</v>
      </c>
      <c r="PIJ1" s="8" t="s">
        <v>67</v>
      </c>
      <c r="PIK1" s="8" t="s">
        <v>72</v>
      </c>
      <c r="PIL1" s="8" t="s">
        <v>67</v>
      </c>
      <c r="PIM1" s="8" t="s">
        <v>72</v>
      </c>
      <c r="PIN1" s="8" t="s">
        <v>67</v>
      </c>
      <c r="PIO1" s="8" t="s">
        <v>72</v>
      </c>
      <c r="PIP1" s="8" t="s">
        <v>67</v>
      </c>
      <c r="PIQ1" s="8" t="s">
        <v>72</v>
      </c>
      <c r="PIR1" s="8" t="s">
        <v>67</v>
      </c>
      <c r="PIS1" s="8" t="s">
        <v>72</v>
      </c>
      <c r="PIT1" s="8" t="s">
        <v>67</v>
      </c>
      <c r="PIU1" s="8" t="s">
        <v>72</v>
      </c>
      <c r="PIV1" s="8" t="s">
        <v>67</v>
      </c>
      <c r="PIW1" s="8" t="s">
        <v>72</v>
      </c>
      <c r="PIX1" s="8" t="s">
        <v>67</v>
      </c>
      <c r="PIY1" s="8" t="s">
        <v>72</v>
      </c>
      <c r="PIZ1" s="8" t="s">
        <v>67</v>
      </c>
      <c r="PJA1" s="8" t="s">
        <v>72</v>
      </c>
      <c r="PJB1" s="8" t="s">
        <v>67</v>
      </c>
      <c r="PJC1" s="8" t="s">
        <v>72</v>
      </c>
      <c r="PJD1" s="8" t="s">
        <v>67</v>
      </c>
      <c r="PJE1" s="8" t="s">
        <v>72</v>
      </c>
      <c r="PJF1" s="8" t="s">
        <v>67</v>
      </c>
      <c r="PJG1" s="8" t="s">
        <v>72</v>
      </c>
      <c r="PJH1" s="8" t="s">
        <v>67</v>
      </c>
      <c r="PJI1" s="8" t="s">
        <v>72</v>
      </c>
      <c r="PJJ1" s="8" t="s">
        <v>67</v>
      </c>
      <c r="PJK1" s="8" t="s">
        <v>72</v>
      </c>
      <c r="PJL1" s="8" t="s">
        <v>67</v>
      </c>
      <c r="PJM1" s="8" t="s">
        <v>72</v>
      </c>
      <c r="PJN1" s="8" t="s">
        <v>67</v>
      </c>
      <c r="PJO1" s="8" t="s">
        <v>72</v>
      </c>
      <c r="PJP1" s="8" t="s">
        <v>67</v>
      </c>
      <c r="PJQ1" s="8" t="s">
        <v>72</v>
      </c>
      <c r="PJR1" s="8" t="s">
        <v>67</v>
      </c>
      <c r="PJS1" s="8" t="s">
        <v>72</v>
      </c>
      <c r="PJT1" s="8" t="s">
        <v>67</v>
      </c>
      <c r="PJU1" s="8" t="s">
        <v>72</v>
      </c>
      <c r="PJV1" s="8" t="s">
        <v>67</v>
      </c>
      <c r="PJW1" s="8" t="s">
        <v>72</v>
      </c>
      <c r="PJX1" s="8" t="s">
        <v>67</v>
      </c>
      <c r="PJY1" s="8" t="s">
        <v>72</v>
      </c>
      <c r="PJZ1" s="8" t="s">
        <v>67</v>
      </c>
      <c r="PKA1" s="8" t="s">
        <v>72</v>
      </c>
      <c r="PKB1" s="8" t="s">
        <v>67</v>
      </c>
      <c r="PKC1" s="8" t="s">
        <v>72</v>
      </c>
      <c r="PKD1" s="8" t="s">
        <v>67</v>
      </c>
      <c r="PKE1" s="8" t="s">
        <v>72</v>
      </c>
      <c r="PKF1" s="8" t="s">
        <v>67</v>
      </c>
      <c r="PKG1" s="8" t="s">
        <v>72</v>
      </c>
      <c r="PKH1" s="8" t="s">
        <v>67</v>
      </c>
      <c r="PKI1" s="8" t="s">
        <v>72</v>
      </c>
      <c r="PKJ1" s="8" t="s">
        <v>67</v>
      </c>
      <c r="PKK1" s="8" t="s">
        <v>72</v>
      </c>
      <c r="PKL1" s="8" t="s">
        <v>67</v>
      </c>
      <c r="PKM1" s="8" t="s">
        <v>72</v>
      </c>
      <c r="PKN1" s="8" t="s">
        <v>67</v>
      </c>
      <c r="PKO1" s="8" t="s">
        <v>72</v>
      </c>
      <c r="PKP1" s="8" t="s">
        <v>67</v>
      </c>
      <c r="PKQ1" s="8" t="s">
        <v>72</v>
      </c>
      <c r="PKR1" s="8" t="s">
        <v>67</v>
      </c>
      <c r="PKS1" s="8" t="s">
        <v>72</v>
      </c>
      <c r="PKT1" s="8" t="s">
        <v>67</v>
      </c>
      <c r="PKU1" s="8" t="s">
        <v>72</v>
      </c>
      <c r="PKV1" s="8" t="s">
        <v>67</v>
      </c>
      <c r="PKW1" s="8" t="s">
        <v>72</v>
      </c>
      <c r="PKX1" s="8" t="s">
        <v>67</v>
      </c>
      <c r="PKY1" s="8" t="s">
        <v>72</v>
      </c>
      <c r="PKZ1" s="8" t="s">
        <v>67</v>
      </c>
      <c r="PLA1" s="8" t="s">
        <v>72</v>
      </c>
      <c r="PLB1" s="8" t="s">
        <v>67</v>
      </c>
      <c r="PLC1" s="8" t="s">
        <v>72</v>
      </c>
      <c r="PLD1" s="8" t="s">
        <v>67</v>
      </c>
      <c r="PLE1" s="8" t="s">
        <v>72</v>
      </c>
      <c r="PLF1" s="8" t="s">
        <v>67</v>
      </c>
      <c r="PLG1" s="8" t="s">
        <v>72</v>
      </c>
      <c r="PLH1" s="8" t="s">
        <v>67</v>
      </c>
      <c r="PLI1" s="8" t="s">
        <v>72</v>
      </c>
      <c r="PLJ1" s="8" t="s">
        <v>67</v>
      </c>
      <c r="PLK1" s="8" t="s">
        <v>72</v>
      </c>
      <c r="PLL1" s="8" t="s">
        <v>67</v>
      </c>
      <c r="PLM1" s="8" t="s">
        <v>72</v>
      </c>
      <c r="PLN1" s="8" t="s">
        <v>67</v>
      </c>
      <c r="PLO1" s="8" t="s">
        <v>72</v>
      </c>
      <c r="PLP1" s="8" t="s">
        <v>67</v>
      </c>
      <c r="PLQ1" s="8" t="s">
        <v>72</v>
      </c>
      <c r="PLR1" s="8" t="s">
        <v>67</v>
      </c>
      <c r="PLS1" s="8" t="s">
        <v>72</v>
      </c>
      <c r="PLT1" s="8" t="s">
        <v>67</v>
      </c>
      <c r="PLU1" s="8" t="s">
        <v>72</v>
      </c>
      <c r="PLV1" s="8" t="s">
        <v>67</v>
      </c>
      <c r="PLW1" s="8" t="s">
        <v>72</v>
      </c>
      <c r="PLX1" s="8" t="s">
        <v>67</v>
      </c>
      <c r="PLY1" s="8" t="s">
        <v>72</v>
      </c>
      <c r="PLZ1" s="8" t="s">
        <v>67</v>
      </c>
      <c r="PMA1" s="8" t="s">
        <v>72</v>
      </c>
      <c r="PMB1" s="8" t="s">
        <v>67</v>
      </c>
      <c r="PMC1" s="8" t="s">
        <v>72</v>
      </c>
      <c r="PMD1" s="8" t="s">
        <v>67</v>
      </c>
      <c r="PME1" s="8" t="s">
        <v>72</v>
      </c>
      <c r="PMF1" s="8" t="s">
        <v>67</v>
      </c>
      <c r="PMG1" s="8" t="s">
        <v>72</v>
      </c>
      <c r="PMH1" s="8" t="s">
        <v>67</v>
      </c>
      <c r="PMI1" s="8" t="s">
        <v>72</v>
      </c>
      <c r="PMJ1" s="8" t="s">
        <v>67</v>
      </c>
      <c r="PMK1" s="8" t="s">
        <v>72</v>
      </c>
      <c r="PML1" s="8" t="s">
        <v>67</v>
      </c>
      <c r="PMM1" s="8" t="s">
        <v>72</v>
      </c>
      <c r="PMN1" s="8" t="s">
        <v>67</v>
      </c>
      <c r="PMO1" s="8" t="s">
        <v>72</v>
      </c>
      <c r="PMP1" s="8" t="s">
        <v>67</v>
      </c>
      <c r="PMQ1" s="8" t="s">
        <v>72</v>
      </c>
      <c r="PMR1" s="8" t="s">
        <v>67</v>
      </c>
      <c r="PMS1" s="8" t="s">
        <v>72</v>
      </c>
      <c r="PMT1" s="8" t="s">
        <v>67</v>
      </c>
      <c r="PMU1" s="8" t="s">
        <v>72</v>
      </c>
      <c r="PMV1" s="8" t="s">
        <v>67</v>
      </c>
      <c r="PMW1" s="8" t="s">
        <v>72</v>
      </c>
      <c r="PMX1" s="8" t="s">
        <v>67</v>
      </c>
      <c r="PMY1" s="8" t="s">
        <v>72</v>
      </c>
      <c r="PMZ1" s="8" t="s">
        <v>67</v>
      </c>
      <c r="PNA1" s="8" t="s">
        <v>72</v>
      </c>
      <c r="PNB1" s="8" t="s">
        <v>67</v>
      </c>
      <c r="PNC1" s="8" t="s">
        <v>72</v>
      </c>
      <c r="PND1" s="8" t="s">
        <v>67</v>
      </c>
      <c r="PNE1" s="8" t="s">
        <v>72</v>
      </c>
      <c r="PNF1" s="8" t="s">
        <v>67</v>
      </c>
      <c r="PNG1" s="8" t="s">
        <v>72</v>
      </c>
      <c r="PNH1" s="8" t="s">
        <v>67</v>
      </c>
      <c r="PNI1" s="8" t="s">
        <v>72</v>
      </c>
      <c r="PNJ1" s="8" t="s">
        <v>67</v>
      </c>
      <c r="PNK1" s="8" t="s">
        <v>72</v>
      </c>
      <c r="PNL1" s="8" t="s">
        <v>67</v>
      </c>
      <c r="PNM1" s="8" t="s">
        <v>72</v>
      </c>
      <c r="PNN1" s="8" t="s">
        <v>67</v>
      </c>
      <c r="PNO1" s="8" t="s">
        <v>72</v>
      </c>
      <c r="PNP1" s="8" t="s">
        <v>67</v>
      </c>
      <c r="PNQ1" s="8" t="s">
        <v>72</v>
      </c>
      <c r="PNR1" s="8" t="s">
        <v>67</v>
      </c>
      <c r="PNS1" s="8" t="s">
        <v>72</v>
      </c>
      <c r="PNT1" s="8" t="s">
        <v>67</v>
      </c>
      <c r="PNU1" s="8" t="s">
        <v>72</v>
      </c>
      <c r="PNV1" s="8" t="s">
        <v>67</v>
      </c>
      <c r="PNW1" s="8" t="s">
        <v>72</v>
      </c>
      <c r="PNX1" s="8" t="s">
        <v>67</v>
      </c>
      <c r="PNY1" s="8" t="s">
        <v>72</v>
      </c>
      <c r="PNZ1" s="8" t="s">
        <v>67</v>
      </c>
      <c r="POA1" s="8" t="s">
        <v>72</v>
      </c>
      <c r="POB1" s="8" t="s">
        <v>67</v>
      </c>
      <c r="POC1" s="8" t="s">
        <v>72</v>
      </c>
      <c r="POD1" s="8" t="s">
        <v>67</v>
      </c>
      <c r="POE1" s="8" t="s">
        <v>72</v>
      </c>
      <c r="POF1" s="8" t="s">
        <v>67</v>
      </c>
      <c r="POG1" s="8" t="s">
        <v>72</v>
      </c>
      <c r="POH1" s="8" t="s">
        <v>67</v>
      </c>
      <c r="POI1" s="8" t="s">
        <v>72</v>
      </c>
      <c r="POJ1" s="8" t="s">
        <v>67</v>
      </c>
      <c r="POK1" s="8" t="s">
        <v>72</v>
      </c>
      <c r="POL1" s="8" t="s">
        <v>67</v>
      </c>
      <c r="POM1" s="8" t="s">
        <v>72</v>
      </c>
      <c r="PON1" s="8" t="s">
        <v>67</v>
      </c>
      <c r="POO1" s="8" t="s">
        <v>72</v>
      </c>
      <c r="POP1" s="8" t="s">
        <v>67</v>
      </c>
      <c r="POQ1" s="8" t="s">
        <v>72</v>
      </c>
      <c r="POR1" s="8" t="s">
        <v>67</v>
      </c>
      <c r="POS1" s="8" t="s">
        <v>72</v>
      </c>
      <c r="POT1" s="8" t="s">
        <v>67</v>
      </c>
      <c r="POU1" s="8" t="s">
        <v>72</v>
      </c>
      <c r="POV1" s="8" t="s">
        <v>67</v>
      </c>
      <c r="POW1" s="8" t="s">
        <v>72</v>
      </c>
      <c r="POX1" s="8" t="s">
        <v>67</v>
      </c>
      <c r="POY1" s="8" t="s">
        <v>72</v>
      </c>
      <c r="POZ1" s="8" t="s">
        <v>67</v>
      </c>
      <c r="PPA1" s="8" t="s">
        <v>72</v>
      </c>
      <c r="PPB1" s="8" t="s">
        <v>67</v>
      </c>
      <c r="PPC1" s="8" t="s">
        <v>72</v>
      </c>
      <c r="PPD1" s="8" t="s">
        <v>67</v>
      </c>
      <c r="PPE1" s="8" t="s">
        <v>72</v>
      </c>
      <c r="PPF1" s="8" t="s">
        <v>67</v>
      </c>
      <c r="PPG1" s="8" t="s">
        <v>72</v>
      </c>
      <c r="PPH1" s="8" t="s">
        <v>67</v>
      </c>
      <c r="PPI1" s="8" t="s">
        <v>72</v>
      </c>
      <c r="PPJ1" s="8" t="s">
        <v>67</v>
      </c>
      <c r="PPK1" s="8" t="s">
        <v>72</v>
      </c>
      <c r="PPL1" s="8" t="s">
        <v>67</v>
      </c>
      <c r="PPM1" s="8" t="s">
        <v>72</v>
      </c>
      <c r="PPN1" s="8" t="s">
        <v>67</v>
      </c>
      <c r="PPO1" s="8" t="s">
        <v>72</v>
      </c>
      <c r="PPP1" s="8" t="s">
        <v>67</v>
      </c>
      <c r="PPQ1" s="8" t="s">
        <v>72</v>
      </c>
      <c r="PPR1" s="8" t="s">
        <v>67</v>
      </c>
      <c r="PPS1" s="8" t="s">
        <v>72</v>
      </c>
      <c r="PPT1" s="8" t="s">
        <v>67</v>
      </c>
      <c r="PPU1" s="8" t="s">
        <v>72</v>
      </c>
      <c r="PPV1" s="8" t="s">
        <v>67</v>
      </c>
      <c r="PPW1" s="8" t="s">
        <v>72</v>
      </c>
      <c r="PPX1" s="8" t="s">
        <v>67</v>
      </c>
      <c r="PPY1" s="8" t="s">
        <v>72</v>
      </c>
      <c r="PPZ1" s="8" t="s">
        <v>67</v>
      </c>
      <c r="PQA1" s="8" t="s">
        <v>72</v>
      </c>
      <c r="PQB1" s="8" t="s">
        <v>67</v>
      </c>
      <c r="PQC1" s="8" t="s">
        <v>72</v>
      </c>
      <c r="PQD1" s="8" t="s">
        <v>67</v>
      </c>
      <c r="PQE1" s="8" t="s">
        <v>72</v>
      </c>
      <c r="PQF1" s="8" t="s">
        <v>67</v>
      </c>
      <c r="PQG1" s="8" t="s">
        <v>72</v>
      </c>
      <c r="PQH1" s="8" t="s">
        <v>67</v>
      </c>
      <c r="PQI1" s="8" t="s">
        <v>72</v>
      </c>
      <c r="PQJ1" s="8" t="s">
        <v>67</v>
      </c>
      <c r="PQK1" s="8" t="s">
        <v>72</v>
      </c>
      <c r="PQL1" s="8" t="s">
        <v>67</v>
      </c>
      <c r="PQM1" s="8" t="s">
        <v>72</v>
      </c>
      <c r="PQN1" s="8" t="s">
        <v>67</v>
      </c>
      <c r="PQO1" s="8" t="s">
        <v>72</v>
      </c>
      <c r="PQP1" s="8" t="s">
        <v>67</v>
      </c>
      <c r="PQQ1" s="8" t="s">
        <v>72</v>
      </c>
      <c r="PQR1" s="8" t="s">
        <v>67</v>
      </c>
      <c r="PQS1" s="8" t="s">
        <v>72</v>
      </c>
      <c r="PQT1" s="8" t="s">
        <v>67</v>
      </c>
      <c r="PQU1" s="8" t="s">
        <v>72</v>
      </c>
      <c r="PQV1" s="8" t="s">
        <v>67</v>
      </c>
      <c r="PQW1" s="8" t="s">
        <v>72</v>
      </c>
      <c r="PQX1" s="8" t="s">
        <v>67</v>
      </c>
      <c r="PQY1" s="8" t="s">
        <v>72</v>
      </c>
      <c r="PQZ1" s="8" t="s">
        <v>67</v>
      </c>
      <c r="PRA1" s="8" t="s">
        <v>72</v>
      </c>
      <c r="PRB1" s="8" t="s">
        <v>67</v>
      </c>
      <c r="PRC1" s="8" t="s">
        <v>72</v>
      </c>
      <c r="PRD1" s="8" t="s">
        <v>67</v>
      </c>
      <c r="PRE1" s="8" t="s">
        <v>72</v>
      </c>
      <c r="PRF1" s="8" t="s">
        <v>67</v>
      </c>
      <c r="PRG1" s="8" t="s">
        <v>72</v>
      </c>
      <c r="PRH1" s="8" t="s">
        <v>67</v>
      </c>
      <c r="PRI1" s="8" t="s">
        <v>72</v>
      </c>
      <c r="PRJ1" s="8" t="s">
        <v>67</v>
      </c>
      <c r="PRK1" s="8" t="s">
        <v>72</v>
      </c>
      <c r="PRL1" s="8" t="s">
        <v>67</v>
      </c>
      <c r="PRM1" s="8" t="s">
        <v>72</v>
      </c>
      <c r="PRN1" s="8" t="s">
        <v>67</v>
      </c>
      <c r="PRO1" s="8" t="s">
        <v>72</v>
      </c>
      <c r="PRP1" s="8" t="s">
        <v>67</v>
      </c>
      <c r="PRQ1" s="8" t="s">
        <v>72</v>
      </c>
      <c r="PRR1" s="8" t="s">
        <v>67</v>
      </c>
      <c r="PRS1" s="8" t="s">
        <v>72</v>
      </c>
      <c r="PRT1" s="8" t="s">
        <v>67</v>
      </c>
      <c r="PRU1" s="8" t="s">
        <v>72</v>
      </c>
      <c r="PRV1" s="8" t="s">
        <v>67</v>
      </c>
      <c r="PRW1" s="8" t="s">
        <v>72</v>
      </c>
      <c r="PRX1" s="8" t="s">
        <v>67</v>
      </c>
      <c r="PRY1" s="8" t="s">
        <v>72</v>
      </c>
      <c r="PRZ1" s="8" t="s">
        <v>67</v>
      </c>
      <c r="PSA1" s="8" t="s">
        <v>72</v>
      </c>
      <c r="PSB1" s="8" t="s">
        <v>67</v>
      </c>
      <c r="PSC1" s="8" t="s">
        <v>72</v>
      </c>
      <c r="PSD1" s="8" t="s">
        <v>67</v>
      </c>
      <c r="PSE1" s="8" t="s">
        <v>72</v>
      </c>
      <c r="PSF1" s="8" t="s">
        <v>67</v>
      </c>
      <c r="PSG1" s="8" t="s">
        <v>72</v>
      </c>
      <c r="PSH1" s="8" t="s">
        <v>67</v>
      </c>
      <c r="PSI1" s="8" t="s">
        <v>72</v>
      </c>
      <c r="PSJ1" s="8" t="s">
        <v>67</v>
      </c>
      <c r="PSK1" s="8" t="s">
        <v>72</v>
      </c>
      <c r="PSL1" s="8" t="s">
        <v>67</v>
      </c>
      <c r="PSM1" s="8" t="s">
        <v>72</v>
      </c>
      <c r="PSN1" s="8" t="s">
        <v>67</v>
      </c>
      <c r="PSO1" s="8" t="s">
        <v>72</v>
      </c>
      <c r="PSP1" s="8" t="s">
        <v>67</v>
      </c>
      <c r="PSQ1" s="8" t="s">
        <v>72</v>
      </c>
      <c r="PSR1" s="8" t="s">
        <v>67</v>
      </c>
      <c r="PSS1" s="8" t="s">
        <v>72</v>
      </c>
      <c r="PST1" s="8" t="s">
        <v>67</v>
      </c>
      <c r="PSU1" s="8" t="s">
        <v>72</v>
      </c>
      <c r="PSV1" s="8" t="s">
        <v>67</v>
      </c>
      <c r="PSW1" s="8" t="s">
        <v>72</v>
      </c>
      <c r="PSX1" s="8" t="s">
        <v>67</v>
      </c>
      <c r="PSY1" s="8" t="s">
        <v>72</v>
      </c>
      <c r="PSZ1" s="8" t="s">
        <v>67</v>
      </c>
      <c r="PTA1" s="8" t="s">
        <v>72</v>
      </c>
      <c r="PTB1" s="8" t="s">
        <v>67</v>
      </c>
      <c r="PTC1" s="8" t="s">
        <v>72</v>
      </c>
      <c r="PTD1" s="8" t="s">
        <v>67</v>
      </c>
      <c r="PTE1" s="8" t="s">
        <v>72</v>
      </c>
      <c r="PTF1" s="8" t="s">
        <v>67</v>
      </c>
      <c r="PTG1" s="8" t="s">
        <v>72</v>
      </c>
      <c r="PTH1" s="8" t="s">
        <v>67</v>
      </c>
      <c r="PTI1" s="8" t="s">
        <v>72</v>
      </c>
      <c r="PTJ1" s="8" t="s">
        <v>67</v>
      </c>
      <c r="PTK1" s="8" t="s">
        <v>72</v>
      </c>
      <c r="PTL1" s="8" t="s">
        <v>67</v>
      </c>
      <c r="PTM1" s="8" t="s">
        <v>72</v>
      </c>
      <c r="PTN1" s="8" t="s">
        <v>67</v>
      </c>
      <c r="PTO1" s="8" t="s">
        <v>72</v>
      </c>
      <c r="PTP1" s="8" t="s">
        <v>67</v>
      </c>
      <c r="PTQ1" s="8" t="s">
        <v>72</v>
      </c>
      <c r="PTR1" s="8" t="s">
        <v>67</v>
      </c>
      <c r="PTS1" s="8" t="s">
        <v>72</v>
      </c>
      <c r="PTT1" s="8" t="s">
        <v>67</v>
      </c>
      <c r="PTU1" s="8" t="s">
        <v>72</v>
      </c>
      <c r="PTV1" s="8" t="s">
        <v>67</v>
      </c>
      <c r="PTW1" s="8" t="s">
        <v>72</v>
      </c>
      <c r="PTX1" s="8" t="s">
        <v>67</v>
      </c>
      <c r="PTY1" s="8" t="s">
        <v>72</v>
      </c>
      <c r="PTZ1" s="8" t="s">
        <v>67</v>
      </c>
      <c r="PUA1" s="8" t="s">
        <v>72</v>
      </c>
      <c r="PUB1" s="8" t="s">
        <v>67</v>
      </c>
      <c r="PUC1" s="8" t="s">
        <v>72</v>
      </c>
      <c r="PUD1" s="8" t="s">
        <v>67</v>
      </c>
      <c r="PUE1" s="8" t="s">
        <v>72</v>
      </c>
      <c r="PUF1" s="8" t="s">
        <v>67</v>
      </c>
      <c r="PUG1" s="8" t="s">
        <v>72</v>
      </c>
      <c r="PUH1" s="8" t="s">
        <v>67</v>
      </c>
      <c r="PUI1" s="8" t="s">
        <v>72</v>
      </c>
      <c r="PUJ1" s="8" t="s">
        <v>67</v>
      </c>
      <c r="PUK1" s="8" t="s">
        <v>72</v>
      </c>
      <c r="PUL1" s="8" t="s">
        <v>67</v>
      </c>
      <c r="PUM1" s="8" t="s">
        <v>72</v>
      </c>
      <c r="PUN1" s="8" t="s">
        <v>67</v>
      </c>
      <c r="PUO1" s="8" t="s">
        <v>72</v>
      </c>
      <c r="PUP1" s="8" t="s">
        <v>67</v>
      </c>
      <c r="PUQ1" s="8" t="s">
        <v>72</v>
      </c>
      <c r="PUR1" s="8" t="s">
        <v>67</v>
      </c>
      <c r="PUS1" s="8" t="s">
        <v>72</v>
      </c>
      <c r="PUT1" s="8" t="s">
        <v>67</v>
      </c>
      <c r="PUU1" s="8" t="s">
        <v>72</v>
      </c>
      <c r="PUV1" s="8" t="s">
        <v>67</v>
      </c>
      <c r="PUW1" s="8" t="s">
        <v>72</v>
      </c>
      <c r="PUX1" s="8" t="s">
        <v>67</v>
      </c>
      <c r="PUY1" s="8" t="s">
        <v>72</v>
      </c>
      <c r="PUZ1" s="8" t="s">
        <v>67</v>
      </c>
      <c r="PVA1" s="8" t="s">
        <v>72</v>
      </c>
      <c r="PVB1" s="8" t="s">
        <v>67</v>
      </c>
      <c r="PVC1" s="8" t="s">
        <v>72</v>
      </c>
      <c r="PVD1" s="8" t="s">
        <v>67</v>
      </c>
      <c r="PVE1" s="8" t="s">
        <v>72</v>
      </c>
      <c r="PVF1" s="8" t="s">
        <v>67</v>
      </c>
      <c r="PVG1" s="8" t="s">
        <v>72</v>
      </c>
      <c r="PVH1" s="8" t="s">
        <v>67</v>
      </c>
      <c r="PVI1" s="8" t="s">
        <v>72</v>
      </c>
      <c r="PVJ1" s="8" t="s">
        <v>67</v>
      </c>
      <c r="PVK1" s="8" t="s">
        <v>72</v>
      </c>
      <c r="PVL1" s="8" t="s">
        <v>67</v>
      </c>
      <c r="PVM1" s="8" t="s">
        <v>72</v>
      </c>
      <c r="PVN1" s="8" t="s">
        <v>67</v>
      </c>
      <c r="PVO1" s="8" t="s">
        <v>72</v>
      </c>
      <c r="PVP1" s="8" t="s">
        <v>67</v>
      </c>
      <c r="PVQ1" s="8" t="s">
        <v>72</v>
      </c>
      <c r="PVR1" s="8" t="s">
        <v>67</v>
      </c>
      <c r="PVS1" s="8" t="s">
        <v>72</v>
      </c>
      <c r="PVT1" s="8" t="s">
        <v>67</v>
      </c>
      <c r="PVU1" s="8" t="s">
        <v>72</v>
      </c>
      <c r="PVV1" s="8" t="s">
        <v>67</v>
      </c>
      <c r="PVW1" s="8" t="s">
        <v>72</v>
      </c>
      <c r="PVX1" s="8" t="s">
        <v>67</v>
      </c>
      <c r="PVY1" s="8" t="s">
        <v>72</v>
      </c>
      <c r="PVZ1" s="8" t="s">
        <v>67</v>
      </c>
      <c r="PWA1" s="8" t="s">
        <v>72</v>
      </c>
      <c r="PWB1" s="8" t="s">
        <v>67</v>
      </c>
      <c r="PWC1" s="8" t="s">
        <v>72</v>
      </c>
      <c r="PWD1" s="8" t="s">
        <v>67</v>
      </c>
      <c r="PWE1" s="8" t="s">
        <v>72</v>
      </c>
      <c r="PWF1" s="8" t="s">
        <v>67</v>
      </c>
      <c r="PWG1" s="8" t="s">
        <v>72</v>
      </c>
      <c r="PWH1" s="8" t="s">
        <v>67</v>
      </c>
      <c r="PWI1" s="8" t="s">
        <v>72</v>
      </c>
      <c r="PWJ1" s="8" t="s">
        <v>67</v>
      </c>
      <c r="PWK1" s="8" t="s">
        <v>72</v>
      </c>
      <c r="PWL1" s="8" t="s">
        <v>67</v>
      </c>
      <c r="PWM1" s="8" t="s">
        <v>72</v>
      </c>
      <c r="PWN1" s="8" t="s">
        <v>67</v>
      </c>
      <c r="PWO1" s="8" t="s">
        <v>72</v>
      </c>
      <c r="PWP1" s="8" t="s">
        <v>67</v>
      </c>
      <c r="PWQ1" s="8" t="s">
        <v>72</v>
      </c>
      <c r="PWR1" s="8" t="s">
        <v>67</v>
      </c>
      <c r="PWS1" s="8" t="s">
        <v>72</v>
      </c>
      <c r="PWT1" s="8" t="s">
        <v>67</v>
      </c>
      <c r="PWU1" s="8" t="s">
        <v>72</v>
      </c>
      <c r="PWV1" s="8" t="s">
        <v>67</v>
      </c>
      <c r="PWW1" s="8" t="s">
        <v>72</v>
      </c>
      <c r="PWX1" s="8" t="s">
        <v>67</v>
      </c>
      <c r="PWY1" s="8" t="s">
        <v>72</v>
      </c>
      <c r="PWZ1" s="8" t="s">
        <v>67</v>
      </c>
      <c r="PXA1" s="8" t="s">
        <v>72</v>
      </c>
      <c r="PXB1" s="8" t="s">
        <v>67</v>
      </c>
      <c r="PXC1" s="8" t="s">
        <v>72</v>
      </c>
      <c r="PXD1" s="8" t="s">
        <v>67</v>
      </c>
      <c r="PXE1" s="8" t="s">
        <v>72</v>
      </c>
      <c r="PXF1" s="8" t="s">
        <v>67</v>
      </c>
      <c r="PXG1" s="8" t="s">
        <v>72</v>
      </c>
      <c r="PXH1" s="8" t="s">
        <v>67</v>
      </c>
      <c r="PXI1" s="8" t="s">
        <v>72</v>
      </c>
      <c r="PXJ1" s="8" t="s">
        <v>67</v>
      </c>
      <c r="PXK1" s="8" t="s">
        <v>72</v>
      </c>
      <c r="PXL1" s="8" t="s">
        <v>67</v>
      </c>
      <c r="PXM1" s="8" t="s">
        <v>72</v>
      </c>
      <c r="PXN1" s="8" t="s">
        <v>67</v>
      </c>
      <c r="PXO1" s="8" t="s">
        <v>72</v>
      </c>
      <c r="PXP1" s="8" t="s">
        <v>67</v>
      </c>
      <c r="PXQ1" s="8" t="s">
        <v>72</v>
      </c>
      <c r="PXR1" s="8" t="s">
        <v>67</v>
      </c>
      <c r="PXS1" s="8" t="s">
        <v>72</v>
      </c>
      <c r="PXT1" s="8" t="s">
        <v>67</v>
      </c>
      <c r="PXU1" s="8" t="s">
        <v>72</v>
      </c>
      <c r="PXV1" s="8" t="s">
        <v>67</v>
      </c>
      <c r="PXW1" s="8" t="s">
        <v>72</v>
      </c>
      <c r="PXX1" s="8" t="s">
        <v>67</v>
      </c>
      <c r="PXY1" s="8" t="s">
        <v>72</v>
      </c>
      <c r="PXZ1" s="8" t="s">
        <v>67</v>
      </c>
      <c r="PYA1" s="8" t="s">
        <v>72</v>
      </c>
      <c r="PYB1" s="8" t="s">
        <v>67</v>
      </c>
      <c r="PYC1" s="8" t="s">
        <v>72</v>
      </c>
      <c r="PYD1" s="8" t="s">
        <v>67</v>
      </c>
      <c r="PYE1" s="8" t="s">
        <v>72</v>
      </c>
      <c r="PYF1" s="8" t="s">
        <v>67</v>
      </c>
      <c r="PYG1" s="8" t="s">
        <v>72</v>
      </c>
      <c r="PYH1" s="8" t="s">
        <v>67</v>
      </c>
      <c r="PYI1" s="8" t="s">
        <v>72</v>
      </c>
      <c r="PYJ1" s="8" t="s">
        <v>67</v>
      </c>
      <c r="PYK1" s="8" t="s">
        <v>72</v>
      </c>
      <c r="PYL1" s="8" t="s">
        <v>67</v>
      </c>
      <c r="PYM1" s="8" t="s">
        <v>72</v>
      </c>
      <c r="PYN1" s="8" t="s">
        <v>67</v>
      </c>
      <c r="PYO1" s="8" t="s">
        <v>72</v>
      </c>
      <c r="PYP1" s="8" t="s">
        <v>67</v>
      </c>
      <c r="PYQ1" s="8" t="s">
        <v>72</v>
      </c>
      <c r="PYR1" s="8" t="s">
        <v>67</v>
      </c>
      <c r="PYS1" s="8" t="s">
        <v>72</v>
      </c>
      <c r="PYT1" s="8" t="s">
        <v>67</v>
      </c>
      <c r="PYU1" s="8" t="s">
        <v>72</v>
      </c>
      <c r="PYV1" s="8" t="s">
        <v>67</v>
      </c>
      <c r="PYW1" s="8" t="s">
        <v>72</v>
      </c>
      <c r="PYX1" s="8" t="s">
        <v>67</v>
      </c>
      <c r="PYY1" s="8" t="s">
        <v>72</v>
      </c>
      <c r="PYZ1" s="8" t="s">
        <v>67</v>
      </c>
      <c r="PZA1" s="8" t="s">
        <v>72</v>
      </c>
      <c r="PZB1" s="8" t="s">
        <v>67</v>
      </c>
      <c r="PZC1" s="8" t="s">
        <v>72</v>
      </c>
      <c r="PZD1" s="8" t="s">
        <v>67</v>
      </c>
      <c r="PZE1" s="8" t="s">
        <v>72</v>
      </c>
      <c r="PZF1" s="8" t="s">
        <v>67</v>
      </c>
      <c r="PZG1" s="8" t="s">
        <v>72</v>
      </c>
      <c r="PZH1" s="8" t="s">
        <v>67</v>
      </c>
      <c r="PZI1" s="8" t="s">
        <v>72</v>
      </c>
      <c r="PZJ1" s="8" t="s">
        <v>67</v>
      </c>
      <c r="PZK1" s="8" t="s">
        <v>72</v>
      </c>
      <c r="PZL1" s="8" t="s">
        <v>67</v>
      </c>
      <c r="PZM1" s="8" t="s">
        <v>72</v>
      </c>
      <c r="PZN1" s="8" t="s">
        <v>67</v>
      </c>
      <c r="PZO1" s="8" t="s">
        <v>72</v>
      </c>
      <c r="PZP1" s="8" t="s">
        <v>67</v>
      </c>
      <c r="PZQ1" s="8" t="s">
        <v>72</v>
      </c>
      <c r="PZR1" s="8" t="s">
        <v>67</v>
      </c>
      <c r="PZS1" s="8" t="s">
        <v>72</v>
      </c>
      <c r="PZT1" s="8" t="s">
        <v>67</v>
      </c>
      <c r="PZU1" s="8" t="s">
        <v>72</v>
      </c>
      <c r="PZV1" s="8" t="s">
        <v>67</v>
      </c>
      <c r="PZW1" s="8" t="s">
        <v>72</v>
      </c>
      <c r="PZX1" s="8" t="s">
        <v>67</v>
      </c>
      <c r="PZY1" s="8" t="s">
        <v>72</v>
      </c>
      <c r="PZZ1" s="8" t="s">
        <v>67</v>
      </c>
      <c r="QAA1" s="8" t="s">
        <v>72</v>
      </c>
      <c r="QAB1" s="8" t="s">
        <v>67</v>
      </c>
      <c r="QAC1" s="8" t="s">
        <v>72</v>
      </c>
      <c r="QAD1" s="8" t="s">
        <v>67</v>
      </c>
      <c r="QAE1" s="8" t="s">
        <v>72</v>
      </c>
      <c r="QAF1" s="8" t="s">
        <v>67</v>
      </c>
      <c r="QAG1" s="8" t="s">
        <v>72</v>
      </c>
      <c r="QAH1" s="8" t="s">
        <v>67</v>
      </c>
      <c r="QAI1" s="8" t="s">
        <v>72</v>
      </c>
      <c r="QAJ1" s="8" t="s">
        <v>67</v>
      </c>
      <c r="QAK1" s="8" t="s">
        <v>72</v>
      </c>
      <c r="QAL1" s="8" t="s">
        <v>67</v>
      </c>
      <c r="QAM1" s="8" t="s">
        <v>72</v>
      </c>
      <c r="QAN1" s="8" t="s">
        <v>67</v>
      </c>
      <c r="QAO1" s="8" t="s">
        <v>72</v>
      </c>
      <c r="QAP1" s="8" t="s">
        <v>67</v>
      </c>
      <c r="QAQ1" s="8" t="s">
        <v>72</v>
      </c>
      <c r="QAR1" s="8" t="s">
        <v>67</v>
      </c>
      <c r="QAS1" s="8" t="s">
        <v>72</v>
      </c>
      <c r="QAT1" s="8" t="s">
        <v>67</v>
      </c>
      <c r="QAU1" s="8" t="s">
        <v>72</v>
      </c>
      <c r="QAV1" s="8" t="s">
        <v>67</v>
      </c>
      <c r="QAW1" s="8" t="s">
        <v>72</v>
      </c>
      <c r="QAX1" s="8" t="s">
        <v>67</v>
      </c>
      <c r="QAY1" s="8" t="s">
        <v>72</v>
      </c>
      <c r="QAZ1" s="8" t="s">
        <v>67</v>
      </c>
      <c r="QBA1" s="8" t="s">
        <v>72</v>
      </c>
      <c r="QBB1" s="8" t="s">
        <v>67</v>
      </c>
      <c r="QBC1" s="8" t="s">
        <v>72</v>
      </c>
      <c r="QBD1" s="8" t="s">
        <v>67</v>
      </c>
      <c r="QBE1" s="8" t="s">
        <v>72</v>
      </c>
      <c r="QBF1" s="8" t="s">
        <v>67</v>
      </c>
      <c r="QBG1" s="8" t="s">
        <v>72</v>
      </c>
      <c r="QBH1" s="8" t="s">
        <v>67</v>
      </c>
      <c r="QBI1" s="8" t="s">
        <v>72</v>
      </c>
      <c r="QBJ1" s="8" t="s">
        <v>67</v>
      </c>
      <c r="QBK1" s="8" t="s">
        <v>72</v>
      </c>
      <c r="QBL1" s="8" t="s">
        <v>67</v>
      </c>
      <c r="QBM1" s="8" t="s">
        <v>72</v>
      </c>
      <c r="QBN1" s="8" t="s">
        <v>67</v>
      </c>
      <c r="QBO1" s="8" t="s">
        <v>72</v>
      </c>
      <c r="QBP1" s="8" t="s">
        <v>67</v>
      </c>
      <c r="QBQ1" s="8" t="s">
        <v>72</v>
      </c>
      <c r="QBR1" s="8" t="s">
        <v>67</v>
      </c>
      <c r="QBS1" s="8" t="s">
        <v>72</v>
      </c>
      <c r="QBT1" s="8" t="s">
        <v>67</v>
      </c>
      <c r="QBU1" s="8" t="s">
        <v>72</v>
      </c>
      <c r="QBV1" s="8" t="s">
        <v>67</v>
      </c>
      <c r="QBW1" s="8" t="s">
        <v>72</v>
      </c>
      <c r="QBX1" s="8" t="s">
        <v>67</v>
      </c>
      <c r="QBY1" s="8" t="s">
        <v>72</v>
      </c>
      <c r="QBZ1" s="8" t="s">
        <v>67</v>
      </c>
      <c r="QCA1" s="8" t="s">
        <v>72</v>
      </c>
      <c r="QCB1" s="8" t="s">
        <v>67</v>
      </c>
      <c r="QCC1" s="8" t="s">
        <v>72</v>
      </c>
      <c r="QCD1" s="8" t="s">
        <v>67</v>
      </c>
      <c r="QCE1" s="8" t="s">
        <v>72</v>
      </c>
      <c r="QCF1" s="8" t="s">
        <v>67</v>
      </c>
      <c r="QCG1" s="8" t="s">
        <v>72</v>
      </c>
      <c r="QCH1" s="8" t="s">
        <v>67</v>
      </c>
      <c r="QCI1" s="8" t="s">
        <v>72</v>
      </c>
      <c r="QCJ1" s="8" t="s">
        <v>67</v>
      </c>
      <c r="QCK1" s="8" t="s">
        <v>72</v>
      </c>
      <c r="QCL1" s="8" t="s">
        <v>67</v>
      </c>
      <c r="QCM1" s="8" t="s">
        <v>72</v>
      </c>
      <c r="QCN1" s="8" t="s">
        <v>67</v>
      </c>
      <c r="QCO1" s="8" t="s">
        <v>72</v>
      </c>
      <c r="QCP1" s="8" t="s">
        <v>67</v>
      </c>
      <c r="QCQ1" s="8" t="s">
        <v>72</v>
      </c>
      <c r="QCR1" s="8" t="s">
        <v>67</v>
      </c>
      <c r="QCS1" s="8" t="s">
        <v>72</v>
      </c>
      <c r="QCT1" s="8" t="s">
        <v>67</v>
      </c>
      <c r="QCU1" s="8" t="s">
        <v>72</v>
      </c>
      <c r="QCV1" s="8" t="s">
        <v>67</v>
      </c>
      <c r="QCW1" s="8" t="s">
        <v>72</v>
      </c>
      <c r="QCX1" s="8" t="s">
        <v>67</v>
      </c>
      <c r="QCY1" s="8" t="s">
        <v>72</v>
      </c>
      <c r="QCZ1" s="8" t="s">
        <v>67</v>
      </c>
      <c r="QDA1" s="8" t="s">
        <v>72</v>
      </c>
      <c r="QDB1" s="8" t="s">
        <v>67</v>
      </c>
      <c r="QDC1" s="8" t="s">
        <v>72</v>
      </c>
      <c r="QDD1" s="8" t="s">
        <v>67</v>
      </c>
      <c r="QDE1" s="8" t="s">
        <v>72</v>
      </c>
      <c r="QDF1" s="8" t="s">
        <v>67</v>
      </c>
      <c r="QDG1" s="8" t="s">
        <v>72</v>
      </c>
      <c r="QDH1" s="8" t="s">
        <v>67</v>
      </c>
      <c r="QDI1" s="8" t="s">
        <v>72</v>
      </c>
      <c r="QDJ1" s="8" t="s">
        <v>67</v>
      </c>
      <c r="QDK1" s="8" t="s">
        <v>72</v>
      </c>
      <c r="QDL1" s="8" t="s">
        <v>67</v>
      </c>
      <c r="QDM1" s="8" t="s">
        <v>72</v>
      </c>
      <c r="QDN1" s="8" t="s">
        <v>67</v>
      </c>
      <c r="QDO1" s="8" t="s">
        <v>72</v>
      </c>
      <c r="QDP1" s="8" t="s">
        <v>67</v>
      </c>
      <c r="QDQ1" s="8" t="s">
        <v>72</v>
      </c>
      <c r="QDR1" s="8" t="s">
        <v>67</v>
      </c>
      <c r="QDS1" s="8" t="s">
        <v>72</v>
      </c>
      <c r="QDT1" s="8" t="s">
        <v>67</v>
      </c>
      <c r="QDU1" s="8" t="s">
        <v>72</v>
      </c>
      <c r="QDV1" s="8" t="s">
        <v>67</v>
      </c>
      <c r="QDW1" s="8" t="s">
        <v>72</v>
      </c>
      <c r="QDX1" s="8" t="s">
        <v>67</v>
      </c>
      <c r="QDY1" s="8" t="s">
        <v>72</v>
      </c>
      <c r="QDZ1" s="8" t="s">
        <v>67</v>
      </c>
      <c r="QEA1" s="8" t="s">
        <v>72</v>
      </c>
      <c r="QEB1" s="8" t="s">
        <v>67</v>
      </c>
      <c r="QEC1" s="8" t="s">
        <v>72</v>
      </c>
      <c r="QED1" s="8" t="s">
        <v>67</v>
      </c>
      <c r="QEE1" s="8" t="s">
        <v>72</v>
      </c>
      <c r="QEF1" s="8" t="s">
        <v>67</v>
      </c>
      <c r="QEG1" s="8" t="s">
        <v>72</v>
      </c>
      <c r="QEH1" s="8" t="s">
        <v>67</v>
      </c>
      <c r="QEI1" s="8" t="s">
        <v>72</v>
      </c>
      <c r="QEJ1" s="8" t="s">
        <v>67</v>
      </c>
      <c r="QEK1" s="8" t="s">
        <v>72</v>
      </c>
      <c r="QEL1" s="8" t="s">
        <v>67</v>
      </c>
      <c r="QEM1" s="8" t="s">
        <v>72</v>
      </c>
      <c r="QEN1" s="8" t="s">
        <v>67</v>
      </c>
      <c r="QEO1" s="8" t="s">
        <v>72</v>
      </c>
      <c r="QEP1" s="8" t="s">
        <v>67</v>
      </c>
      <c r="QEQ1" s="8" t="s">
        <v>72</v>
      </c>
      <c r="QER1" s="8" t="s">
        <v>67</v>
      </c>
      <c r="QES1" s="8" t="s">
        <v>72</v>
      </c>
      <c r="QET1" s="8" t="s">
        <v>67</v>
      </c>
      <c r="QEU1" s="8" t="s">
        <v>72</v>
      </c>
      <c r="QEV1" s="8" t="s">
        <v>67</v>
      </c>
      <c r="QEW1" s="8" t="s">
        <v>72</v>
      </c>
      <c r="QEX1" s="8" t="s">
        <v>67</v>
      </c>
      <c r="QEY1" s="8" t="s">
        <v>72</v>
      </c>
      <c r="QEZ1" s="8" t="s">
        <v>67</v>
      </c>
      <c r="QFA1" s="8" t="s">
        <v>72</v>
      </c>
      <c r="QFB1" s="8" t="s">
        <v>67</v>
      </c>
      <c r="QFC1" s="8" t="s">
        <v>72</v>
      </c>
      <c r="QFD1" s="8" t="s">
        <v>67</v>
      </c>
      <c r="QFE1" s="8" t="s">
        <v>72</v>
      </c>
      <c r="QFF1" s="8" t="s">
        <v>67</v>
      </c>
      <c r="QFG1" s="8" t="s">
        <v>72</v>
      </c>
      <c r="QFH1" s="8" t="s">
        <v>67</v>
      </c>
      <c r="QFI1" s="8" t="s">
        <v>72</v>
      </c>
      <c r="QFJ1" s="8" t="s">
        <v>67</v>
      </c>
      <c r="QFK1" s="8" t="s">
        <v>72</v>
      </c>
      <c r="QFL1" s="8" t="s">
        <v>67</v>
      </c>
      <c r="QFM1" s="8" t="s">
        <v>72</v>
      </c>
      <c r="QFN1" s="8" t="s">
        <v>67</v>
      </c>
      <c r="QFO1" s="8" t="s">
        <v>72</v>
      </c>
      <c r="QFP1" s="8" t="s">
        <v>67</v>
      </c>
      <c r="QFQ1" s="8" t="s">
        <v>72</v>
      </c>
      <c r="QFR1" s="8" t="s">
        <v>67</v>
      </c>
      <c r="QFS1" s="8" t="s">
        <v>72</v>
      </c>
      <c r="QFT1" s="8" t="s">
        <v>67</v>
      </c>
      <c r="QFU1" s="8" t="s">
        <v>72</v>
      </c>
      <c r="QFV1" s="8" t="s">
        <v>67</v>
      </c>
      <c r="QFW1" s="8" t="s">
        <v>72</v>
      </c>
      <c r="QFX1" s="8" t="s">
        <v>67</v>
      </c>
      <c r="QFY1" s="8" t="s">
        <v>72</v>
      </c>
      <c r="QFZ1" s="8" t="s">
        <v>67</v>
      </c>
      <c r="QGA1" s="8" t="s">
        <v>72</v>
      </c>
      <c r="QGB1" s="8" t="s">
        <v>67</v>
      </c>
      <c r="QGC1" s="8" t="s">
        <v>72</v>
      </c>
      <c r="QGD1" s="8" t="s">
        <v>67</v>
      </c>
      <c r="QGE1" s="8" t="s">
        <v>72</v>
      </c>
      <c r="QGF1" s="8" t="s">
        <v>67</v>
      </c>
      <c r="QGG1" s="8" t="s">
        <v>72</v>
      </c>
      <c r="QGH1" s="8" t="s">
        <v>67</v>
      </c>
      <c r="QGI1" s="8" t="s">
        <v>72</v>
      </c>
      <c r="QGJ1" s="8" t="s">
        <v>67</v>
      </c>
      <c r="QGK1" s="8" t="s">
        <v>72</v>
      </c>
      <c r="QGL1" s="8" t="s">
        <v>67</v>
      </c>
      <c r="QGM1" s="8" t="s">
        <v>72</v>
      </c>
      <c r="QGN1" s="8" t="s">
        <v>67</v>
      </c>
      <c r="QGO1" s="8" t="s">
        <v>72</v>
      </c>
      <c r="QGP1" s="8" t="s">
        <v>67</v>
      </c>
      <c r="QGQ1" s="8" t="s">
        <v>72</v>
      </c>
      <c r="QGR1" s="8" t="s">
        <v>67</v>
      </c>
      <c r="QGS1" s="8" t="s">
        <v>72</v>
      </c>
      <c r="QGT1" s="8" t="s">
        <v>67</v>
      </c>
      <c r="QGU1" s="8" t="s">
        <v>72</v>
      </c>
      <c r="QGV1" s="8" t="s">
        <v>67</v>
      </c>
      <c r="QGW1" s="8" t="s">
        <v>72</v>
      </c>
      <c r="QGX1" s="8" t="s">
        <v>67</v>
      </c>
      <c r="QGY1" s="8" t="s">
        <v>72</v>
      </c>
      <c r="QGZ1" s="8" t="s">
        <v>67</v>
      </c>
      <c r="QHA1" s="8" t="s">
        <v>72</v>
      </c>
      <c r="QHB1" s="8" t="s">
        <v>67</v>
      </c>
      <c r="QHC1" s="8" t="s">
        <v>72</v>
      </c>
      <c r="QHD1" s="8" t="s">
        <v>67</v>
      </c>
      <c r="QHE1" s="8" t="s">
        <v>72</v>
      </c>
      <c r="QHF1" s="8" t="s">
        <v>67</v>
      </c>
      <c r="QHG1" s="8" t="s">
        <v>72</v>
      </c>
      <c r="QHH1" s="8" t="s">
        <v>67</v>
      </c>
      <c r="QHI1" s="8" t="s">
        <v>72</v>
      </c>
      <c r="QHJ1" s="8" t="s">
        <v>67</v>
      </c>
      <c r="QHK1" s="8" t="s">
        <v>72</v>
      </c>
      <c r="QHL1" s="8" t="s">
        <v>67</v>
      </c>
      <c r="QHM1" s="8" t="s">
        <v>72</v>
      </c>
      <c r="QHN1" s="8" t="s">
        <v>67</v>
      </c>
      <c r="QHO1" s="8" t="s">
        <v>72</v>
      </c>
      <c r="QHP1" s="8" t="s">
        <v>67</v>
      </c>
      <c r="QHQ1" s="8" t="s">
        <v>72</v>
      </c>
      <c r="QHR1" s="8" t="s">
        <v>67</v>
      </c>
      <c r="QHS1" s="8" t="s">
        <v>72</v>
      </c>
      <c r="QHT1" s="8" t="s">
        <v>67</v>
      </c>
      <c r="QHU1" s="8" t="s">
        <v>72</v>
      </c>
      <c r="QHV1" s="8" t="s">
        <v>67</v>
      </c>
      <c r="QHW1" s="8" t="s">
        <v>72</v>
      </c>
      <c r="QHX1" s="8" t="s">
        <v>67</v>
      </c>
      <c r="QHY1" s="8" t="s">
        <v>72</v>
      </c>
      <c r="QHZ1" s="8" t="s">
        <v>67</v>
      </c>
      <c r="QIA1" s="8" t="s">
        <v>72</v>
      </c>
      <c r="QIB1" s="8" t="s">
        <v>67</v>
      </c>
      <c r="QIC1" s="8" t="s">
        <v>72</v>
      </c>
      <c r="QID1" s="8" t="s">
        <v>67</v>
      </c>
      <c r="QIE1" s="8" t="s">
        <v>72</v>
      </c>
      <c r="QIF1" s="8" t="s">
        <v>67</v>
      </c>
      <c r="QIG1" s="8" t="s">
        <v>72</v>
      </c>
      <c r="QIH1" s="8" t="s">
        <v>67</v>
      </c>
      <c r="QII1" s="8" t="s">
        <v>72</v>
      </c>
      <c r="QIJ1" s="8" t="s">
        <v>67</v>
      </c>
      <c r="QIK1" s="8" t="s">
        <v>72</v>
      </c>
      <c r="QIL1" s="8" t="s">
        <v>67</v>
      </c>
      <c r="QIM1" s="8" t="s">
        <v>72</v>
      </c>
      <c r="QIN1" s="8" t="s">
        <v>67</v>
      </c>
      <c r="QIO1" s="8" t="s">
        <v>72</v>
      </c>
      <c r="QIP1" s="8" t="s">
        <v>67</v>
      </c>
      <c r="QIQ1" s="8" t="s">
        <v>72</v>
      </c>
      <c r="QIR1" s="8" t="s">
        <v>67</v>
      </c>
      <c r="QIS1" s="8" t="s">
        <v>72</v>
      </c>
      <c r="QIT1" s="8" t="s">
        <v>67</v>
      </c>
      <c r="QIU1" s="8" t="s">
        <v>72</v>
      </c>
      <c r="QIV1" s="8" t="s">
        <v>67</v>
      </c>
      <c r="QIW1" s="8" t="s">
        <v>72</v>
      </c>
      <c r="QIX1" s="8" t="s">
        <v>67</v>
      </c>
      <c r="QIY1" s="8" t="s">
        <v>72</v>
      </c>
      <c r="QIZ1" s="8" t="s">
        <v>67</v>
      </c>
      <c r="QJA1" s="8" t="s">
        <v>72</v>
      </c>
      <c r="QJB1" s="8" t="s">
        <v>67</v>
      </c>
      <c r="QJC1" s="8" t="s">
        <v>72</v>
      </c>
      <c r="QJD1" s="8" t="s">
        <v>67</v>
      </c>
      <c r="QJE1" s="8" t="s">
        <v>72</v>
      </c>
      <c r="QJF1" s="8" t="s">
        <v>67</v>
      </c>
      <c r="QJG1" s="8" t="s">
        <v>72</v>
      </c>
      <c r="QJH1" s="8" t="s">
        <v>67</v>
      </c>
      <c r="QJI1" s="8" t="s">
        <v>72</v>
      </c>
      <c r="QJJ1" s="8" t="s">
        <v>67</v>
      </c>
      <c r="QJK1" s="8" t="s">
        <v>72</v>
      </c>
      <c r="QJL1" s="8" t="s">
        <v>67</v>
      </c>
      <c r="QJM1" s="8" t="s">
        <v>72</v>
      </c>
      <c r="QJN1" s="8" t="s">
        <v>67</v>
      </c>
      <c r="QJO1" s="8" t="s">
        <v>72</v>
      </c>
      <c r="QJP1" s="8" t="s">
        <v>67</v>
      </c>
      <c r="QJQ1" s="8" t="s">
        <v>72</v>
      </c>
      <c r="QJR1" s="8" t="s">
        <v>67</v>
      </c>
      <c r="QJS1" s="8" t="s">
        <v>72</v>
      </c>
      <c r="QJT1" s="8" t="s">
        <v>67</v>
      </c>
      <c r="QJU1" s="8" t="s">
        <v>72</v>
      </c>
      <c r="QJV1" s="8" t="s">
        <v>67</v>
      </c>
      <c r="QJW1" s="8" t="s">
        <v>72</v>
      </c>
      <c r="QJX1" s="8" t="s">
        <v>67</v>
      </c>
      <c r="QJY1" s="8" t="s">
        <v>72</v>
      </c>
      <c r="QJZ1" s="8" t="s">
        <v>67</v>
      </c>
      <c r="QKA1" s="8" t="s">
        <v>72</v>
      </c>
      <c r="QKB1" s="8" t="s">
        <v>67</v>
      </c>
      <c r="QKC1" s="8" t="s">
        <v>72</v>
      </c>
      <c r="QKD1" s="8" t="s">
        <v>67</v>
      </c>
      <c r="QKE1" s="8" t="s">
        <v>72</v>
      </c>
      <c r="QKF1" s="8" t="s">
        <v>67</v>
      </c>
      <c r="QKG1" s="8" t="s">
        <v>72</v>
      </c>
      <c r="QKH1" s="8" t="s">
        <v>67</v>
      </c>
      <c r="QKI1" s="8" t="s">
        <v>72</v>
      </c>
      <c r="QKJ1" s="8" t="s">
        <v>67</v>
      </c>
      <c r="QKK1" s="8" t="s">
        <v>72</v>
      </c>
      <c r="QKL1" s="8" t="s">
        <v>67</v>
      </c>
      <c r="QKM1" s="8" t="s">
        <v>72</v>
      </c>
      <c r="QKN1" s="8" t="s">
        <v>67</v>
      </c>
      <c r="QKO1" s="8" t="s">
        <v>72</v>
      </c>
      <c r="QKP1" s="8" t="s">
        <v>67</v>
      </c>
      <c r="QKQ1" s="8" t="s">
        <v>72</v>
      </c>
      <c r="QKR1" s="8" t="s">
        <v>67</v>
      </c>
      <c r="QKS1" s="8" t="s">
        <v>72</v>
      </c>
      <c r="QKT1" s="8" t="s">
        <v>67</v>
      </c>
      <c r="QKU1" s="8" t="s">
        <v>72</v>
      </c>
      <c r="QKV1" s="8" t="s">
        <v>67</v>
      </c>
      <c r="QKW1" s="8" t="s">
        <v>72</v>
      </c>
      <c r="QKX1" s="8" t="s">
        <v>67</v>
      </c>
      <c r="QKY1" s="8" t="s">
        <v>72</v>
      </c>
      <c r="QKZ1" s="8" t="s">
        <v>67</v>
      </c>
      <c r="QLA1" s="8" t="s">
        <v>72</v>
      </c>
      <c r="QLB1" s="8" t="s">
        <v>67</v>
      </c>
      <c r="QLC1" s="8" t="s">
        <v>72</v>
      </c>
      <c r="QLD1" s="8" t="s">
        <v>67</v>
      </c>
      <c r="QLE1" s="8" t="s">
        <v>72</v>
      </c>
      <c r="QLF1" s="8" t="s">
        <v>67</v>
      </c>
      <c r="QLG1" s="8" t="s">
        <v>72</v>
      </c>
      <c r="QLH1" s="8" t="s">
        <v>67</v>
      </c>
      <c r="QLI1" s="8" t="s">
        <v>72</v>
      </c>
      <c r="QLJ1" s="8" t="s">
        <v>67</v>
      </c>
      <c r="QLK1" s="8" t="s">
        <v>72</v>
      </c>
      <c r="QLL1" s="8" t="s">
        <v>67</v>
      </c>
      <c r="QLM1" s="8" t="s">
        <v>72</v>
      </c>
      <c r="QLN1" s="8" t="s">
        <v>67</v>
      </c>
      <c r="QLO1" s="8" t="s">
        <v>72</v>
      </c>
      <c r="QLP1" s="8" t="s">
        <v>67</v>
      </c>
      <c r="QLQ1" s="8" t="s">
        <v>72</v>
      </c>
      <c r="QLR1" s="8" t="s">
        <v>67</v>
      </c>
      <c r="QLS1" s="8" t="s">
        <v>72</v>
      </c>
      <c r="QLT1" s="8" t="s">
        <v>67</v>
      </c>
      <c r="QLU1" s="8" t="s">
        <v>72</v>
      </c>
      <c r="QLV1" s="8" t="s">
        <v>67</v>
      </c>
      <c r="QLW1" s="8" t="s">
        <v>72</v>
      </c>
      <c r="QLX1" s="8" t="s">
        <v>67</v>
      </c>
      <c r="QLY1" s="8" t="s">
        <v>72</v>
      </c>
      <c r="QLZ1" s="8" t="s">
        <v>67</v>
      </c>
      <c r="QMA1" s="8" t="s">
        <v>72</v>
      </c>
      <c r="QMB1" s="8" t="s">
        <v>67</v>
      </c>
      <c r="QMC1" s="8" t="s">
        <v>72</v>
      </c>
      <c r="QMD1" s="8" t="s">
        <v>67</v>
      </c>
      <c r="QME1" s="8" t="s">
        <v>72</v>
      </c>
      <c r="QMF1" s="8" t="s">
        <v>67</v>
      </c>
      <c r="QMG1" s="8" t="s">
        <v>72</v>
      </c>
      <c r="QMH1" s="8" t="s">
        <v>67</v>
      </c>
      <c r="QMI1" s="8" t="s">
        <v>72</v>
      </c>
      <c r="QMJ1" s="8" t="s">
        <v>67</v>
      </c>
      <c r="QMK1" s="8" t="s">
        <v>72</v>
      </c>
      <c r="QML1" s="8" t="s">
        <v>67</v>
      </c>
      <c r="QMM1" s="8" t="s">
        <v>72</v>
      </c>
      <c r="QMN1" s="8" t="s">
        <v>67</v>
      </c>
      <c r="QMO1" s="8" t="s">
        <v>72</v>
      </c>
      <c r="QMP1" s="8" t="s">
        <v>67</v>
      </c>
      <c r="QMQ1" s="8" t="s">
        <v>72</v>
      </c>
      <c r="QMR1" s="8" t="s">
        <v>67</v>
      </c>
      <c r="QMS1" s="8" t="s">
        <v>72</v>
      </c>
      <c r="QMT1" s="8" t="s">
        <v>67</v>
      </c>
      <c r="QMU1" s="8" t="s">
        <v>72</v>
      </c>
      <c r="QMV1" s="8" t="s">
        <v>67</v>
      </c>
      <c r="QMW1" s="8" t="s">
        <v>72</v>
      </c>
      <c r="QMX1" s="8" t="s">
        <v>67</v>
      </c>
      <c r="QMY1" s="8" t="s">
        <v>72</v>
      </c>
      <c r="QMZ1" s="8" t="s">
        <v>67</v>
      </c>
      <c r="QNA1" s="8" t="s">
        <v>72</v>
      </c>
      <c r="QNB1" s="8" t="s">
        <v>67</v>
      </c>
      <c r="QNC1" s="8" t="s">
        <v>72</v>
      </c>
      <c r="QND1" s="8" t="s">
        <v>67</v>
      </c>
      <c r="QNE1" s="8" t="s">
        <v>72</v>
      </c>
      <c r="QNF1" s="8" t="s">
        <v>67</v>
      </c>
      <c r="QNG1" s="8" t="s">
        <v>72</v>
      </c>
      <c r="QNH1" s="8" t="s">
        <v>67</v>
      </c>
      <c r="QNI1" s="8" t="s">
        <v>72</v>
      </c>
      <c r="QNJ1" s="8" t="s">
        <v>67</v>
      </c>
      <c r="QNK1" s="8" t="s">
        <v>72</v>
      </c>
      <c r="QNL1" s="8" t="s">
        <v>67</v>
      </c>
      <c r="QNM1" s="8" t="s">
        <v>72</v>
      </c>
      <c r="QNN1" s="8" t="s">
        <v>67</v>
      </c>
      <c r="QNO1" s="8" t="s">
        <v>72</v>
      </c>
      <c r="QNP1" s="8" t="s">
        <v>67</v>
      </c>
      <c r="QNQ1" s="8" t="s">
        <v>72</v>
      </c>
      <c r="QNR1" s="8" t="s">
        <v>67</v>
      </c>
      <c r="QNS1" s="8" t="s">
        <v>72</v>
      </c>
      <c r="QNT1" s="8" t="s">
        <v>67</v>
      </c>
      <c r="QNU1" s="8" t="s">
        <v>72</v>
      </c>
      <c r="QNV1" s="8" t="s">
        <v>67</v>
      </c>
      <c r="QNW1" s="8" t="s">
        <v>72</v>
      </c>
      <c r="QNX1" s="8" t="s">
        <v>67</v>
      </c>
      <c r="QNY1" s="8" t="s">
        <v>72</v>
      </c>
      <c r="QNZ1" s="8" t="s">
        <v>67</v>
      </c>
      <c r="QOA1" s="8" t="s">
        <v>72</v>
      </c>
      <c r="QOB1" s="8" t="s">
        <v>67</v>
      </c>
      <c r="QOC1" s="8" t="s">
        <v>72</v>
      </c>
      <c r="QOD1" s="8" t="s">
        <v>67</v>
      </c>
      <c r="QOE1" s="8" t="s">
        <v>72</v>
      </c>
      <c r="QOF1" s="8" t="s">
        <v>67</v>
      </c>
      <c r="QOG1" s="8" t="s">
        <v>72</v>
      </c>
      <c r="QOH1" s="8" t="s">
        <v>67</v>
      </c>
      <c r="QOI1" s="8" t="s">
        <v>72</v>
      </c>
      <c r="QOJ1" s="8" t="s">
        <v>67</v>
      </c>
      <c r="QOK1" s="8" t="s">
        <v>72</v>
      </c>
      <c r="QOL1" s="8" t="s">
        <v>67</v>
      </c>
      <c r="QOM1" s="8" t="s">
        <v>72</v>
      </c>
      <c r="QON1" s="8" t="s">
        <v>67</v>
      </c>
      <c r="QOO1" s="8" t="s">
        <v>72</v>
      </c>
      <c r="QOP1" s="8" t="s">
        <v>67</v>
      </c>
      <c r="QOQ1" s="8" t="s">
        <v>72</v>
      </c>
      <c r="QOR1" s="8" t="s">
        <v>67</v>
      </c>
      <c r="QOS1" s="8" t="s">
        <v>72</v>
      </c>
      <c r="QOT1" s="8" t="s">
        <v>67</v>
      </c>
      <c r="QOU1" s="8" t="s">
        <v>72</v>
      </c>
      <c r="QOV1" s="8" t="s">
        <v>67</v>
      </c>
      <c r="QOW1" s="8" t="s">
        <v>72</v>
      </c>
      <c r="QOX1" s="8" t="s">
        <v>67</v>
      </c>
      <c r="QOY1" s="8" t="s">
        <v>72</v>
      </c>
      <c r="QOZ1" s="8" t="s">
        <v>67</v>
      </c>
      <c r="QPA1" s="8" t="s">
        <v>72</v>
      </c>
      <c r="QPB1" s="8" t="s">
        <v>67</v>
      </c>
      <c r="QPC1" s="8" t="s">
        <v>72</v>
      </c>
      <c r="QPD1" s="8" t="s">
        <v>67</v>
      </c>
      <c r="QPE1" s="8" t="s">
        <v>72</v>
      </c>
      <c r="QPF1" s="8" t="s">
        <v>67</v>
      </c>
      <c r="QPG1" s="8" t="s">
        <v>72</v>
      </c>
      <c r="QPH1" s="8" t="s">
        <v>67</v>
      </c>
      <c r="QPI1" s="8" t="s">
        <v>72</v>
      </c>
      <c r="QPJ1" s="8" t="s">
        <v>67</v>
      </c>
      <c r="QPK1" s="8" t="s">
        <v>72</v>
      </c>
      <c r="QPL1" s="8" t="s">
        <v>67</v>
      </c>
      <c r="QPM1" s="8" t="s">
        <v>72</v>
      </c>
      <c r="QPN1" s="8" t="s">
        <v>67</v>
      </c>
      <c r="QPO1" s="8" t="s">
        <v>72</v>
      </c>
      <c r="QPP1" s="8" t="s">
        <v>67</v>
      </c>
      <c r="QPQ1" s="8" t="s">
        <v>72</v>
      </c>
      <c r="QPR1" s="8" t="s">
        <v>67</v>
      </c>
      <c r="QPS1" s="8" t="s">
        <v>72</v>
      </c>
      <c r="QPT1" s="8" t="s">
        <v>67</v>
      </c>
      <c r="QPU1" s="8" t="s">
        <v>72</v>
      </c>
      <c r="QPV1" s="8" t="s">
        <v>67</v>
      </c>
      <c r="QPW1" s="8" t="s">
        <v>72</v>
      </c>
      <c r="QPX1" s="8" t="s">
        <v>67</v>
      </c>
      <c r="QPY1" s="8" t="s">
        <v>72</v>
      </c>
      <c r="QPZ1" s="8" t="s">
        <v>67</v>
      </c>
      <c r="QQA1" s="8" t="s">
        <v>72</v>
      </c>
      <c r="QQB1" s="8" t="s">
        <v>67</v>
      </c>
      <c r="QQC1" s="8" t="s">
        <v>72</v>
      </c>
      <c r="QQD1" s="8" t="s">
        <v>67</v>
      </c>
      <c r="QQE1" s="8" t="s">
        <v>72</v>
      </c>
      <c r="QQF1" s="8" t="s">
        <v>67</v>
      </c>
      <c r="QQG1" s="8" t="s">
        <v>72</v>
      </c>
      <c r="QQH1" s="8" t="s">
        <v>67</v>
      </c>
      <c r="QQI1" s="8" t="s">
        <v>72</v>
      </c>
      <c r="QQJ1" s="8" t="s">
        <v>67</v>
      </c>
      <c r="QQK1" s="8" t="s">
        <v>72</v>
      </c>
      <c r="QQL1" s="8" t="s">
        <v>67</v>
      </c>
      <c r="QQM1" s="8" t="s">
        <v>72</v>
      </c>
      <c r="QQN1" s="8" t="s">
        <v>67</v>
      </c>
      <c r="QQO1" s="8" t="s">
        <v>72</v>
      </c>
      <c r="QQP1" s="8" t="s">
        <v>67</v>
      </c>
      <c r="QQQ1" s="8" t="s">
        <v>72</v>
      </c>
      <c r="QQR1" s="8" t="s">
        <v>67</v>
      </c>
      <c r="QQS1" s="8" t="s">
        <v>72</v>
      </c>
      <c r="QQT1" s="8" t="s">
        <v>67</v>
      </c>
      <c r="QQU1" s="8" t="s">
        <v>72</v>
      </c>
      <c r="QQV1" s="8" t="s">
        <v>67</v>
      </c>
      <c r="QQW1" s="8" t="s">
        <v>72</v>
      </c>
      <c r="QQX1" s="8" t="s">
        <v>67</v>
      </c>
      <c r="QQY1" s="8" t="s">
        <v>72</v>
      </c>
      <c r="QQZ1" s="8" t="s">
        <v>67</v>
      </c>
      <c r="QRA1" s="8" t="s">
        <v>72</v>
      </c>
      <c r="QRB1" s="8" t="s">
        <v>67</v>
      </c>
      <c r="QRC1" s="8" t="s">
        <v>72</v>
      </c>
      <c r="QRD1" s="8" t="s">
        <v>67</v>
      </c>
      <c r="QRE1" s="8" t="s">
        <v>72</v>
      </c>
      <c r="QRF1" s="8" t="s">
        <v>67</v>
      </c>
      <c r="QRG1" s="8" t="s">
        <v>72</v>
      </c>
      <c r="QRH1" s="8" t="s">
        <v>67</v>
      </c>
      <c r="QRI1" s="8" t="s">
        <v>72</v>
      </c>
      <c r="QRJ1" s="8" t="s">
        <v>67</v>
      </c>
      <c r="QRK1" s="8" t="s">
        <v>72</v>
      </c>
      <c r="QRL1" s="8" t="s">
        <v>67</v>
      </c>
      <c r="QRM1" s="8" t="s">
        <v>72</v>
      </c>
      <c r="QRN1" s="8" t="s">
        <v>67</v>
      </c>
      <c r="QRO1" s="8" t="s">
        <v>72</v>
      </c>
      <c r="QRP1" s="8" t="s">
        <v>67</v>
      </c>
      <c r="QRQ1" s="8" t="s">
        <v>72</v>
      </c>
      <c r="QRR1" s="8" t="s">
        <v>67</v>
      </c>
      <c r="QRS1" s="8" t="s">
        <v>72</v>
      </c>
      <c r="QRT1" s="8" t="s">
        <v>67</v>
      </c>
      <c r="QRU1" s="8" t="s">
        <v>72</v>
      </c>
      <c r="QRV1" s="8" t="s">
        <v>67</v>
      </c>
      <c r="QRW1" s="8" t="s">
        <v>72</v>
      </c>
      <c r="QRX1" s="8" t="s">
        <v>67</v>
      </c>
      <c r="QRY1" s="8" t="s">
        <v>72</v>
      </c>
      <c r="QRZ1" s="8" t="s">
        <v>67</v>
      </c>
      <c r="QSA1" s="8" t="s">
        <v>72</v>
      </c>
      <c r="QSB1" s="8" t="s">
        <v>67</v>
      </c>
      <c r="QSC1" s="8" t="s">
        <v>72</v>
      </c>
      <c r="QSD1" s="8" t="s">
        <v>67</v>
      </c>
      <c r="QSE1" s="8" t="s">
        <v>72</v>
      </c>
      <c r="QSF1" s="8" t="s">
        <v>67</v>
      </c>
      <c r="QSG1" s="8" t="s">
        <v>72</v>
      </c>
      <c r="QSH1" s="8" t="s">
        <v>67</v>
      </c>
      <c r="QSI1" s="8" t="s">
        <v>72</v>
      </c>
      <c r="QSJ1" s="8" t="s">
        <v>67</v>
      </c>
      <c r="QSK1" s="8" t="s">
        <v>72</v>
      </c>
      <c r="QSL1" s="8" t="s">
        <v>67</v>
      </c>
      <c r="QSM1" s="8" t="s">
        <v>72</v>
      </c>
      <c r="QSN1" s="8" t="s">
        <v>67</v>
      </c>
      <c r="QSO1" s="8" t="s">
        <v>72</v>
      </c>
      <c r="QSP1" s="8" t="s">
        <v>67</v>
      </c>
      <c r="QSQ1" s="8" t="s">
        <v>72</v>
      </c>
      <c r="QSR1" s="8" t="s">
        <v>67</v>
      </c>
      <c r="QSS1" s="8" t="s">
        <v>72</v>
      </c>
      <c r="QST1" s="8" t="s">
        <v>67</v>
      </c>
      <c r="QSU1" s="8" t="s">
        <v>72</v>
      </c>
      <c r="QSV1" s="8" t="s">
        <v>67</v>
      </c>
      <c r="QSW1" s="8" t="s">
        <v>72</v>
      </c>
      <c r="QSX1" s="8" t="s">
        <v>67</v>
      </c>
      <c r="QSY1" s="8" t="s">
        <v>72</v>
      </c>
      <c r="QSZ1" s="8" t="s">
        <v>67</v>
      </c>
      <c r="QTA1" s="8" t="s">
        <v>72</v>
      </c>
      <c r="QTB1" s="8" t="s">
        <v>67</v>
      </c>
      <c r="QTC1" s="8" t="s">
        <v>72</v>
      </c>
      <c r="QTD1" s="8" t="s">
        <v>67</v>
      </c>
      <c r="QTE1" s="8" t="s">
        <v>72</v>
      </c>
      <c r="QTF1" s="8" t="s">
        <v>67</v>
      </c>
      <c r="QTG1" s="8" t="s">
        <v>72</v>
      </c>
      <c r="QTH1" s="8" t="s">
        <v>67</v>
      </c>
      <c r="QTI1" s="8" t="s">
        <v>72</v>
      </c>
      <c r="QTJ1" s="8" t="s">
        <v>67</v>
      </c>
      <c r="QTK1" s="8" t="s">
        <v>72</v>
      </c>
      <c r="QTL1" s="8" t="s">
        <v>67</v>
      </c>
      <c r="QTM1" s="8" t="s">
        <v>72</v>
      </c>
      <c r="QTN1" s="8" t="s">
        <v>67</v>
      </c>
      <c r="QTO1" s="8" t="s">
        <v>72</v>
      </c>
      <c r="QTP1" s="8" t="s">
        <v>67</v>
      </c>
      <c r="QTQ1" s="8" t="s">
        <v>72</v>
      </c>
      <c r="QTR1" s="8" t="s">
        <v>67</v>
      </c>
      <c r="QTS1" s="8" t="s">
        <v>72</v>
      </c>
      <c r="QTT1" s="8" t="s">
        <v>67</v>
      </c>
      <c r="QTU1" s="8" t="s">
        <v>72</v>
      </c>
      <c r="QTV1" s="8" t="s">
        <v>67</v>
      </c>
      <c r="QTW1" s="8" t="s">
        <v>72</v>
      </c>
      <c r="QTX1" s="8" t="s">
        <v>67</v>
      </c>
      <c r="QTY1" s="8" t="s">
        <v>72</v>
      </c>
      <c r="QTZ1" s="8" t="s">
        <v>67</v>
      </c>
      <c r="QUA1" s="8" t="s">
        <v>72</v>
      </c>
      <c r="QUB1" s="8" t="s">
        <v>67</v>
      </c>
      <c r="QUC1" s="8" t="s">
        <v>72</v>
      </c>
      <c r="QUD1" s="8" t="s">
        <v>67</v>
      </c>
      <c r="QUE1" s="8" t="s">
        <v>72</v>
      </c>
      <c r="QUF1" s="8" t="s">
        <v>67</v>
      </c>
      <c r="QUG1" s="8" t="s">
        <v>72</v>
      </c>
      <c r="QUH1" s="8" t="s">
        <v>67</v>
      </c>
      <c r="QUI1" s="8" t="s">
        <v>72</v>
      </c>
      <c r="QUJ1" s="8" t="s">
        <v>67</v>
      </c>
      <c r="QUK1" s="8" t="s">
        <v>72</v>
      </c>
      <c r="QUL1" s="8" t="s">
        <v>67</v>
      </c>
      <c r="QUM1" s="8" t="s">
        <v>72</v>
      </c>
      <c r="QUN1" s="8" t="s">
        <v>67</v>
      </c>
      <c r="QUO1" s="8" t="s">
        <v>72</v>
      </c>
      <c r="QUP1" s="8" t="s">
        <v>67</v>
      </c>
      <c r="QUQ1" s="8" t="s">
        <v>72</v>
      </c>
      <c r="QUR1" s="8" t="s">
        <v>67</v>
      </c>
      <c r="QUS1" s="8" t="s">
        <v>72</v>
      </c>
      <c r="QUT1" s="8" t="s">
        <v>67</v>
      </c>
      <c r="QUU1" s="8" t="s">
        <v>72</v>
      </c>
      <c r="QUV1" s="8" t="s">
        <v>67</v>
      </c>
      <c r="QUW1" s="8" t="s">
        <v>72</v>
      </c>
      <c r="QUX1" s="8" t="s">
        <v>67</v>
      </c>
      <c r="QUY1" s="8" t="s">
        <v>72</v>
      </c>
      <c r="QUZ1" s="8" t="s">
        <v>67</v>
      </c>
      <c r="QVA1" s="8" t="s">
        <v>72</v>
      </c>
      <c r="QVB1" s="8" t="s">
        <v>67</v>
      </c>
      <c r="QVC1" s="8" t="s">
        <v>72</v>
      </c>
      <c r="QVD1" s="8" t="s">
        <v>67</v>
      </c>
      <c r="QVE1" s="8" t="s">
        <v>72</v>
      </c>
      <c r="QVF1" s="8" t="s">
        <v>67</v>
      </c>
      <c r="QVG1" s="8" t="s">
        <v>72</v>
      </c>
      <c r="QVH1" s="8" t="s">
        <v>67</v>
      </c>
      <c r="QVI1" s="8" t="s">
        <v>72</v>
      </c>
      <c r="QVJ1" s="8" t="s">
        <v>67</v>
      </c>
      <c r="QVK1" s="8" t="s">
        <v>72</v>
      </c>
      <c r="QVL1" s="8" t="s">
        <v>67</v>
      </c>
      <c r="QVM1" s="8" t="s">
        <v>72</v>
      </c>
      <c r="QVN1" s="8" t="s">
        <v>67</v>
      </c>
      <c r="QVO1" s="8" t="s">
        <v>72</v>
      </c>
      <c r="QVP1" s="8" t="s">
        <v>67</v>
      </c>
      <c r="QVQ1" s="8" t="s">
        <v>72</v>
      </c>
      <c r="QVR1" s="8" t="s">
        <v>67</v>
      </c>
      <c r="QVS1" s="8" t="s">
        <v>72</v>
      </c>
      <c r="QVT1" s="8" t="s">
        <v>67</v>
      </c>
      <c r="QVU1" s="8" t="s">
        <v>72</v>
      </c>
      <c r="QVV1" s="8" t="s">
        <v>67</v>
      </c>
      <c r="QVW1" s="8" t="s">
        <v>72</v>
      </c>
      <c r="QVX1" s="8" t="s">
        <v>67</v>
      </c>
      <c r="QVY1" s="8" t="s">
        <v>72</v>
      </c>
      <c r="QVZ1" s="8" t="s">
        <v>67</v>
      </c>
      <c r="QWA1" s="8" t="s">
        <v>72</v>
      </c>
      <c r="QWB1" s="8" t="s">
        <v>67</v>
      </c>
      <c r="QWC1" s="8" t="s">
        <v>72</v>
      </c>
      <c r="QWD1" s="8" t="s">
        <v>67</v>
      </c>
      <c r="QWE1" s="8" t="s">
        <v>72</v>
      </c>
      <c r="QWF1" s="8" t="s">
        <v>67</v>
      </c>
      <c r="QWG1" s="8" t="s">
        <v>72</v>
      </c>
      <c r="QWH1" s="8" t="s">
        <v>67</v>
      </c>
      <c r="QWI1" s="8" t="s">
        <v>72</v>
      </c>
      <c r="QWJ1" s="8" t="s">
        <v>67</v>
      </c>
      <c r="QWK1" s="8" t="s">
        <v>72</v>
      </c>
      <c r="QWL1" s="8" t="s">
        <v>67</v>
      </c>
      <c r="QWM1" s="8" t="s">
        <v>72</v>
      </c>
      <c r="QWN1" s="8" t="s">
        <v>67</v>
      </c>
      <c r="QWO1" s="8" t="s">
        <v>72</v>
      </c>
      <c r="QWP1" s="8" t="s">
        <v>67</v>
      </c>
      <c r="QWQ1" s="8" t="s">
        <v>72</v>
      </c>
      <c r="QWR1" s="8" t="s">
        <v>67</v>
      </c>
      <c r="QWS1" s="8" t="s">
        <v>72</v>
      </c>
      <c r="QWT1" s="8" t="s">
        <v>67</v>
      </c>
      <c r="QWU1" s="8" t="s">
        <v>72</v>
      </c>
      <c r="QWV1" s="8" t="s">
        <v>67</v>
      </c>
      <c r="QWW1" s="8" t="s">
        <v>72</v>
      </c>
      <c r="QWX1" s="8" t="s">
        <v>67</v>
      </c>
      <c r="QWY1" s="8" t="s">
        <v>72</v>
      </c>
      <c r="QWZ1" s="8" t="s">
        <v>67</v>
      </c>
      <c r="QXA1" s="8" t="s">
        <v>72</v>
      </c>
      <c r="QXB1" s="8" t="s">
        <v>67</v>
      </c>
      <c r="QXC1" s="8" t="s">
        <v>72</v>
      </c>
      <c r="QXD1" s="8" t="s">
        <v>67</v>
      </c>
      <c r="QXE1" s="8" t="s">
        <v>72</v>
      </c>
      <c r="QXF1" s="8" t="s">
        <v>67</v>
      </c>
      <c r="QXG1" s="8" t="s">
        <v>72</v>
      </c>
      <c r="QXH1" s="8" t="s">
        <v>67</v>
      </c>
      <c r="QXI1" s="8" t="s">
        <v>72</v>
      </c>
      <c r="QXJ1" s="8" t="s">
        <v>67</v>
      </c>
      <c r="QXK1" s="8" t="s">
        <v>72</v>
      </c>
      <c r="QXL1" s="8" t="s">
        <v>67</v>
      </c>
      <c r="QXM1" s="8" t="s">
        <v>72</v>
      </c>
      <c r="QXN1" s="8" t="s">
        <v>67</v>
      </c>
      <c r="QXO1" s="8" t="s">
        <v>72</v>
      </c>
      <c r="QXP1" s="8" t="s">
        <v>67</v>
      </c>
      <c r="QXQ1" s="8" t="s">
        <v>72</v>
      </c>
      <c r="QXR1" s="8" t="s">
        <v>67</v>
      </c>
      <c r="QXS1" s="8" t="s">
        <v>72</v>
      </c>
      <c r="QXT1" s="8" t="s">
        <v>67</v>
      </c>
      <c r="QXU1" s="8" t="s">
        <v>72</v>
      </c>
      <c r="QXV1" s="8" t="s">
        <v>67</v>
      </c>
      <c r="QXW1" s="8" t="s">
        <v>72</v>
      </c>
      <c r="QXX1" s="8" t="s">
        <v>67</v>
      </c>
      <c r="QXY1" s="8" t="s">
        <v>72</v>
      </c>
      <c r="QXZ1" s="8" t="s">
        <v>67</v>
      </c>
      <c r="QYA1" s="8" t="s">
        <v>72</v>
      </c>
      <c r="QYB1" s="8" t="s">
        <v>67</v>
      </c>
      <c r="QYC1" s="8" t="s">
        <v>72</v>
      </c>
      <c r="QYD1" s="8" t="s">
        <v>67</v>
      </c>
      <c r="QYE1" s="8" t="s">
        <v>72</v>
      </c>
      <c r="QYF1" s="8" t="s">
        <v>67</v>
      </c>
      <c r="QYG1" s="8" t="s">
        <v>72</v>
      </c>
      <c r="QYH1" s="8" t="s">
        <v>67</v>
      </c>
      <c r="QYI1" s="8" t="s">
        <v>72</v>
      </c>
      <c r="QYJ1" s="8" t="s">
        <v>67</v>
      </c>
      <c r="QYK1" s="8" t="s">
        <v>72</v>
      </c>
      <c r="QYL1" s="8" t="s">
        <v>67</v>
      </c>
      <c r="QYM1" s="8" t="s">
        <v>72</v>
      </c>
      <c r="QYN1" s="8" t="s">
        <v>67</v>
      </c>
      <c r="QYO1" s="8" t="s">
        <v>72</v>
      </c>
      <c r="QYP1" s="8" t="s">
        <v>67</v>
      </c>
      <c r="QYQ1" s="8" t="s">
        <v>72</v>
      </c>
      <c r="QYR1" s="8" t="s">
        <v>67</v>
      </c>
      <c r="QYS1" s="8" t="s">
        <v>72</v>
      </c>
      <c r="QYT1" s="8" t="s">
        <v>67</v>
      </c>
      <c r="QYU1" s="8" t="s">
        <v>72</v>
      </c>
      <c r="QYV1" s="8" t="s">
        <v>67</v>
      </c>
      <c r="QYW1" s="8" t="s">
        <v>72</v>
      </c>
      <c r="QYX1" s="8" t="s">
        <v>67</v>
      </c>
      <c r="QYY1" s="8" t="s">
        <v>72</v>
      </c>
      <c r="QYZ1" s="8" t="s">
        <v>67</v>
      </c>
      <c r="QZA1" s="8" t="s">
        <v>72</v>
      </c>
      <c r="QZB1" s="8" t="s">
        <v>67</v>
      </c>
      <c r="QZC1" s="8" t="s">
        <v>72</v>
      </c>
      <c r="QZD1" s="8" t="s">
        <v>67</v>
      </c>
      <c r="QZE1" s="8" t="s">
        <v>72</v>
      </c>
      <c r="QZF1" s="8" t="s">
        <v>67</v>
      </c>
      <c r="QZG1" s="8" t="s">
        <v>72</v>
      </c>
      <c r="QZH1" s="8" t="s">
        <v>67</v>
      </c>
      <c r="QZI1" s="8" t="s">
        <v>72</v>
      </c>
      <c r="QZJ1" s="8" t="s">
        <v>67</v>
      </c>
      <c r="QZK1" s="8" t="s">
        <v>72</v>
      </c>
      <c r="QZL1" s="8" t="s">
        <v>67</v>
      </c>
      <c r="QZM1" s="8" t="s">
        <v>72</v>
      </c>
      <c r="QZN1" s="8" t="s">
        <v>67</v>
      </c>
      <c r="QZO1" s="8" t="s">
        <v>72</v>
      </c>
      <c r="QZP1" s="8" t="s">
        <v>67</v>
      </c>
      <c r="QZQ1" s="8" t="s">
        <v>72</v>
      </c>
      <c r="QZR1" s="8" t="s">
        <v>67</v>
      </c>
      <c r="QZS1" s="8" t="s">
        <v>72</v>
      </c>
      <c r="QZT1" s="8" t="s">
        <v>67</v>
      </c>
      <c r="QZU1" s="8" t="s">
        <v>72</v>
      </c>
      <c r="QZV1" s="8" t="s">
        <v>67</v>
      </c>
      <c r="QZW1" s="8" t="s">
        <v>72</v>
      </c>
      <c r="QZX1" s="8" t="s">
        <v>67</v>
      </c>
      <c r="QZY1" s="8" t="s">
        <v>72</v>
      </c>
      <c r="QZZ1" s="8" t="s">
        <v>67</v>
      </c>
      <c r="RAA1" s="8" t="s">
        <v>72</v>
      </c>
      <c r="RAB1" s="8" t="s">
        <v>67</v>
      </c>
      <c r="RAC1" s="8" t="s">
        <v>72</v>
      </c>
      <c r="RAD1" s="8" t="s">
        <v>67</v>
      </c>
      <c r="RAE1" s="8" t="s">
        <v>72</v>
      </c>
      <c r="RAF1" s="8" t="s">
        <v>67</v>
      </c>
      <c r="RAG1" s="8" t="s">
        <v>72</v>
      </c>
      <c r="RAH1" s="8" t="s">
        <v>67</v>
      </c>
      <c r="RAI1" s="8" t="s">
        <v>72</v>
      </c>
      <c r="RAJ1" s="8" t="s">
        <v>67</v>
      </c>
      <c r="RAK1" s="8" t="s">
        <v>72</v>
      </c>
      <c r="RAL1" s="8" t="s">
        <v>67</v>
      </c>
      <c r="RAM1" s="8" t="s">
        <v>72</v>
      </c>
      <c r="RAN1" s="8" t="s">
        <v>67</v>
      </c>
      <c r="RAO1" s="8" t="s">
        <v>72</v>
      </c>
      <c r="RAP1" s="8" t="s">
        <v>67</v>
      </c>
      <c r="RAQ1" s="8" t="s">
        <v>72</v>
      </c>
      <c r="RAR1" s="8" t="s">
        <v>67</v>
      </c>
      <c r="RAS1" s="8" t="s">
        <v>72</v>
      </c>
      <c r="RAT1" s="8" t="s">
        <v>67</v>
      </c>
      <c r="RAU1" s="8" t="s">
        <v>72</v>
      </c>
      <c r="RAV1" s="8" t="s">
        <v>67</v>
      </c>
      <c r="RAW1" s="8" t="s">
        <v>72</v>
      </c>
      <c r="RAX1" s="8" t="s">
        <v>67</v>
      </c>
      <c r="RAY1" s="8" t="s">
        <v>72</v>
      </c>
      <c r="RAZ1" s="8" t="s">
        <v>67</v>
      </c>
      <c r="RBA1" s="8" t="s">
        <v>72</v>
      </c>
      <c r="RBB1" s="8" t="s">
        <v>67</v>
      </c>
      <c r="RBC1" s="8" t="s">
        <v>72</v>
      </c>
      <c r="RBD1" s="8" t="s">
        <v>67</v>
      </c>
      <c r="RBE1" s="8" t="s">
        <v>72</v>
      </c>
      <c r="RBF1" s="8" t="s">
        <v>67</v>
      </c>
      <c r="RBG1" s="8" t="s">
        <v>72</v>
      </c>
      <c r="RBH1" s="8" t="s">
        <v>67</v>
      </c>
      <c r="RBI1" s="8" t="s">
        <v>72</v>
      </c>
      <c r="RBJ1" s="8" t="s">
        <v>67</v>
      </c>
      <c r="RBK1" s="8" t="s">
        <v>72</v>
      </c>
      <c r="RBL1" s="8" t="s">
        <v>67</v>
      </c>
      <c r="RBM1" s="8" t="s">
        <v>72</v>
      </c>
      <c r="RBN1" s="8" t="s">
        <v>67</v>
      </c>
      <c r="RBO1" s="8" t="s">
        <v>72</v>
      </c>
      <c r="RBP1" s="8" t="s">
        <v>67</v>
      </c>
      <c r="RBQ1" s="8" t="s">
        <v>72</v>
      </c>
      <c r="RBR1" s="8" t="s">
        <v>67</v>
      </c>
      <c r="RBS1" s="8" t="s">
        <v>72</v>
      </c>
      <c r="RBT1" s="8" t="s">
        <v>67</v>
      </c>
      <c r="RBU1" s="8" t="s">
        <v>72</v>
      </c>
      <c r="RBV1" s="8" t="s">
        <v>67</v>
      </c>
      <c r="RBW1" s="8" t="s">
        <v>72</v>
      </c>
      <c r="RBX1" s="8" t="s">
        <v>67</v>
      </c>
      <c r="RBY1" s="8" t="s">
        <v>72</v>
      </c>
      <c r="RBZ1" s="8" t="s">
        <v>67</v>
      </c>
      <c r="RCA1" s="8" t="s">
        <v>72</v>
      </c>
      <c r="RCB1" s="8" t="s">
        <v>67</v>
      </c>
      <c r="RCC1" s="8" t="s">
        <v>72</v>
      </c>
      <c r="RCD1" s="8" t="s">
        <v>67</v>
      </c>
      <c r="RCE1" s="8" t="s">
        <v>72</v>
      </c>
      <c r="RCF1" s="8" t="s">
        <v>67</v>
      </c>
      <c r="RCG1" s="8" t="s">
        <v>72</v>
      </c>
      <c r="RCH1" s="8" t="s">
        <v>67</v>
      </c>
      <c r="RCI1" s="8" t="s">
        <v>72</v>
      </c>
      <c r="RCJ1" s="8" t="s">
        <v>67</v>
      </c>
      <c r="RCK1" s="8" t="s">
        <v>72</v>
      </c>
      <c r="RCL1" s="8" t="s">
        <v>67</v>
      </c>
      <c r="RCM1" s="8" t="s">
        <v>72</v>
      </c>
      <c r="RCN1" s="8" t="s">
        <v>67</v>
      </c>
      <c r="RCO1" s="8" t="s">
        <v>72</v>
      </c>
      <c r="RCP1" s="8" t="s">
        <v>67</v>
      </c>
      <c r="RCQ1" s="8" t="s">
        <v>72</v>
      </c>
      <c r="RCR1" s="8" t="s">
        <v>67</v>
      </c>
      <c r="RCS1" s="8" t="s">
        <v>72</v>
      </c>
      <c r="RCT1" s="8" t="s">
        <v>67</v>
      </c>
      <c r="RCU1" s="8" t="s">
        <v>72</v>
      </c>
      <c r="RCV1" s="8" t="s">
        <v>67</v>
      </c>
      <c r="RCW1" s="8" t="s">
        <v>72</v>
      </c>
      <c r="RCX1" s="8" t="s">
        <v>67</v>
      </c>
      <c r="RCY1" s="8" t="s">
        <v>72</v>
      </c>
      <c r="RCZ1" s="8" t="s">
        <v>67</v>
      </c>
      <c r="RDA1" s="8" t="s">
        <v>72</v>
      </c>
      <c r="RDB1" s="8" t="s">
        <v>67</v>
      </c>
      <c r="RDC1" s="8" t="s">
        <v>72</v>
      </c>
      <c r="RDD1" s="8" t="s">
        <v>67</v>
      </c>
      <c r="RDE1" s="8" t="s">
        <v>72</v>
      </c>
      <c r="RDF1" s="8" t="s">
        <v>67</v>
      </c>
      <c r="RDG1" s="8" t="s">
        <v>72</v>
      </c>
      <c r="RDH1" s="8" t="s">
        <v>67</v>
      </c>
      <c r="RDI1" s="8" t="s">
        <v>72</v>
      </c>
      <c r="RDJ1" s="8" t="s">
        <v>67</v>
      </c>
      <c r="RDK1" s="8" t="s">
        <v>72</v>
      </c>
      <c r="RDL1" s="8" t="s">
        <v>67</v>
      </c>
      <c r="RDM1" s="8" t="s">
        <v>72</v>
      </c>
      <c r="RDN1" s="8" t="s">
        <v>67</v>
      </c>
      <c r="RDO1" s="8" t="s">
        <v>72</v>
      </c>
      <c r="RDP1" s="8" t="s">
        <v>67</v>
      </c>
      <c r="RDQ1" s="8" t="s">
        <v>72</v>
      </c>
      <c r="RDR1" s="8" t="s">
        <v>67</v>
      </c>
      <c r="RDS1" s="8" t="s">
        <v>72</v>
      </c>
      <c r="RDT1" s="8" t="s">
        <v>67</v>
      </c>
      <c r="RDU1" s="8" t="s">
        <v>72</v>
      </c>
      <c r="RDV1" s="8" t="s">
        <v>67</v>
      </c>
      <c r="RDW1" s="8" t="s">
        <v>72</v>
      </c>
      <c r="RDX1" s="8" t="s">
        <v>67</v>
      </c>
      <c r="RDY1" s="8" t="s">
        <v>72</v>
      </c>
      <c r="RDZ1" s="8" t="s">
        <v>67</v>
      </c>
      <c r="REA1" s="8" t="s">
        <v>72</v>
      </c>
      <c r="REB1" s="8" t="s">
        <v>67</v>
      </c>
      <c r="REC1" s="8" t="s">
        <v>72</v>
      </c>
      <c r="RED1" s="8" t="s">
        <v>67</v>
      </c>
      <c r="REE1" s="8" t="s">
        <v>72</v>
      </c>
      <c r="REF1" s="8" t="s">
        <v>67</v>
      </c>
      <c r="REG1" s="8" t="s">
        <v>72</v>
      </c>
      <c r="REH1" s="8" t="s">
        <v>67</v>
      </c>
      <c r="REI1" s="8" t="s">
        <v>72</v>
      </c>
      <c r="REJ1" s="8" t="s">
        <v>67</v>
      </c>
      <c r="REK1" s="8" t="s">
        <v>72</v>
      </c>
      <c r="REL1" s="8" t="s">
        <v>67</v>
      </c>
      <c r="REM1" s="8" t="s">
        <v>72</v>
      </c>
      <c r="REN1" s="8" t="s">
        <v>67</v>
      </c>
      <c r="REO1" s="8" t="s">
        <v>72</v>
      </c>
      <c r="REP1" s="8" t="s">
        <v>67</v>
      </c>
      <c r="REQ1" s="8" t="s">
        <v>72</v>
      </c>
      <c r="RER1" s="8" t="s">
        <v>67</v>
      </c>
      <c r="RES1" s="8" t="s">
        <v>72</v>
      </c>
      <c r="RET1" s="8" t="s">
        <v>67</v>
      </c>
      <c r="REU1" s="8" t="s">
        <v>72</v>
      </c>
      <c r="REV1" s="8" t="s">
        <v>67</v>
      </c>
      <c r="REW1" s="8" t="s">
        <v>72</v>
      </c>
      <c r="REX1" s="8" t="s">
        <v>67</v>
      </c>
      <c r="REY1" s="8" t="s">
        <v>72</v>
      </c>
      <c r="REZ1" s="8" t="s">
        <v>67</v>
      </c>
      <c r="RFA1" s="8" t="s">
        <v>72</v>
      </c>
      <c r="RFB1" s="8" t="s">
        <v>67</v>
      </c>
      <c r="RFC1" s="8" t="s">
        <v>72</v>
      </c>
      <c r="RFD1" s="8" t="s">
        <v>67</v>
      </c>
      <c r="RFE1" s="8" t="s">
        <v>72</v>
      </c>
      <c r="RFF1" s="8" t="s">
        <v>67</v>
      </c>
      <c r="RFG1" s="8" t="s">
        <v>72</v>
      </c>
      <c r="RFH1" s="8" t="s">
        <v>67</v>
      </c>
      <c r="RFI1" s="8" t="s">
        <v>72</v>
      </c>
      <c r="RFJ1" s="8" t="s">
        <v>67</v>
      </c>
      <c r="RFK1" s="8" t="s">
        <v>72</v>
      </c>
      <c r="RFL1" s="8" t="s">
        <v>67</v>
      </c>
      <c r="RFM1" s="8" t="s">
        <v>72</v>
      </c>
      <c r="RFN1" s="8" t="s">
        <v>67</v>
      </c>
      <c r="RFO1" s="8" t="s">
        <v>72</v>
      </c>
      <c r="RFP1" s="8" t="s">
        <v>67</v>
      </c>
      <c r="RFQ1" s="8" t="s">
        <v>72</v>
      </c>
      <c r="RFR1" s="8" t="s">
        <v>67</v>
      </c>
      <c r="RFS1" s="8" t="s">
        <v>72</v>
      </c>
      <c r="RFT1" s="8" t="s">
        <v>67</v>
      </c>
      <c r="RFU1" s="8" t="s">
        <v>72</v>
      </c>
      <c r="RFV1" s="8" t="s">
        <v>67</v>
      </c>
      <c r="RFW1" s="8" t="s">
        <v>72</v>
      </c>
      <c r="RFX1" s="8" t="s">
        <v>67</v>
      </c>
      <c r="RFY1" s="8" t="s">
        <v>72</v>
      </c>
      <c r="RFZ1" s="8" t="s">
        <v>67</v>
      </c>
      <c r="RGA1" s="8" t="s">
        <v>72</v>
      </c>
      <c r="RGB1" s="8" t="s">
        <v>67</v>
      </c>
      <c r="RGC1" s="8" t="s">
        <v>72</v>
      </c>
      <c r="RGD1" s="8" t="s">
        <v>67</v>
      </c>
      <c r="RGE1" s="8" t="s">
        <v>72</v>
      </c>
      <c r="RGF1" s="8" t="s">
        <v>67</v>
      </c>
      <c r="RGG1" s="8" t="s">
        <v>72</v>
      </c>
      <c r="RGH1" s="8" t="s">
        <v>67</v>
      </c>
      <c r="RGI1" s="8" t="s">
        <v>72</v>
      </c>
      <c r="RGJ1" s="8" t="s">
        <v>67</v>
      </c>
      <c r="RGK1" s="8" t="s">
        <v>72</v>
      </c>
      <c r="RGL1" s="8" t="s">
        <v>67</v>
      </c>
      <c r="RGM1" s="8" t="s">
        <v>72</v>
      </c>
      <c r="RGN1" s="8" t="s">
        <v>67</v>
      </c>
      <c r="RGO1" s="8" t="s">
        <v>72</v>
      </c>
      <c r="RGP1" s="8" t="s">
        <v>67</v>
      </c>
      <c r="RGQ1" s="8" t="s">
        <v>72</v>
      </c>
      <c r="RGR1" s="8" t="s">
        <v>67</v>
      </c>
      <c r="RGS1" s="8" t="s">
        <v>72</v>
      </c>
      <c r="RGT1" s="8" t="s">
        <v>67</v>
      </c>
      <c r="RGU1" s="8" t="s">
        <v>72</v>
      </c>
      <c r="RGV1" s="8" t="s">
        <v>67</v>
      </c>
      <c r="RGW1" s="8" t="s">
        <v>72</v>
      </c>
      <c r="RGX1" s="8" t="s">
        <v>67</v>
      </c>
      <c r="RGY1" s="8" t="s">
        <v>72</v>
      </c>
      <c r="RGZ1" s="8" t="s">
        <v>67</v>
      </c>
      <c r="RHA1" s="8" t="s">
        <v>72</v>
      </c>
      <c r="RHB1" s="8" t="s">
        <v>67</v>
      </c>
      <c r="RHC1" s="8" t="s">
        <v>72</v>
      </c>
      <c r="RHD1" s="8" t="s">
        <v>67</v>
      </c>
      <c r="RHE1" s="8" t="s">
        <v>72</v>
      </c>
      <c r="RHF1" s="8" t="s">
        <v>67</v>
      </c>
      <c r="RHG1" s="8" t="s">
        <v>72</v>
      </c>
      <c r="RHH1" s="8" t="s">
        <v>67</v>
      </c>
      <c r="RHI1" s="8" t="s">
        <v>72</v>
      </c>
      <c r="RHJ1" s="8" t="s">
        <v>67</v>
      </c>
      <c r="RHK1" s="8" t="s">
        <v>72</v>
      </c>
      <c r="RHL1" s="8" t="s">
        <v>67</v>
      </c>
      <c r="RHM1" s="8" t="s">
        <v>72</v>
      </c>
      <c r="RHN1" s="8" t="s">
        <v>67</v>
      </c>
      <c r="RHO1" s="8" t="s">
        <v>72</v>
      </c>
      <c r="RHP1" s="8" t="s">
        <v>67</v>
      </c>
      <c r="RHQ1" s="8" t="s">
        <v>72</v>
      </c>
      <c r="RHR1" s="8" t="s">
        <v>67</v>
      </c>
      <c r="RHS1" s="8" t="s">
        <v>72</v>
      </c>
      <c r="RHT1" s="8" t="s">
        <v>67</v>
      </c>
      <c r="RHU1" s="8" t="s">
        <v>72</v>
      </c>
      <c r="RHV1" s="8" t="s">
        <v>67</v>
      </c>
      <c r="RHW1" s="8" t="s">
        <v>72</v>
      </c>
      <c r="RHX1" s="8" t="s">
        <v>67</v>
      </c>
      <c r="RHY1" s="8" t="s">
        <v>72</v>
      </c>
      <c r="RHZ1" s="8" t="s">
        <v>67</v>
      </c>
      <c r="RIA1" s="8" t="s">
        <v>72</v>
      </c>
      <c r="RIB1" s="8" t="s">
        <v>67</v>
      </c>
      <c r="RIC1" s="8" t="s">
        <v>72</v>
      </c>
      <c r="RID1" s="8" t="s">
        <v>67</v>
      </c>
      <c r="RIE1" s="8" t="s">
        <v>72</v>
      </c>
      <c r="RIF1" s="8" t="s">
        <v>67</v>
      </c>
      <c r="RIG1" s="8" t="s">
        <v>72</v>
      </c>
      <c r="RIH1" s="8" t="s">
        <v>67</v>
      </c>
      <c r="RII1" s="8" t="s">
        <v>72</v>
      </c>
      <c r="RIJ1" s="8" t="s">
        <v>67</v>
      </c>
      <c r="RIK1" s="8" t="s">
        <v>72</v>
      </c>
      <c r="RIL1" s="8" t="s">
        <v>67</v>
      </c>
      <c r="RIM1" s="8" t="s">
        <v>72</v>
      </c>
      <c r="RIN1" s="8" t="s">
        <v>67</v>
      </c>
      <c r="RIO1" s="8" t="s">
        <v>72</v>
      </c>
      <c r="RIP1" s="8" t="s">
        <v>67</v>
      </c>
      <c r="RIQ1" s="8" t="s">
        <v>72</v>
      </c>
      <c r="RIR1" s="8" t="s">
        <v>67</v>
      </c>
      <c r="RIS1" s="8" t="s">
        <v>72</v>
      </c>
      <c r="RIT1" s="8" t="s">
        <v>67</v>
      </c>
      <c r="RIU1" s="8" t="s">
        <v>72</v>
      </c>
      <c r="RIV1" s="8" t="s">
        <v>67</v>
      </c>
      <c r="RIW1" s="8" t="s">
        <v>72</v>
      </c>
      <c r="RIX1" s="8" t="s">
        <v>67</v>
      </c>
      <c r="RIY1" s="8" t="s">
        <v>72</v>
      </c>
      <c r="RIZ1" s="8" t="s">
        <v>67</v>
      </c>
      <c r="RJA1" s="8" t="s">
        <v>72</v>
      </c>
      <c r="RJB1" s="8" t="s">
        <v>67</v>
      </c>
      <c r="RJC1" s="8" t="s">
        <v>72</v>
      </c>
      <c r="RJD1" s="8" t="s">
        <v>67</v>
      </c>
      <c r="RJE1" s="8" t="s">
        <v>72</v>
      </c>
      <c r="RJF1" s="8" t="s">
        <v>67</v>
      </c>
      <c r="RJG1" s="8" t="s">
        <v>72</v>
      </c>
      <c r="RJH1" s="8" t="s">
        <v>67</v>
      </c>
      <c r="RJI1" s="8" t="s">
        <v>72</v>
      </c>
      <c r="RJJ1" s="8" t="s">
        <v>67</v>
      </c>
      <c r="RJK1" s="8" t="s">
        <v>72</v>
      </c>
      <c r="RJL1" s="8" t="s">
        <v>67</v>
      </c>
      <c r="RJM1" s="8" t="s">
        <v>72</v>
      </c>
      <c r="RJN1" s="8" t="s">
        <v>67</v>
      </c>
      <c r="RJO1" s="8" t="s">
        <v>72</v>
      </c>
      <c r="RJP1" s="8" t="s">
        <v>67</v>
      </c>
      <c r="RJQ1" s="8" t="s">
        <v>72</v>
      </c>
      <c r="RJR1" s="8" t="s">
        <v>67</v>
      </c>
      <c r="RJS1" s="8" t="s">
        <v>72</v>
      </c>
      <c r="RJT1" s="8" t="s">
        <v>67</v>
      </c>
      <c r="RJU1" s="8" t="s">
        <v>72</v>
      </c>
      <c r="RJV1" s="8" t="s">
        <v>67</v>
      </c>
      <c r="RJW1" s="8" t="s">
        <v>72</v>
      </c>
      <c r="RJX1" s="8" t="s">
        <v>67</v>
      </c>
      <c r="RJY1" s="8" t="s">
        <v>72</v>
      </c>
      <c r="RJZ1" s="8" t="s">
        <v>67</v>
      </c>
      <c r="RKA1" s="8" t="s">
        <v>72</v>
      </c>
      <c r="RKB1" s="8" t="s">
        <v>67</v>
      </c>
      <c r="RKC1" s="8" t="s">
        <v>72</v>
      </c>
      <c r="RKD1" s="8" t="s">
        <v>67</v>
      </c>
      <c r="RKE1" s="8" t="s">
        <v>72</v>
      </c>
      <c r="RKF1" s="8" t="s">
        <v>67</v>
      </c>
      <c r="RKG1" s="8" t="s">
        <v>72</v>
      </c>
      <c r="RKH1" s="8" t="s">
        <v>67</v>
      </c>
      <c r="RKI1" s="8" t="s">
        <v>72</v>
      </c>
      <c r="RKJ1" s="8" t="s">
        <v>67</v>
      </c>
      <c r="RKK1" s="8" t="s">
        <v>72</v>
      </c>
      <c r="RKL1" s="8" t="s">
        <v>67</v>
      </c>
      <c r="RKM1" s="8" t="s">
        <v>72</v>
      </c>
      <c r="RKN1" s="8" t="s">
        <v>67</v>
      </c>
      <c r="RKO1" s="8" t="s">
        <v>72</v>
      </c>
      <c r="RKP1" s="8" t="s">
        <v>67</v>
      </c>
      <c r="RKQ1" s="8" t="s">
        <v>72</v>
      </c>
      <c r="RKR1" s="8" t="s">
        <v>67</v>
      </c>
      <c r="RKS1" s="8" t="s">
        <v>72</v>
      </c>
      <c r="RKT1" s="8" t="s">
        <v>67</v>
      </c>
      <c r="RKU1" s="8" t="s">
        <v>72</v>
      </c>
      <c r="RKV1" s="8" t="s">
        <v>67</v>
      </c>
      <c r="RKW1" s="8" t="s">
        <v>72</v>
      </c>
      <c r="RKX1" s="8" t="s">
        <v>67</v>
      </c>
      <c r="RKY1" s="8" t="s">
        <v>72</v>
      </c>
      <c r="RKZ1" s="8" t="s">
        <v>67</v>
      </c>
      <c r="RLA1" s="8" t="s">
        <v>72</v>
      </c>
      <c r="RLB1" s="8" t="s">
        <v>67</v>
      </c>
      <c r="RLC1" s="8" t="s">
        <v>72</v>
      </c>
      <c r="RLD1" s="8" t="s">
        <v>67</v>
      </c>
      <c r="RLE1" s="8" t="s">
        <v>72</v>
      </c>
      <c r="RLF1" s="8" t="s">
        <v>67</v>
      </c>
      <c r="RLG1" s="8" t="s">
        <v>72</v>
      </c>
      <c r="RLH1" s="8" t="s">
        <v>67</v>
      </c>
      <c r="RLI1" s="8" t="s">
        <v>72</v>
      </c>
      <c r="RLJ1" s="8" t="s">
        <v>67</v>
      </c>
      <c r="RLK1" s="8" t="s">
        <v>72</v>
      </c>
      <c r="RLL1" s="8" t="s">
        <v>67</v>
      </c>
      <c r="RLM1" s="8" t="s">
        <v>72</v>
      </c>
      <c r="RLN1" s="8" t="s">
        <v>67</v>
      </c>
      <c r="RLO1" s="8" t="s">
        <v>72</v>
      </c>
      <c r="RLP1" s="8" t="s">
        <v>67</v>
      </c>
      <c r="RLQ1" s="8" t="s">
        <v>72</v>
      </c>
      <c r="RLR1" s="8" t="s">
        <v>67</v>
      </c>
      <c r="RLS1" s="8" t="s">
        <v>72</v>
      </c>
      <c r="RLT1" s="8" t="s">
        <v>67</v>
      </c>
      <c r="RLU1" s="8" t="s">
        <v>72</v>
      </c>
      <c r="RLV1" s="8" t="s">
        <v>67</v>
      </c>
      <c r="RLW1" s="8" t="s">
        <v>72</v>
      </c>
      <c r="RLX1" s="8" t="s">
        <v>67</v>
      </c>
      <c r="RLY1" s="8" t="s">
        <v>72</v>
      </c>
      <c r="RLZ1" s="8" t="s">
        <v>67</v>
      </c>
      <c r="RMA1" s="8" t="s">
        <v>72</v>
      </c>
      <c r="RMB1" s="8" t="s">
        <v>67</v>
      </c>
      <c r="RMC1" s="8" t="s">
        <v>72</v>
      </c>
      <c r="RMD1" s="8" t="s">
        <v>67</v>
      </c>
      <c r="RME1" s="8" t="s">
        <v>72</v>
      </c>
      <c r="RMF1" s="8" t="s">
        <v>67</v>
      </c>
      <c r="RMG1" s="8" t="s">
        <v>72</v>
      </c>
      <c r="RMH1" s="8" t="s">
        <v>67</v>
      </c>
      <c r="RMI1" s="8" t="s">
        <v>72</v>
      </c>
      <c r="RMJ1" s="8" t="s">
        <v>67</v>
      </c>
      <c r="RMK1" s="8" t="s">
        <v>72</v>
      </c>
      <c r="RML1" s="8" t="s">
        <v>67</v>
      </c>
      <c r="RMM1" s="8" t="s">
        <v>72</v>
      </c>
      <c r="RMN1" s="8" t="s">
        <v>67</v>
      </c>
      <c r="RMO1" s="8" t="s">
        <v>72</v>
      </c>
      <c r="RMP1" s="8" t="s">
        <v>67</v>
      </c>
      <c r="RMQ1" s="8" t="s">
        <v>72</v>
      </c>
      <c r="RMR1" s="8" t="s">
        <v>67</v>
      </c>
      <c r="RMS1" s="8" t="s">
        <v>72</v>
      </c>
      <c r="RMT1" s="8" t="s">
        <v>67</v>
      </c>
      <c r="RMU1" s="8" t="s">
        <v>72</v>
      </c>
      <c r="RMV1" s="8" t="s">
        <v>67</v>
      </c>
      <c r="RMW1" s="8" t="s">
        <v>72</v>
      </c>
      <c r="RMX1" s="8" t="s">
        <v>67</v>
      </c>
      <c r="RMY1" s="8" t="s">
        <v>72</v>
      </c>
      <c r="RMZ1" s="8" t="s">
        <v>67</v>
      </c>
      <c r="RNA1" s="8" t="s">
        <v>72</v>
      </c>
      <c r="RNB1" s="8" t="s">
        <v>67</v>
      </c>
      <c r="RNC1" s="8" t="s">
        <v>72</v>
      </c>
      <c r="RND1" s="8" t="s">
        <v>67</v>
      </c>
      <c r="RNE1" s="8" t="s">
        <v>72</v>
      </c>
      <c r="RNF1" s="8" t="s">
        <v>67</v>
      </c>
      <c r="RNG1" s="8" t="s">
        <v>72</v>
      </c>
      <c r="RNH1" s="8" t="s">
        <v>67</v>
      </c>
      <c r="RNI1" s="8" t="s">
        <v>72</v>
      </c>
      <c r="RNJ1" s="8" t="s">
        <v>67</v>
      </c>
      <c r="RNK1" s="8" t="s">
        <v>72</v>
      </c>
      <c r="RNL1" s="8" t="s">
        <v>67</v>
      </c>
      <c r="RNM1" s="8" t="s">
        <v>72</v>
      </c>
      <c r="RNN1" s="8" t="s">
        <v>67</v>
      </c>
      <c r="RNO1" s="8" t="s">
        <v>72</v>
      </c>
      <c r="RNP1" s="8" t="s">
        <v>67</v>
      </c>
      <c r="RNQ1" s="8" t="s">
        <v>72</v>
      </c>
      <c r="RNR1" s="8" t="s">
        <v>67</v>
      </c>
      <c r="RNS1" s="8" t="s">
        <v>72</v>
      </c>
      <c r="RNT1" s="8" t="s">
        <v>67</v>
      </c>
      <c r="RNU1" s="8" t="s">
        <v>72</v>
      </c>
      <c r="RNV1" s="8" t="s">
        <v>67</v>
      </c>
      <c r="RNW1" s="8" t="s">
        <v>72</v>
      </c>
      <c r="RNX1" s="8" t="s">
        <v>67</v>
      </c>
      <c r="RNY1" s="8" t="s">
        <v>72</v>
      </c>
      <c r="RNZ1" s="8" t="s">
        <v>67</v>
      </c>
      <c r="ROA1" s="8" t="s">
        <v>72</v>
      </c>
      <c r="ROB1" s="8" t="s">
        <v>67</v>
      </c>
      <c r="ROC1" s="8" t="s">
        <v>72</v>
      </c>
      <c r="ROD1" s="8" t="s">
        <v>67</v>
      </c>
      <c r="ROE1" s="8" t="s">
        <v>72</v>
      </c>
      <c r="ROF1" s="8" t="s">
        <v>67</v>
      </c>
      <c r="ROG1" s="8" t="s">
        <v>72</v>
      </c>
      <c r="ROH1" s="8" t="s">
        <v>67</v>
      </c>
      <c r="ROI1" s="8" t="s">
        <v>72</v>
      </c>
      <c r="ROJ1" s="8" t="s">
        <v>67</v>
      </c>
      <c r="ROK1" s="8" t="s">
        <v>72</v>
      </c>
      <c r="ROL1" s="8" t="s">
        <v>67</v>
      </c>
      <c r="ROM1" s="8" t="s">
        <v>72</v>
      </c>
      <c r="RON1" s="8" t="s">
        <v>67</v>
      </c>
      <c r="ROO1" s="8" t="s">
        <v>72</v>
      </c>
      <c r="ROP1" s="8" t="s">
        <v>67</v>
      </c>
      <c r="ROQ1" s="8" t="s">
        <v>72</v>
      </c>
      <c r="ROR1" s="8" t="s">
        <v>67</v>
      </c>
      <c r="ROS1" s="8" t="s">
        <v>72</v>
      </c>
      <c r="ROT1" s="8" t="s">
        <v>67</v>
      </c>
      <c r="ROU1" s="8" t="s">
        <v>72</v>
      </c>
      <c r="ROV1" s="8" t="s">
        <v>67</v>
      </c>
      <c r="ROW1" s="8" t="s">
        <v>72</v>
      </c>
      <c r="ROX1" s="8" t="s">
        <v>67</v>
      </c>
      <c r="ROY1" s="8" t="s">
        <v>72</v>
      </c>
      <c r="ROZ1" s="8" t="s">
        <v>67</v>
      </c>
      <c r="RPA1" s="8" t="s">
        <v>72</v>
      </c>
      <c r="RPB1" s="8" t="s">
        <v>67</v>
      </c>
      <c r="RPC1" s="8" t="s">
        <v>72</v>
      </c>
      <c r="RPD1" s="8" t="s">
        <v>67</v>
      </c>
      <c r="RPE1" s="8" t="s">
        <v>72</v>
      </c>
      <c r="RPF1" s="8" t="s">
        <v>67</v>
      </c>
      <c r="RPG1" s="8" t="s">
        <v>72</v>
      </c>
      <c r="RPH1" s="8" t="s">
        <v>67</v>
      </c>
      <c r="RPI1" s="8" t="s">
        <v>72</v>
      </c>
      <c r="RPJ1" s="8" t="s">
        <v>67</v>
      </c>
      <c r="RPK1" s="8" t="s">
        <v>72</v>
      </c>
      <c r="RPL1" s="8" t="s">
        <v>67</v>
      </c>
      <c r="RPM1" s="8" t="s">
        <v>72</v>
      </c>
      <c r="RPN1" s="8" t="s">
        <v>67</v>
      </c>
      <c r="RPO1" s="8" t="s">
        <v>72</v>
      </c>
      <c r="RPP1" s="8" t="s">
        <v>67</v>
      </c>
      <c r="RPQ1" s="8" t="s">
        <v>72</v>
      </c>
      <c r="RPR1" s="8" t="s">
        <v>67</v>
      </c>
      <c r="RPS1" s="8" t="s">
        <v>72</v>
      </c>
      <c r="RPT1" s="8" t="s">
        <v>67</v>
      </c>
      <c r="RPU1" s="8" t="s">
        <v>72</v>
      </c>
      <c r="RPV1" s="8" t="s">
        <v>67</v>
      </c>
      <c r="RPW1" s="8" t="s">
        <v>72</v>
      </c>
      <c r="RPX1" s="8" t="s">
        <v>67</v>
      </c>
      <c r="RPY1" s="8" t="s">
        <v>72</v>
      </c>
      <c r="RPZ1" s="8" t="s">
        <v>67</v>
      </c>
      <c r="RQA1" s="8" t="s">
        <v>72</v>
      </c>
      <c r="RQB1" s="8" t="s">
        <v>67</v>
      </c>
      <c r="RQC1" s="8" t="s">
        <v>72</v>
      </c>
      <c r="RQD1" s="8" t="s">
        <v>67</v>
      </c>
      <c r="RQE1" s="8" t="s">
        <v>72</v>
      </c>
      <c r="RQF1" s="8" t="s">
        <v>67</v>
      </c>
      <c r="RQG1" s="8" t="s">
        <v>72</v>
      </c>
      <c r="RQH1" s="8" t="s">
        <v>67</v>
      </c>
      <c r="RQI1" s="8" t="s">
        <v>72</v>
      </c>
      <c r="RQJ1" s="8" t="s">
        <v>67</v>
      </c>
      <c r="RQK1" s="8" t="s">
        <v>72</v>
      </c>
      <c r="RQL1" s="8" t="s">
        <v>67</v>
      </c>
      <c r="RQM1" s="8" t="s">
        <v>72</v>
      </c>
      <c r="RQN1" s="8" t="s">
        <v>67</v>
      </c>
      <c r="RQO1" s="8" t="s">
        <v>72</v>
      </c>
      <c r="RQP1" s="8" t="s">
        <v>67</v>
      </c>
      <c r="RQQ1" s="8" t="s">
        <v>72</v>
      </c>
      <c r="RQR1" s="8" t="s">
        <v>67</v>
      </c>
      <c r="RQS1" s="8" t="s">
        <v>72</v>
      </c>
      <c r="RQT1" s="8" t="s">
        <v>67</v>
      </c>
      <c r="RQU1" s="8" t="s">
        <v>72</v>
      </c>
      <c r="RQV1" s="8" t="s">
        <v>67</v>
      </c>
      <c r="RQW1" s="8" t="s">
        <v>72</v>
      </c>
      <c r="RQX1" s="8" t="s">
        <v>67</v>
      </c>
      <c r="RQY1" s="8" t="s">
        <v>72</v>
      </c>
      <c r="RQZ1" s="8" t="s">
        <v>67</v>
      </c>
      <c r="RRA1" s="8" t="s">
        <v>72</v>
      </c>
      <c r="RRB1" s="8" t="s">
        <v>67</v>
      </c>
      <c r="RRC1" s="8" t="s">
        <v>72</v>
      </c>
      <c r="RRD1" s="8" t="s">
        <v>67</v>
      </c>
      <c r="RRE1" s="8" t="s">
        <v>72</v>
      </c>
      <c r="RRF1" s="8" t="s">
        <v>67</v>
      </c>
      <c r="RRG1" s="8" t="s">
        <v>72</v>
      </c>
      <c r="RRH1" s="8" t="s">
        <v>67</v>
      </c>
      <c r="RRI1" s="8" t="s">
        <v>72</v>
      </c>
      <c r="RRJ1" s="8" t="s">
        <v>67</v>
      </c>
      <c r="RRK1" s="8" t="s">
        <v>72</v>
      </c>
      <c r="RRL1" s="8" t="s">
        <v>67</v>
      </c>
      <c r="RRM1" s="8" t="s">
        <v>72</v>
      </c>
      <c r="RRN1" s="8" t="s">
        <v>67</v>
      </c>
      <c r="RRO1" s="8" t="s">
        <v>72</v>
      </c>
      <c r="RRP1" s="8" t="s">
        <v>67</v>
      </c>
      <c r="RRQ1" s="8" t="s">
        <v>72</v>
      </c>
      <c r="RRR1" s="8" t="s">
        <v>67</v>
      </c>
      <c r="RRS1" s="8" t="s">
        <v>72</v>
      </c>
      <c r="RRT1" s="8" t="s">
        <v>67</v>
      </c>
      <c r="RRU1" s="8" t="s">
        <v>72</v>
      </c>
      <c r="RRV1" s="8" t="s">
        <v>67</v>
      </c>
      <c r="RRW1" s="8" t="s">
        <v>72</v>
      </c>
      <c r="RRX1" s="8" t="s">
        <v>67</v>
      </c>
      <c r="RRY1" s="8" t="s">
        <v>72</v>
      </c>
      <c r="RRZ1" s="8" t="s">
        <v>67</v>
      </c>
      <c r="RSA1" s="8" t="s">
        <v>72</v>
      </c>
      <c r="RSB1" s="8" t="s">
        <v>67</v>
      </c>
      <c r="RSC1" s="8" t="s">
        <v>72</v>
      </c>
      <c r="RSD1" s="8" t="s">
        <v>67</v>
      </c>
      <c r="RSE1" s="8" t="s">
        <v>72</v>
      </c>
      <c r="RSF1" s="8" t="s">
        <v>67</v>
      </c>
      <c r="RSG1" s="8" t="s">
        <v>72</v>
      </c>
      <c r="RSH1" s="8" t="s">
        <v>67</v>
      </c>
      <c r="RSI1" s="8" t="s">
        <v>72</v>
      </c>
      <c r="RSJ1" s="8" t="s">
        <v>67</v>
      </c>
      <c r="RSK1" s="8" t="s">
        <v>72</v>
      </c>
      <c r="RSL1" s="8" t="s">
        <v>67</v>
      </c>
      <c r="RSM1" s="8" t="s">
        <v>72</v>
      </c>
      <c r="RSN1" s="8" t="s">
        <v>67</v>
      </c>
      <c r="RSO1" s="8" t="s">
        <v>72</v>
      </c>
      <c r="RSP1" s="8" t="s">
        <v>67</v>
      </c>
      <c r="RSQ1" s="8" t="s">
        <v>72</v>
      </c>
      <c r="RSR1" s="8" t="s">
        <v>67</v>
      </c>
      <c r="RSS1" s="8" t="s">
        <v>72</v>
      </c>
      <c r="RST1" s="8" t="s">
        <v>67</v>
      </c>
      <c r="RSU1" s="8" t="s">
        <v>72</v>
      </c>
      <c r="RSV1" s="8" t="s">
        <v>67</v>
      </c>
      <c r="RSW1" s="8" t="s">
        <v>72</v>
      </c>
      <c r="RSX1" s="8" t="s">
        <v>67</v>
      </c>
      <c r="RSY1" s="8" t="s">
        <v>72</v>
      </c>
      <c r="RSZ1" s="8" t="s">
        <v>67</v>
      </c>
      <c r="RTA1" s="8" t="s">
        <v>72</v>
      </c>
      <c r="RTB1" s="8" t="s">
        <v>67</v>
      </c>
      <c r="RTC1" s="8" t="s">
        <v>72</v>
      </c>
      <c r="RTD1" s="8" t="s">
        <v>67</v>
      </c>
      <c r="RTE1" s="8" t="s">
        <v>72</v>
      </c>
      <c r="RTF1" s="8" t="s">
        <v>67</v>
      </c>
      <c r="RTG1" s="8" t="s">
        <v>72</v>
      </c>
      <c r="RTH1" s="8" t="s">
        <v>67</v>
      </c>
      <c r="RTI1" s="8" t="s">
        <v>72</v>
      </c>
      <c r="RTJ1" s="8" t="s">
        <v>67</v>
      </c>
      <c r="RTK1" s="8" t="s">
        <v>72</v>
      </c>
      <c r="RTL1" s="8" t="s">
        <v>67</v>
      </c>
      <c r="RTM1" s="8" t="s">
        <v>72</v>
      </c>
      <c r="RTN1" s="8" t="s">
        <v>67</v>
      </c>
      <c r="RTO1" s="8" t="s">
        <v>72</v>
      </c>
      <c r="RTP1" s="8" t="s">
        <v>67</v>
      </c>
      <c r="RTQ1" s="8" t="s">
        <v>72</v>
      </c>
      <c r="RTR1" s="8" t="s">
        <v>67</v>
      </c>
      <c r="RTS1" s="8" t="s">
        <v>72</v>
      </c>
      <c r="RTT1" s="8" t="s">
        <v>67</v>
      </c>
      <c r="RTU1" s="8" t="s">
        <v>72</v>
      </c>
      <c r="RTV1" s="8" t="s">
        <v>67</v>
      </c>
      <c r="RTW1" s="8" t="s">
        <v>72</v>
      </c>
      <c r="RTX1" s="8" t="s">
        <v>67</v>
      </c>
      <c r="RTY1" s="8" t="s">
        <v>72</v>
      </c>
      <c r="RTZ1" s="8" t="s">
        <v>67</v>
      </c>
      <c r="RUA1" s="8" t="s">
        <v>72</v>
      </c>
      <c r="RUB1" s="8" t="s">
        <v>67</v>
      </c>
      <c r="RUC1" s="8" t="s">
        <v>72</v>
      </c>
      <c r="RUD1" s="8" t="s">
        <v>67</v>
      </c>
      <c r="RUE1" s="8" t="s">
        <v>72</v>
      </c>
      <c r="RUF1" s="8" t="s">
        <v>67</v>
      </c>
      <c r="RUG1" s="8" t="s">
        <v>72</v>
      </c>
      <c r="RUH1" s="8" t="s">
        <v>67</v>
      </c>
      <c r="RUI1" s="8" t="s">
        <v>72</v>
      </c>
      <c r="RUJ1" s="8" t="s">
        <v>67</v>
      </c>
      <c r="RUK1" s="8" t="s">
        <v>72</v>
      </c>
      <c r="RUL1" s="8" t="s">
        <v>67</v>
      </c>
      <c r="RUM1" s="8" t="s">
        <v>72</v>
      </c>
      <c r="RUN1" s="8" t="s">
        <v>67</v>
      </c>
      <c r="RUO1" s="8" t="s">
        <v>72</v>
      </c>
      <c r="RUP1" s="8" t="s">
        <v>67</v>
      </c>
      <c r="RUQ1" s="8" t="s">
        <v>72</v>
      </c>
      <c r="RUR1" s="8" t="s">
        <v>67</v>
      </c>
      <c r="RUS1" s="8" t="s">
        <v>72</v>
      </c>
      <c r="RUT1" s="8" t="s">
        <v>67</v>
      </c>
      <c r="RUU1" s="8" t="s">
        <v>72</v>
      </c>
      <c r="RUV1" s="8" t="s">
        <v>67</v>
      </c>
      <c r="RUW1" s="8" t="s">
        <v>72</v>
      </c>
      <c r="RUX1" s="8" t="s">
        <v>67</v>
      </c>
      <c r="RUY1" s="8" t="s">
        <v>72</v>
      </c>
      <c r="RUZ1" s="8" t="s">
        <v>67</v>
      </c>
      <c r="RVA1" s="8" t="s">
        <v>72</v>
      </c>
      <c r="RVB1" s="8" t="s">
        <v>67</v>
      </c>
      <c r="RVC1" s="8" t="s">
        <v>72</v>
      </c>
      <c r="RVD1" s="8" t="s">
        <v>67</v>
      </c>
      <c r="RVE1" s="8" t="s">
        <v>72</v>
      </c>
      <c r="RVF1" s="8" t="s">
        <v>67</v>
      </c>
      <c r="RVG1" s="8" t="s">
        <v>72</v>
      </c>
      <c r="RVH1" s="8" t="s">
        <v>67</v>
      </c>
      <c r="RVI1" s="8" t="s">
        <v>72</v>
      </c>
      <c r="RVJ1" s="8" t="s">
        <v>67</v>
      </c>
      <c r="RVK1" s="8" t="s">
        <v>72</v>
      </c>
      <c r="RVL1" s="8" t="s">
        <v>67</v>
      </c>
      <c r="RVM1" s="8" t="s">
        <v>72</v>
      </c>
      <c r="RVN1" s="8" t="s">
        <v>67</v>
      </c>
      <c r="RVO1" s="8" t="s">
        <v>72</v>
      </c>
      <c r="RVP1" s="8" t="s">
        <v>67</v>
      </c>
      <c r="RVQ1" s="8" t="s">
        <v>72</v>
      </c>
      <c r="RVR1" s="8" t="s">
        <v>67</v>
      </c>
      <c r="RVS1" s="8" t="s">
        <v>72</v>
      </c>
      <c r="RVT1" s="8" t="s">
        <v>67</v>
      </c>
      <c r="RVU1" s="8" t="s">
        <v>72</v>
      </c>
      <c r="RVV1" s="8" t="s">
        <v>67</v>
      </c>
      <c r="RVW1" s="8" t="s">
        <v>72</v>
      </c>
      <c r="RVX1" s="8" t="s">
        <v>67</v>
      </c>
      <c r="RVY1" s="8" t="s">
        <v>72</v>
      </c>
      <c r="RVZ1" s="8" t="s">
        <v>67</v>
      </c>
      <c r="RWA1" s="8" t="s">
        <v>72</v>
      </c>
      <c r="RWB1" s="8" t="s">
        <v>67</v>
      </c>
      <c r="RWC1" s="8" t="s">
        <v>72</v>
      </c>
      <c r="RWD1" s="8" t="s">
        <v>67</v>
      </c>
      <c r="RWE1" s="8" t="s">
        <v>72</v>
      </c>
      <c r="RWF1" s="8" t="s">
        <v>67</v>
      </c>
      <c r="RWG1" s="8" t="s">
        <v>72</v>
      </c>
      <c r="RWH1" s="8" t="s">
        <v>67</v>
      </c>
      <c r="RWI1" s="8" t="s">
        <v>72</v>
      </c>
      <c r="RWJ1" s="8" t="s">
        <v>67</v>
      </c>
      <c r="RWK1" s="8" t="s">
        <v>72</v>
      </c>
      <c r="RWL1" s="8" t="s">
        <v>67</v>
      </c>
      <c r="RWM1" s="8" t="s">
        <v>72</v>
      </c>
      <c r="RWN1" s="8" t="s">
        <v>67</v>
      </c>
      <c r="RWO1" s="8" t="s">
        <v>72</v>
      </c>
      <c r="RWP1" s="8" t="s">
        <v>67</v>
      </c>
      <c r="RWQ1" s="8" t="s">
        <v>72</v>
      </c>
      <c r="RWR1" s="8" t="s">
        <v>67</v>
      </c>
      <c r="RWS1" s="8" t="s">
        <v>72</v>
      </c>
      <c r="RWT1" s="8" t="s">
        <v>67</v>
      </c>
      <c r="RWU1" s="8" t="s">
        <v>72</v>
      </c>
      <c r="RWV1" s="8" t="s">
        <v>67</v>
      </c>
      <c r="RWW1" s="8" t="s">
        <v>72</v>
      </c>
      <c r="RWX1" s="8" t="s">
        <v>67</v>
      </c>
      <c r="RWY1" s="8" t="s">
        <v>72</v>
      </c>
      <c r="RWZ1" s="8" t="s">
        <v>67</v>
      </c>
      <c r="RXA1" s="8" t="s">
        <v>72</v>
      </c>
      <c r="RXB1" s="8" t="s">
        <v>67</v>
      </c>
      <c r="RXC1" s="8" t="s">
        <v>72</v>
      </c>
      <c r="RXD1" s="8" t="s">
        <v>67</v>
      </c>
      <c r="RXE1" s="8" t="s">
        <v>72</v>
      </c>
      <c r="RXF1" s="8" t="s">
        <v>67</v>
      </c>
      <c r="RXG1" s="8" t="s">
        <v>72</v>
      </c>
      <c r="RXH1" s="8" t="s">
        <v>67</v>
      </c>
      <c r="RXI1" s="8" t="s">
        <v>72</v>
      </c>
      <c r="RXJ1" s="8" t="s">
        <v>67</v>
      </c>
      <c r="RXK1" s="8" t="s">
        <v>72</v>
      </c>
      <c r="RXL1" s="8" t="s">
        <v>67</v>
      </c>
      <c r="RXM1" s="8" t="s">
        <v>72</v>
      </c>
      <c r="RXN1" s="8" t="s">
        <v>67</v>
      </c>
      <c r="RXO1" s="8" t="s">
        <v>72</v>
      </c>
      <c r="RXP1" s="8" t="s">
        <v>67</v>
      </c>
      <c r="RXQ1" s="8" t="s">
        <v>72</v>
      </c>
      <c r="RXR1" s="8" t="s">
        <v>67</v>
      </c>
      <c r="RXS1" s="8" t="s">
        <v>72</v>
      </c>
      <c r="RXT1" s="8" t="s">
        <v>67</v>
      </c>
      <c r="RXU1" s="8" t="s">
        <v>72</v>
      </c>
      <c r="RXV1" s="8" t="s">
        <v>67</v>
      </c>
      <c r="RXW1" s="8" t="s">
        <v>72</v>
      </c>
      <c r="RXX1" s="8" t="s">
        <v>67</v>
      </c>
      <c r="RXY1" s="8" t="s">
        <v>72</v>
      </c>
      <c r="RXZ1" s="8" t="s">
        <v>67</v>
      </c>
      <c r="RYA1" s="8" t="s">
        <v>72</v>
      </c>
      <c r="RYB1" s="8" t="s">
        <v>67</v>
      </c>
      <c r="RYC1" s="8" t="s">
        <v>72</v>
      </c>
      <c r="RYD1" s="8" t="s">
        <v>67</v>
      </c>
      <c r="RYE1" s="8" t="s">
        <v>72</v>
      </c>
      <c r="RYF1" s="8" t="s">
        <v>67</v>
      </c>
      <c r="RYG1" s="8" t="s">
        <v>72</v>
      </c>
      <c r="RYH1" s="8" t="s">
        <v>67</v>
      </c>
      <c r="RYI1" s="8" t="s">
        <v>72</v>
      </c>
      <c r="RYJ1" s="8" t="s">
        <v>67</v>
      </c>
      <c r="RYK1" s="8" t="s">
        <v>72</v>
      </c>
      <c r="RYL1" s="8" t="s">
        <v>67</v>
      </c>
      <c r="RYM1" s="8" t="s">
        <v>72</v>
      </c>
      <c r="RYN1" s="8" t="s">
        <v>67</v>
      </c>
      <c r="RYO1" s="8" t="s">
        <v>72</v>
      </c>
      <c r="RYP1" s="8" t="s">
        <v>67</v>
      </c>
      <c r="RYQ1" s="8" t="s">
        <v>72</v>
      </c>
      <c r="RYR1" s="8" t="s">
        <v>67</v>
      </c>
      <c r="RYS1" s="8" t="s">
        <v>72</v>
      </c>
      <c r="RYT1" s="8" t="s">
        <v>67</v>
      </c>
      <c r="RYU1" s="8" t="s">
        <v>72</v>
      </c>
      <c r="RYV1" s="8" t="s">
        <v>67</v>
      </c>
      <c r="RYW1" s="8" t="s">
        <v>72</v>
      </c>
      <c r="RYX1" s="8" t="s">
        <v>67</v>
      </c>
      <c r="RYY1" s="8" t="s">
        <v>72</v>
      </c>
      <c r="RYZ1" s="8" t="s">
        <v>67</v>
      </c>
      <c r="RZA1" s="8" t="s">
        <v>72</v>
      </c>
      <c r="RZB1" s="8" t="s">
        <v>67</v>
      </c>
      <c r="RZC1" s="8" t="s">
        <v>72</v>
      </c>
      <c r="RZD1" s="8" t="s">
        <v>67</v>
      </c>
      <c r="RZE1" s="8" t="s">
        <v>72</v>
      </c>
      <c r="RZF1" s="8" t="s">
        <v>67</v>
      </c>
      <c r="RZG1" s="8" t="s">
        <v>72</v>
      </c>
      <c r="RZH1" s="8" t="s">
        <v>67</v>
      </c>
      <c r="RZI1" s="8" t="s">
        <v>72</v>
      </c>
      <c r="RZJ1" s="8" t="s">
        <v>67</v>
      </c>
      <c r="RZK1" s="8" t="s">
        <v>72</v>
      </c>
      <c r="RZL1" s="8" t="s">
        <v>67</v>
      </c>
      <c r="RZM1" s="8" t="s">
        <v>72</v>
      </c>
      <c r="RZN1" s="8" t="s">
        <v>67</v>
      </c>
      <c r="RZO1" s="8" t="s">
        <v>72</v>
      </c>
      <c r="RZP1" s="8" t="s">
        <v>67</v>
      </c>
      <c r="RZQ1" s="8" t="s">
        <v>72</v>
      </c>
      <c r="RZR1" s="8" t="s">
        <v>67</v>
      </c>
      <c r="RZS1" s="8" t="s">
        <v>72</v>
      </c>
      <c r="RZT1" s="8" t="s">
        <v>67</v>
      </c>
      <c r="RZU1" s="8" t="s">
        <v>72</v>
      </c>
      <c r="RZV1" s="8" t="s">
        <v>67</v>
      </c>
      <c r="RZW1" s="8" t="s">
        <v>72</v>
      </c>
      <c r="RZX1" s="8" t="s">
        <v>67</v>
      </c>
      <c r="RZY1" s="8" t="s">
        <v>72</v>
      </c>
      <c r="RZZ1" s="8" t="s">
        <v>67</v>
      </c>
      <c r="SAA1" s="8" t="s">
        <v>72</v>
      </c>
      <c r="SAB1" s="8" t="s">
        <v>67</v>
      </c>
      <c r="SAC1" s="8" t="s">
        <v>72</v>
      </c>
      <c r="SAD1" s="8" t="s">
        <v>67</v>
      </c>
      <c r="SAE1" s="8" t="s">
        <v>72</v>
      </c>
      <c r="SAF1" s="8" t="s">
        <v>67</v>
      </c>
      <c r="SAG1" s="8" t="s">
        <v>72</v>
      </c>
      <c r="SAH1" s="8" t="s">
        <v>67</v>
      </c>
      <c r="SAI1" s="8" t="s">
        <v>72</v>
      </c>
      <c r="SAJ1" s="8" t="s">
        <v>67</v>
      </c>
      <c r="SAK1" s="8" t="s">
        <v>72</v>
      </c>
      <c r="SAL1" s="8" t="s">
        <v>67</v>
      </c>
      <c r="SAM1" s="8" t="s">
        <v>72</v>
      </c>
      <c r="SAN1" s="8" t="s">
        <v>67</v>
      </c>
      <c r="SAO1" s="8" t="s">
        <v>72</v>
      </c>
      <c r="SAP1" s="8" t="s">
        <v>67</v>
      </c>
      <c r="SAQ1" s="8" t="s">
        <v>72</v>
      </c>
      <c r="SAR1" s="8" t="s">
        <v>67</v>
      </c>
      <c r="SAS1" s="8" t="s">
        <v>72</v>
      </c>
      <c r="SAT1" s="8" t="s">
        <v>67</v>
      </c>
      <c r="SAU1" s="8" t="s">
        <v>72</v>
      </c>
      <c r="SAV1" s="8" t="s">
        <v>67</v>
      </c>
      <c r="SAW1" s="8" t="s">
        <v>72</v>
      </c>
      <c r="SAX1" s="8" t="s">
        <v>67</v>
      </c>
      <c r="SAY1" s="8" t="s">
        <v>72</v>
      </c>
      <c r="SAZ1" s="8" t="s">
        <v>67</v>
      </c>
      <c r="SBA1" s="8" t="s">
        <v>72</v>
      </c>
      <c r="SBB1" s="8" t="s">
        <v>67</v>
      </c>
      <c r="SBC1" s="8" t="s">
        <v>72</v>
      </c>
      <c r="SBD1" s="8" t="s">
        <v>67</v>
      </c>
      <c r="SBE1" s="8" t="s">
        <v>72</v>
      </c>
      <c r="SBF1" s="8" t="s">
        <v>67</v>
      </c>
      <c r="SBG1" s="8" t="s">
        <v>72</v>
      </c>
      <c r="SBH1" s="8" t="s">
        <v>67</v>
      </c>
      <c r="SBI1" s="8" t="s">
        <v>72</v>
      </c>
      <c r="SBJ1" s="8" t="s">
        <v>67</v>
      </c>
      <c r="SBK1" s="8" t="s">
        <v>72</v>
      </c>
      <c r="SBL1" s="8" t="s">
        <v>67</v>
      </c>
      <c r="SBM1" s="8" t="s">
        <v>72</v>
      </c>
      <c r="SBN1" s="8" t="s">
        <v>67</v>
      </c>
      <c r="SBO1" s="8" t="s">
        <v>72</v>
      </c>
      <c r="SBP1" s="8" t="s">
        <v>67</v>
      </c>
      <c r="SBQ1" s="8" t="s">
        <v>72</v>
      </c>
      <c r="SBR1" s="8" t="s">
        <v>67</v>
      </c>
      <c r="SBS1" s="8" t="s">
        <v>72</v>
      </c>
      <c r="SBT1" s="8" t="s">
        <v>67</v>
      </c>
      <c r="SBU1" s="8" t="s">
        <v>72</v>
      </c>
      <c r="SBV1" s="8" t="s">
        <v>67</v>
      </c>
      <c r="SBW1" s="8" t="s">
        <v>72</v>
      </c>
      <c r="SBX1" s="8" t="s">
        <v>67</v>
      </c>
      <c r="SBY1" s="8" t="s">
        <v>72</v>
      </c>
      <c r="SBZ1" s="8" t="s">
        <v>67</v>
      </c>
      <c r="SCA1" s="8" t="s">
        <v>72</v>
      </c>
      <c r="SCB1" s="8" t="s">
        <v>67</v>
      </c>
      <c r="SCC1" s="8" t="s">
        <v>72</v>
      </c>
      <c r="SCD1" s="8" t="s">
        <v>67</v>
      </c>
      <c r="SCE1" s="8" t="s">
        <v>72</v>
      </c>
      <c r="SCF1" s="8" t="s">
        <v>67</v>
      </c>
      <c r="SCG1" s="8" t="s">
        <v>72</v>
      </c>
      <c r="SCH1" s="8" t="s">
        <v>67</v>
      </c>
      <c r="SCI1" s="8" t="s">
        <v>72</v>
      </c>
      <c r="SCJ1" s="8" t="s">
        <v>67</v>
      </c>
      <c r="SCK1" s="8" t="s">
        <v>72</v>
      </c>
      <c r="SCL1" s="8" t="s">
        <v>67</v>
      </c>
      <c r="SCM1" s="8" t="s">
        <v>72</v>
      </c>
      <c r="SCN1" s="8" t="s">
        <v>67</v>
      </c>
      <c r="SCO1" s="8" t="s">
        <v>72</v>
      </c>
      <c r="SCP1" s="8" t="s">
        <v>67</v>
      </c>
      <c r="SCQ1" s="8" t="s">
        <v>72</v>
      </c>
      <c r="SCR1" s="8" t="s">
        <v>67</v>
      </c>
      <c r="SCS1" s="8" t="s">
        <v>72</v>
      </c>
      <c r="SCT1" s="8" t="s">
        <v>67</v>
      </c>
      <c r="SCU1" s="8" t="s">
        <v>72</v>
      </c>
      <c r="SCV1" s="8" t="s">
        <v>67</v>
      </c>
      <c r="SCW1" s="8" t="s">
        <v>72</v>
      </c>
      <c r="SCX1" s="8" t="s">
        <v>67</v>
      </c>
      <c r="SCY1" s="8" t="s">
        <v>72</v>
      </c>
      <c r="SCZ1" s="8" t="s">
        <v>67</v>
      </c>
      <c r="SDA1" s="8" t="s">
        <v>72</v>
      </c>
      <c r="SDB1" s="8" t="s">
        <v>67</v>
      </c>
      <c r="SDC1" s="8" t="s">
        <v>72</v>
      </c>
      <c r="SDD1" s="8" t="s">
        <v>67</v>
      </c>
      <c r="SDE1" s="8" t="s">
        <v>72</v>
      </c>
      <c r="SDF1" s="8" t="s">
        <v>67</v>
      </c>
      <c r="SDG1" s="8" t="s">
        <v>72</v>
      </c>
      <c r="SDH1" s="8" t="s">
        <v>67</v>
      </c>
      <c r="SDI1" s="8" t="s">
        <v>72</v>
      </c>
      <c r="SDJ1" s="8" t="s">
        <v>67</v>
      </c>
      <c r="SDK1" s="8" t="s">
        <v>72</v>
      </c>
      <c r="SDL1" s="8" t="s">
        <v>67</v>
      </c>
      <c r="SDM1" s="8" t="s">
        <v>72</v>
      </c>
      <c r="SDN1" s="8" t="s">
        <v>67</v>
      </c>
      <c r="SDO1" s="8" t="s">
        <v>72</v>
      </c>
      <c r="SDP1" s="8" t="s">
        <v>67</v>
      </c>
      <c r="SDQ1" s="8" t="s">
        <v>72</v>
      </c>
      <c r="SDR1" s="8" t="s">
        <v>67</v>
      </c>
      <c r="SDS1" s="8" t="s">
        <v>72</v>
      </c>
      <c r="SDT1" s="8" t="s">
        <v>67</v>
      </c>
      <c r="SDU1" s="8" t="s">
        <v>72</v>
      </c>
      <c r="SDV1" s="8" t="s">
        <v>67</v>
      </c>
      <c r="SDW1" s="8" t="s">
        <v>72</v>
      </c>
      <c r="SDX1" s="8" t="s">
        <v>67</v>
      </c>
      <c r="SDY1" s="8" t="s">
        <v>72</v>
      </c>
      <c r="SDZ1" s="8" t="s">
        <v>67</v>
      </c>
      <c r="SEA1" s="8" t="s">
        <v>72</v>
      </c>
      <c r="SEB1" s="8" t="s">
        <v>67</v>
      </c>
      <c r="SEC1" s="8" t="s">
        <v>72</v>
      </c>
      <c r="SED1" s="8" t="s">
        <v>67</v>
      </c>
      <c r="SEE1" s="8" t="s">
        <v>72</v>
      </c>
      <c r="SEF1" s="8" t="s">
        <v>67</v>
      </c>
      <c r="SEG1" s="8" t="s">
        <v>72</v>
      </c>
      <c r="SEH1" s="8" t="s">
        <v>67</v>
      </c>
      <c r="SEI1" s="8" t="s">
        <v>72</v>
      </c>
      <c r="SEJ1" s="8" t="s">
        <v>67</v>
      </c>
      <c r="SEK1" s="8" t="s">
        <v>72</v>
      </c>
      <c r="SEL1" s="8" t="s">
        <v>67</v>
      </c>
      <c r="SEM1" s="8" t="s">
        <v>72</v>
      </c>
      <c r="SEN1" s="8" t="s">
        <v>67</v>
      </c>
      <c r="SEO1" s="8" t="s">
        <v>72</v>
      </c>
      <c r="SEP1" s="8" t="s">
        <v>67</v>
      </c>
      <c r="SEQ1" s="8" t="s">
        <v>72</v>
      </c>
      <c r="SER1" s="8" t="s">
        <v>67</v>
      </c>
      <c r="SES1" s="8" t="s">
        <v>72</v>
      </c>
      <c r="SET1" s="8" t="s">
        <v>67</v>
      </c>
      <c r="SEU1" s="8" t="s">
        <v>72</v>
      </c>
      <c r="SEV1" s="8" t="s">
        <v>67</v>
      </c>
      <c r="SEW1" s="8" t="s">
        <v>72</v>
      </c>
      <c r="SEX1" s="8" t="s">
        <v>67</v>
      </c>
      <c r="SEY1" s="8" t="s">
        <v>72</v>
      </c>
      <c r="SEZ1" s="8" t="s">
        <v>67</v>
      </c>
      <c r="SFA1" s="8" t="s">
        <v>72</v>
      </c>
      <c r="SFB1" s="8" t="s">
        <v>67</v>
      </c>
      <c r="SFC1" s="8" t="s">
        <v>72</v>
      </c>
      <c r="SFD1" s="8" t="s">
        <v>67</v>
      </c>
      <c r="SFE1" s="8" t="s">
        <v>72</v>
      </c>
      <c r="SFF1" s="8" t="s">
        <v>67</v>
      </c>
      <c r="SFG1" s="8" t="s">
        <v>72</v>
      </c>
      <c r="SFH1" s="8" t="s">
        <v>67</v>
      </c>
      <c r="SFI1" s="8" t="s">
        <v>72</v>
      </c>
      <c r="SFJ1" s="8" t="s">
        <v>67</v>
      </c>
      <c r="SFK1" s="8" t="s">
        <v>72</v>
      </c>
      <c r="SFL1" s="8" t="s">
        <v>67</v>
      </c>
      <c r="SFM1" s="8" t="s">
        <v>72</v>
      </c>
      <c r="SFN1" s="8" t="s">
        <v>67</v>
      </c>
      <c r="SFO1" s="8" t="s">
        <v>72</v>
      </c>
      <c r="SFP1" s="8" t="s">
        <v>67</v>
      </c>
      <c r="SFQ1" s="8" t="s">
        <v>72</v>
      </c>
      <c r="SFR1" s="8" t="s">
        <v>67</v>
      </c>
      <c r="SFS1" s="8" t="s">
        <v>72</v>
      </c>
      <c r="SFT1" s="8" t="s">
        <v>67</v>
      </c>
      <c r="SFU1" s="8" t="s">
        <v>72</v>
      </c>
      <c r="SFV1" s="8" t="s">
        <v>67</v>
      </c>
      <c r="SFW1" s="8" t="s">
        <v>72</v>
      </c>
      <c r="SFX1" s="8" t="s">
        <v>67</v>
      </c>
      <c r="SFY1" s="8" t="s">
        <v>72</v>
      </c>
      <c r="SFZ1" s="8" t="s">
        <v>67</v>
      </c>
      <c r="SGA1" s="8" t="s">
        <v>72</v>
      </c>
      <c r="SGB1" s="8" t="s">
        <v>67</v>
      </c>
      <c r="SGC1" s="8" t="s">
        <v>72</v>
      </c>
      <c r="SGD1" s="8" t="s">
        <v>67</v>
      </c>
      <c r="SGE1" s="8" t="s">
        <v>72</v>
      </c>
      <c r="SGF1" s="8" t="s">
        <v>67</v>
      </c>
      <c r="SGG1" s="8" t="s">
        <v>72</v>
      </c>
      <c r="SGH1" s="8" t="s">
        <v>67</v>
      </c>
      <c r="SGI1" s="8" t="s">
        <v>72</v>
      </c>
      <c r="SGJ1" s="8" t="s">
        <v>67</v>
      </c>
      <c r="SGK1" s="8" t="s">
        <v>72</v>
      </c>
      <c r="SGL1" s="8" t="s">
        <v>67</v>
      </c>
      <c r="SGM1" s="8" t="s">
        <v>72</v>
      </c>
      <c r="SGN1" s="8" t="s">
        <v>67</v>
      </c>
      <c r="SGO1" s="8" t="s">
        <v>72</v>
      </c>
      <c r="SGP1" s="8" t="s">
        <v>67</v>
      </c>
      <c r="SGQ1" s="8" t="s">
        <v>72</v>
      </c>
      <c r="SGR1" s="8" t="s">
        <v>67</v>
      </c>
      <c r="SGS1" s="8" t="s">
        <v>72</v>
      </c>
      <c r="SGT1" s="8" t="s">
        <v>67</v>
      </c>
      <c r="SGU1" s="8" t="s">
        <v>72</v>
      </c>
      <c r="SGV1" s="8" t="s">
        <v>67</v>
      </c>
      <c r="SGW1" s="8" t="s">
        <v>72</v>
      </c>
      <c r="SGX1" s="8" t="s">
        <v>67</v>
      </c>
      <c r="SGY1" s="8" t="s">
        <v>72</v>
      </c>
      <c r="SGZ1" s="8" t="s">
        <v>67</v>
      </c>
      <c r="SHA1" s="8" t="s">
        <v>72</v>
      </c>
      <c r="SHB1" s="8" t="s">
        <v>67</v>
      </c>
      <c r="SHC1" s="8" t="s">
        <v>72</v>
      </c>
      <c r="SHD1" s="8" t="s">
        <v>67</v>
      </c>
      <c r="SHE1" s="8" t="s">
        <v>72</v>
      </c>
      <c r="SHF1" s="8" t="s">
        <v>67</v>
      </c>
      <c r="SHG1" s="8" t="s">
        <v>72</v>
      </c>
      <c r="SHH1" s="8" t="s">
        <v>67</v>
      </c>
      <c r="SHI1" s="8" t="s">
        <v>72</v>
      </c>
      <c r="SHJ1" s="8" t="s">
        <v>67</v>
      </c>
      <c r="SHK1" s="8" t="s">
        <v>72</v>
      </c>
      <c r="SHL1" s="8" t="s">
        <v>67</v>
      </c>
      <c r="SHM1" s="8" t="s">
        <v>72</v>
      </c>
      <c r="SHN1" s="8" t="s">
        <v>67</v>
      </c>
      <c r="SHO1" s="8" t="s">
        <v>72</v>
      </c>
      <c r="SHP1" s="8" t="s">
        <v>67</v>
      </c>
      <c r="SHQ1" s="8" t="s">
        <v>72</v>
      </c>
      <c r="SHR1" s="8" t="s">
        <v>67</v>
      </c>
      <c r="SHS1" s="8" t="s">
        <v>72</v>
      </c>
      <c r="SHT1" s="8" t="s">
        <v>67</v>
      </c>
      <c r="SHU1" s="8" t="s">
        <v>72</v>
      </c>
      <c r="SHV1" s="8" t="s">
        <v>67</v>
      </c>
      <c r="SHW1" s="8" t="s">
        <v>72</v>
      </c>
      <c r="SHX1" s="8" t="s">
        <v>67</v>
      </c>
      <c r="SHY1" s="8" t="s">
        <v>72</v>
      </c>
      <c r="SHZ1" s="8" t="s">
        <v>67</v>
      </c>
      <c r="SIA1" s="8" t="s">
        <v>72</v>
      </c>
      <c r="SIB1" s="8" t="s">
        <v>67</v>
      </c>
      <c r="SIC1" s="8" t="s">
        <v>72</v>
      </c>
      <c r="SID1" s="8" t="s">
        <v>67</v>
      </c>
      <c r="SIE1" s="8" t="s">
        <v>72</v>
      </c>
      <c r="SIF1" s="8" t="s">
        <v>67</v>
      </c>
      <c r="SIG1" s="8" t="s">
        <v>72</v>
      </c>
      <c r="SIH1" s="8" t="s">
        <v>67</v>
      </c>
      <c r="SII1" s="8" t="s">
        <v>72</v>
      </c>
      <c r="SIJ1" s="8" t="s">
        <v>67</v>
      </c>
      <c r="SIK1" s="8" t="s">
        <v>72</v>
      </c>
      <c r="SIL1" s="8" t="s">
        <v>67</v>
      </c>
      <c r="SIM1" s="8" t="s">
        <v>72</v>
      </c>
      <c r="SIN1" s="8" t="s">
        <v>67</v>
      </c>
      <c r="SIO1" s="8" t="s">
        <v>72</v>
      </c>
      <c r="SIP1" s="8" t="s">
        <v>67</v>
      </c>
      <c r="SIQ1" s="8" t="s">
        <v>72</v>
      </c>
      <c r="SIR1" s="8" t="s">
        <v>67</v>
      </c>
      <c r="SIS1" s="8" t="s">
        <v>72</v>
      </c>
      <c r="SIT1" s="8" t="s">
        <v>67</v>
      </c>
      <c r="SIU1" s="8" t="s">
        <v>72</v>
      </c>
      <c r="SIV1" s="8" t="s">
        <v>67</v>
      </c>
      <c r="SIW1" s="8" t="s">
        <v>72</v>
      </c>
      <c r="SIX1" s="8" t="s">
        <v>67</v>
      </c>
      <c r="SIY1" s="8" t="s">
        <v>72</v>
      </c>
      <c r="SIZ1" s="8" t="s">
        <v>67</v>
      </c>
      <c r="SJA1" s="8" t="s">
        <v>72</v>
      </c>
      <c r="SJB1" s="8" t="s">
        <v>67</v>
      </c>
      <c r="SJC1" s="8" t="s">
        <v>72</v>
      </c>
      <c r="SJD1" s="8" t="s">
        <v>67</v>
      </c>
      <c r="SJE1" s="8" t="s">
        <v>72</v>
      </c>
      <c r="SJF1" s="8" t="s">
        <v>67</v>
      </c>
      <c r="SJG1" s="8" t="s">
        <v>72</v>
      </c>
      <c r="SJH1" s="8" t="s">
        <v>67</v>
      </c>
      <c r="SJI1" s="8" t="s">
        <v>72</v>
      </c>
      <c r="SJJ1" s="8" t="s">
        <v>67</v>
      </c>
      <c r="SJK1" s="8" t="s">
        <v>72</v>
      </c>
      <c r="SJL1" s="8" t="s">
        <v>67</v>
      </c>
      <c r="SJM1" s="8" t="s">
        <v>72</v>
      </c>
      <c r="SJN1" s="8" t="s">
        <v>67</v>
      </c>
      <c r="SJO1" s="8" t="s">
        <v>72</v>
      </c>
      <c r="SJP1" s="8" t="s">
        <v>67</v>
      </c>
      <c r="SJQ1" s="8" t="s">
        <v>72</v>
      </c>
      <c r="SJR1" s="8" t="s">
        <v>67</v>
      </c>
      <c r="SJS1" s="8" t="s">
        <v>72</v>
      </c>
      <c r="SJT1" s="8" t="s">
        <v>67</v>
      </c>
      <c r="SJU1" s="8" t="s">
        <v>72</v>
      </c>
      <c r="SJV1" s="8" t="s">
        <v>67</v>
      </c>
      <c r="SJW1" s="8" t="s">
        <v>72</v>
      </c>
      <c r="SJX1" s="8" t="s">
        <v>67</v>
      </c>
      <c r="SJY1" s="8" t="s">
        <v>72</v>
      </c>
      <c r="SJZ1" s="8" t="s">
        <v>67</v>
      </c>
      <c r="SKA1" s="8" t="s">
        <v>72</v>
      </c>
      <c r="SKB1" s="8" t="s">
        <v>67</v>
      </c>
      <c r="SKC1" s="8" t="s">
        <v>72</v>
      </c>
      <c r="SKD1" s="8" t="s">
        <v>67</v>
      </c>
      <c r="SKE1" s="8" t="s">
        <v>72</v>
      </c>
      <c r="SKF1" s="8" t="s">
        <v>67</v>
      </c>
      <c r="SKG1" s="8" t="s">
        <v>72</v>
      </c>
      <c r="SKH1" s="8" t="s">
        <v>67</v>
      </c>
      <c r="SKI1" s="8" t="s">
        <v>72</v>
      </c>
      <c r="SKJ1" s="8" t="s">
        <v>67</v>
      </c>
      <c r="SKK1" s="8" t="s">
        <v>72</v>
      </c>
      <c r="SKL1" s="8" t="s">
        <v>67</v>
      </c>
      <c r="SKM1" s="8" t="s">
        <v>72</v>
      </c>
      <c r="SKN1" s="8" t="s">
        <v>67</v>
      </c>
      <c r="SKO1" s="8" t="s">
        <v>72</v>
      </c>
      <c r="SKP1" s="8" t="s">
        <v>67</v>
      </c>
      <c r="SKQ1" s="8" t="s">
        <v>72</v>
      </c>
      <c r="SKR1" s="8" t="s">
        <v>67</v>
      </c>
      <c r="SKS1" s="8" t="s">
        <v>72</v>
      </c>
      <c r="SKT1" s="8" t="s">
        <v>67</v>
      </c>
      <c r="SKU1" s="8" t="s">
        <v>72</v>
      </c>
      <c r="SKV1" s="8" t="s">
        <v>67</v>
      </c>
      <c r="SKW1" s="8" t="s">
        <v>72</v>
      </c>
      <c r="SKX1" s="8" t="s">
        <v>67</v>
      </c>
      <c r="SKY1" s="8" t="s">
        <v>72</v>
      </c>
      <c r="SKZ1" s="8" t="s">
        <v>67</v>
      </c>
      <c r="SLA1" s="8" t="s">
        <v>72</v>
      </c>
      <c r="SLB1" s="8" t="s">
        <v>67</v>
      </c>
      <c r="SLC1" s="8" t="s">
        <v>72</v>
      </c>
      <c r="SLD1" s="8" t="s">
        <v>67</v>
      </c>
      <c r="SLE1" s="8" t="s">
        <v>72</v>
      </c>
      <c r="SLF1" s="8" t="s">
        <v>67</v>
      </c>
      <c r="SLG1" s="8" t="s">
        <v>72</v>
      </c>
      <c r="SLH1" s="8" t="s">
        <v>67</v>
      </c>
      <c r="SLI1" s="8" t="s">
        <v>72</v>
      </c>
      <c r="SLJ1" s="8" t="s">
        <v>67</v>
      </c>
      <c r="SLK1" s="8" t="s">
        <v>72</v>
      </c>
      <c r="SLL1" s="8" t="s">
        <v>67</v>
      </c>
      <c r="SLM1" s="8" t="s">
        <v>72</v>
      </c>
      <c r="SLN1" s="8" t="s">
        <v>67</v>
      </c>
      <c r="SLO1" s="8" t="s">
        <v>72</v>
      </c>
      <c r="SLP1" s="8" t="s">
        <v>67</v>
      </c>
      <c r="SLQ1" s="8" t="s">
        <v>72</v>
      </c>
      <c r="SLR1" s="8" t="s">
        <v>67</v>
      </c>
      <c r="SLS1" s="8" t="s">
        <v>72</v>
      </c>
      <c r="SLT1" s="8" t="s">
        <v>67</v>
      </c>
      <c r="SLU1" s="8" t="s">
        <v>72</v>
      </c>
      <c r="SLV1" s="8" t="s">
        <v>67</v>
      </c>
      <c r="SLW1" s="8" t="s">
        <v>72</v>
      </c>
      <c r="SLX1" s="8" t="s">
        <v>67</v>
      </c>
      <c r="SLY1" s="8" t="s">
        <v>72</v>
      </c>
      <c r="SLZ1" s="8" t="s">
        <v>67</v>
      </c>
      <c r="SMA1" s="8" t="s">
        <v>72</v>
      </c>
      <c r="SMB1" s="8" t="s">
        <v>67</v>
      </c>
      <c r="SMC1" s="8" t="s">
        <v>72</v>
      </c>
      <c r="SMD1" s="8" t="s">
        <v>67</v>
      </c>
      <c r="SME1" s="8" t="s">
        <v>72</v>
      </c>
      <c r="SMF1" s="8" t="s">
        <v>67</v>
      </c>
      <c r="SMG1" s="8" t="s">
        <v>72</v>
      </c>
      <c r="SMH1" s="8" t="s">
        <v>67</v>
      </c>
      <c r="SMI1" s="8" t="s">
        <v>72</v>
      </c>
      <c r="SMJ1" s="8" t="s">
        <v>67</v>
      </c>
      <c r="SMK1" s="8" t="s">
        <v>72</v>
      </c>
      <c r="SML1" s="8" t="s">
        <v>67</v>
      </c>
      <c r="SMM1" s="8" t="s">
        <v>72</v>
      </c>
      <c r="SMN1" s="8" t="s">
        <v>67</v>
      </c>
      <c r="SMO1" s="8" t="s">
        <v>72</v>
      </c>
      <c r="SMP1" s="8" t="s">
        <v>67</v>
      </c>
      <c r="SMQ1" s="8" t="s">
        <v>72</v>
      </c>
      <c r="SMR1" s="8" t="s">
        <v>67</v>
      </c>
      <c r="SMS1" s="8" t="s">
        <v>72</v>
      </c>
      <c r="SMT1" s="8" t="s">
        <v>67</v>
      </c>
      <c r="SMU1" s="8" t="s">
        <v>72</v>
      </c>
      <c r="SMV1" s="8" t="s">
        <v>67</v>
      </c>
      <c r="SMW1" s="8" t="s">
        <v>72</v>
      </c>
      <c r="SMX1" s="8" t="s">
        <v>67</v>
      </c>
      <c r="SMY1" s="8" t="s">
        <v>72</v>
      </c>
      <c r="SMZ1" s="8" t="s">
        <v>67</v>
      </c>
      <c r="SNA1" s="8" t="s">
        <v>72</v>
      </c>
      <c r="SNB1" s="8" t="s">
        <v>67</v>
      </c>
      <c r="SNC1" s="8" t="s">
        <v>72</v>
      </c>
      <c r="SND1" s="8" t="s">
        <v>67</v>
      </c>
      <c r="SNE1" s="8" t="s">
        <v>72</v>
      </c>
      <c r="SNF1" s="8" t="s">
        <v>67</v>
      </c>
      <c r="SNG1" s="8" t="s">
        <v>72</v>
      </c>
      <c r="SNH1" s="8" t="s">
        <v>67</v>
      </c>
      <c r="SNI1" s="8" t="s">
        <v>72</v>
      </c>
      <c r="SNJ1" s="8" t="s">
        <v>67</v>
      </c>
      <c r="SNK1" s="8" t="s">
        <v>72</v>
      </c>
      <c r="SNL1" s="8" t="s">
        <v>67</v>
      </c>
      <c r="SNM1" s="8" t="s">
        <v>72</v>
      </c>
      <c r="SNN1" s="8" t="s">
        <v>67</v>
      </c>
      <c r="SNO1" s="8" t="s">
        <v>72</v>
      </c>
      <c r="SNP1" s="8" t="s">
        <v>67</v>
      </c>
      <c r="SNQ1" s="8" t="s">
        <v>72</v>
      </c>
      <c r="SNR1" s="8" t="s">
        <v>67</v>
      </c>
      <c r="SNS1" s="8" t="s">
        <v>72</v>
      </c>
      <c r="SNT1" s="8" t="s">
        <v>67</v>
      </c>
      <c r="SNU1" s="8" t="s">
        <v>72</v>
      </c>
      <c r="SNV1" s="8" t="s">
        <v>67</v>
      </c>
      <c r="SNW1" s="8" t="s">
        <v>72</v>
      </c>
      <c r="SNX1" s="8" t="s">
        <v>67</v>
      </c>
      <c r="SNY1" s="8" t="s">
        <v>72</v>
      </c>
      <c r="SNZ1" s="8" t="s">
        <v>67</v>
      </c>
      <c r="SOA1" s="8" t="s">
        <v>72</v>
      </c>
      <c r="SOB1" s="8" t="s">
        <v>67</v>
      </c>
      <c r="SOC1" s="8" t="s">
        <v>72</v>
      </c>
      <c r="SOD1" s="8" t="s">
        <v>67</v>
      </c>
      <c r="SOE1" s="8" t="s">
        <v>72</v>
      </c>
      <c r="SOF1" s="8" t="s">
        <v>67</v>
      </c>
      <c r="SOG1" s="8" t="s">
        <v>72</v>
      </c>
      <c r="SOH1" s="8" t="s">
        <v>67</v>
      </c>
      <c r="SOI1" s="8" t="s">
        <v>72</v>
      </c>
      <c r="SOJ1" s="8" t="s">
        <v>67</v>
      </c>
      <c r="SOK1" s="8" t="s">
        <v>72</v>
      </c>
      <c r="SOL1" s="8" t="s">
        <v>67</v>
      </c>
      <c r="SOM1" s="8" t="s">
        <v>72</v>
      </c>
      <c r="SON1" s="8" t="s">
        <v>67</v>
      </c>
      <c r="SOO1" s="8" t="s">
        <v>72</v>
      </c>
      <c r="SOP1" s="8" t="s">
        <v>67</v>
      </c>
      <c r="SOQ1" s="8" t="s">
        <v>72</v>
      </c>
      <c r="SOR1" s="8" t="s">
        <v>67</v>
      </c>
      <c r="SOS1" s="8" t="s">
        <v>72</v>
      </c>
      <c r="SOT1" s="8" t="s">
        <v>67</v>
      </c>
      <c r="SOU1" s="8" t="s">
        <v>72</v>
      </c>
      <c r="SOV1" s="8" t="s">
        <v>67</v>
      </c>
      <c r="SOW1" s="8" t="s">
        <v>72</v>
      </c>
      <c r="SOX1" s="8" t="s">
        <v>67</v>
      </c>
      <c r="SOY1" s="8" t="s">
        <v>72</v>
      </c>
      <c r="SOZ1" s="8" t="s">
        <v>67</v>
      </c>
      <c r="SPA1" s="8" t="s">
        <v>72</v>
      </c>
      <c r="SPB1" s="8" t="s">
        <v>67</v>
      </c>
      <c r="SPC1" s="8" t="s">
        <v>72</v>
      </c>
      <c r="SPD1" s="8" t="s">
        <v>67</v>
      </c>
      <c r="SPE1" s="8" t="s">
        <v>72</v>
      </c>
      <c r="SPF1" s="8" t="s">
        <v>67</v>
      </c>
      <c r="SPG1" s="8" t="s">
        <v>72</v>
      </c>
      <c r="SPH1" s="8" t="s">
        <v>67</v>
      </c>
      <c r="SPI1" s="8" t="s">
        <v>72</v>
      </c>
      <c r="SPJ1" s="8" t="s">
        <v>67</v>
      </c>
      <c r="SPK1" s="8" t="s">
        <v>72</v>
      </c>
      <c r="SPL1" s="8" t="s">
        <v>67</v>
      </c>
      <c r="SPM1" s="8" t="s">
        <v>72</v>
      </c>
      <c r="SPN1" s="8" t="s">
        <v>67</v>
      </c>
      <c r="SPO1" s="8" t="s">
        <v>72</v>
      </c>
      <c r="SPP1" s="8" t="s">
        <v>67</v>
      </c>
      <c r="SPQ1" s="8" t="s">
        <v>72</v>
      </c>
      <c r="SPR1" s="8" t="s">
        <v>67</v>
      </c>
      <c r="SPS1" s="8" t="s">
        <v>72</v>
      </c>
      <c r="SPT1" s="8" t="s">
        <v>67</v>
      </c>
      <c r="SPU1" s="8" t="s">
        <v>72</v>
      </c>
      <c r="SPV1" s="8" t="s">
        <v>67</v>
      </c>
      <c r="SPW1" s="8" t="s">
        <v>72</v>
      </c>
      <c r="SPX1" s="8" t="s">
        <v>67</v>
      </c>
      <c r="SPY1" s="8" t="s">
        <v>72</v>
      </c>
      <c r="SPZ1" s="8" t="s">
        <v>67</v>
      </c>
      <c r="SQA1" s="8" t="s">
        <v>72</v>
      </c>
      <c r="SQB1" s="8" t="s">
        <v>67</v>
      </c>
      <c r="SQC1" s="8" t="s">
        <v>72</v>
      </c>
      <c r="SQD1" s="8" t="s">
        <v>67</v>
      </c>
      <c r="SQE1" s="8" t="s">
        <v>72</v>
      </c>
      <c r="SQF1" s="8" t="s">
        <v>67</v>
      </c>
      <c r="SQG1" s="8" t="s">
        <v>72</v>
      </c>
      <c r="SQH1" s="8" t="s">
        <v>67</v>
      </c>
      <c r="SQI1" s="8" t="s">
        <v>72</v>
      </c>
      <c r="SQJ1" s="8" t="s">
        <v>67</v>
      </c>
      <c r="SQK1" s="8" t="s">
        <v>72</v>
      </c>
      <c r="SQL1" s="8" t="s">
        <v>67</v>
      </c>
      <c r="SQM1" s="8" t="s">
        <v>72</v>
      </c>
      <c r="SQN1" s="8" t="s">
        <v>67</v>
      </c>
      <c r="SQO1" s="8" t="s">
        <v>72</v>
      </c>
      <c r="SQP1" s="8" t="s">
        <v>67</v>
      </c>
      <c r="SQQ1" s="8" t="s">
        <v>72</v>
      </c>
      <c r="SQR1" s="8" t="s">
        <v>67</v>
      </c>
      <c r="SQS1" s="8" t="s">
        <v>72</v>
      </c>
      <c r="SQT1" s="8" t="s">
        <v>67</v>
      </c>
      <c r="SQU1" s="8" t="s">
        <v>72</v>
      </c>
      <c r="SQV1" s="8" t="s">
        <v>67</v>
      </c>
      <c r="SQW1" s="8" t="s">
        <v>72</v>
      </c>
      <c r="SQX1" s="8" t="s">
        <v>67</v>
      </c>
      <c r="SQY1" s="8" t="s">
        <v>72</v>
      </c>
      <c r="SQZ1" s="8" t="s">
        <v>67</v>
      </c>
      <c r="SRA1" s="8" t="s">
        <v>72</v>
      </c>
      <c r="SRB1" s="8" t="s">
        <v>67</v>
      </c>
      <c r="SRC1" s="8" t="s">
        <v>72</v>
      </c>
      <c r="SRD1" s="8" t="s">
        <v>67</v>
      </c>
      <c r="SRE1" s="8" t="s">
        <v>72</v>
      </c>
      <c r="SRF1" s="8" t="s">
        <v>67</v>
      </c>
      <c r="SRG1" s="8" t="s">
        <v>72</v>
      </c>
      <c r="SRH1" s="8" t="s">
        <v>67</v>
      </c>
      <c r="SRI1" s="8" t="s">
        <v>72</v>
      </c>
      <c r="SRJ1" s="8" t="s">
        <v>67</v>
      </c>
      <c r="SRK1" s="8" t="s">
        <v>72</v>
      </c>
      <c r="SRL1" s="8" t="s">
        <v>67</v>
      </c>
      <c r="SRM1" s="8" t="s">
        <v>72</v>
      </c>
      <c r="SRN1" s="8" t="s">
        <v>67</v>
      </c>
      <c r="SRO1" s="8" t="s">
        <v>72</v>
      </c>
      <c r="SRP1" s="8" t="s">
        <v>67</v>
      </c>
      <c r="SRQ1" s="8" t="s">
        <v>72</v>
      </c>
      <c r="SRR1" s="8" t="s">
        <v>67</v>
      </c>
      <c r="SRS1" s="8" t="s">
        <v>72</v>
      </c>
      <c r="SRT1" s="8" t="s">
        <v>67</v>
      </c>
      <c r="SRU1" s="8" t="s">
        <v>72</v>
      </c>
      <c r="SRV1" s="8" t="s">
        <v>67</v>
      </c>
      <c r="SRW1" s="8" t="s">
        <v>72</v>
      </c>
      <c r="SRX1" s="8" t="s">
        <v>67</v>
      </c>
      <c r="SRY1" s="8" t="s">
        <v>72</v>
      </c>
      <c r="SRZ1" s="8" t="s">
        <v>67</v>
      </c>
      <c r="SSA1" s="8" t="s">
        <v>72</v>
      </c>
      <c r="SSB1" s="8" t="s">
        <v>67</v>
      </c>
      <c r="SSC1" s="8" t="s">
        <v>72</v>
      </c>
      <c r="SSD1" s="8" t="s">
        <v>67</v>
      </c>
      <c r="SSE1" s="8" t="s">
        <v>72</v>
      </c>
      <c r="SSF1" s="8" t="s">
        <v>67</v>
      </c>
      <c r="SSG1" s="8" t="s">
        <v>72</v>
      </c>
      <c r="SSH1" s="8" t="s">
        <v>67</v>
      </c>
      <c r="SSI1" s="8" t="s">
        <v>72</v>
      </c>
      <c r="SSJ1" s="8" t="s">
        <v>67</v>
      </c>
      <c r="SSK1" s="8" t="s">
        <v>72</v>
      </c>
      <c r="SSL1" s="8" t="s">
        <v>67</v>
      </c>
      <c r="SSM1" s="8" t="s">
        <v>72</v>
      </c>
      <c r="SSN1" s="8" t="s">
        <v>67</v>
      </c>
      <c r="SSO1" s="8" t="s">
        <v>72</v>
      </c>
      <c r="SSP1" s="8" t="s">
        <v>67</v>
      </c>
      <c r="SSQ1" s="8" t="s">
        <v>72</v>
      </c>
      <c r="SSR1" s="8" t="s">
        <v>67</v>
      </c>
      <c r="SSS1" s="8" t="s">
        <v>72</v>
      </c>
      <c r="SST1" s="8" t="s">
        <v>67</v>
      </c>
      <c r="SSU1" s="8" t="s">
        <v>72</v>
      </c>
      <c r="SSV1" s="8" t="s">
        <v>67</v>
      </c>
      <c r="SSW1" s="8" t="s">
        <v>72</v>
      </c>
      <c r="SSX1" s="8" t="s">
        <v>67</v>
      </c>
      <c r="SSY1" s="8" t="s">
        <v>72</v>
      </c>
      <c r="SSZ1" s="8" t="s">
        <v>67</v>
      </c>
      <c r="STA1" s="8" t="s">
        <v>72</v>
      </c>
      <c r="STB1" s="8" t="s">
        <v>67</v>
      </c>
      <c r="STC1" s="8" t="s">
        <v>72</v>
      </c>
      <c r="STD1" s="8" t="s">
        <v>67</v>
      </c>
      <c r="STE1" s="8" t="s">
        <v>72</v>
      </c>
      <c r="STF1" s="8" t="s">
        <v>67</v>
      </c>
      <c r="STG1" s="8" t="s">
        <v>72</v>
      </c>
      <c r="STH1" s="8" t="s">
        <v>67</v>
      </c>
      <c r="STI1" s="8" t="s">
        <v>72</v>
      </c>
      <c r="STJ1" s="8" t="s">
        <v>67</v>
      </c>
      <c r="STK1" s="8" t="s">
        <v>72</v>
      </c>
      <c r="STL1" s="8" t="s">
        <v>67</v>
      </c>
      <c r="STM1" s="8" t="s">
        <v>72</v>
      </c>
      <c r="STN1" s="8" t="s">
        <v>67</v>
      </c>
      <c r="STO1" s="8" t="s">
        <v>72</v>
      </c>
      <c r="STP1" s="8" t="s">
        <v>67</v>
      </c>
      <c r="STQ1" s="8" t="s">
        <v>72</v>
      </c>
      <c r="STR1" s="8" t="s">
        <v>67</v>
      </c>
      <c r="STS1" s="8" t="s">
        <v>72</v>
      </c>
      <c r="STT1" s="8" t="s">
        <v>67</v>
      </c>
      <c r="STU1" s="8" t="s">
        <v>72</v>
      </c>
      <c r="STV1" s="8" t="s">
        <v>67</v>
      </c>
      <c r="STW1" s="8" t="s">
        <v>72</v>
      </c>
      <c r="STX1" s="8" t="s">
        <v>67</v>
      </c>
      <c r="STY1" s="8" t="s">
        <v>72</v>
      </c>
      <c r="STZ1" s="8" t="s">
        <v>67</v>
      </c>
      <c r="SUA1" s="8" t="s">
        <v>72</v>
      </c>
      <c r="SUB1" s="8" t="s">
        <v>67</v>
      </c>
      <c r="SUC1" s="8" t="s">
        <v>72</v>
      </c>
      <c r="SUD1" s="8" t="s">
        <v>67</v>
      </c>
      <c r="SUE1" s="8" t="s">
        <v>72</v>
      </c>
      <c r="SUF1" s="8" t="s">
        <v>67</v>
      </c>
      <c r="SUG1" s="8" t="s">
        <v>72</v>
      </c>
      <c r="SUH1" s="8" t="s">
        <v>67</v>
      </c>
      <c r="SUI1" s="8" t="s">
        <v>72</v>
      </c>
      <c r="SUJ1" s="8" t="s">
        <v>67</v>
      </c>
      <c r="SUK1" s="8" t="s">
        <v>72</v>
      </c>
      <c r="SUL1" s="8" t="s">
        <v>67</v>
      </c>
      <c r="SUM1" s="8" t="s">
        <v>72</v>
      </c>
      <c r="SUN1" s="8" t="s">
        <v>67</v>
      </c>
      <c r="SUO1" s="8" t="s">
        <v>72</v>
      </c>
      <c r="SUP1" s="8" t="s">
        <v>67</v>
      </c>
      <c r="SUQ1" s="8" t="s">
        <v>72</v>
      </c>
      <c r="SUR1" s="8" t="s">
        <v>67</v>
      </c>
      <c r="SUS1" s="8" t="s">
        <v>72</v>
      </c>
      <c r="SUT1" s="8" t="s">
        <v>67</v>
      </c>
      <c r="SUU1" s="8" t="s">
        <v>72</v>
      </c>
      <c r="SUV1" s="8" t="s">
        <v>67</v>
      </c>
      <c r="SUW1" s="8" t="s">
        <v>72</v>
      </c>
      <c r="SUX1" s="8" t="s">
        <v>67</v>
      </c>
      <c r="SUY1" s="8" t="s">
        <v>72</v>
      </c>
      <c r="SUZ1" s="8" t="s">
        <v>67</v>
      </c>
      <c r="SVA1" s="8" t="s">
        <v>72</v>
      </c>
      <c r="SVB1" s="8" t="s">
        <v>67</v>
      </c>
      <c r="SVC1" s="8" t="s">
        <v>72</v>
      </c>
      <c r="SVD1" s="8" t="s">
        <v>67</v>
      </c>
      <c r="SVE1" s="8" t="s">
        <v>72</v>
      </c>
      <c r="SVF1" s="8" t="s">
        <v>67</v>
      </c>
      <c r="SVG1" s="8" t="s">
        <v>72</v>
      </c>
      <c r="SVH1" s="8" t="s">
        <v>67</v>
      </c>
      <c r="SVI1" s="8" t="s">
        <v>72</v>
      </c>
      <c r="SVJ1" s="8" t="s">
        <v>67</v>
      </c>
      <c r="SVK1" s="8" t="s">
        <v>72</v>
      </c>
      <c r="SVL1" s="8" t="s">
        <v>67</v>
      </c>
      <c r="SVM1" s="8" t="s">
        <v>72</v>
      </c>
      <c r="SVN1" s="8" t="s">
        <v>67</v>
      </c>
      <c r="SVO1" s="8" t="s">
        <v>72</v>
      </c>
      <c r="SVP1" s="8" t="s">
        <v>67</v>
      </c>
      <c r="SVQ1" s="8" t="s">
        <v>72</v>
      </c>
      <c r="SVR1" s="8" t="s">
        <v>67</v>
      </c>
      <c r="SVS1" s="8" t="s">
        <v>72</v>
      </c>
      <c r="SVT1" s="8" t="s">
        <v>67</v>
      </c>
      <c r="SVU1" s="8" t="s">
        <v>72</v>
      </c>
      <c r="SVV1" s="8" t="s">
        <v>67</v>
      </c>
      <c r="SVW1" s="8" t="s">
        <v>72</v>
      </c>
      <c r="SVX1" s="8" t="s">
        <v>67</v>
      </c>
      <c r="SVY1" s="8" t="s">
        <v>72</v>
      </c>
      <c r="SVZ1" s="8" t="s">
        <v>67</v>
      </c>
      <c r="SWA1" s="8" t="s">
        <v>72</v>
      </c>
      <c r="SWB1" s="8" t="s">
        <v>67</v>
      </c>
      <c r="SWC1" s="8" t="s">
        <v>72</v>
      </c>
      <c r="SWD1" s="8" t="s">
        <v>67</v>
      </c>
      <c r="SWE1" s="8" t="s">
        <v>72</v>
      </c>
      <c r="SWF1" s="8" t="s">
        <v>67</v>
      </c>
      <c r="SWG1" s="8" t="s">
        <v>72</v>
      </c>
      <c r="SWH1" s="8" t="s">
        <v>67</v>
      </c>
      <c r="SWI1" s="8" t="s">
        <v>72</v>
      </c>
      <c r="SWJ1" s="8" t="s">
        <v>67</v>
      </c>
      <c r="SWK1" s="8" t="s">
        <v>72</v>
      </c>
      <c r="SWL1" s="8" t="s">
        <v>67</v>
      </c>
      <c r="SWM1" s="8" t="s">
        <v>72</v>
      </c>
      <c r="SWN1" s="8" t="s">
        <v>67</v>
      </c>
      <c r="SWO1" s="8" t="s">
        <v>72</v>
      </c>
      <c r="SWP1" s="8" t="s">
        <v>67</v>
      </c>
      <c r="SWQ1" s="8" t="s">
        <v>72</v>
      </c>
      <c r="SWR1" s="8" t="s">
        <v>67</v>
      </c>
      <c r="SWS1" s="8" t="s">
        <v>72</v>
      </c>
      <c r="SWT1" s="8" t="s">
        <v>67</v>
      </c>
      <c r="SWU1" s="8" t="s">
        <v>72</v>
      </c>
      <c r="SWV1" s="8" t="s">
        <v>67</v>
      </c>
      <c r="SWW1" s="8" t="s">
        <v>72</v>
      </c>
      <c r="SWX1" s="8" t="s">
        <v>67</v>
      </c>
      <c r="SWY1" s="8" t="s">
        <v>72</v>
      </c>
      <c r="SWZ1" s="8" t="s">
        <v>67</v>
      </c>
      <c r="SXA1" s="8" t="s">
        <v>72</v>
      </c>
      <c r="SXB1" s="8" t="s">
        <v>67</v>
      </c>
      <c r="SXC1" s="8" t="s">
        <v>72</v>
      </c>
      <c r="SXD1" s="8" t="s">
        <v>67</v>
      </c>
      <c r="SXE1" s="8" t="s">
        <v>72</v>
      </c>
      <c r="SXF1" s="8" t="s">
        <v>67</v>
      </c>
      <c r="SXG1" s="8" t="s">
        <v>72</v>
      </c>
      <c r="SXH1" s="8" t="s">
        <v>67</v>
      </c>
      <c r="SXI1" s="8" t="s">
        <v>72</v>
      </c>
      <c r="SXJ1" s="8" t="s">
        <v>67</v>
      </c>
      <c r="SXK1" s="8" t="s">
        <v>72</v>
      </c>
      <c r="SXL1" s="8" t="s">
        <v>67</v>
      </c>
      <c r="SXM1" s="8" t="s">
        <v>72</v>
      </c>
      <c r="SXN1" s="8" t="s">
        <v>67</v>
      </c>
      <c r="SXO1" s="8" t="s">
        <v>72</v>
      </c>
      <c r="SXP1" s="8" t="s">
        <v>67</v>
      </c>
      <c r="SXQ1" s="8" t="s">
        <v>72</v>
      </c>
      <c r="SXR1" s="8" t="s">
        <v>67</v>
      </c>
      <c r="SXS1" s="8" t="s">
        <v>72</v>
      </c>
      <c r="SXT1" s="8" t="s">
        <v>67</v>
      </c>
      <c r="SXU1" s="8" t="s">
        <v>72</v>
      </c>
      <c r="SXV1" s="8" t="s">
        <v>67</v>
      </c>
      <c r="SXW1" s="8" t="s">
        <v>72</v>
      </c>
      <c r="SXX1" s="8" t="s">
        <v>67</v>
      </c>
      <c r="SXY1" s="8" t="s">
        <v>72</v>
      </c>
      <c r="SXZ1" s="8" t="s">
        <v>67</v>
      </c>
      <c r="SYA1" s="8" t="s">
        <v>72</v>
      </c>
      <c r="SYB1" s="8" t="s">
        <v>67</v>
      </c>
      <c r="SYC1" s="8" t="s">
        <v>72</v>
      </c>
      <c r="SYD1" s="8" t="s">
        <v>67</v>
      </c>
      <c r="SYE1" s="8" t="s">
        <v>72</v>
      </c>
      <c r="SYF1" s="8" t="s">
        <v>67</v>
      </c>
      <c r="SYG1" s="8" t="s">
        <v>72</v>
      </c>
      <c r="SYH1" s="8" t="s">
        <v>67</v>
      </c>
      <c r="SYI1" s="8" t="s">
        <v>72</v>
      </c>
      <c r="SYJ1" s="8" t="s">
        <v>67</v>
      </c>
      <c r="SYK1" s="8" t="s">
        <v>72</v>
      </c>
      <c r="SYL1" s="8" t="s">
        <v>67</v>
      </c>
      <c r="SYM1" s="8" t="s">
        <v>72</v>
      </c>
      <c r="SYN1" s="8" t="s">
        <v>67</v>
      </c>
      <c r="SYO1" s="8" t="s">
        <v>72</v>
      </c>
      <c r="SYP1" s="8" t="s">
        <v>67</v>
      </c>
      <c r="SYQ1" s="8" t="s">
        <v>72</v>
      </c>
      <c r="SYR1" s="8" t="s">
        <v>67</v>
      </c>
      <c r="SYS1" s="8" t="s">
        <v>72</v>
      </c>
      <c r="SYT1" s="8" t="s">
        <v>67</v>
      </c>
      <c r="SYU1" s="8" t="s">
        <v>72</v>
      </c>
      <c r="SYV1" s="8" t="s">
        <v>67</v>
      </c>
      <c r="SYW1" s="8" t="s">
        <v>72</v>
      </c>
      <c r="SYX1" s="8" t="s">
        <v>67</v>
      </c>
      <c r="SYY1" s="8" t="s">
        <v>72</v>
      </c>
      <c r="SYZ1" s="8" t="s">
        <v>67</v>
      </c>
      <c r="SZA1" s="8" t="s">
        <v>72</v>
      </c>
      <c r="SZB1" s="8" t="s">
        <v>67</v>
      </c>
      <c r="SZC1" s="8" t="s">
        <v>72</v>
      </c>
      <c r="SZD1" s="8" t="s">
        <v>67</v>
      </c>
      <c r="SZE1" s="8" t="s">
        <v>72</v>
      </c>
      <c r="SZF1" s="8" t="s">
        <v>67</v>
      </c>
      <c r="SZG1" s="8" t="s">
        <v>72</v>
      </c>
      <c r="SZH1" s="8" t="s">
        <v>67</v>
      </c>
      <c r="SZI1" s="8" t="s">
        <v>72</v>
      </c>
      <c r="SZJ1" s="8" t="s">
        <v>67</v>
      </c>
      <c r="SZK1" s="8" t="s">
        <v>72</v>
      </c>
      <c r="SZL1" s="8" t="s">
        <v>67</v>
      </c>
      <c r="SZM1" s="8" t="s">
        <v>72</v>
      </c>
      <c r="SZN1" s="8" t="s">
        <v>67</v>
      </c>
      <c r="SZO1" s="8" t="s">
        <v>72</v>
      </c>
      <c r="SZP1" s="8" t="s">
        <v>67</v>
      </c>
      <c r="SZQ1" s="8" t="s">
        <v>72</v>
      </c>
      <c r="SZR1" s="8" t="s">
        <v>67</v>
      </c>
      <c r="SZS1" s="8" t="s">
        <v>72</v>
      </c>
      <c r="SZT1" s="8" t="s">
        <v>67</v>
      </c>
      <c r="SZU1" s="8" t="s">
        <v>72</v>
      </c>
      <c r="SZV1" s="8" t="s">
        <v>67</v>
      </c>
      <c r="SZW1" s="8" t="s">
        <v>72</v>
      </c>
      <c r="SZX1" s="8" t="s">
        <v>67</v>
      </c>
      <c r="SZY1" s="8" t="s">
        <v>72</v>
      </c>
      <c r="SZZ1" s="8" t="s">
        <v>67</v>
      </c>
      <c r="TAA1" s="8" t="s">
        <v>72</v>
      </c>
      <c r="TAB1" s="8" t="s">
        <v>67</v>
      </c>
      <c r="TAC1" s="8" t="s">
        <v>72</v>
      </c>
      <c r="TAD1" s="8" t="s">
        <v>67</v>
      </c>
      <c r="TAE1" s="8" t="s">
        <v>72</v>
      </c>
      <c r="TAF1" s="8" t="s">
        <v>67</v>
      </c>
      <c r="TAG1" s="8" t="s">
        <v>72</v>
      </c>
      <c r="TAH1" s="8" t="s">
        <v>67</v>
      </c>
      <c r="TAI1" s="8" t="s">
        <v>72</v>
      </c>
      <c r="TAJ1" s="8" t="s">
        <v>67</v>
      </c>
      <c r="TAK1" s="8" t="s">
        <v>72</v>
      </c>
      <c r="TAL1" s="8" t="s">
        <v>67</v>
      </c>
      <c r="TAM1" s="8" t="s">
        <v>72</v>
      </c>
      <c r="TAN1" s="8" t="s">
        <v>67</v>
      </c>
      <c r="TAO1" s="8" t="s">
        <v>72</v>
      </c>
      <c r="TAP1" s="8" t="s">
        <v>67</v>
      </c>
      <c r="TAQ1" s="8" t="s">
        <v>72</v>
      </c>
      <c r="TAR1" s="8" t="s">
        <v>67</v>
      </c>
      <c r="TAS1" s="8" t="s">
        <v>72</v>
      </c>
      <c r="TAT1" s="8" t="s">
        <v>67</v>
      </c>
      <c r="TAU1" s="8" t="s">
        <v>72</v>
      </c>
      <c r="TAV1" s="8" t="s">
        <v>67</v>
      </c>
      <c r="TAW1" s="8" t="s">
        <v>72</v>
      </c>
      <c r="TAX1" s="8" t="s">
        <v>67</v>
      </c>
      <c r="TAY1" s="8" t="s">
        <v>72</v>
      </c>
      <c r="TAZ1" s="8" t="s">
        <v>67</v>
      </c>
      <c r="TBA1" s="8" t="s">
        <v>72</v>
      </c>
      <c r="TBB1" s="8" t="s">
        <v>67</v>
      </c>
      <c r="TBC1" s="8" t="s">
        <v>72</v>
      </c>
      <c r="TBD1" s="8" t="s">
        <v>67</v>
      </c>
      <c r="TBE1" s="8" t="s">
        <v>72</v>
      </c>
      <c r="TBF1" s="8" t="s">
        <v>67</v>
      </c>
      <c r="TBG1" s="8" t="s">
        <v>72</v>
      </c>
      <c r="TBH1" s="8" t="s">
        <v>67</v>
      </c>
      <c r="TBI1" s="8" t="s">
        <v>72</v>
      </c>
      <c r="TBJ1" s="8" t="s">
        <v>67</v>
      </c>
      <c r="TBK1" s="8" t="s">
        <v>72</v>
      </c>
      <c r="TBL1" s="8" t="s">
        <v>67</v>
      </c>
      <c r="TBM1" s="8" t="s">
        <v>72</v>
      </c>
      <c r="TBN1" s="8" t="s">
        <v>67</v>
      </c>
      <c r="TBO1" s="8" t="s">
        <v>72</v>
      </c>
      <c r="TBP1" s="8" t="s">
        <v>67</v>
      </c>
      <c r="TBQ1" s="8" t="s">
        <v>72</v>
      </c>
      <c r="TBR1" s="8" t="s">
        <v>67</v>
      </c>
      <c r="TBS1" s="8" t="s">
        <v>72</v>
      </c>
      <c r="TBT1" s="8" t="s">
        <v>67</v>
      </c>
      <c r="TBU1" s="8" t="s">
        <v>72</v>
      </c>
      <c r="TBV1" s="8" t="s">
        <v>67</v>
      </c>
      <c r="TBW1" s="8" t="s">
        <v>72</v>
      </c>
      <c r="TBX1" s="8" t="s">
        <v>67</v>
      </c>
      <c r="TBY1" s="8" t="s">
        <v>72</v>
      </c>
      <c r="TBZ1" s="8" t="s">
        <v>67</v>
      </c>
      <c r="TCA1" s="8" t="s">
        <v>72</v>
      </c>
      <c r="TCB1" s="8" t="s">
        <v>67</v>
      </c>
      <c r="TCC1" s="8" t="s">
        <v>72</v>
      </c>
      <c r="TCD1" s="8" t="s">
        <v>67</v>
      </c>
      <c r="TCE1" s="8" t="s">
        <v>72</v>
      </c>
      <c r="TCF1" s="8" t="s">
        <v>67</v>
      </c>
      <c r="TCG1" s="8" t="s">
        <v>72</v>
      </c>
      <c r="TCH1" s="8" t="s">
        <v>67</v>
      </c>
      <c r="TCI1" s="8" t="s">
        <v>72</v>
      </c>
      <c r="TCJ1" s="8" t="s">
        <v>67</v>
      </c>
      <c r="TCK1" s="8" t="s">
        <v>72</v>
      </c>
      <c r="TCL1" s="8" t="s">
        <v>67</v>
      </c>
      <c r="TCM1" s="8" t="s">
        <v>72</v>
      </c>
      <c r="TCN1" s="8" t="s">
        <v>67</v>
      </c>
      <c r="TCO1" s="8" t="s">
        <v>72</v>
      </c>
      <c r="TCP1" s="8" t="s">
        <v>67</v>
      </c>
      <c r="TCQ1" s="8" t="s">
        <v>72</v>
      </c>
      <c r="TCR1" s="8" t="s">
        <v>67</v>
      </c>
      <c r="TCS1" s="8" t="s">
        <v>72</v>
      </c>
      <c r="TCT1" s="8" t="s">
        <v>67</v>
      </c>
      <c r="TCU1" s="8" t="s">
        <v>72</v>
      </c>
      <c r="TCV1" s="8" t="s">
        <v>67</v>
      </c>
      <c r="TCW1" s="8" t="s">
        <v>72</v>
      </c>
      <c r="TCX1" s="8" t="s">
        <v>67</v>
      </c>
      <c r="TCY1" s="8" t="s">
        <v>72</v>
      </c>
      <c r="TCZ1" s="8" t="s">
        <v>67</v>
      </c>
      <c r="TDA1" s="8" t="s">
        <v>72</v>
      </c>
      <c r="TDB1" s="8" t="s">
        <v>67</v>
      </c>
      <c r="TDC1" s="8" t="s">
        <v>72</v>
      </c>
      <c r="TDD1" s="8" t="s">
        <v>67</v>
      </c>
      <c r="TDE1" s="8" t="s">
        <v>72</v>
      </c>
      <c r="TDF1" s="8" t="s">
        <v>67</v>
      </c>
      <c r="TDG1" s="8" t="s">
        <v>72</v>
      </c>
      <c r="TDH1" s="8" t="s">
        <v>67</v>
      </c>
      <c r="TDI1" s="8" t="s">
        <v>72</v>
      </c>
      <c r="TDJ1" s="8" t="s">
        <v>67</v>
      </c>
      <c r="TDK1" s="8" t="s">
        <v>72</v>
      </c>
      <c r="TDL1" s="8" t="s">
        <v>67</v>
      </c>
      <c r="TDM1" s="8" t="s">
        <v>72</v>
      </c>
      <c r="TDN1" s="8" t="s">
        <v>67</v>
      </c>
      <c r="TDO1" s="8" t="s">
        <v>72</v>
      </c>
      <c r="TDP1" s="8" t="s">
        <v>67</v>
      </c>
      <c r="TDQ1" s="8" t="s">
        <v>72</v>
      </c>
      <c r="TDR1" s="8" t="s">
        <v>67</v>
      </c>
      <c r="TDS1" s="8" t="s">
        <v>72</v>
      </c>
      <c r="TDT1" s="8" t="s">
        <v>67</v>
      </c>
      <c r="TDU1" s="8" t="s">
        <v>72</v>
      </c>
      <c r="TDV1" s="8" t="s">
        <v>67</v>
      </c>
      <c r="TDW1" s="8" t="s">
        <v>72</v>
      </c>
      <c r="TDX1" s="8" t="s">
        <v>67</v>
      </c>
      <c r="TDY1" s="8" t="s">
        <v>72</v>
      </c>
      <c r="TDZ1" s="8" t="s">
        <v>67</v>
      </c>
      <c r="TEA1" s="8" t="s">
        <v>72</v>
      </c>
      <c r="TEB1" s="8" t="s">
        <v>67</v>
      </c>
      <c r="TEC1" s="8" t="s">
        <v>72</v>
      </c>
      <c r="TED1" s="8" t="s">
        <v>67</v>
      </c>
      <c r="TEE1" s="8" t="s">
        <v>72</v>
      </c>
      <c r="TEF1" s="8" t="s">
        <v>67</v>
      </c>
      <c r="TEG1" s="8" t="s">
        <v>72</v>
      </c>
      <c r="TEH1" s="8" t="s">
        <v>67</v>
      </c>
      <c r="TEI1" s="8" t="s">
        <v>72</v>
      </c>
      <c r="TEJ1" s="8" t="s">
        <v>67</v>
      </c>
      <c r="TEK1" s="8" t="s">
        <v>72</v>
      </c>
      <c r="TEL1" s="8" t="s">
        <v>67</v>
      </c>
      <c r="TEM1" s="8" t="s">
        <v>72</v>
      </c>
      <c r="TEN1" s="8" t="s">
        <v>67</v>
      </c>
      <c r="TEO1" s="8" t="s">
        <v>72</v>
      </c>
      <c r="TEP1" s="8" t="s">
        <v>67</v>
      </c>
      <c r="TEQ1" s="8" t="s">
        <v>72</v>
      </c>
      <c r="TER1" s="8" t="s">
        <v>67</v>
      </c>
      <c r="TES1" s="8" t="s">
        <v>72</v>
      </c>
      <c r="TET1" s="8" t="s">
        <v>67</v>
      </c>
      <c r="TEU1" s="8" t="s">
        <v>72</v>
      </c>
      <c r="TEV1" s="8" t="s">
        <v>67</v>
      </c>
      <c r="TEW1" s="8" t="s">
        <v>72</v>
      </c>
      <c r="TEX1" s="8" t="s">
        <v>67</v>
      </c>
      <c r="TEY1" s="8" t="s">
        <v>72</v>
      </c>
      <c r="TEZ1" s="8" t="s">
        <v>67</v>
      </c>
      <c r="TFA1" s="8" t="s">
        <v>72</v>
      </c>
      <c r="TFB1" s="8" t="s">
        <v>67</v>
      </c>
      <c r="TFC1" s="8" t="s">
        <v>72</v>
      </c>
      <c r="TFD1" s="8" t="s">
        <v>67</v>
      </c>
      <c r="TFE1" s="8" t="s">
        <v>72</v>
      </c>
      <c r="TFF1" s="8" t="s">
        <v>67</v>
      </c>
      <c r="TFG1" s="8" t="s">
        <v>72</v>
      </c>
      <c r="TFH1" s="8" t="s">
        <v>67</v>
      </c>
      <c r="TFI1" s="8" t="s">
        <v>72</v>
      </c>
      <c r="TFJ1" s="8" t="s">
        <v>67</v>
      </c>
      <c r="TFK1" s="8" t="s">
        <v>72</v>
      </c>
      <c r="TFL1" s="8" t="s">
        <v>67</v>
      </c>
      <c r="TFM1" s="8" t="s">
        <v>72</v>
      </c>
      <c r="TFN1" s="8" t="s">
        <v>67</v>
      </c>
      <c r="TFO1" s="8" t="s">
        <v>72</v>
      </c>
      <c r="TFP1" s="8" t="s">
        <v>67</v>
      </c>
      <c r="TFQ1" s="8" t="s">
        <v>72</v>
      </c>
      <c r="TFR1" s="8" t="s">
        <v>67</v>
      </c>
      <c r="TFS1" s="8" t="s">
        <v>72</v>
      </c>
      <c r="TFT1" s="8" t="s">
        <v>67</v>
      </c>
      <c r="TFU1" s="8" t="s">
        <v>72</v>
      </c>
      <c r="TFV1" s="8" t="s">
        <v>67</v>
      </c>
      <c r="TFW1" s="8" t="s">
        <v>72</v>
      </c>
      <c r="TFX1" s="8" t="s">
        <v>67</v>
      </c>
      <c r="TFY1" s="8" t="s">
        <v>72</v>
      </c>
      <c r="TFZ1" s="8" t="s">
        <v>67</v>
      </c>
      <c r="TGA1" s="8" t="s">
        <v>72</v>
      </c>
      <c r="TGB1" s="8" t="s">
        <v>67</v>
      </c>
      <c r="TGC1" s="8" t="s">
        <v>72</v>
      </c>
      <c r="TGD1" s="8" t="s">
        <v>67</v>
      </c>
      <c r="TGE1" s="8" t="s">
        <v>72</v>
      </c>
      <c r="TGF1" s="8" t="s">
        <v>67</v>
      </c>
      <c r="TGG1" s="8" t="s">
        <v>72</v>
      </c>
      <c r="TGH1" s="8" t="s">
        <v>67</v>
      </c>
      <c r="TGI1" s="8" t="s">
        <v>72</v>
      </c>
      <c r="TGJ1" s="8" t="s">
        <v>67</v>
      </c>
      <c r="TGK1" s="8" t="s">
        <v>72</v>
      </c>
      <c r="TGL1" s="8" t="s">
        <v>67</v>
      </c>
      <c r="TGM1" s="8" t="s">
        <v>72</v>
      </c>
      <c r="TGN1" s="8" t="s">
        <v>67</v>
      </c>
      <c r="TGO1" s="8" t="s">
        <v>72</v>
      </c>
      <c r="TGP1" s="8" t="s">
        <v>67</v>
      </c>
      <c r="TGQ1" s="8" t="s">
        <v>72</v>
      </c>
      <c r="TGR1" s="8" t="s">
        <v>67</v>
      </c>
      <c r="TGS1" s="8" t="s">
        <v>72</v>
      </c>
      <c r="TGT1" s="8" t="s">
        <v>67</v>
      </c>
      <c r="TGU1" s="8" t="s">
        <v>72</v>
      </c>
      <c r="TGV1" s="8" t="s">
        <v>67</v>
      </c>
      <c r="TGW1" s="8" t="s">
        <v>72</v>
      </c>
      <c r="TGX1" s="8" t="s">
        <v>67</v>
      </c>
      <c r="TGY1" s="8" t="s">
        <v>72</v>
      </c>
      <c r="TGZ1" s="8" t="s">
        <v>67</v>
      </c>
      <c r="THA1" s="8" t="s">
        <v>72</v>
      </c>
      <c r="THB1" s="8" t="s">
        <v>67</v>
      </c>
      <c r="THC1" s="8" t="s">
        <v>72</v>
      </c>
      <c r="THD1" s="8" t="s">
        <v>67</v>
      </c>
      <c r="THE1" s="8" t="s">
        <v>72</v>
      </c>
      <c r="THF1" s="8" t="s">
        <v>67</v>
      </c>
      <c r="THG1" s="8" t="s">
        <v>72</v>
      </c>
      <c r="THH1" s="8" t="s">
        <v>67</v>
      </c>
      <c r="THI1" s="8" t="s">
        <v>72</v>
      </c>
      <c r="THJ1" s="8" t="s">
        <v>67</v>
      </c>
      <c r="THK1" s="8" t="s">
        <v>72</v>
      </c>
      <c r="THL1" s="8" t="s">
        <v>67</v>
      </c>
      <c r="THM1" s="8" t="s">
        <v>72</v>
      </c>
      <c r="THN1" s="8" t="s">
        <v>67</v>
      </c>
      <c r="THO1" s="8" t="s">
        <v>72</v>
      </c>
      <c r="THP1" s="8" t="s">
        <v>67</v>
      </c>
      <c r="THQ1" s="8" t="s">
        <v>72</v>
      </c>
      <c r="THR1" s="8" t="s">
        <v>67</v>
      </c>
      <c r="THS1" s="8" t="s">
        <v>72</v>
      </c>
      <c r="THT1" s="8" t="s">
        <v>67</v>
      </c>
      <c r="THU1" s="8" t="s">
        <v>72</v>
      </c>
      <c r="THV1" s="8" t="s">
        <v>67</v>
      </c>
      <c r="THW1" s="8" t="s">
        <v>72</v>
      </c>
      <c r="THX1" s="8" t="s">
        <v>67</v>
      </c>
      <c r="THY1" s="8" t="s">
        <v>72</v>
      </c>
      <c r="THZ1" s="8" t="s">
        <v>67</v>
      </c>
      <c r="TIA1" s="8" t="s">
        <v>72</v>
      </c>
      <c r="TIB1" s="8" t="s">
        <v>67</v>
      </c>
      <c r="TIC1" s="8" t="s">
        <v>72</v>
      </c>
      <c r="TID1" s="8" t="s">
        <v>67</v>
      </c>
      <c r="TIE1" s="8" t="s">
        <v>72</v>
      </c>
      <c r="TIF1" s="8" t="s">
        <v>67</v>
      </c>
      <c r="TIG1" s="8" t="s">
        <v>72</v>
      </c>
      <c r="TIH1" s="8" t="s">
        <v>67</v>
      </c>
      <c r="TII1" s="8" t="s">
        <v>72</v>
      </c>
      <c r="TIJ1" s="8" t="s">
        <v>67</v>
      </c>
      <c r="TIK1" s="8" t="s">
        <v>72</v>
      </c>
      <c r="TIL1" s="8" t="s">
        <v>67</v>
      </c>
      <c r="TIM1" s="8" t="s">
        <v>72</v>
      </c>
      <c r="TIN1" s="8" t="s">
        <v>67</v>
      </c>
      <c r="TIO1" s="8" t="s">
        <v>72</v>
      </c>
      <c r="TIP1" s="8" t="s">
        <v>67</v>
      </c>
      <c r="TIQ1" s="8" t="s">
        <v>72</v>
      </c>
      <c r="TIR1" s="8" t="s">
        <v>67</v>
      </c>
      <c r="TIS1" s="8" t="s">
        <v>72</v>
      </c>
      <c r="TIT1" s="8" t="s">
        <v>67</v>
      </c>
      <c r="TIU1" s="8" t="s">
        <v>72</v>
      </c>
      <c r="TIV1" s="8" t="s">
        <v>67</v>
      </c>
      <c r="TIW1" s="8" t="s">
        <v>72</v>
      </c>
      <c r="TIX1" s="8" t="s">
        <v>67</v>
      </c>
      <c r="TIY1" s="8" t="s">
        <v>72</v>
      </c>
      <c r="TIZ1" s="8" t="s">
        <v>67</v>
      </c>
      <c r="TJA1" s="8" t="s">
        <v>72</v>
      </c>
      <c r="TJB1" s="8" t="s">
        <v>67</v>
      </c>
      <c r="TJC1" s="8" t="s">
        <v>72</v>
      </c>
      <c r="TJD1" s="8" t="s">
        <v>67</v>
      </c>
      <c r="TJE1" s="8" t="s">
        <v>72</v>
      </c>
      <c r="TJF1" s="8" t="s">
        <v>67</v>
      </c>
      <c r="TJG1" s="8" t="s">
        <v>72</v>
      </c>
      <c r="TJH1" s="8" t="s">
        <v>67</v>
      </c>
      <c r="TJI1" s="8" t="s">
        <v>72</v>
      </c>
      <c r="TJJ1" s="8" t="s">
        <v>67</v>
      </c>
      <c r="TJK1" s="8" t="s">
        <v>72</v>
      </c>
      <c r="TJL1" s="8" t="s">
        <v>67</v>
      </c>
      <c r="TJM1" s="8" t="s">
        <v>72</v>
      </c>
      <c r="TJN1" s="8" t="s">
        <v>67</v>
      </c>
      <c r="TJO1" s="8" t="s">
        <v>72</v>
      </c>
      <c r="TJP1" s="8" t="s">
        <v>67</v>
      </c>
      <c r="TJQ1" s="8" t="s">
        <v>72</v>
      </c>
      <c r="TJR1" s="8" t="s">
        <v>67</v>
      </c>
      <c r="TJS1" s="8" t="s">
        <v>72</v>
      </c>
      <c r="TJT1" s="8" t="s">
        <v>67</v>
      </c>
      <c r="TJU1" s="8" t="s">
        <v>72</v>
      </c>
      <c r="TJV1" s="8" t="s">
        <v>67</v>
      </c>
      <c r="TJW1" s="8" t="s">
        <v>72</v>
      </c>
      <c r="TJX1" s="8" t="s">
        <v>67</v>
      </c>
      <c r="TJY1" s="8" t="s">
        <v>72</v>
      </c>
      <c r="TJZ1" s="8" t="s">
        <v>67</v>
      </c>
      <c r="TKA1" s="8" t="s">
        <v>72</v>
      </c>
      <c r="TKB1" s="8" t="s">
        <v>67</v>
      </c>
      <c r="TKC1" s="8" t="s">
        <v>72</v>
      </c>
      <c r="TKD1" s="8" t="s">
        <v>67</v>
      </c>
      <c r="TKE1" s="8" t="s">
        <v>72</v>
      </c>
      <c r="TKF1" s="8" t="s">
        <v>67</v>
      </c>
      <c r="TKG1" s="8" t="s">
        <v>72</v>
      </c>
      <c r="TKH1" s="8" t="s">
        <v>67</v>
      </c>
      <c r="TKI1" s="8" t="s">
        <v>72</v>
      </c>
      <c r="TKJ1" s="8" t="s">
        <v>67</v>
      </c>
      <c r="TKK1" s="8" t="s">
        <v>72</v>
      </c>
      <c r="TKL1" s="8" t="s">
        <v>67</v>
      </c>
      <c r="TKM1" s="8" t="s">
        <v>72</v>
      </c>
      <c r="TKN1" s="8" t="s">
        <v>67</v>
      </c>
      <c r="TKO1" s="8" t="s">
        <v>72</v>
      </c>
      <c r="TKP1" s="8" t="s">
        <v>67</v>
      </c>
      <c r="TKQ1" s="8" t="s">
        <v>72</v>
      </c>
      <c r="TKR1" s="8" t="s">
        <v>67</v>
      </c>
      <c r="TKS1" s="8" t="s">
        <v>72</v>
      </c>
      <c r="TKT1" s="8" t="s">
        <v>67</v>
      </c>
      <c r="TKU1" s="8" t="s">
        <v>72</v>
      </c>
      <c r="TKV1" s="8" t="s">
        <v>67</v>
      </c>
      <c r="TKW1" s="8" t="s">
        <v>72</v>
      </c>
      <c r="TKX1" s="8" t="s">
        <v>67</v>
      </c>
      <c r="TKY1" s="8" t="s">
        <v>72</v>
      </c>
      <c r="TKZ1" s="8" t="s">
        <v>67</v>
      </c>
      <c r="TLA1" s="8" t="s">
        <v>72</v>
      </c>
      <c r="TLB1" s="8" t="s">
        <v>67</v>
      </c>
      <c r="TLC1" s="8" t="s">
        <v>72</v>
      </c>
      <c r="TLD1" s="8" t="s">
        <v>67</v>
      </c>
      <c r="TLE1" s="8" t="s">
        <v>72</v>
      </c>
      <c r="TLF1" s="8" t="s">
        <v>67</v>
      </c>
      <c r="TLG1" s="8" t="s">
        <v>72</v>
      </c>
      <c r="TLH1" s="8" t="s">
        <v>67</v>
      </c>
      <c r="TLI1" s="8" t="s">
        <v>72</v>
      </c>
      <c r="TLJ1" s="8" t="s">
        <v>67</v>
      </c>
      <c r="TLK1" s="8" t="s">
        <v>72</v>
      </c>
      <c r="TLL1" s="8" t="s">
        <v>67</v>
      </c>
      <c r="TLM1" s="8" t="s">
        <v>72</v>
      </c>
      <c r="TLN1" s="8" t="s">
        <v>67</v>
      </c>
      <c r="TLO1" s="8" t="s">
        <v>72</v>
      </c>
      <c r="TLP1" s="8" t="s">
        <v>67</v>
      </c>
      <c r="TLQ1" s="8" t="s">
        <v>72</v>
      </c>
      <c r="TLR1" s="8" t="s">
        <v>67</v>
      </c>
      <c r="TLS1" s="8" t="s">
        <v>72</v>
      </c>
      <c r="TLT1" s="8" t="s">
        <v>67</v>
      </c>
      <c r="TLU1" s="8" t="s">
        <v>72</v>
      </c>
      <c r="TLV1" s="8" t="s">
        <v>67</v>
      </c>
      <c r="TLW1" s="8" t="s">
        <v>72</v>
      </c>
      <c r="TLX1" s="8" t="s">
        <v>67</v>
      </c>
      <c r="TLY1" s="8" t="s">
        <v>72</v>
      </c>
      <c r="TLZ1" s="8" t="s">
        <v>67</v>
      </c>
      <c r="TMA1" s="8" t="s">
        <v>72</v>
      </c>
      <c r="TMB1" s="8" t="s">
        <v>67</v>
      </c>
      <c r="TMC1" s="8" t="s">
        <v>72</v>
      </c>
      <c r="TMD1" s="8" t="s">
        <v>67</v>
      </c>
      <c r="TME1" s="8" t="s">
        <v>72</v>
      </c>
      <c r="TMF1" s="8" t="s">
        <v>67</v>
      </c>
      <c r="TMG1" s="8" t="s">
        <v>72</v>
      </c>
      <c r="TMH1" s="8" t="s">
        <v>67</v>
      </c>
      <c r="TMI1" s="8" t="s">
        <v>72</v>
      </c>
      <c r="TMJ1" s="8" t="s">
        <v>67</v>
      </c>
      <c r="TMK1" s="8" t="s">
        <v>72</v>
      </c>
      <c r="TML1" s="8" t="s">
        <v>67</v>
      </c>
      <c r="TMM1" s="8" t="s">
        <v>72</v>
      </c>
      <c r="TMN1" s="8" t="s">
        <v>67</v>
      </c>
      <c r="TMO1" s="8" t="s">
        <v>72</v>
      </c>
      <c r="TMP1" s="8" t="s">
        <v>67</v>
      </c>
      <c r="TMQ1" s="8" t="s">
        <v>72</v>
      </c>
      <c r="TMR1" s="8" t="s">
        <v>67</v>
      </c>
      <c r="TMS1" s="8" t="s">
        <v>72</v>
      </c>
      <c r="TMT1" s="8" t="s">
        <v>67</v>
      </c>
      <c r="TMU1" s="8" t="s">
        <v>72</v>
      </c>
      <c r="TMV1" s="8" t="s">
        <v>67</v>
      </c>
      <c r="TMW1" s="8" t="s">
        <v>72</v>
      </c>
      <c r="TMX1" s="8" t="s">
        <v>67</v>
      </c>
      <c r="TMY1" s="8" t="s">
        <v>72</v>
      </c>
      <c r="TMZ1" s="8" t="s">
        <v>67</v>
      </c>
      <c r="TNA1" s="8" t="s">
        <v>72</v>
      </c>
      <c r="TNB1" s="8" t="s">
        <v>67</v>
      </c>
      <c r="TNC1" s="8" t="s">
        <v>72</v>
      </c>
      <c r="TND1" s="8" t="s">
        <v>67</v>
      </c>
      <c r="TNE1" s="8" t="s">
        <v>72</v>
      </c>
      <c r="TNF1" s="8" t="s">
        <v>67</v>
      </c>
      <c r="TNG1" s="8" t="s">
        <v>72</v>
      </c>
      <c r="TNH1" s="8" t="s">
        <v>67</v>
      </c>
      <c r="TNI1" s="8" t="s">
        <v>72</v>
      </c>
      <c r="TNJ1" s="8" t="s">
        <v>67</v>
      </c>
      <c r="TNK1" s="8" t="s">
        <v>72</v>
      </c>
      <c r="TNL1" s="8" t="s">
        <v>67</v>
      </c>
      <c r="TNM1" s="8" t="s">
        <v>72</v>
      </c>
      <c r="TNN1" s="8" t="s">
        <v>67</v>
      </c>
      <c r="TNO1" s="8" t="s">
        <v>72</v>
      </c>
      <c r="TNP1" s="8" t="s">
        <v>67</v>
      </c>
      <c r="TNQ1" s="8" t="s">
        <v>72</v>
      </c>
      <c r="TNR1" s="8" t="s">
        <v>67</v>
      </c>
      <c r="TNS1" s="8" t="s">
        <v>72</v>
      </c>
      <c r="TNT1" s="8" t="s">
        <v>67</v>
      </c>
      <c r="TNU1" s="8" t="s">
        <v>72</v>
      </c>
      <c r="TNV1" s="8" t="s">
        <v>67</v>
      </c>
      <c r="TNW1" s="8" t="s">
        <v>72</v>
      </c>
      <c r="TNX1" s="8" t="s">
        <v>67</v>
      </c>
      <c r="TNY1" s="8" t="s">
        <v>72</v>
      </c>
      <c r="TNZ1" s="8" t="s">
        <v>67</v>
      </c>
      <c r="TOA1" s="8" t="s">
        <v>72</v>
      </c>
      <c r="TOB1" s="8" t="s">
        <v>67</v>
      </c>
      <c r="TOC1" s="8" t="s">
        <v>72</v>
      </c>
      <c r="TOD1" s="8" t="s">
        <v>67</v>
      </c>
      <c r="TOE1" s="8" t="s">
        <v>72</v>
      </c>
      <c r="TOF1" s="8" t="s">
        <v>67</v>
      </c>
      <c r="TOG1" s="8" t="s">
        <v>72</v>
      </c>
      <c r="TOH1" s="8" t="s">
        <v>67</v>
      </c>
      <c r="TOI1" s="8" t="s">
        <v>72</v>
      </c>
      <c r="TOJ1" s="8" t="s">
        <v>67</v>
      </c>
      <c r="TOK1" s="8" t="s">
        <v>72</v>
      </c>
      <c r="TOL1" s="8" t="s">
        <v>67</v>
      </c>
      <c r="TOM1" s="8" t="s">
        <v>72</v>
      </c>
      <c r="TON1" s="8" t="s">
        <v>67</v>
      </c>
      <c r="TOO1" s="8" t="s">
        <v>72</v>
      </c>
      <c r="TOP1" s="8" t="s">
        <v>67</v>
      </c>
      <c r="TOQ1" s="8" t="s">
        <v>72</v>
      </c>
      <c r="TOR1" s="8" t="s">
        <v>67</v>
      </c>
      <c r="TOS1" s="8" t="s">
        <v>72</v>
      </c>
      <c r="TOT1" s="8" t="s">
        <v>67</v>
      </c>
      <c r="TOU1" s="8" t="s">
        <v>72</v>
      </c>
      <c r="TOV1" s="8" t="s">
        <v>67</v>
      </c>
      <c r="TOW1" s="8" t="s">
        <v>72</v>
      </c>
      <c r="TOX1" s="8" t="s">
        <v>67</v>
      </c>
      <c r="TOY1" s="8" t="s">
        <v>72</v>
      </c>
      <c r="TOZ1" s="8" t="s">
        <v>67</v>
      </c>
      <c r="TPA1" s="8" t="s">
        <v>72</v>
      </c>
      <c r="TPB1" s="8" t="s">
        <v>67</v>
      </c>
      <c r="TPC1" s="8" t="s">
        <v>72</v>
      </c>
      <c r="TPD1" s="8" t="s">
        <v>67</v>
      </c>
      <c r="TPE1" s="8" t="s">
        <v>72</v>
      </c>
      <c r="TPF1" s="8" t="s">
        <v>67</v>
      </c>
      <c r="TPG1" s="8" t="s">
        <v>72</v>
      </c>
      <c r="TPH1" s="8" t="s">
        <v>67</v>
      </c>
      <c r="TPI1" s="8" t="s">
        <v>72</v>
      </c>
      <c r="TPJ1" s="8" t="s">
        <v>67</v>
      </c>
      <c r="TPK1" s="8" t="s">
        <v>72</v>
      </c>
      <c r="TPL1" s="8" t="s">
        <v>67</v>
      </c>
      <c r="TPM1" s="8" t="s">
        <v>72</v>
      </c>
      <c r="TPN1" s="8" t="s">
        <v>67</v>
      </c>
      <c r="TPO1" s="8" t="s">
        <v>72</v>
      </c>
      <c r="TPP1" s="8" t="s">
        <v>67</v>
      </c>
      <c r="TPQ1" s="8" t="s">
        <v>72</v>
      </c>
      <c r="TPR1" s="8" t="s">
        <v>67</v>
      </c>
      <c r="TPS1" s="8" t="s">
        <v>72</v>
      </c>
      <c r="TPT1" s="8" t="s">
        <v>67</v>
      </c>
      <c r="TPU1" s="8" t="s">
        <v>72</v>
      </c>
      <c r="TPV1" s="8" t="s">
        <v>67</v>
      </c>
      <c r="TPW1" s="8" t="s">
        <v>72</v>
      </c>
      <c r="TPX1" s="8" t="s">
        <v>67</v>
      </c>
      <c r="TPY1" s="8" t="s">
        <v>72</v>
      </c>
      <c r="TPZ1" s="8" t="s">
        <v>67</v>
      </c>
      <c r="TQA1" s="8" t="s">
        <v>72</v>
      </c>
      <c r="TQB1" s="8" t="s">
        <v>67</v>
      </c>
      <c r="TQC1" s="8" t="s">
        <v>72</v>
      </c>
      <c r="TQD1" s="8" t="s">
        <v>67</v>
      </c>
      <c r="TQE1" s="8" t="s">
        <v>72</v>
      </c>
      <c r="TQF1" s="8" t="s">
        <v>67</v>
      </c>
      <c r="TQG1" s="8" t="s">
        <v>72</v>
      </c>
      <c r="TQH1" s="8" t="s">
        <v>67</v>
      </c>
      <c r="TQI1" s="8" t="s">
        <v>72</v>
      </c>
      <c r="TQJ1" s="8" t="s">
        <v>67</v>
      </c>
      <c r="TQK1" s="8" t="s">
        <v>72</v>
      </c>
      <c r="TQL1" s="8" t="s">
        <v>67</v>
      </c>
      <c r="TQM1" s="8" t="s">
        <v>72</v>
      </c>
      <c r="TQN1" s="8" t="s">
        <v>67</v>
      </c>
      <c r="TQO1" s="8" t="s">
        <v>72</v>
      </c>
      <c r="TQP1" s="8" t="s">
        <v>67</v>
      </c>
      <c r="TQQ1" s="8" t="s">
        <v>72</v>
      </c>
      <c r="TQR1" s="8" t="s">
        <v>67</v>
      </c>
      <c r="TQS1" s="8" t="s">
        <v>72</v>
      </c>
      <c r="TQT1" s="8" t="s">
        <v>67</v>
      </c>
      <c r="TQU1" s="8" t="s">
        <v>72</v>
      </c>
      <c r="TQV1" s="8" t="s">
        <v>67</v>
      </c>
      <c r="TQW1" s="8" t="s">
        <v>72</v>
      </c>
      <c r="TQX1" s="8" t="s">
        <v>67</v>
      </c>
      <c r="TQY1" s="8" t="s">
        <v>72</v>
      </c>
      <c r="TQZ1" s="8" t="s">
        <v>67</v>
      </c>
      <c r="TRA1" s="8" t="s">
        <v>72</v>
      </c>
      <c r="TRB1" s="8" t="s">
        <v>67</v>
      </c>
      <c r="TRC1" s="8" t="s">
        <v>72</v>
      </c>
      <c r="TRD1" s="8" t="s">
        <v>67</v>
      </c>
      <c r="TRE1" s="8" t="s">
        <v>72</v>
      </c>
      <c r="TRF1" s="8" t="s">
        <v>67</v>
      </c>
      <c r="TRG1" s="8" t="s">
        <v>72</v>
      </c>
      <c r="TRH1" s="8" t="s">
        <v>67</v>
      </c>
      <c r="TRI1" s="8" t="s">
        <v>72</v>
      </c>
      <c r="TRJ1" s="8" t="s">
        <v>67</v>
      </c>
      <c r="TRK1" s="8" t="s">
        <v>72</v>
      </c>
      <c r="TRL1" s="8" t="s">
        <v>67</v>
      </c>
      <c r="TRM1" s="8" t="s">
        <v>72</v>
      </c>
      <c r="TRN1" s="8" t="s">
        <v>67</v>
      </c>
      <c r="TRO1" s="8" t="s">
        <v>72</v>
      </c>
      <c r="TRP1" s="8" t="s">
        <v>67</v>
      </c>
      <c r="TRQ1" s="8" t="s">
        <v>72</v>
      </c>
      <c r="TRR1" s="8" t="s">
        <v>67</v>
      </c>
      <c r="TRS1" s="8" t="s">
        <v>72</v>
      </c>
      <c r="TRT1" s="8" t="s">
        <v>67</v>
      </c>
      <c r="TRU1" s="8" t="s">
        <v>72</v>
      </c>
      <c r="TRV1" s="8" t="s">
        <v>67</v>
      </c>
      <c r="TRW1" s="8" t="s">
        <v>72</v>
      </c>
      <c r="TRX1" s="8" t="s">
        <v>67</v>
      </c>
      <c r="TRY1" s="8" t="s">
        <v>72</v>
      </c>
      <c r="TRZ1" s="8" t="s">
        <v>67</v>
      </c>
      <c r="TSA1" s="8" t="s">
        <v>72</v>
      </c>
      <c r="TSB1" s="8" t="s">
        <v>67</v>
      </c>
      <c r="TSC1" s="8" t="s">
        <v>72</v>
      </c>
      <c r="TSD1" s="8" t="s">
        <v>67</v>
      </c>
      <c r="TSE1" s="8" t="s">
        <v>72</v>
      </c>
      <c r="TSF1" s="8" t="s">
        <v>67</v>
      </c>
      <c r="TSG1" s="8" t="s">
        <v>72</v>
      </c>
      <c r="TSH1" s="8" t="s">
        <v>67</v>
      </c>
      <c r="TSI1" s="8" t="s">
        <v>72</v>
      </c>
      <c r="TSJ1" s="8" t="s">
        <v>67</v>
      </c>
      <c r="TSK1" s="8" t="s">
        <v>72</v>
      </c>
      <c r="TSL1" s="8" t="s">
        <v>67</v>
      </c>
      <c r="TSM1" s="8" t="s">
        <v>72</v>
      </c>
      <c r="TSN1" s="8" t="s">
        <v>67</v>
      </c>
      <c r="TSO1" s="8" t="s">
        <v>72</v>
      </c>
      <c r="TSP1" s="8" t="s">
        <v>67</v>
      </c>
      <c r="TSQ1" s="8" t="s">
        <v>72</v>
      </c>
      <c r="TSR1" s="8" t="s">
        <v>67</v>
      </c>
      <c r="TSS1" s="8" t="s">
        <v>72</v>
      </c>
      <c r="TST1" s="8" t="s">
        <v>67</v>
      </c>
      <c r="TSU1" s="8" t="s">
        <v>72</v>
      </c>
      <c r="TSV1" s="8" t="s">
        <v>67</v>
      </c>
      <c r="TSW1" s="8" t="s">
        <v>72</v>
      </c>
      <c r="TSX1" s="8" t="s">
        <v>67</v>
      </c>
      <c r="TSY1" s="8" t="s">
        <v>72</v>
      </c>
      <c r="TSZ1" s="8" t="s">
        <v>67</v>
      </c>
      <c r="TTA1" s="8" t="s">
        <v>72</v>
      </c>
      <c r="TTB1" s="8" t="s">
        <v>67</v>
      </c>
      <c r="TTC1" s="8" t="s">
        <v>72</v>
      </c>
      <c r="TTD1" s="8" t="s">
        <v>67</v>
      </c>
      <c r="TTE1" s="8" t="s">
        <v>72</v>
      </c>
      <c r="TTF1" s="8" t="s">
        <v>67</v>
      </c>
      <c r="TTG1" s="8" t="s">
        <v>72</v>
      </c>
      <c r="TTH1" s="8" t="s">
        <v>67</v>
      </c>
      <c r="TTI1" s="8" t="s">
        <v>72</v>
      </c>
      <c r="TTJ1" s="8" t="s">
        <v>67</v>
      </c>
      <c r="TTK1" s="8" t="s">
        <v>72</v>
      </c>
      <c r="TTL1" s="8" t="s">
        <v>67</v>
      </c>
      <c r="TTM1" s="8" t="s">
        <v>72</v>
      </c>
      <c r="TTN1" s="8" t="s">
        <v>67</v>
      </c>
      <c r="TTO1" s="8" t="s">
        <v>72</v>
      </c>
      <c r="TTP1" s="8" t="s">
        <v>67</v>
      </c>
      <c r="TTQ1" s="8" t="s">
        <v>72</v>
      </c>
      <c r="TTR1" s="8" t="s">
        <v>67</v>
      </c>
      <c r="TTS1" s="8" t="s">
        <v>72</v>
      </c>
      <c r="TTT1" s="8" t="s">
        <v>67</v>
      </c>
      <c r="TTU1" s="8" t="s">
        <v>72</v>
      </c>
      <c r="TTV1" s="8" t="s">
        <v>67</v>
      </c>
      <c r="TTW1" s="8" t="s">
        <v>72</v>
      </c>
      <c r="TTX1" s="8" t="s">
        <v>67</v>
      </c>
      <c r="TTY1" s="8" t="s">
        <v>72</v>
      </c>
      <c r="TTZ1" s="8" t="s">
        <v>67</v>
      </c>
      <c r="TUA1" s="8" t="s">
        <v>72</v>
      </c>
      <c r="TUB1" s="8" t="s">
        <v>67</v>
      </c>
      <c r="TUC1" s="8" t="s">
        <v>72</v>
      </c>
      <c r="TUD1" s="8" t="s">
        <v>67</v>
      </c>
      <c r="TUE1" s="8" t="s">
        <v>72</v>
      </c>
      <c r="TUF1" s="8" t="s">
        <v>67</v>
      </c>
      <c r="TUG1" s="8" t="s">
        <v>72</v>
      </c>
      <c r="TUH1" s="8" t="s">
        <v>67</v>
      </c>
      <c r="TUI1" s="8" t="s">
        <v>72</v>
      </c>
      <c r="TUJ1" s="8" t="s">
        <v>67</v>
      </c>
      <c r="TUK1" s="8" t="s">
        <v>72</v>
      </c>
      <c r="TUL1" s="8" t="s">
        <v>67</v>
      </c>
      <c r="TUM1" s="8" t="s">
        <v>72</v>
      </c>
      <c r="TUN1" s="8" t="s">
        <v>67</v>
      </c>
      <c r="TUO1" s="8" t="s">
        <v>72</v>
      </c>
      <c r="TUP1" s="8" t="s">
        <v>67</v>
      </c>
      <c r="TUQ1" s="8" t="s">
        <v>72</v>
      </c>
      <c r="TUR1" s="8" t="s">
        <v>67</v>
      </c>
      <c r="TUS1" s="8" t="s">
        <v>72</v>
      </c>
      <c r="TUT1" s="8" t="s">
        <v>67</v>
      </c>
      <c r="TUU1" s="8" t="s">
        <v>72</v>
      </c>
      <c r="TUV1" s="8" t="s">
        <v>67</v>
      </c>
      <c r="TUW1" s="8" t="s">
        <v>72</v>
      </c>
      <c r="TUX1" s="8" t="s">
        <v>67</v>
      </c>
      <c r="TUY1" s="8" t="s">
        <v>72</v>
      </c>
      <c r="TUZ1" s="8" t="s">
        <v>67</v>
      </c>
      <c r="TVA1" s="8" t="s">
        <v>72</v>
      </c>
      <c r="TVB1" s="8" t="s">
        <v>67</v>
      </c>
      <c r="TVC1" s="8" t="s">
        <v>72</v>
      </c>
      <c r="TVD1" s="8" t="s">
        <v>67</v>
      </c>
      <c r="TVE1" s="8" t="s">
        <v>72</v>
      </c>
      <c r="TVF1" s="8" t="s">
        <v>67</v>
      </c>
      <c r="TVG1" s="8" t="s">
        <v>72</v>
      </c>
      <c r="TVH1" s="8" t="s">
        <v>67</v>
      </c>
      <c r="TVI1" s="8" t="s">
        <v>72</v>
      </c>
      <c r="TVJ1" s="8" t="s">
        <v>67</v>
      </c>
      <c r="TVK1" s="8" t="s">
        <v>72</v>
      </c>
      <c r="TVL1" s="8" t="s">
        <v>67</v>
      </c>
      <c r="TVM1" s="8" t="s">
        <v>72</v>
      </c>
      <c r="TVN1" s="8" t="s">
        <v>67</v>
      </c>
      <c r="TVO1" s="8" t="s">
        <v>72</v>
      </c>
      <c r="TVP1" s="8" t="s">
        <v>67</v>
      </c>
      <c r="TVQ1" s="8" t="s">
        <v>72</v>
      </c>
      <c r="TVR1" s="8" t="s">
        <v>67</v>
      </c>
      <c r="TVS1" s="8" t="s">
        <v>72</v>
      </c>
      <c r="TVT1" s="8" t="s">
        <v>67</v>
      </c>
      <c r="TVU1" s="8" t="s">
        <v>72</v>
      </c>
      <c r="TVV1" s="8" t="s">
        <v>67</v>
      </c>
      <c r="TVW1" s="8" t="s">
        <v>72</v>
      </c>
      <c r="TVX1" s="8" t="s">
        <v>67</v>
      </c>
      <c r="TVY1" s="8" t="s">
        <v>72</v>
      </c>
      <c r="TVZ1" s="8" t="s">
        <v>67</v>
      </c>
      <c r="TWA1" s="8" t="s">
        <v>72</v>
      </c>
      <c r="TWB1" s="8" t="s">
        <v>67</v>
      </c>
      <c r="TWC1" s="8" t="s">
        <v>72</v>
      </c>
      <c r="TWD1" s="8" t="s">
        <v>67</v>
      </c>
      <c r="TWE1" s="8" t="s">
        <v>72</v>
      </c>
      <c r="TWF1" s="8" t="s">
        <v>67</v>
      </c>
      <c r="TWG1" s="8" t="s">
        <v>72</v>
      </c>
      <c r="TWH1" s="8" t="s">
        <v>67</v>
      </c>
      <c r="TWI1" s="8" t="s">
        <v>72</v>
      </c>
      <c r="TWJ1" s="8" t="s">
        <v>67</v>
      </c>
      <c r="TWK1" s="8" t="s">
        <v>72</v>
      </c>
      <c r="TWL1" s="8" t="s">
        <v>67</v>
      </c>
      <c r="TWM1" s="8" t="s">
        <v>72</v>
      </c>
      <c r="TWN1" s="8" t="s">
        <v>67</v>
      </c>
      <c r="TWO1" s="8" t="s">
        <v>72</v>
      </c>
      <c r="TWP1" s="8" t="s">
        <v>67</v>
      </c>
      <c r="TWQ1" s="8" t="s">
        <v>72</v>
      </c>
      <c r="TWR1" s="8" t="s">
        <v>67</v>
      </c>
      <c r="TWS1" s="8" t="s">
        <v>72</v>
      </c>
      <c r="TWT1" s="8" t="s">
        <v>67</v>
      </c>
      <c r="TWU1" s="8" t="s">
        <v>72</v>
      </c>
      <c r="TWV1" s="8" t="s">
        <v>67</v>
      </c>
      <c r="TWW1" s="8" t="s">
        <v>72</v>
      </c>
      <c r="TWX1" s="8" t="s">
        <v>67</v>
      </c>
      <c r="TWY1" s="8" t="s">
        <v>72</v>
      </c>
      <c r="TWZ1" s="8" t="s">
        <v>67</v>
      </c>
      <c r="TXA1" s="8" t="s">
        <v>72</v>
      </c>
      <c r="TXB1" s="8" t="s">
        <v>67</v>
      </c>
      <c r="TXC1" s="8" t="s">
        <v>72</v>
      </c>
      <c r="TXD1" s="8" t="s">
        <v>67</v>
      </c>
      <c r="TXE1" s="8" t="s">
        <v>72</v>
      </c>
      <c r="TXF1" s="8" t="s">
        <v>67</v>
      </c>
      <c r="TXG1" s="8" t="s">
        <v>72</v>
      </c>
      <c r="TXH1" s="8" t="s">
        <v>67</v>
      </c>
      <c r="TXI1" s="8" t="s">
        <v>72</v>
      </c>
      <c r="TXJ1" s="8" t="s">
        <v>67</v>
      </c>
      <c r="TXK1" s="8" t="s">
        <v>72</v>
      </c>
      <c r="TXL1" s="8" t="s">
        <v>67</v>
      </c>
      <c r="TXM1" s="8" t="s">
        <v>72</v>
      </c>
      <c r="TXN1" s="8" t="s">
        <v>67</v>
      </c>
      <c r="TXO1" s="8" t="s">
        <v>72</v>
      </c>
      <c r="TXP1" s="8" t="s">
        <v>67</v>
      </c>
      <c r="TXQ1" s="8" t="s">
        <v>72</v>
      </c>
      <c r="TXR1" s="8" t="s">
        <v>67</v>
      </c>
      <c r="TXS1" s="8" t="s">
        <v>72</v>
      </c>
      <c r="TXT1" s="8" t="s">
        <v>67</v>
      </c>
      <c r="TXU1" s="8" t="s">
        <v>72</v>
      </c>
      <c r="TXV1" s="8" t="s">
        <v>67</v>
      </c>
      <c r="TXW1" s="8" t="s">
        <v>72</v>
      </c>
      <c r="TXX1" s="8" t="s">
        <v>67</v>
      </c>
      <c r="TXY1" s="8" t="s">
        <v>72</v>
      </c>
      <c r="TXZ1" s="8" t="s">
        <v>67</v>
      </c>
      <c r="TYA1" s="8" t="s">
        <v>72</v>
      </c>
      <c r="TYB1" s="8" t="s">
        <v>67</v>
      </c>
      <c r="TYC1" s="8" t="s">
        <v>72</v>
      </c>
      <c r="TYD1" s="8" t="s">
        <v>67</v>
      </c>
      <c r="TYE1" s="8" t="s">
        <v>72</v>
      </c>
      <c r="TYF1" s="8" t="s">
        <v>67</v>
      </c>
      <c r="TYG1" s="8" t="s">
        <v>72</v>
      </c>
      <c r="TYH1" s="8" t="s">
        <v>67</v>
      </c>
      <c r="TYI1" s="8" t="s">
        <v>72</v>
      </c>
      <c r="TYJ1" s="8" t="s">
        <v>67</v>
      </c>
      <c r="TYK1" s="8" t="s">
        <v>72</v>
      </c>
      <c r="TYL1" s="8" t="s">
        <v>67</v>
      </c>
      <c r="TYM1" s="8" t="s">
        <v>72</v>
      </c>
      <c r="TYN1" s="8" t="s">
        <v>67</v>
      </c>
      <c r="TYO1" s="8" t="s">
        <v>72</v>
      </c>
      <c r="TYP1" s="8" t="s">
        <v>67</v>
      </c>
      <c r="TYQ1" s="8" t="s">
        <v>72</v>
      </c>
      <c r="TYR1" s="8" t="s">
        <v>67</v>
      </c>
      <c r="TYS1" s="8" t="s">
        <v>72</v>
      </c>
      <c r="TYT1" s="8" t="s">
        <v>67</v>
      </c>
      <c r="TYU1" s="8" t="s">
        <v>72</v>
      </c>
      <c r="TYV1" s="8" t="s">
        <v>67</v>
      </c>
      <c r="TYW1" s="8" t="s">
        <v>72</v>
      </c>
      <c r="TYX1" s="8" t="s">
        <v>67</v>
      </c>
      <c r="TYY1" s="8" t="s">
        <v>72</v>
      </c>
      <c r="TYZ1" s="8" t="s">
        <v>67</v>
      </c>
      <c r="TZA1" s="8" t="s">
        <v>72</v>
      </c>
      <c r="TZB1" s="8" t="s">
        <v>67</v>
      </c>
      <c r="TZC1" s="8" t="s">
        <v>72</v>
      </c>
      <c r="TZD1" s="8" t="s">
        <v>67</v>
      </c>
      <c r="TZE1" s="8" t="s">
        <v>72</v>
      </c>
      <c r="TZF1" s="8" t="s">
        <v>67</v>
      </c>
      <c r="TZG1" s="8" t="s">
        <v>72</v>
      </c>
      <c r="TZH1" s="8" t="s">
        <v>67</v>
      </c>
      <c r="TZI1" s="8" t="s">
        <v>72</v>
      </c>
      <c r="TZJ1" s="8" t="s">
        <v>67</v>
      </c>
      <c r="TZK1" s="8" t="s">
        <v>72</v>
      </c>
      <c r="TZL1" s="8" t="s">
        <v>67</v>
      </c>
      <c r="TZM1" s="8" t="s">
        <v>72</v>
      </c>
      <c r="TZN1" s="8" t="s">
        <v>67</v>
      </c>
      <c r="TZO1" s="8" t="s">
        <v>72</v>
      </c>
      <c r="TZP1" s="8" t="s">
        <v>67</v>
      </c>
      <c r="TZQ1" s="8" t="s">
        <v>72</v>
      </c>
      <c r="TZR1" s="8" t="s">
        <v>67</v>
      </c>
      <c r="TZS1" s="8" t="s">
        <v>72</v>
      </c>
      <c r="TZT1" s="8" t="s">
        <v>67</v>
      </c>
      <c r="TZU1" s="8" t="s">
        <v>72</v>
      </c>
      <c r="TZV1" s="8" t="s">
        <v>67</v>
      </c>
      <c r="TZW1" s="8" t="s">
        <v>72</v>
      </c>
      <c r="TZX1" s="8" t="s">
        <v>67</v>
      </c>
      <c r="TZY1" s="8" t="s">
        <v>72</v>
      </c>
      <c r="TZZ1" s="8" t="s">
        <v>67</v>
      </c>
      <c r="UAA1" s="8" t="s">
        <v>72</v>
      </c>
      <c r="UAB1" s="8" t="s">
        <v>67</v>
      </c>
      <c r="UAC1" s="8" t="s">
        <v>72</v>
      </c>
      <c r="UAD1" s="8" t="s">
        <v>67</v>
      </c>
      <c r="UAE1" s="8" t="s">
        <v>72</v>
      </c>
      <c r="UAF1" s="8" t="s">
        <v>67</v>
      </c>
      <c r="UAG1" s="8" t="s">
        <v>72</v>
      </c>
      <c r="UAH1" s="8" t="s">
        <v>67</v>
      </c>
      <c r="UAI1" s="8" t="s">
        <v>72</v>
      </c>
      <c r="UAJ1" s="8" t="s">
        <v>67</v>
      </c>
      <c r="UAK1" s="8" t="s">
        <v>72</v>
      </c>
      <c r="UAL1" s="8" t="s">
        <v>67</v>
      </c>
      <c r="UAM1" s="8" t="s">
        <v>72</v>
      </c>
      <c r="UAN1" s="8" t="s">
        <v>67</v>
      </c>
      <c r="UAO1" s="8" t="s">
        <v>72</v>
      </c>
      <c r="UAP1" s="8" t="s">
        <v>67</v>
      </c>
      <c r="UAQ1" s="8" t="s">
        <v>72</v>
      </c>
      <c r="UAR1" s="8" t="s">
        <v>67</v>
      </c>
      <c r="UAS1" s="8" t="s">
        <v>72</v>
      </c>
      <c r="UAT1" s="8" t="s">
        <v>67</v>
      </c>
      <c r="UAU1" s="8" t="s">
        <v>72</v>
      </c>
      <c r="UAV1" s="8" t="s">
        <v>67</v>
      </c>
      <c r="UAW1" s="8" t="s">
        <v>72</v>
      </c>
      <c r="UAX1" s="8" t="s">
        <v>67</v>
      </c>
      <c r="UAY1" s="8" t="s">
        <v>72</v>
      </c>
      <c r="UAZ1" s="8" t="s">
        <v>67</v>
      </c>
      <c r="UBA1" s="8" t="s">
        <v>72</v>
      </c>
      <c r="UBB1" s="8" t="s">
        <v>67</v>
      </c>
      <c r="UBC1" s="8" t="s">
        <v>72</v>
      </c>
      <c r="UBD1" s="8" t="s">
        <v>67</v>
      </c>
      <c r="UBE1" s="8" t="s">
        <v>72</v>
      </c>
      <c r="UBF1" s="8" t="s">
        <v>67</v>
      </c>
      <c r="UBG1" s="8" t="s">
        <v>72</v>
      </c>
      <c r="UBH1" s="8" t="s">
        <v>67</v>
      </c>
      <c r="UBI1" s="8" t="s">
        <v>72</v>
      </c>
      <c r="UBJ1" s="8" t="s">
        <v>67</v>
      </c>
      <c r="UBK1" s="8" t="s">
        <v>72</v>
      </c>
      <c r="UBL1" s="8" t="s">
        <v>67</v>
      </c>
      <c r="UBM1" s="8" t="s">
        <v>72</v>
      </c>
      <c r="UBN1" s="8" t="s">
        <v>67</v>
      </c>
      <c r="UBO1" s="8" t="s">
        <v>72</v>
      </c>
      <c r="UBP1" s="8" t="s">
        <v>67</v>
      </c>
      <c r="UBQ1" s="8" t="s">
        <v>72</v>
      </c>
      <c r="UBR1" s="8" t="s">
        <v>67</v>
      </c>
      <c r="UBS1" s="8" t="s">
        <v>72</v>
      </c>
      <c r="UBT1" s="8" t="s">
        <v>67</v>
      </c>
      <c r="UBU1" s="8" t="s">
        <v>72</v>
      </c>
      <c r="UBV1" s="8" t="s">
        <v>67</v>
      </c>
      <c r="UBW1" s="8" t="s">
        <v>72</v>
      </c>
      <c r="UBX1" s="8" t="s">
        <v>67</v>
      </c>
      <c r="UBY1" s="8" t="s">
        <v>72</v>
      </c>
      <c r="UBZ1" s="8" t="s">
        <v>67</v>
      </c>
      <c r="UCA1" s="8" t="s">
        <v>72</v>
      </c>
      <c r="UCB1" s="8" t="s">
        <v>67</v>
      </c>
      <c r="UCC1" s="8" t="s">
        <v>72</v>
      </c>
      <c r="UCD1" s="8" t="s">
        <v>67</v>
      </c>
      <c r="UCE1" s="8" t="s">
        <v>72</v>
      </c>
      <c r="UCF1" s="8" t="s">
        <v>67</v>
      </c>
      <c r="UCG1" s="8" t="s">
        <v>72</v>
      </c>
      <c r="UCH1" s="8" t="s">
        <v>67</v>
      </c>
      <c r="UCI1" s="8" t="s">
        <v>72</v>
      </c>
      <c r="UCJ1" s="8" t="s">
        <v>67</v>
      </c>
      <c r="UCK1" s="8" t="s">
        <v>72</v>
      </c>
      <c r="UCL1" s="8" t="s">
        <v>67</v>
      </c>
      <c r="UCM1" s="8" t="s">
        <v>72</v>
      </c>
      <c r="UCN1" s="8" t="s">
        <v>67</v>
      </c>
      <c r="UCO1" s="8" t="s">
        <v>72</v>
      </c>
      <c r="UCP1" s="8" t="s">
        <v>67</v>
      </c>
      <c r="UCQ1" s="8" t="s">
        <v>72</v>
      </c>
      <c r="UCR1" s="8" t="s">
        <v>67</v>
      </c>
      <c r="UCS1" s="8" t="s">
        <v>72</v>
      </c>
      <c r="UCT1" s="8" t="s">
        <v>67</v>
      </c>
      <c r="UCU1" s="8" t="s">
        <v>72</v>
      </c>
      <c r="UCV1" s="8" t="s">
        <v>67</v>
      </c>
      <c r="UCW1" s="8" t="s">
        <v>72</v>
      </c>
      <c r="UCX1" s="8" t="s">
        <v>67</v>
      </c>
      <c r="UCY1" s="8" t="s">
        <v>72</v>
      </c>
      <c r="UCZ1" s="8" t="s">
        <v>67</v>
      </c>
      <c r="UDA1" s="8" t="s">
        <v>72</v>
      </c>
      <c r="UDB1" s="8" t="s">
        <v>67</v>
      </c>
      <c r="UDC1" s="8" t="s">
        <v>72</v>
      </c>
      <c r="UDD1" s="8" t="s">
        <v>67</v>
      </c>
      <c r="UDE1" s="8" t="s">
        <v>72</v>
      </c>
      <c r="UDF1" s="8" t="s">
        <v>67</v>
      </c>
      <c r="UDG1" s="8" t="s">
        <v>72</v>
      </c>
      <c r="UDH1" s="8" t="s">
        <v>67</v>
      </c>
      <c r="UDI1" s="8" t="s">
        <v>72</v>
      </c>
      <c r="UDJ1" s="8" t="s">
        <v>67</v>
      </c>
      <c r="UDK1" s="8" t="s">
        <v>72</v>
      </c>
      <c r="UDL1" s="8" t="s">
        <v>67</v>
      </c>
      <c r="UDM1" s="8" t="s">
        <v>72</v>
      </c>
      <c r="UDN1" s="8" t="s">
        <v>67</v>
      </c>
      <c r="UDO1" s="8" t="s">
        <v>72</v>
      </c>
      <c r="UDP1" s="8" t="s">
        <v>67</v>
      </c>
      <c r="UDQ1" s="8" t="s">
        <v>72</v>
      </c>
      <c r="UDR1" s="8" t="s">
        <v>67</v>
      </c>
      <c r="UDS1" s="8" t="s">
        <v>72</v>
      </c>
      <c r="UDT1" s="8" t="s">
        <v>67</v>
      </c>
      <c r="UDU1" s="8" t="s">
        <v>72</v>
      </c>
      <c r="UDV1" s="8" t="s">
        <v>67</v>
      </c>
      <c r="UDW1" s="8" t="s">
        <v>72</v>
      </c>
      <c r="UDX1" s="8" t="s">
        <v>67</v>
      </c>
      <c r="UDY1" s="8" t="s">
        <v>72</v>
      </c>
      <c r="UDZ1" s="8" t="s">
        <v>67</v>
      </c>
      <c r="UEA1" s="8" t="s">
        <v>72</v>
      </c>
      <c r="UEB1" s="8" t="s">
        <v>67</v>
      </c>
      <c r="UEC1" s="8" t="s">
        <v>72</v>
      </c>
      <c r="UED1" s="8" t="s">
        <v>67</v>
      </c>
      <c r="UEE1" s="8" t="s">
        <v>72</v>
      </c>
      <c r="UEF1" s="8" t="s">
        <v>67</v>
      </c>
      <c r="UEG1" s="8" t="s">
        <v>72</v>
      </c>
      <c r="UEH1" s="8" t="s">
        <v>67</v>
      </c>
      <c r="UEI1" s="8" t="s">
        <v>72</v>
      </c>
      <c r="UEJ1" s="8" t="s">
        <v>67</v>
      </c>
      <c r="UEK1" s="8" t="s">
        <v>72</v>
      </c>
      <c r="UEL1" s="8" t="s">
        <v>67</v>
      </c>
      <c r="UEM1" s="8" t="s">
        <v>72</v>
      </c>
      <c r="UEN1" s="8" t="s">
        <v>67</v>
      </c>
      <c r="UEO1" s="8" t="s">
        <v>72</v>
      </c>
      <c r="UEP1" s="8" t="s">
        <v>67</v>
      </c>
      <c r="UEQ1" s="8" t="s">
        <v>72</v>
      </c>
      <c r="UER1" s="8" t="s">
        <v>67</v>
      </c>
      <c r="UES1" s="8" t="s">
        <v>72</v>
      </c>
      <c r="UET1" s="8" t="s">
        <v>67</v>
      </c>
      <c r="UEU1" s="8" t="s">
        <v>72</v>
      </c>
      <c r="UEV1" s="8" t="s">
        <v>67</v>
      </c>
      <c r="UEW1" s="8" t="s">
        <v>72</v>
      </c>
      <c r="UEX1" s="8" t="s">
        <v>67</v>
      </c>
      <c r="UEY1" s="8" t="s">
        <v>72</v>
      </c>
      <c r="UEZ1" s="8" t="s">
        <v>67</v>
      </c>
      <c r="UFA1" s="8" t="s">
        <v>72</v>
      </c>
      <c r="UFB1" s="8" t="s">
        <v>67</v>
      </c>
      <c r="UFC1" s="8" t="s">
        <v>72</v>
      </c>
      <c r="UFD1" s="8" t="s">
        <v>67</v>
      </c>
      <c r="UFE1" s="8" t="s">
        <v>72</v>
      </c>
      <c r="UFF1" s="8" t="s">
        <v>67</v>
      </c>
      <c r="UFG1" s="8" t="s">
        <v>72</v>
      </c>
      <c r="UFH1" s="8" t="s">
        <v>67</v>
      </c>
      <c r="UFI1" s="8" t="s">
        <v>72</v>
      </c>
      <c r="UFJ1" s="8" t="s">
        <v>67</v>
      </c>
      <c r="UFK1" s="8" t="s">
        <v>72</v>
      </c>
      <c r="UFL1" s="8" t="s">
        <v>67</v>
      </c>
      <c r="UFM1" s="8" t="s">
        <v>72</v>
      </c>
      <c r="UFN1" s="8" t="s">
        <v>67</v>
      </c>
      <c r="UFO1" s="8" t="s">
        <v>72</v>
      </c>
      <c r="UFP1" s="8" t="s">
        <v>67</v>
      </c>
      <c r="UFQ1" s="8" t="s">
        <v>72</v>
      </c>
      <c r="UFR1" s="8" t="s">
        <v>67</v>
      </c>
      <c r="UFS1" s="8" t="s">
        <v>72</v>
      </c>
      <c r="UFT1" s="8" t="s">
        <v>67</v>
      </c>
      <c r="UFU1" s="8" t="s">
        <v>72</v>
      </c>
      <c r="UFV1" s="8" t="s">
        <v>67</v>
      </c>
      <c r="UFW1" s="8" t="s">
        <v>72</v>
      </c>
      <c r="UFX1" s="8" t="s">
        <v>67</v>
      </c>
      <c r="UFY1" s="8" t="s">
        <v>72</v>
      </c>
      <c r="UFZ1" s="8" t="s">
        <v>67</v>
      </c>
      <c r="UGA1" s="8" t="s">
        <v>72</v>
      </c>
      <c r="UGB1" s="8" t="s">
        <v>67</v>
      </c>
      <c r="UGC1" s="8" t="s">
        <v>72</v>
      </c>
      <c r="UGD1" s="8" t="s">
        <v>67</v>
      </c>
      <c r="UGE1" s="8" t="s">
        <v>72</v>
      </c>
      <c r="UGF1" s="8" t="s">
        <v>67</v>
      </c>
      <c r="UGG1" s="8" t="s">
        <v>72</v>
      </c>
      <c r="UGH1" s="8" t="s">
        <v>67</v>
      </c>
      <c r="UGI1" s="8" t="s">
        <v>72</v>
      </c>
      <c r="UGJ1" s="8" t="s">
        <v>67</v>
      </c>
      <c r="UGK1" s="8" t="s">
        <v>72</v>
      </c>
      <c r="UGL1" s="8" t="s">
        <v>67</v>
      </c>
      <c r="UGM1" s="8" t="s">
        <v>72</v>
      </c>
      <c r="UGN1" s="8" t="s">
        <v>67</v>
      </c>
      <c r="UGO1" s="8" t="s">
        <v>72</v>
      </c>
      <c r="UGP1" s="8" t="s">
        <v>67</v>
      </c>
      <c r="UGQ1" s="8" t="s">
        <v>72</v>
      </c>
      <c r="UGR1" s="8" t="s">
        <v>67</v>
      </c>
      <c r="UGS1" s="8" t="s">
        <v>72</v>
      </c>
      <c r="UGT1" s="8" t="s">
        <v>67</v>
      </c>
      <c r="UGU1" s="8" t="s">
        <v>72</v>
      </c>
      <c r="UGV1" s="8" t="s">
        <v>67</v>
      </c>
      <c r="UGW1" s="8" t="s">
        <v>72</v>
      </c>
      <c r="UGX1" s="8" t="s">
        <v>67</v>
      </c>
      <c r="UGY1" s="8" t="s">
        <v>72</v>
      </c>
      <c r="UGZ1" s="8" t="s">
        <v>67</v>
      </c>
      <c r="UHA1" s="8" t="s">
        <v>72</v>
      </c>
      <c r="UHB1" s="8" t="s">
        <v>67</v>
      </c>
      <c r="UHC1" s="8" t="s">
        <v>72</v>
      </c>
      <c r="UHD1" s="8" t="s">
        <v>67</v>
      </c>
      <c r="UHE1" s="8" t="s">
        <v>72</v>
      </c>
      <c r="UHF1" s="8" t="s">
        <v>67</v>
      </c>
      <c r="UHG1" s="8" t="s">
        <v>72</v>
      </c>
      <c r="UHH1" s="8" t="s">
        <v>67</v>
      </c>
      <c r="UHI1" s="8" t="s">
        <v>72</v>
      </c>
      <c r="UHJ1" s="8" t="s">
        <v>67</v>
      </c>
      <c r="UHK1" s="8" t="s">
        <v>72</v>
      </c>
      <c r="UHL1" s="8" t="s">
        <v>67</v>
      </c>
      <c r="UHM1" s="8" t="s">
        <v>72</v>
      </c>
      <c r="UHN1" s="8" t="s">
        <v>67</v>
      </c>
      <c r="UHO1" s="8" t="s">
        <v>72</v>
      </c>
      <c r="UHP1" s="8" t="s">
        <v>67</v>
      </c>
      <c r="UHQ1" s="8" t="s">
        <v>72</v>
      </c>
      <c r="UHR1" s="8" t="s">
        <v>67</v>
      </c>
      <c r="UHS1" s="8" t="s">
        <v>72</v>
      </c>
      <c r="UHT1" s="8" t="s">
        <v>67</v>
      </c>
      <c r="UHU1" s="8" t="s">
        <v>72</v>
      </c>
      <c r="UHV1" s="8" t="s">
        <v>67</v>
      </c>
      <c r="UHW1" s="8" t="s">
        <v>72</v>
      </c>
      <c r="UHX1" s="8" t="s">
        <v>67</v>
      </c>
      <c r="UHY1" s="8" t="s">
        <v>72</v>
      </c>
      <c r="UHZ1" s="8" t="s">
        <v>67</v>
      </c>
      <c r="UIA1" s="8" t="s">
        <v>72</v>
      </c>
      <c r="UIB1" s="8" t="s">
        <v>67</v>
      </c>
      <c r="UIC1" s="8" t="s">
        <v>72</v>
      </c>
      <c r="UID1" s="8" t="s">
        <v>67</v>
      </c>
      <c r="UIE1" s="8" t="s">
        <v>72</v>
      </c>
      <c r="UIF1" s="8" t="s">
        <v>67</v>
      </c>
      <c r="UIG1" s="8" t="s">
        <v>72</v>
      </c>
      <c r="UIH1" s="8" t="s">
        <v>67</v>
      </c>
      <c r="UII1" s="8" t="s">
        <v>72</v>
      </c>
      <c r="UIJ1" s="8" t="s">
        <v>67</v>
      </c>
      <c r="UIK1" s="8" t="s">
        <v>72</v>
      </c>
      <c r="UIL1" s="8" t="s">
        <v>67</v>
      </c>
      <c r="UIM1" s="8" t="s">
        <v>72</v>
      </c>
      <c r="UIN1" s="8" t="s">
        <v>67</v>
      </c>
      <c r="UIO1" s="8" t="s">
        <v>72</v>
      </c>
      <c r="UIP1" s="8" t="s">
        <v>67</v>
      </c>
      <c r="UIQ1" s="8" t="s">
        <v>72</v>
      </c>
      <c r="UIR1" s="8" t="s">
        <v>67</v>
      </c>
      <c r="UIS1" s="8" t="s">
        <v>72</v>
      </c>
      <c r="UIT1" s="8" t="s">
        <v>67</v>
      </c>
      <c r="UIU1" s="8" t="s">
        <v>72</v>
      </c>
      <c r="UIV1" s="8" t="s">
        <v>67</v>
      </c>
      <c r="UIW1" s="8" t="s">
        <v>72</v>
      </c>
      <c r="UIX1" s="8" t="s">
        <v>67</v>
      </c>
      <c r="UIY1" s="8" t="s">
        <v>72</v>
      </c>
      <c r="UIZ1" s="8" t="s">
        <v>67</v>
      </c>
      <c r="UJA1" s="8" t="s">
        <v>72</v>
      </c>
      <c r="UJB1" s="8" t="s">
        <v>67</v>
      </c>
      <c r="UJC1" s="8" t="s">
        <v>72</v>
      </c>
      <c r="UJD1" s="8" t="s">
        <v>67</v>
      </c>
      <c r="UJE1" s="8" t="s">
        <v>72</v>
      </c>
      <c r="UJF1" s="8" t="s">
        <v>67</v>
      </c>
      <c r="UJG1" s="8" t="s">
        <v>72</v>
      </c>
      <c r="UJH1" s="8" t="s">
        <v>67</v>
      </c>
      <c r="UJI1" s="8" t="s">
        <v>72</v>
      </c>
      <c r="UJJ1" s="8" t="s">
        <v>67</v>
      </c>
      <c r="UJK1" s="8" t="s">
        <v>72</v>
      </c>
      <c r="UJL1" s="8" t="s">
        <v>67</v>
      </c>
      <c r="UJM1" s="8" t="s">
        <v>72</v>
      </c>
      <c r="UJN1" s="8" t="s">
        <v>67</v>
      </c>
      <c r="UJO1" s="8" t="s">
        <v>72</v>
      </c>
      <c r="UJP1" s="8" t="s">
        <v>67</v>
      </c>
      <c r="UJQ1" s="8" t="s">
        <v>72</v>
      </c>
      <c r="UJR1" s="8" t="s">
        <v>67</v>
      </c>
      <c r="UJS1" s="8" t="s">
        <v>72</v>
      </c>
      <c r="UJT1" s="8" t="s">
        <v>67</v>
      </c>
      <c r="UJU1" s="8" t="s">
        <v>72</v>
      </c>
      <c r="UJV1" s="8" t="s">
        <v>67</v>
      </c>
      <c r="UJW1" s="8" t="s">
        <v>72</v>
      </c>
      <c r="UJX1" s="8" t="s">
        <v>67</v>
      </c>
      <c r="UJY1" s="8" t="s">
        <v>72</v>
      </c>
      <c r="UJZ1" s="8" t="s">
        <v>67</v>
      </c>
      <c r="UKA1" s="8" t="s">
        <v>72</v>
      </c>
      <c r="UKB1" s="8" t="s">
        <v>67</v>
      </c>
      <c r="UKC1" s="8" t="s">
        <v>72</v>
      </c>
      <c r="UKD1" s="8" t="s">
        <v>67</v>
      </c>
      <c r="UKE1" s="8" t="s">
        <v>72</v>
      </c>
      <c r="UKF1" s="8" t="s">
        <v>67</v>
      </c>
      <c r="UKG1" s="8" t="s">
        <v>72</v>
      </c>
      <c r="UKH1" s="8" t="s">
        <v>67</v>
      </c>
      <c r="UKI1" s="8" t="s">
        <v>72</v>
      </c>
      <c r="UKJ1" s="8" t="s">
        <v>67</v>
      </c>
      <c r="UKK1" s="8" t="s">
        <v>72</v>
      </c>
      <c r="UKL1" s="8" t="s">
        <v>67</v>
      </c>
      <c r="UKM1" s="8" t="s">
        <v>72</v>
      </c>
      <c r="UKN1" s="8" t="s">
        <v>67</v>
      </c>
      <c r="UKO1" s="8" t="s">
        <v>72</v>
      </c>
      <c r="UKP1" s="8" t="s">
        <v>67</v>
      </c>
      <c r="UKQ1" s="8" t="s">
        <v>72</v>
      </c>
      <c r="UKR1" s="8" t="s">
        <v>67</v>
      </c>
      <c r="UKS1" s="8" t="s">
        <v>72</v>
      </c>
      <c r="UKT1" s="8" t="s">
        <v>67</v>
      </c>
      <c r="UKU1" s="8" t="s">
        <v>72</v>
      </c>
      <c r="UKV1" s="8" t="s">
        <v>67</v>
      </c>
      <c r="UKW1" s="8" t="s">
        <v>72</v>
      </c>
      <c r="UKX1" s="8" t="s">
        <v>67</v>
      </c>
      <c r="UKY1" s="8" t="s">
        <v>72</v>
      </c>
      <c r="UKZ1" s="8" t="s">
        <v>67</v>
      </c>
      <c r="ULA1" s="8" t="s">
        <v>72</v>
      </c>
      <c r="ULB1" s="8" t="s">
        <v>67</v>
      </c>
      <c r="ULC1" s="8" t="s">
        <v>72</v>
      </c>
      <c r="ULD1" s="8" t="s">
        <v>67</v>
      </c>
      <c r="ULE1" s="8" t="s">
        <v>72</v>
      </c>
      <c r="ULF1" s="8" t="s">
        <v>67</v>
      </c>
      <c r="ULG1" s="8" t="s">
        <v>72</v>
      </c>
      <c r="ULH1" s="8" t="s">
        <v>67</v>
      </c>
      <c r="ULI1" s="8" t="s">
        <v>72</v>
      </c>
      <c r="ULJ1" s="8" t="s">
        <v>67</v>
      </c>
      <c r="ULK1" s="8" t="s">
        <v>72</v>
      </c>
      <c r="ULL1" s="8" t="s">
        <v>67</v>
      </c>
      <c r="ULM1" s="8" t="s">
        <v>72</v>
      </c>
      <c r="ULN1" s="8" t="s">
        <v>67</v>
      </c>
      <c r="ULO1" s="8" t="s">
        <v>72</v>
      </c>
      <c r="ULP1" s="8" t="s">
        <v>67</v>
      </c>
      <c r="ULQ1" s="8" t="s">
        <v>72</v>
      </c>
      <c r="ULR1" s="8" t="s">
        <v>67</v>
      </c>
      <c r="ULS1" s="8" t="s">
        <v>72</v>
      </c>
      <c r="ULT1" s="8" t="s">
        <v>67</v>
      </c>
      <c r="ULU1" s="8" t="s">
        <v>72</v>
      </c>
      <c r="ULV1" s="8" t="s">
        <v>67</v>
      </c>
      <c r="ULW1" s="8" t="s">
        <v>72</v>
      </c>
      <c r="ULX1" s="8" t="s">
        <v>67</v>
      </c>
      <c r="ULY1" s="8" t="s">
        <v>72</v>
      </c>
      <c r="ULZ1" s="8" t="s">
        <v>67</v>
      </c>
      <c r="UMA1" s="8" t="s">
        <v>72</v>
      </c>
      <c r="UMB1" s="8" t="s">
        <v>67</v>
      </c>
      <c r="UMC1" s="8" t="s">
        <v>72</v>
      </c>
      <c r="UMD1" s="8" t="s">
        <v>67</v>
      </c>
      <c r="UME1" s="8" t="s">
        <v>72</v>
      </c>
      <c r="UMF1" s="8" t="s">
        <v>67</v>
      </c>
      <c r="UMG1" s="8" t="s">
        <v>72</v>
      </c>
      <c r="UMH1" s="8" t="s">
        <v>67</v>
      </c>
      <c r="UMI1" s="8" t="s">
        <v>72</v>
      </c>
      <c r="UMJ1" s="8" t="s">
        <v>67</v>
      </c>
      <c r="UMK1" s="8" t="s">
        <v>72</v>
      </c>
      <c r="UML1" s="8" t="s">
        <v>67</v>
      </c>
      <c r="UMM1" s="8" t="s">
        <v>72</v>
      </c>
      <c r="UMN1" s="8" t="s">
        <v>67</v>
      </c>
      <c r="UMO1" s="8" t="s">
        <v>72</v>
      </c>
      <c r="UMP1" s="8" t="s">
        <v>67</v>
      </c>
      <c r="UMQ1" s="8" t="s">
        <v>72</v>
      </c>
      <c r="UMR1" s="8" t="s">
        <v>67</v>
      </c>
      <c r="UMS1" s="8" t="s">
        <v>72</v>
      </c>
      <c r="UMT1" s="8" t="s">
        <v>67</v>
      </c>
      <c r="UMU1" s="8" t="s">
        <v>72</v>
      </c>
      <c r="UMV1" s="8" t="s">
        <v>67</v>
      </c>
      <c r="UMW1" s="8" t="s">
        <v>72</v>
      </c>
      <c r="UMX1" s="8" t="s">
        <v>67</v>
      </c>
      <c r="UMY1" s="8" t="s">
        <v>72</v>
      </c>
      <c r="UMZ1" s="8" t="s">
        <v>67</v>
      </c>
      <c r="UNA1" s="8" t="s">
        <v>72</v>
      </c>
      <c r="UNB1" s="8" t="s">
        <v>67</v>
      </c>
      <c r="UNC1" s="8" t="s">
        <v>72</v>
      </c>
      <c r="UND1" s="8" t="s">
        <v>67</v>
      </c>
      <c r="UNE1" s="8" t="s">
        <v>72</v>
      </c>
      <c r="UNF1" s="8" t="s">
        <v>67</v>
      </c>
      <c r="UNG1" s="8" t="s">
        <v>72</v>
      </c>
      <c r="UNH1" s="8" t="s">
        <v>67</v>
      </c>
      <c r="UNI1" s="8" t="s">
        <v>72</v>
      </c>
      <c r="UNJ1" s="8" t="s">
        <v>67</v>
      </c>
      <c r="UNK1" s="8" t="s">
        <v>72</v>
      </c>
      <c r="UNL1" s="8" t="s">
        <v>67</v>
      </c>
      <c r="UNM1" s="8" t="s">
        <v>72</v>
      </c>
      <c r="UNN1" s="8" t="s">
        <v>67</v>
      </c>
      <c r="UNO1" s="8" t="s">
        <v>72</v>
      </c>
      <c r="UNP1" s="8" t="s">
        <v>67</v>
      </c>
      <c r="UNQ1" s="8" t="s">
        <v>72</v>
      </c>
      <c r="UNR1" s="8" t="s">
        <v>67</v>
      </c>
      <c r="UNS1" s="8" t="s">
        <v>72</v>
      </c>
      <c r="UNT1" s="8" t="s">
        <v>67</v>
      </c>
      <c r="UNU1" s="8" t="s">
        <v>72</v>
      </c>
      <c r="UNV1" s="8" t="s">
        <v>67</v>
      </c>
      <c r="UNW1" s="8" t="s">
        <v>72</v>
      </c>
      <c r="UNX1" s="8" t="s">
        <v>67</v>
      </c>
      <c r="UNY1" s="8" t="s">
        <v>72</v>
      </c>
      <c r="UNZ1" s="8" t="s">
        <v>67</v>
      </c>
      <c r="UOA1" s="8" t="s">
        <v>72</v>
      </c>
      <c r="UOB1" s="8" t="s">
        <v>67</v>
      </c>
      <c r="UOC1" s="8" t="s">
        <v>72</v>
      </c>
      <c r="UOD1" s="8" t="s">
        <v>67</v>
      </c>
      <c r="UOE1" s="8" t="s">
        <v>72</v>
      </c>
      <c r="UOF1" s="8" t="s">
        <v>67</v>
      </c>
      <c r="UOG1" s="8" t="s">
        <v>72</v>
      </c>
      <c r="UOH1" s="8" t="s">
        <v>67</v>
      </c>
      <c r="UOI1" s="8" t="s">
        <v>72</v>
      </c>
      <c r="UOJ1" s="8" t="s">
        <v>67</v>
      </c>
      <c r="UOK1" s="8" t="s">
        <v>72</v>
      </c>
      <c r="UOL1" s="8" t="s">
        <v>67</v>
      </c>
      <c r="UOM1" s="8" t="s">
        <v>72</v>
      </c>
      <c r="UON1" s="8" t="s">
        <v>67</v>
      </c>
      <c r="UOO1" s="8" t="s">
        <v>72</v>
      </c>
      <c r="UOP1" s="8" t="s">
        <v>67</v>
      </c>
      <c r="UOQ1" s="8" t="s">
        <v>72</v>
      </c>
      <c r="UOR1" s="8" t="s">
        <v>67</v>
      </c>
      <c r="UOS1" s="8" t="s">
        <v>72</v>
      </c>
      <c r="UOT1" s="8" t="s">
        <v>67</v>
      </c>
      <c r="UOU1" s="8" t="s">
        <v>72</v>
      </c>
      <c r="UOV1" s="8" t="s">
        <v>67</v>
      </c>
      <c r="UOW1" s="8" t="s">
        <v>72</v>
      </c>
      <c r="UOX1" s="8" t="s">
        <v>67</v>
      </c>
      <c r="UOY1" s="8" t="s">
        <v>72</v>
      </c>
      <c r="UOZ1" s="8" t="s">
        <v>67</v>
      </c>
      <c r="UPA1" s="8" t="s">
        <v>72</v>
      </c>
      <c r="UPB1" s="8" t="s">
        <v>67</v>
      </c>
      <c r="UPC1" s="8" t="s">
        <v>72</v>
      </c>
      <c r="UPD1" s="8" t="s">
        <v>67</v>
      </c>
      <c r="UPE1" s="8" t="s">
        <v>72</v>
      </c>
      <c r="UPF1" s="8" t="s">
        <v>67</v>
      </c>
      <c r="UPG1" s="8" t="s">
        <v>72</v>
      </c>
      <c r="UPH1" s="8" t="s">
        <v>67</v>
      </c>
      <c r="UPI1" s="8" t="s">
        <v>72</v>
      </c>
      <c r="UPJ1" s="8" t="s">
        <v>67</v>
      </c>
      <c r="UPK1" s="8" t="s">
        <v>72</v>
      </c>
      <c r="UPL1" s="8" t="s">
        <v>67</v>
      </c>
      <c r="UPM1" s="8" t="s">
        <v>72</v>
      </c>
      <c r="UPN1" s="8" t="s">
        <v>67</v>
      </c>
      <c r="UPO1" s="8" t="s">
        <v>72</v>
      </c>
      <c r="UPP1" s="8" t="s">
        <v>67</v>
      </c>
      <c r="UPQ1" s="8" t="s">
        <v>72</v>
      </c>
      <c r="UPR1" s="8" t="s">
        <v>67</v>
      </c>
      <c r="UPS1" s="8" t="s">
        <v>72</v>
      </c>
      <c r="UPT1" s="8" t="s">
        <v>67</v>
      </c>
      <c r="UPU1" s="8" t="s">
        <v>72</v>
      </c>
      <c r="UPV1" s="8" t="s">
        <v>67</v>
      </c>
      <c r="UPW1" s="8" t="s">
        <v>72</v>
      </c>
      <c r="UPX1" s="8" t="s">
        <v>67</v>
      </c>
      <c r="UPY1" s="8" t="s">
        <v>72</v>
      </c>
      <c r="UPZ1" s="8" t="s">
        <v>67</v>
      </c>
      <c r="UQA1" s="8" t="s">
        <v>72</v>
      </c>
      <c r="UQB1" s="8" t="s">
        <v>67</v>
      </c>
      <c r="UQC1" s="8" t="s">
        <v>72</v>
      </c>
      <c r="UQD1" s="8" t="s">
        <v>67</v>
      </c>
      <c r="UQE1" s="8" t="s">
        <v>72</v>
      </c>
      <c r="UQF1" s="8" t="s">
        <v>67</v>
      </c>
      <c r="UQG1" s="8" t="s">
        <v>72</v>
      </c>
      <c r="UQH1" s="8" t="s">
        <v>67</v>
      </c>
      <c r="UQI1" s="8" t="s">
        <v>72</v>
      </c>
      <c r="UQJ1" s="8" t="s">
        <v>67</v>
      </c>
      <c r="UQK1" s="8" t="s">
        <v>72</v>
      </c>
      <c r="UQL1" s="8" t="s">
        <v>67</v>
      </c>
      <c r="UQM1" s="8" t="s">
        <v>72</v>
      </c>
      <c r="UQN1" s="8" t="s">
        <v>67</v>
      </c>
      <c r="UQO1" s="8" t="s">
        <v>72</v>
      </c>
      <c r="UQP1" s="8" t="s">
        <v>67</v>
      </c>
      <c r="UQQ1" s="8" t="s">
        <v>72</v>
      </c>
      <c r="UQR1" s="8" t="s">
        <v>67</v>
      </c>
      <c r="UQS1" s="8" t="s">
        <v>72</v>
      </c>
      <c r="UQT1" s="8" t="s">
        <v>67</v>
      </c>
      <c r="UQU1" s="8" t="s">
        <v>72</v>
      </c>
      <c r="UQV1" s="8" t="s">
        <v>67</v>
      </c>
      <c r="UQW1" s="8" t="s">
        <v>72</v>
      </c>
      <c r="UQX1" s="8" t="s">
        <v>67</v>
      </c>
      <c r="UQY1" s="8" t="s">
        <v>72</v>
      </c>
      <c r="UQZ1" s="8" t="s">
        <v>67</v>
      </c>
      <c r="URA1" s="8" t="s">
        <v>72</v>
      </c>
      <c r="URB1" s="8" t="s">
        <v>67</v>
      </c>
      <c r="URC1" s="8" t="s">
        <v>72</v>
      </c>
      <c r="URD1" s="8" t="s">
        <v>67</v>
      </c>
      <c r="URE1" s="8" t="s">
        <v>72</v>
      </c>
      <c r="URF1" s="8" t="s">
        <v>67</v>
      </c>
      <c r="URG1" s="8" t="s">
        <v>72</v>
      </c>
      <c r="URH1" s="8" t="s">
        <v>67</v>
      </c>
      <c r="URI1" s="8" t="s">
        <v>72</v>
      </c>
      <c r="URJ1" s="8" t="s">
        <v>67</v>
      </c>
      <c r="URK1" s="8" t="s">
        <v>72</v>
      </c>
      <c r="URL1" s="8" t="s">
        <v>67</v>
      </c>
      <c r="URM1" s="8" t="s">
        <v>72</v>
      </c>
      <c r="URN1" s="8" t="s">
        <v>67</v>
      </c>
      <c r="URO1" s="8" t="s">
        <v>72</v>
      </c>
      <c r="URP1" s="8" t="s">
        <v>67</v>
      </c>
      <c r="URQ1" s="8" t="s">
        <v>72</v>
      </c>
      <c r="URR1" s="8" t="s">
        <v>67</v>
      </c>
      <c r="URS1" s="8" t="s">
        <v>72</v>
      </c>
      <c r="URT1" s="8" t="s">
        <v>67</v>
      </c>
      <c r="URU1" s="8" t="s">
        <v>72</v>
      </c>
      <c r="URV1" s="8" t="s">
        <v>67</v>
      </c>
      <c r="URW1" s="8" t="s">
        <v>72</v>
      </c>
      <c r="URX1" s="8" t="s">
        <v>67</v>
      </c>
      <c r="URY1" s="8" t="s">
        <v>72</v>
      </c>
      <c r="URZ1" s="8" t="s">
        <v>67</v>
      </c>
      <c r="USA1" s="8" t="s">
        <v>72</v>
      </c>
      <c r="USB1" s="8" t="s">
        <v>67</v>
      </c>
      <c r="USC1" s="8" t="s">
        <v>72</v>
      </c>
      <c r="USD1" s="8" t="s">
        <v>67</v>
      </c>
      <c r="USE1" s="8" t="s">
        <v>72</v>
      </c>
      <c r="USF1" s="8" t="s">
        <v>67</v>
      </c>
      <c r="USG1" s="8" t="s">
        <v>72</v>
      </c>
      <c r="USH1" s="8" t="s">
        <v>67</v>
      </c>
      <c r="USI1" s="8" t="s">
        <v>72</v>
      </c>
      <c r="USJ1" s="8" t="s">
        <v>67</v>
      </c>
      <c r="USK1" s="8" t="s">
        <v>72</v>
      </c>
      <c r="USL1" s="8" t="s">
        <v>67</v>
      </c>
      <c r="USM1" s="8" t="s">
        <v>72</v>
      </c>
      <c r="USN1" s="8" t="s">
        <v>67</v>
      </c>
      <c r="USO1" s="8" t="s">
        <v>72</v>
      </c>
      <c r="USP1" s="8" t="s">
        <v>67</v>
      </c>
      <c r="USQ1" s="8" t="s">
        <v>72</v>
      </c>
      <c r="USR1" s="8" t="s">
        <v>67</v>
      </c>
      <c r="USS1" s="8" t="s">
        <v>72</v>
      </c>
      <c r="UST1" s="8" t="s">
        <v>67</v>
      </c>
      <c r="USU1" s="8" t="s">
        <v>72</v>
      </c>
      <c r="USV1" s="8" t="s">
        <v>67</v>
      </c>
      <c r="USW1" s="8" t="s">
        <v>72</v>
      </c>
      <c r="USX1" s="8" t="s">
        <v>67</v>
      </c>
      <c r="USY1" s="8" t="s">
        <v>72</v>
      </c>
      <c r="USZ1" s="8" t="s">
        <v>67</v>
      </c>
      <c r="UTA1" s="8" t="s">
        <v>72</v>
      </c>
      <c r="UTB1" s="8" t="s">
        <v>67</v>
      </c>
      <c r="UTC1" s="8" t="s">
        <v>72</v>
      </c>
      <c r="UTD1" s="8" t="s">
        <v>67</v>
      </c>
      <c r="UTE1" s="8" t="s">
        <v>72</v>
      </c>
      <c r="UTF1" s="8" t="s">
        <v>67</v>
      </c>
      <c r="UTG1" s="8" t="s">
        <v>72</v>
      </c>
      <c r="UTH1" s="8" t="s">
        <v>67</v>
      </c>
      <c r="UTI1" s="8" t="s">
        <v>72</v>
      </c>
      <c r="UTJ1" s="8" t="s">
        <v>67</v>
      </c>
      <c r="UTK1" s="8" t="s">
        <v>72</v>
      </c>
      <c r="UTL1" s="8" t="s">
        <v>67</v>
      </c>
      <c r="UTM1" s="8" t="s">
        <v>72</v>
      </c>
      <c r="UTN1" s="8" t="s">
        <v>67</v>
      </c>
      <c r="UTO1" s="8" t="s">
        <v>72</v>
      </c>
      <c r="UTP1" s="8" t="s">
        <v>67</v>
      </c>
      <c r="UTQ1" s="8" t="s">
        <v>72</v>
      </c>
      <c r="UTR1" s="8" t="s">
        <v>67</v>
      </c>
      <c r="UTS1" s="8" t="s">
        <v>72</v>
      </c>
      <c r="UTT1" s="8" t="s">
        <v>67</v>
      </c>
      <c r="UTU1" s="8" t="s">
        <v>72</v>
      </c>
      <c r="UTV1" s="8" t="s">
        <v>67</v>
      </c>
      <c r="UTW1" s="8" t="s">
        <v>72</v>
      </c>
      <c r="UTX1" s="8" t="s">
        <v>67</v>
      </c>
      <c r="UTY1" s="8" t="s">
        <v>72</v>
      </c>
      <c r="UTZ1" s="8" t="s">
        <v>67</v>
      </c>
      <c r="UUA1" s="8" t="s">
        <v>72</v>
      </c>
      <c r="UUB1" s="8" t="s">
        <v>67</v>
      </c>
      <c r="UUC1" s="8" t="s">
        <v>72</v>
      </c>
      <c r="UUD1" s="8" t="s">
        <v>67</v>
      </c>
      <c r="UUE1" s="8" t="s">
        <v>72</v>
      </c>
      <c r="UUF1" s="8" t="s">
        <v>67</v>
      </c>
      <c r="UUG1" s="8" t="s">
        <v>72</v>
      </c>
      <c r="UUH1" s="8" t="s">
        <v>67</v>
      </c>
      <c r="UUI1" s="8" t="s">
        <v>72</v>
      </c>
      <c r="UUJ1" s="8" t="s">
        <v>67</v>
      </c>
      <c r="UUK1" s="8" t="s">
        <v>72</v>
      </c>
      <c r="UUL1" s="8" t="s">
        <v>67</v>
      </c>
      <c r="UUM1" s="8" t="s">
        <v>72</v>
      </c>
      <c r="UUN1" s="8" t="s">
        <v>67</v>
      </c>
      <c r="UUO1" s="8" t="s">
        <v>72</v>
      </c>
      <c r="UUP1" s="8" t="s">
        <v>67</v>
      </c>
      <c r="UUQ1" s="8" t="s">
        <v>72</v>
      </c>
      <c r="UUR1" s="8" t="s">
        <v>67</v>
      </c>
      <c r="UUS1" s="8" t="s">
        <v>72</v>
      </c>
      <c r="UUT1" s="8" t="s">
        <v>67</v>
      </c>
      <c r="UUU1" s="8" t="s">
        <v>72</v>
      </c>
      <c r="UUV1" s="8" t="s">
        <v>67</v>
      </c>
      <c r="UUW1" s="8" t="s">
        <v>72</v>
      </c>
      <c r="UUX1" s="8" t="s">
        <v>67</v>
      </c>
      <c r="UUY1" s="8" t="s">
        <v>72</v>
      </c>
      <c r="UUZ1" s="8" t="s">
        <v>67</v>
      </c>
      <c r="UVA1" s="8" t="s">
        <v>72</v>
      </c>
      <c r="UVB1" s="8" t="s">
        <v>67</v>
      </c>
      <c r="UVC1" s="8" t="s">
        <v>72</v>
      </c>
      <c r="UVD1" s="8" t="s">
        <v>67</v>
      </c>
      <c r="UVE1" s="8" t="s">
        <v>72</v>
      </c>
      <c r="UVF1" s="8" t="s">
        <v>67</v>
      </c>
      <c r="UVG1" s="8" t="s">
        <v>72</v>
      </c>
      <c r="UVH1" s="8" t="s">
        <v>67</v>
      </c>
      <c r="UVI1" s="8" t="s">
        <v>72</v>
      </c>
      <c r="UVJ1" s="8" t="s">
        <v>67</v>
      </c>
      <c r="UVK1" s="8" t="s">
        <v>72</v>
      </c>
      <c r="UVL1" s="8" t="s">
        <v>67</v>
      </c>
      <c r="UVM1" s="8" t="s">
        <v>72</v>
      </c>
      <c r="UVN1" s="8" t="s">
        <v>67</v>
      </c>
      <c r="UVO1" s="8" t="s">
        <v>72</v>
      </c>
      <c r="UVP1" s="8" t="s">
        <v>67</v>
      </c>
      <c r="UVQ1" s="8" t="s">
        <v>72</v>
      </c>
      <c r="UVR1" s="8" t="s">
        <v>67</v>
      </c>
      <c r="UVS1" s="8" t="s">
        <v>72</v>
      </c>
      <c r="UVT1" s="8" t="s">
        <v>67</v>
      </c>
      <c r="UVU1" s="8" t="s">
        <v>72</v>
      </c>
      <c r="UVV1" s="8" t="s">
        <v>67</v>
      </c>
      <c r="UVW1" s="8" t="s">
        <v>72</v>
      </c>
      <c r="UVX1" s="8" t="s">
        <v>67</v>
      </c>
      <c r="UVY1" s="8" t="s">
        <v>72</v>
      </c>
      <c r="UVZ1" s="8" t="s">
        <v>67</v>
      </c>
      <c r="UWA1" s="8" t="s">
        <v>72</v>
      </c>
      <c r="UWB1" s="8" t="s">
        <v>67</v>
      </c>
      <c r="UWC1" s="8" t="s">
        <v>72</v>
      </c>
      <c r="UWD1" s="8" t="s">
        <v>67</v>
      </c>
      <c r="UWE1" s="8" t="s">
        <v>72</v>
      </c>
      <c r="UWF1" s="8" t="s">
        <v>67</v>
      </c>
      <c r="UWG1" s="8" t="s">
        <v>72</v>
      </c>
      <c r="UWH1" s="8" t="s">
        <v>67</v>
      </c>
      <c r="UWI1" s="8" t="s">
        <v>72</v>
      </c>
      <c r="UWJ1" s="8" t="s">
        <v>67</v>
      </c>
      <c r="UWK1" s="8" t="s">
        <v>72</v>
      </c>
      <c r="UWL1" s="8" t="s">
        <v>67</v>
      </c>
      <c r="UWM1" s="8" t="s">
        <v>72</v>
      </c>
      <c r="UWN1" s="8" t="s">
        <v>67</v>
      </c>
      <c r="UWO1" s="8" t="s">
        <v>72</v>
      </c>
      <c r="UWP1" s="8" t="s">
        <v>67</v>
      </c>
      <c r="UWQ1" s="8" t="s">
        <v>72</v>
      </c>
      <c r="UWR1" s="8" t="s">
        <v>67</v>
      </c>
      <c r="UWS1" s="8" t="s">
        <v>72</v>
      </c>
      <c r="UWT1" s="8" t="s">
        <v>67</v>
      </c>
      <c r="UWU1" s="8" t="s">
        <v>72</v>
      </c>
      <c r="UWV1" s="8" t="s">
        <v>67</v>
      </c>
      <c r="UWW1" s="8" t="s">
        <v>72</v>
      </c>
      <c r="UWX1" s="8" t="s">
        <v>67</v>
      </c>
      <c r="UWY1" s="8" t="s">
        <v>72</v>
      </c>
      <c r="UWZ1" s="8" t="s">
        <v>67</v>
      </c>
      <c r="UXA1" s="8" t="s">
        <v>72</v>
      </c>
      <c r="UXB1" s="8" t="s">
        <v>67</v>
      </c>
      <c r="UXC1" s="8" t="s">
        <v>72</v>
      </c>
      <c r="UXD1" s="8" t="s">
        <v>67</v>
      </c>
      <c r="UXE1" s="8" t="s">
        <v>72</v>
      </c>
      <c r="UXF1" s="8" t="s">
        <v>67</v>
      </c>
      <c r="UXG1" s="8" t="s">
        <v>72</v>
      </c>
      <c r="UXH1" s="8" t="s">
        <v>67</v>
      </c>
      <c r="UXI1" s="8" t="s">
        <v>72</v>
      </c>
      <c r="UXJ1" s="8" t="s">
        <v>67</v>
      </c>
      <c r="UXK1" s="8" t="s">
        <v>72</v>
      </c>
      <c r="UXL1" s="8" t="s">
        <v>67</v>
      </c>
      <c r="UXM1" s="8" t="s">
        <v>72</v>
      </c>
      <c r="UXN1" s="8" t="s">
        <v>67</v>
      </c>
      <c r="UXO1" s="8" t="s">
        <v>72</v>
      </c>
      <c r="UXP1" s="8" t="s">
        <v>67</v>
      </c>
      <c r="UXQ1" s="8" t="s">
        <v>72</v>
      </c>
      <c r="UXR1" s="8" t="s">
        <v>67</v>
      </c>
      <c r="UXS1" s="8" t="s">
        <v>72</v>
      </c>
      <c r="UXT1" s="8" t="s">
        <v>67</v>
      </c>
      <c r="UXU1" s="8" t="s">
        <v>72</v>
      </c>
      <c r="UXV1" s="8" t="s">
        <v>67</v>
      </c>
      <c r="UXW1" s="8" t="s">
        <v>72</v>
      </c>
      <c r="UXX1" s="8" t="s">
        <v>67</v>
      </c>
      <c r="UXY1" s="8" t="s">
        <v>72</v>
      </c>
      <c r="UXZ1" s="8" t="s">
        <v>67</v>
      </c>
      <c r="UYA1" s="8" t="s">
        <v>72</v>
      </c>
      <c r="UYB1" s="8" t="s">
        <v>67</v>
      </c>
      <c r="UYC1" s="8" t="s">
        <v>72</v>
      </c>
      <c r="UYD1" s="8" t="s">
        <v>67</v>
      </c>
      <c r="UYE1" s="8" t="s">
        <v>72</v>
      </c>
      <c r="UYF1" s="8" t="s">
        <v>67</v>
      </c>
      <c r="UYG1" s="8" t="s">
        <v>72</v>
      </c>
      <c r="UYH1" s="8" t="s">
        <v>67</v>
      </c>
      <c r="UYI1" s="8" t="s">
        <v>72</v>
      </c>
      <c r="UYJ1" s="8" t="s">
        <v>67</v>
      </c>
      <c r="UYK1" s="8" t="s">
        <v>72</v>
      </c>
      <c r="UYL1" s="8" t="s">
        <v>67</v>
      </c>
      <c r="UYM1" s="8" t="s">
        <v>72</v>
      </c>
      <c r="UYN1" s="8" t="s">
        <v>67</v>
      </c>
      <c r="UYO1" s="8" t="s">
        <v>72</v>
      </c>
      <c r="UYP1" s="8" t="s">
        <v>67</v>
      </c>
      <c r="UYQ1" s="8" t="s">
        <v>72</v>
      </c>
      <c r="UYR1" s="8" t="s">
        <v>67</v>
      </c>
      <c r="UYS1" s="8" t="s">
        <v>72</v>
      </c>
      <c r="UYT1" s="8" t="s">
        <v>67</v>
      </c>
      <c r="UYU1" s="8" t="s">
        <v>72</v>
      </c>
      <c r="UYV1" s="8" t="s">
        <v>67</v>
      </c>
      <c r="UYW1" s="8" t="s">
        <v>72</v>
      </c>
      <c r="UYX1" s="8" t="s">
        <v>67</v>
      </c>
      <c r="UYY1" s="8" t="s">
        <v>72</v>
      </c>
      <c r="UYZ1" s="8" t="s">
        <v>67</v>
      </c>
      <c r="UZA1" s="8" t="s">
        <v>72</v>
      </c>
      <c r="UZB1" s="8" t="s">
        <v>67</v>
      </c>
      <c r="UZC1" s="8" t="s">
        <v>72</v>
      </c>
      <c r="UZD1" s="8" t="s">
        <v>67</v>
      </c>
      <c r="UZE1" s="8" t="s">
        <v>72</v>
      </c>
      <c r="UZF1" s="8" t="s">
        <v>67</v>
      </c>
      <c r="UZG1" s="8" t="s">
        <v>72</v>
      </c>
      <c r="UZH1" s="8" t="s">
        <v>67</v>
      </c>
      <c r="UZI1" s="8" t="s">
        <v>72</v>
      </c>
      <c r="UZJ1" s="8" t="s">
        <v>67</v>
      </c>
      <c r="UZK1" s="8" t="s">
        <v>72</v>
      </c>
      <c r="UZL1" s="8" t="s">
        <v>67</v>
      </c>
      <c r="UZM1" s="8" t="s">
        <v>72</v>
      </c>
      <c r="UZN1" s="8" t="s">
        <v>67</v>
      </c>
      <c r="UZO1" s="8" t="s">
        <v>72</v>
      </c>
      <c r="UZP1" s="8" t="s">
        <v>67</v>
      </c>
      <c r="UZQ1" s="8" t="s">
        <v>72</v>
      </c>
      <c r="UZR1" s="8" t="s">
        <v>67</v>
      </c>
      <c r="UZS1" s="8" t="s">
        <v>72</v>
      </c>
      <c r="UZT1" s="8" t="s">
        <v>67</v>
      </c>
      <c r="UZU1" s="8" t="s">
        <v>72</v>
      </c>
      <c r="UZV1" s="8" t="s">
        <v>67</v>
      </c>
      <c r="UZW1" s="8" t="s">
        <v>72</v>
      </c>
      <c r="UZX1" s="8" t="s">
        <v>67</v>
      </c>
      <c r="UZY1" s="8" t="s">
        <v>72</v>
      </c>
      <c r="UZZ1" s="8" t="s">
        <v>67</v>
      </c>
      <c r="VAA1" s="8" t="s">
        <v>72</v>
      </c>
      <c r="VAB1" s="8" t="s">
        <v>67</v>
      </c>
      <c r="VAC1" s="8" t="s">
        <v>72</v>
      </c>
      <c r="VAD1" s="8" t="s">
        <v>67</v>
      </c>
      <c r="VAE1" s="8" t="s">
        <v>72</v>
      </c>
      <c r="VAF1" s="8" t="s">
        <v>67</v>
      </c>
      <c r="VAG1" s="8" t="s">
        <v>72</v>
      </c>
      <c r="VAH1" s="8" t="s">
        <v>67</v>
      </c>
      <c r="VAI1" s="8" t="s">
        <v>72</v>
      </c>
      <c r="VAJ1" s="8" t="s">
        <v>67</v>
      </c>
      <c r="VAK1" s="8" t="s">
        <v>72</v>
      </c>
      <c r="VAL1" s="8" t="s">
        <v>67</v>
      </c>
      <c r="VAM1" s="8" t="s">
        <v>72</v>
      </c>
      <c r="VAN1" s="8" t="s">
        <v>67</v>
      </c>
      <c r="VAO1" s="8" t="s">
        <v>72</v>
      </c>
      <c r="VAP1" s="8" t="s">
        <v>67</v>
      </c>
      <c r="VAQ1" s="8" t="s">
        <v>72</v>
      </c>
      <c r="VAR1" s="8" t="s">
        <v>67</v>
      </c>
      <c r="VAS1" s="8" t="s">
        <v>72</v>
      </c>
      <c r="VAT1" s="8" t="s">
        <v>67</v>
      </c>
      <c r="VAU1" s="8" t="s">
        <v>72</v>
      </c>
      <c r="VAV1" s="8" t="s">
        <v>67</v>
      </c>
      <c r="VAW1" s="8" t="s">
        <v>72</v>
      </c>
      <c r="VAX1" s="8" t="s">
        <v>67</v>
      </c>
      <c r="VAY1" s="8" t="s">
        <v>72</v>
      </c>
      <c r="VAZ1" s="8" t="s">
        <v>67</v>
      </c>
      <c r="VBA1" s="8" t="s">
        <v>72</v>
      </c>
      <c r="VBB1" s="8" t="s">
        <v>67</v>
      </c>
      <c r="VBC1" s="8" t="s">
        <v>72</v>
      </c>
      <c r="VBD1" s="8" t="s">
        <v>67</v>
      </c>
      <c r="VBE1" s="8" t="s">
        <v>72</v>
      </c>
      <c r="VBF1" s="8" t="s">
        <v>67</v>
      </c>
      <c r="VBG1" s="8" t="s">
        <v>72</v>
      </c>
      <c r="VBH1" s="8" t="s">
        <v>67</v>
      </c>
      <c r="VBI1" s="8" t="s">
        <v>72</v>
      </c>
      <c r="VBJ1" s="8" t="s">
        <v>67</v>
      </c>
      <c r="VBK1" s="8" t="s">
        <v>72</v>
      </c>
      <c r="VBL1" s="8" t="s">
        <v>67</v>
      </c>
      <c r="VBM1" s="8" t="s">
        <v>72</v>
      </c>
      <c r="VBN1" s="8" t="s">
        <v>67</v>
      </c>
      <c r="VBO1" s="8" t="s">
        <v>72</v>
      </c>
      <c r="VBP1" s="8" t="s">
        <v>67</v>
      </c>
      <c r="VBQ1" s="8" t="s">
        <v>72</v>
      </c>
      <c r="VBR1" s="8" t="s">
        <v>67</v>
      </c>
      <c r="VBS1" s="8" t="s">
        <v>72</v>
      </c>
      <c r="VBT1" s="8" t="s">
        <v>67</v>
      </c>
      <c r="VBU1" s="8" t="s">
        <v>72</v>
      </c>
      <c r="VBV1" s="8" t="s">
        <v>67</v>
      </c>
      <c r="VBW1" s="8" t="s">
        <v>72</v>
      </c>
      <c r="VBX1" s="8" t="s">
        <v>67</v>
      </c>
      <c r="VBY1" s="8" t="s">
        <v>72</v>
      </c>
      <c r="VBZ1" s="8" t="s">
        <v>67</v>
      </c>
      <c r="VCA1" s="8" t="s">
        <v>72</v>
      </c>
      <c r="VCB1" s="8" t="s">
        <v>67</v>
      </c>
      <c r="VCC1" s="8" t="s">
        <v>72</v>
      </c>
      <c r="VCD1" s="8" t="s">
        <v>67</v>
      </c>
      <c r="VCE1" s="8" t="s">
        <v>72</v>
      </c>
      <c r="VCF1" s="8" t="s">
        <v>67</v>
      </c>
      <c r="VCG1" s="8" t="s">
        <v>72</v>
      </c>
      <c r="VCH1" s="8" t="s">
        <v>67</v>
      </c>
      <c r="VCI1" s="8" t="s">
        <v>72</v>
      </c>
      <c r="VCJ1" s="8" t="s">
        <v>67</v>
      </c>
      <c r="VCK1" s="8" t="s">
        <v>72</v>
      </c>
      <c r="VCL1" s="8" t="s">
        <v>67</v>
      </c>
      <c r="VCM1" s="8" t="s">
        <v>72</v>
      </c>
      <c r="VCN1" s="8" t="s">
        <v>67</v>
      </c>
      <c r="VCO1" s="8" t="s">
        <v>72</v>
      </c>
      <c r="VCP1" s="8" t="s">
        <v>67</v>
      </c>
      <c r="VCQ1" s="8" t="s">
        <v>72</v>
      </c>
      <c r="VCR1" s="8" t="s">
        <v>67</v>
      </c>
      <c r="VCS1" s="8" t="s">
        <v>72</v>
      </c>
      <c r="VCT1" s="8" t="s">
        <v>67</v>
      </c>
      <c r="VCU1" s="8" t="s">
        <v>72</v>
      </c>
      <c r="VCV1" s="8" t="s">
        <v>67</v>
      </c>
      <c r="VCW1" s="8" t="s">
        <v>72</v>
      </c>
      <c r="VCX1" s="8" t="s">
        <v>67</v>
      </c>
      <c r="VCY1" s="8" t="s">
        <v>72</v>
      </c>
      <c r="VCZ1" s="8" t="s">
        <v>67</v>
      </c>
      <c r="VDA1" s="8" t="s">
        <v>72</v>
      </c>
      <c r="VDB1" s="8" t="s">
        <v>67</v>
      </c>
      <c r="VDC1" s="8" t="s">
        <v>72</v>
      </c>
      <c r="VDD1" s="8" t="s">
        <v>67</v>
      </c>
      <c r="VDE1" s="8" t="s">
        <v>72</v>
      </c>
      <c r="VDF1" s="8" t="s">
        <v>67</v>
      </c>
      <c r="VDG1" s="8" t="s">
        <v>72</v>
      </c>
      <c r="VDH1" s="8" t="s">
        <v>67</v>
      </c>
      <c r="VDI1" s="8" t="s">
        <v>72</v>
      </c>
      <c r="VDJ1" s="8" t="s">
        <v>67</v>
      </c>
      <c r="VDK1" s="8" t="s">
        <v>72</v>
      </c>
      <c r="VDL1" s="8" t="s">
        <v>67</v>
      </c>
      <c r="VDM1" s="8" t="s">
        <v>72</v>
      </c>
      <c r="VDN1" s="8" t="s">
        <v>67</v>
      </c>
      <c r="VDO1" s="8" t="s">
        <v>72</v>
      </c>
      <c r="VDP1" s="8" t="s">
        <v>67</v>
      </c>
      <c r="VDQ1" s="8" t="s">
        <v>72</v>
      </c>
      <c r="VDR1" s="8" t="s">
        <v>67</v>
      </c>
      <c r="VDS1" s="8" t="s">
        <v>72</v>
      </c>
      <c r="VDT1" s="8" t="s">
        <v>67</v>
      </c>
      <c r="VDU1" s="8" t="s">
        <v>72</v>
      </c>
      <c r="VDV1" s="8" t="s">
        <v>67</v>
      </c>
      <c r="VDW1" s="8" t="s">
        <v>72</v>
      </c>
      <c r="VDX1" s="8" t="s">
        <v>67</v>
      </c>
      <c r="VDY1" s="8" t="s">
        <v>72</v>
      </c>
      <c r="VDZ1" s="8" t="s">
        <v>67</v>
      </c>
      <c r="VEA1" s="8" t="s">
        <v>72</v>
      </c>
      <c r="VEB1" s="8" t="s">
        <v>67</v>
      </c>
      <c r="VEC1" s="8" t="s">
        <v>72</v>
      </c>
      <c r="VED1" s="8" t="s">
        <v>67</v>
      </c>
      <c r="VEE1" s="8" t="s">
        <v>72</v>
      </c>
      <c r="VEF1" s="8" t="s">
        <v>67</v>
      </c>
      <c r="VEG1" s="8" t="s">
        <v>72</v>
      </c>
      <c r="VEH1" s="8" t="s">
        <v>67</v>
      </c>
      <c r="VEI1" s="8" t="s">
        <v>72</v>
      </c>
      <c r="VEJ1" s="8" t="s">
        <v>67</v>
      </c>
      <c r="VEK1" s="8" t="s">
        <v>72</v>
      </c>
      <c r="VEL1" s="8" t="s">
        <v>67</v>
      </c>
      <c r="VEM1" s="8" t="s">
        <v>72</v>
      </c>
      <c r="VEN1" s="8" t="s">
        <v>67</v>
      </c>
      <c r="VEO1" s="8" t="s">
        <v>72</v>
      </c>
      <c r="VEP1" s="8" t="s">
        <v>67</v>
      </c>
      <c r="VEQ1" s="8" t="s">
        <v>72</v>
      </c>
      <c r="VER1" s="8" t="s">
        <v>67</v>
      </c>
      <c r="VES1" s="8" t="s">
        <v>72</v>
      </c>
      <c r="VET1" s="8" t="s">
        <v>67</v>
      </c>
      <c r="VEU1" s="8" t="s">
        <v>72</v>
      </c>
      <c r="VEV1" s="8" t="s">
        <v>67</v>
      </c>
      <c r="VEW1" s="8" t="s">
        <v>72</v>
      </c>
      <c r="VEX1" s="8" t="s">
        <v>67</v>
      </c>
      <c r="VEY1" s="8" t="s">
        <v>72</v>
      </c>
      <c r="VEZ1" s="8" t="s">
        <v>67</v>
      </c>
      <c r="VFA1" s="8" t="s">
        <v>72</v>
      </c>
      <c r="VFB1" s="8" t="s">
        <v>67</v>
      </c>
      <c r="VFC1" s="8" t="s">
        <v>72</v>
      </c>
      <c r="VFD1" s="8" t="s">
        <v>67</v>
      </c>
      <c r="VFE1" s="8" t="s">
        <v>72</v>
      </c>
      <c r="VFF1" s="8" t="s">
        <v>67</v>
      </c>
      <c r="VFG1" s="8" t="s">
        <v>72</v>
      </c>
      <c r="VFH1" s="8" t="s">
        <v>67</v>
      </c>
      <c r="VFI1" s="8" t="s">
        <v>72</v>
      </c>
      <c r="VFJ1" s="8" t="s">
        <v>67</v>
      </c>
      <c r="VFK1" s="8" t="s">
        <v>72</v>
      </c>
      <c r="VFL1" s="8" t="s">
        <v>67</v>
      </c>
      <c r="VFM1" s="8" t="s">
        <v>72</v>
      </c>
      <c r="VFN1" s="8" t="s">
        <v>67</v>
      </c>
      <c r="VFO1" s="8" t="s">
        <v>72</v>
      </c>
      <c r="VFP1" s="8" t="s">
        <v>67</v>
      </c>
      <c r="VFQ1" s="8" t="s">
        <v>72</v>
      </c>
      <c r="VFR1" s="8" t="s">
        <v>67</v>
      </c>
      <c r="VFS1" s="8" t="s">
        <v>72</v>
      </c>
      <c r="VFT1" s="8" t="s">
        <v>67</v>
      </c>
      <c r="VFU1" s="8" t="s">
        <v>72</v>
      </c>
      <c r="VFV1" s="8" t="s">
        <v>67</v>
      </c>
      <c r="VFW1" s="8" t="s">
        <v>72</v>
      </c>
      <c r="VFX1" s="8" t="s">
        <v>67</v>
      </c>
      <c r="VFY1" s="8" t="s">
        <v>72</v>
      </c>
      <c r="VFZ1" s="8" t="s">
        <v>67</v>
      </c>
      <c r="VGA1" s="8" t="s">
        <v>72</v>
      </c>
      <c r="VGB1" s="8" t="s">
        <v>67</v>
      </c>
      <c r="VGC1" s="8" t="s">
        <v>72</v>
      </c>
      <c r="VGD1" s="8" t="s">
        <v>67</v>
      </c>
      <c r="VGE1" s="8" t="s">
        <v>72</v>
      </c>
      <c r="VGF1" s="8" t="s">
        <v>67</v>
      </c>
      <c r="VGG1" s="8" t="s">
        <v>72</v>
      </c>
      <c r="VGH1" s="8" t="s">
        <v>67</v>
      </c>
      <c r="VGI1" s="8" t="s">
        <v>72</v>
      </c>
      <c r="VGJ1" s="8" t="s">
        <v>67</v>
      </c>
      <c r="VGK1" s="8" t="s">
        <v>72</v>
      </c>
      <c r="VGL1" s="8" t="s">
        <v>67</v>
      </c>
      <c r="VGM1" s="8" t="s">
        <v>72</v>
      </c>
      <c r="VGN1" s="8" t="s">
        <v>67</v>
      </c>
      <c r="VGO1" s="8" t="s">
        <v>72</v>
      </c>
      <c r="VGP1" s="8" t="s">
        <v>67</v>
      </c>
      <c r="VGQ1" s="8" t="s">
        <v>72</v>
      </c>
      <c r="VGR1" s="8" t="s">
        <v>67</v>
      </c>
      <c r="VGS1" s="8" t="s">
        <v>72</v>
      </c>
      <c r="VGT1" s="8" t="s">
        <v>67</v>
      </c>
      <c r="VGU1" s="8" t="s">
        <v>72</v>
      </c>
      <c r="VGV1" s="8" t="s">
        <v>67</v>
      </c>
      <c r="VGW1" s="8" t="s">
        <v>72</v>
      </c>
      <c r="VGX1" s="8" t="s">
        <v>67</v>
      </c>
      <c r="VGY1" s="8" t="s">
        <v>72</v>
      </c>
      <c r="VGZ1" s="8" t="s">
        <v>67</v>
      </c>
      <c r="VHA1" s="8" t="s">
        <v>72</v>
      </c>
      <c r="VHB1" s="8" t="s">
        <v>67</v>
      </c>
      <c r="VHC1" s="8" t="s">
        <v>72</v>
      </c>
      <c r="VHD1" s="8" t="s">
        <v>67</v>
      </c>
      <c r="VHE1" s="8" t="s">
        <v>72</v>
      </c>
      <c r="VHF1" s="8" t="s">
        <v>67</v>
      </c>
      <c r="VHG1" s="8" t="s">
        <v>72</v>
      </c>
      <c r="VHH1" s="8" t="s">
        <v>67</v>
      </c>
      <c r="VHI1" s="8" t="s">
        <v>72</v>
      </c>
      <c r="VHJ1" s="8" t="s">
        <v>67</v>
      </c>
      <c r="VHK1" s="8" t="s">
        <v>72</v>
      </c>
      <c r="VHL1" s="8" t="s">
        <v>67</v>
      </c>
      <c r="VHM1" s="8" t="s">
        <v>72</v>
      </c>
      <c r="VHN1" s="8" t="s">
        <v>67</v>
      </c>
      <c r="VHO1" s="8" t="s">
        <v>72</v>
      </c>
      <c r="VHP1" s="8" t="s">
        <v>67</v>
      </c>
      <c r="VHQ1" s="8" t="s">
        <v>72</v>
      </c>
      <c r="VHR1" s="8" t="s">
        <v>67</v>
      </c>
      <c r="VHS1" s="8" t="s">
        <v>72</v>
      </c>
      <c r="VHT1" s="8" t="s">
        <v>67</v>
      </c>
      <c r="VHU1" s="8" t="s">
        <v>72</v>
      </c>
      <c r="VHV1" s="8" t="s">
        <v>67</v>
      </c>
      <c r="VHW1" s="8" t="s">
        <v>72</v>
      </c>
      <c r="VHX1" s="8" t="s">
        <v>67</v>
      </c>
      <c r="VHY1" s="8" t="s">
        <v>72</v>
      </c>
      <c r="VHZ1" s="8" t="s">
        <v>67</v>
      </c>
      <c r="VIA1" s="8" t="s">
        <v>72</v>
      </c>
      <c r="VIB1" s="8" t="s">
        <v>67</v>
      </c>
      <c r="VIC1" s="8" t="s">
        <v>72</v>
      </c>
      <c r="VID1" s="8" t="s">
        <v>67</v>
      </c>
      <c r="VIE1" s="8" t="s">
        <v>72</v>
      </c>
      <c r="VIF1" s="8" t="s">
        <v>67</v>
      </c>
      <c r="VIG1" s="8" t="s">
        <v>72</v>
      </c>
      <c r="VIH1" s="8" t="s">
        <v>67</v>
      </c>
      <c r="VII1" s="8" t="s">
        <v>72</v>
      </c>
      <c r="VIJ1" s="8" t="s">
        <v>67</v>
      </c>
      <c r="VIK1" s="8" t="s">
        <v>72</v>
      </c>
      <c r="VIL1" s="8" t="s">
        <v>67</v>
      </c>
      <c r="VIM1" s="8" t="s">
        <v>72</v>
      </c>
      <c r="VIN1" s="8" t="s">
        <v>67</v>
      </c>
      <c r="VIO1" s="8" t="s">
        <v>72</v>
      </c>
      <c r="VIP1" s="8" t="s">
        <v>67</v>
      </c>
      <c r="VIQ1" s="8" t="s">
        <v>72</v>
      </c>
      <c r="VIR1" s="8" t="s">
        <v>67</v>
      </c>
      <c r="VIS1" s="8" t="s">
        <v>72</v>
      </c>
      <c r="VIT1" s="8" t="s">
        <v>67</v>
      </c>
      <c r="VIU1" s="8" t="s">
        <v>72</v>
      </c>
      <c r="VIV1" s="8" t="s">
        <v>67</v>
      </c>
      <c r="VIW1" s="8" t="s">
        <v>72</v>
      </c>
      <c r="VIX1" s="8" t="s">
        <v>67</v>
      </c>
      <c r="VIY1" s="8" t="s">
        <v>72</v>
      </c>
      <c r="VIZ1" s="8" t="s">
        <v>67</v>
      </c>
      <c r="VJA1" s="8" t="s">
        <v>72</v>
      </c>
      <c r="VJB1" s="8" t="s">
        <v>67</v>
      </c>
      <c r="VJC1" s="8" t="s">
        <v>72</v>
      </c>
      <c r="VJD1" s="8" t="s">
        <v>67</v>
      </c>
      <c r="VJE1" s="8" t="s">
        <v>72</v>
      </c>
      <c r="VJF1" s="8" t="s">
        <v>67</v>
      </c>
      <c r="VJG1" s="8" t="s">
        <v>72</v>
      </c>
      <c r="VJH1" s="8" t="s">
        <v>67</v>
      </c>
      <c r="VJI1" s="8" t="s">
        <v>72</v>
      </c>
      <c r="VJJ1" s="8" t="s">
        <v>67</v>
      </c>
      <c r="VJK1" s="8" t="s">
        <v>72</v>
      </c>
      <c r="VJL1" s="8" t="s">
        <v>67</v>
      </c>
      <c r="VJM1" s="8" t="s">
        <v>72</v>
      </c>
      <c r="VJN1" s="8" t="s">
        <v>67</v>
      </c>
      <c r="VJO1" s="8" t="s">
        <v>72</v>
      </c>
      <c r="VJP1" s="8" t="s">
        <v>67</v>
      </c>
      <c r="VJQ1" s="8" t="s">
        <v>72</v>
      </c>
      <c r="VJR1" s="8" t="s">
        <v>67</v>
      </c>
      <c r="VJS1" s="8" t="s">
        <v>72</v>
      </c>
      <c r="VJT1" s="8" t="s">
        <v>67</v>
      </c>
      <c r="VJU1" s="8" t="s">
        <v>72</v>
      </c>
      <c r="VJV1" s="8" t="s">
        <v>67</v>
      </c>
      <c r="VJW1" s="8" t="s">
        <v>72</v>
      </c>
      <c r="VJX1" s="8" t="s">
        <v>67</v>
      </c>
      <c r="VJY1" s="8" t="s">
        <v>72</v>
      </c>
      <c r="VJZ1" s="8" t="s">
        <v>67</v>
      </c>
      <c r="VKA1" s="8" t="s">
        <v>72</v>
      </c>
      <c r="VKB1" s="8" t="s">
        <v>67</v>
      </c>
      <c r="VKC1" s="8" t="s">
        <v>72</v>
      </c>
      <c r="VKD1" s="8" t="s">
        <v>67</v>
      </c>
      <c r="VKE1" s="8" t="s">
        <v>72</v>
      </c>
      <c r="VKF1" s="8" t="s">
        <v>67</v>
      </c>
      <c r="VKG1" s="8" t="s">
        <v>72</v>
      </c>
      <c r="VKH1" s="8" t="s">
        <v>67</v>
      </c>
      <c r="VKI1" s="8" t="s">
        <v>72</v>
      </c>
      <c r="VKJ1" s="8" t="s">
        <v>67</v>
      </c>
      <c r="VKK1" s="8" t="s">
        <v>72</v>
      </c>
      <c r="VKL1" s="8" t="s">
        <v>67</v>
      </c>
      <c r="VKM1" s="8" t="s">
        <v>72</v>
      </c>
      <c r="VKN1" s="8" t="s">
        <v>67</v>
      </c>
      <c r="VKO1" s="8" t="s">
        <v>72</v>
      </c>
      <c r="VKP1" s="8" t="s">
        <v>67</v>
      </c>
      <c r="VKQ1" s="8" t="s">
        <v>72</v>
      </c>
      <c r="VKR1" s="8" t="s">
        <v>67</v>
      </c>
      <c r="VKS1" s="8" t="s">
        <v>72</v>
      </c>
      <c r="VKT1" s="8" t="s">
        <v>67</v>
      </c>
      <c r="VKU1" s="8" t="s">
        <v>72</v>
      </c>
      <c r="VKV1" s="8" t="s">
        <v>67</v>
      </c>
      <c r="VKW1" s="8" t="s">
        <v>72</v>
      </c>
      <c r="VKX1" s="8" t="s">
        <v>67</v>
      </c>
      <c r="VKY1" s="8" t="s">
        <v>72</v>
      </c>
      <c r="VKZ1" s="8" t="s">
        <v>67</v>
      </c>
      <c r="VLA1" s="8" t="s">
        <v>72</v>
      </c>
      <c r="VLB1" s="8" t="s">
        <v>67</v>
      </c>
      <c r="VLC1" s="8" t="s">
        <v>72</v>
      </c>
      <c r="VLD1" s="8" t="s">
        <v>67</v>
      </c>
      <c r="VLE1" s="8" t="s">
        <v>72</v>
      </c>
      <c r="VLF1" s="8" t="s">
        <v>67</v>
      </c>
      <c r="VLG1" s="8" t="s">
        <v>72</v>
      </c>
      <c r="VLH1" s="8" t="s">
        <v>67</v>
      </c>
      <c r="VLI1" s="8" t="s">
        <v>72</v>
      </c>
      <c r="VLJ1" s="8" t="s">
        <v>67</v>
      </c>
      <c r="VLK1" s="8" t="s">
        <v>72</v>
      </c>
      <c r="VLL1" s="8" t="s">
        <v>67</v>
      </c>
      <c r="VLM1" s="8" t="s">
        <v>72</v>
      </c>
      <c r="VLN1" s="8" t="s">
        <v>67</v>
      </c>
      <c r="VLO1" s="8" t="s">
        <v>72</v>
      </c>
      <c r="VLP1" s="8" t="s">
        <v>67</v>
      </c>
      <c r="VLQ1" s="8" t="s">
        <v>72</v>
      </c>
      <c r="VLR1" s="8" t="s">
        <v>67</v>
      </c>
      <c r="VLS1" s="8" t="s">
        <v>72</v>
      </c>
      <c r="VLT1" s="8" t="s">
        <v>67</v>
      </c>
      <c r="VLU1" s="8" t="s">
        <v>72</v>
      </c>
      <c r="VLV1" s="8" t="s">
        <v>67</v>
      </c>
      <c r="VLW1" s="8" t="s">
        <v>72</v>
      </c>
      <c r="VLX1" s="8" t="s">
        <v>67</v>
      </c>
      <c r="VLY1" s="8" t="s">
        <v>72</v>
      </c>
      <c r="VLZ1" s="8" t="s">
        <v>67</v>
      </c>
      <c r="VMA1" s="8" t="s">
        <v>72</v>
      </c>
      <c r="VMB1" s="8" t="s">
        <v>67</v>
      </c>
      <c r="VMC1" s="8" t="s">
        <v>72</v>
      </c>
      <c r="VMD1" s="8" t="s">
        <v>67</v>
      </c>
      <c r="VME1" s="8" t="s">
        <v>72</v>
      </c>
      <c r="VMF1" s="8" t="s">
        <v>67</v>
      </c>
      <c r="VMG1" s="8" t="s">
        <v>72</v>
      </c>
      <c r="VMH1" s="8" t="s">
        <v>67</v>
      </c>
      <c r="VMI1" s="8" t="s">
        <v>72</v>
      </c>
      <c r="VMJ1" s="8" t="s">
        <v>67</v>
      </c>
      <c r="VMK1" s="8" t="s">
        <v>72</v>
      </c>
      <c r="VML1" s="8" t="s">
        <v>67</v>
      </c>
      <c r="VMM1" s="8" t="s">
        <v>72</v>
      </c>
      <c r="VMN1" s="8" t="s">
        <v>67</v>
      </c>
      <c r="VMO1" s="8" t="s">
        <v>72</v>
      </c>
      <c r="VMP1" s="8" t="s">
        <v>67</v>
      </c>
      <c r="VMQ1" s="8" t="s">
        <v>72</v>
      </c>
      <c r="VMR1" s="8" t="s">
        <v>67</v>
      </c>
      <c r="VMS1" s="8" t="s">
        <v>72</v>
      </c>
      <c r="VMT1" s="8" t="s">
        <v>67</v>
      </c>
      <c r="VMU1" s="8" t="s">
        <v>72</v>
      </c>
      <c r="VMV1" s="8" t="s">
        <v>67</v>
      </c>
      <c r="VMW1" s="8" t="s">
        <v>72</v>
      </c>
      <c r="VMX1" s="8" t="s">
        <v>67</v>
      </c>
      <c r="VMY1" s="8" t="s">
        <v>72</v>
      </c>
      <c r="VMZ1" s="8" t="s">
        <v>67</v>
      </c>
      <c r="VNA1" s="8" t="s">
        <v>72</v>
      </c>
      <c r="VNB1" s="8" t="s">
        <v>67</v>
      </c>
      <c r="VNC1" s="8" t="s">
        <v>72</v>
      </c>
      <c r="VND1" s="8" t="s">
        <v>67</v>
      </c>
      <c r="VNE1" s="8" t="s">
        <v>72</v>
      </c>
      <c r="VNF1" s="8" t="s">
        <v>67</v>
      </c>
      <c r="VNG1" s="8" t="s">
        <v>72</v>
      </c>
      <c r="VNH1" s="8" t="s">
        <v>67</v>
      </c>
      <c r="VNI1" s="8" t="s">
        <v>72</v>
      </c>
      <c r="VNJ1" s="8" t="s">
        <v>67</v>
      </c>
      <c r="VNK1" s="8" t="s">
        <v>72</v>
      </c>
      <c r="VNL1" s="8" t="s">
        <v>67</v>
      </c>
      <c r="VNM1" s="8" t="s">
        <v>72</v>
      </c>
      <c r="VNN1" s="8" t="s">
        <v>67</v>
      </c>
      <c r="VNO1" s="8" t="s">
        <v>72</v>
      </c>
      <c r="VNP1" s="8" t="s">
        <v>67</v>
      </c>
      <c r="VNQ1" s="8" t="s">
        <v>72</v>
      </c>
      <c r="VNR1" s="8" t="s">
        <v>67</v>
      </c>
      <c r="VNS1" s="8" t="s">
        <v>72</v>
      </c>
      <c r="VNT1" s="8" t="s">
        <v>67</v>
      </c>
      <c r="VNU1" s="8" t="s">
        <v>72</v>
      </c>
      <c r="VNV1" s="8" t="s">
        <v>67</v>
      </c>
      <c r="VNW1" s="8" t="s">
        <v>72</v>
      </c>
      <c r="VNX1" s="8" t="s">
        <v>67</v>
      </c>
      <c r="VNY1" s="8" t="s">
        <v>72</v>
      </c>
      <c r="VNZ1" s="8" t="s">
        <v>67</v>
      </c>
      <c r="VOA1" s="8" t="s">
        <v>72</v>
      </c>
      <c r="VOB1" s="8" t="s">
        <v>67</v>
      </c>
      <c r="VOC1" s="8" t="s">
        <v>72</v>
      </c>
      <c r="VOD1" s="8" t="s">
        <v>67</v>
      </c>
      <c r="VOE1" s="8" t="s">
        <v>72</v>
      </c>
      <c r="VOF1" s="8" t="s">
        <v>67</v>
      </c>
      <c r="VOG1" s="8" t="s">
        <v>72</v>
      </c>
      <c r="VOH1" s="8" t="s">
        <v>67</v>
      </c>
      <c r="VOI1" s="8" t="s">
        <v>72</v>
      </c>
      <c r="VOJ1" s="8" t="s">
        <v>67</v>
      </c>
      <c r="VOK1" s="8" t="s">
        <v>72</v>
      </c>
      <c r="VOL1" s="8" t="s">
        <v>67</v>
      </c>
      <c r="VOM1" s="8" t="s">
        <v>72</v>
      </c>
      <c r="VON1" s="8" t="s">
        <v>67</v>
      </c>
      <c r="VOO1" s="8" t="s">
        <v>72</v>
      </c>
      <c r="VOP1" s="8" t="s">
        <v>67</v>
      </c>
      <c r="VOQ1" s="8" t="s">
        <v>72</v>
      </c>
      <c r="VOR1" s="8" t="s">
        <v>67</v>
      </c>
      <c r="VOS1" s="8" t="s">
        <v>72</v>
      </c>
      <c r="VOT1" s="8" t="s">
        <v>67</v>
      </c>
      <c r="VOU1" s="8" t="s">
        <v>72</v>
      </c>
      <c r="VOV1" s="8" t="s">
        <v>67</v>
      </c>
      <c r="VOW1" s="8" t="s">
        <v>72</v>
      </c>
      <c r="VOX1" s="8" t="s">
        <v>67</v>
      </c>
      <c r="VOY1" s="8" t="s">
        <v>72</v>
      </c>
      <c r="VOZ1" s="8" t="s">
        <v>67</v>
      </c>
      <c r="VPA1" s="8" t="s">
        <v>72</v>
      </c>
      <c r="VPB1" s="8" t="s">
        <v>67</v>
      </c>
      <c r="VPC1" s="8" t="s">
        <v>72</v>
      </c>
      <c r="VPD1" s="8" t="s">
        <v>67</v>
      </c>
      <c r="VPE1" s="8" t="s">
        <v>72</v>
      </c>
      <c r="VPF1" s="8" t="s">
        <v>67</v>
      </c>
      <c r="VPG1" s="8" t="s">
        <v>72</v>
      </c>
      <c r="VPH1" s="8" t="s">
        <v>67</v>
      </c>
      <c r="VPI1" s="8" t="s">
        <v>72</v>
      </c>
      <c r="VPJ1" s="8" t="s">
        <v>67</v>
      </c>
      <c r="VPK1" s="8" t="s">
        <v>72</v>
      </c>
      <c r="VPL1" s="8" t="s">
        <v>67</v>
      </c>
      <c r="VPM1" s="8" t="s">
        <v>72</v>
      </c>
      <c r="VPN1" s="8" t="s">
        <v>67</v>
      </c>
      <c r="VPO1" s="8" t="s">
        <v>72</v>
      </c>
      <c r="VPP1" s="8" t="s">
        <v>67</v>
      </c>
      <c r="VPQ1" s="8" t="s">
        <v>72</v>
      </c>
      <c r="VPR1" s="8" t="s">
        <v>67</v>
      </c>
      <c r="VPS1" s="8" t="s">
        <v>72</v>
      </c>
      <c r="VPT1" s="8" t="s">
        <v>67</v>
      </c>
      <c r="VPU1" s="8" t="s">
        <v>72</v>
      </c>
      <c r="VPV1" s="8" t="s">
        <v>67</v>
      </c>
      <c r="VPW1" s="8" t="s">
        <v>72</v>
      </c>
      <c r="VPX1" s="8" t="s">
        <v>67</v>
      </c>
      <c r="VPY1" s="8" t="s">
        <v>72</v>
      </c>
      <c r="VPZ1" s="8" t="s">
        <v>67</v>
      </c>
      <c r="VQA1" s="8" t="s">
        <v>72</v>
      </c>
      <c r="VQB1" s="8" t="s">
        <v>67</v>
      </c>
      <c r="VQC1" s="8" t="s">
        <v>72</v>
      </c>
      <c r="VQD1" s="8" t="s">
        <v>67</v>
      </c>
      <c r="VQE1" s="8" t="s">
        <v>72</v>
      </c>
      <c r="VQF1" s="8" t="s">
        <v>67</v>
      </c>
      <c r="VQG1" s="8" t="s">
        <v>72</v>
      </c>
      <c r="VQH1" s="8" t="s">
        <v>67</v>
      </c>
      <c r="VQI1" s="8" t="s">
        <v>72</v>
      </c>
      <c r="VQJ1" s="8" t="s">
        <v>67</v>
      </c>
      <c r="VQK1" s="8" t="s">
        <v>72</v>
      </c>
      <c r="VQL1" s="8" t="s">
        <v>67</v>
      </c>
      <c r="VQM1" s="8" t="s">
        <v>72</v>
      </c>
      <c r="VQN1" s="8" t="s">
        <v>67</v>
      </c>
      <c r="VQO1" s="8" t="s">
        <v>72</v>
      </c>
      <c r="VQP1" s="8" t="s">
        <v>67</v>
      </c>
      <c r="VQQ1" s="8" t="s">
        <v>72</v>
      </c>
      <c r="VQR1" s="8" t="s">
        <v>67</v>
      </c>
      <c r="VQS1" s="8" t="s">
        <v>72</v>
      </c>
      <c r="VQT1" s="8" t="s">
        <v>67</v>
      </c>
      <c r="VQU1" s="8" t="s">
        <v>72</v>
      </c>
      <c r="VQV1" s="8" t="s">
        <v>67</v>
      </c>
      <c r="VQW1" s="8" t="s">
        <v>72</v>
      </c>
      <c r="VQX1" s="8" t="s">
        <v>67</v>
      </c>
      <c r="VQY1" s="8" t="s">
        <v>72</v>
      </c>
      <c r="VQZ1" s="8" t="s">
        <v>67</v>
      </c>
      <c r="VRA1" s="8" t="s">
        <v>72</v>
      </c>
      <c r="VRB1" s="8" t="s">
        <v>67</v>
      </c>
      <c r="VRC1" s="8" t="s">
        <v>72</v>
      </c>
      <c r="VRD1" s="8" t="s">
        <v>67</v>
      </c>
      <c r="VRE1" s="8" t="s">
        <v>72</v>
      </c>
      <c r="VRF1" s="8" t="s">
        <v>67</v>
      </c>
      <c r="VRG1" s="8" t="s">
        <v>72</v>
      </c>
      <c r="VRH1" s="8" t="s">
        <v>67</v>
      </c>
      <c r="VRI1" s="8" t="s">
        <v>72</v>
      </c>
      <c r="VRJ1" s="8" t="s">
        <v>67</v>
      </c>
      <c r="VRK1" s="8" t="s">
        <v>72</v>
      </c>
      <c r="VRL1" s="8" t="s">
        <v>67</v>
      </c>
      <c r="VRM1" s="8" t="s">
        <v>72</v>
      </c>
      <c r="VRN1" s="8" t="s">
        <v>67</v>
      </c>
      <c r="VRO1" s="8" t="s">
        <v>72</v>
      </c>
      <c r="VRP1" s="8" t="s">
        <v>67</v>
      </c>
      <c r="VRQ1" s="8" t="s">
        <v>72</v>
      </c>
      <c r="VRR1" s="8" t="s">
        <v>67</v>
      </c>
      <c r="VRS1" s="8" t="s">
        <v>72</v>
      </c>
      <c r="VRT1" s="8" t="s">
        <v>67</v>
      </c>
      <c r="VRU1" s="8" t="s">
        <v>72</v>
      </c>
      <c r="VRV1" s="8" t="s">
        <v>67</v>
      </c>
      <c r="VRW1" s="8" t="s">
        <v>72</v>
      </c>
      <c r="VRX1" s="8" t="s">
        <v>67</v>
      </c>
      <c r="VRY1" s="8" t="s">
        <v>72</v>
      </c>
      <c r="VRZ1" s="8" t="s">
        <v>67</v>
      </c>
      <c r="VSA1" s="8" t="s">
        <v>72</v>
      </c>
      <c r="VSB1" s="8" t="s">
        <v>67</v>
      </c>
      <c r="VSC1" s="8" t="s">
        <v>72</v>
      </c>
      <c r="VSD1" s="8" t="s">
        <v>67</v>
      </c>
      <c r="VSE1" s="8" t="s">
        <v>72</v>
      </c>
      <c r="VSF1" s="8" t="s">
        <v>67</v>
      </c>
      <c r="VSG1" s="8" t="s">
        <v>72</v>
      </c>
      <c r="VSH1" s="8" t="s">
        <v>67</v>
      </c>
      <c r="VSI1" s="8" t="s">
        <v>72</v>
      </c>
      <c r="VSJ1" s="8" t="s">
        <v>67</v>
      </c>
      <c r="VSK1" s="8" t="s">
        <v>72</v>
      </c>
      <c r="VSL1" s="8" t="s">
        <v>67</v>
      </c>
      <c r="VSM1" s="8" t="s">
        <v>72</v>
      </c>
      <c r="VSN1" s="8" t="s">
        <v>67</v>
      </c>
      <c r="VSO1" s="8" t="s">
        <v>72</v>
      </c>
      <c r="VSP1" s="8" t="s">
        <v>67</v>
      </c>
      <c r="VSQ1" s="8" t="s">
        <v>72</v>
      </c>
      <c r="VSR1" s="8" t="s">
        <v>67</v>
      </c>
      <c r="VSS1" s="8" t="s">
        <v>72</v>
      </c>
      <c r="VST1" s="8" t="s">
        <v>67</v>
      </c>
      <c r="VSU1" s="8" t="s">
        <v>72</v>
      </c>
      <c r="VSV1" s="8" t="s">
        <v>67</v>
      </c>
      <c r="VSW1" s="8" t="s">
        <v>72</v>
      </c>
      <c r="VSX1" s="8" t="s">
        <v>67</v>
      </c>
      <c r="VSY1" s="8" t="s">
        <v>72</v>
      </c>
      <c r="VSZ1" s="8" t="s">
        <v>67</v>
      </c>
      <c r="VTA1" s="8" t="s">
        <v>72</v>
      </c>
      <c r="VTB1" s="8" t="s">
        <v>67</v>
      </c>
      <c r="VTC1" s="8" t="s">
        <v>72</v>
      </c>
      <c r="VTD1" s="8" t="s">
        <v>67</v>
      </c>
      <c r="VTE1" s="8" t="s">
        <v>72</v>
      </c>
      <c r="VTF1" s="8" t="s">
        <v>67</v>
      </c>
      <c r="VTG1" s="8" t="s">
        <v>72</v>
      </c>
      <c r="VTH1" s="8" t="s">
        <v>67</v>
      </c>
      <c r="VTI1" s="8" t="s">
        <v>72</v>
      </c>
      <c r="VTJ1" s="8" t="s">
        <v>67</v>
      </c>
      <c r="VTK1" s="8" t="s">
        <v>72</v>
      </c>
      <c r="VTL1" s="8" t="s">
        <v>67</v>
      </c>
      <c r="VTM1" s="8" t="s">
        <v>72</v>
      </c>
      <c r="VTN1" s="8" t="s">
        <v>67</v>
      </c>
      <c r="VTO1" s="8" t="s">
        <v>72</v>
      </c>
      <c r="VTP1" s="8" t="s">
        <v>67</v>
      </c>
      <c r="VTQ1" s="8" t="s">
        <v>72</v>
      </c>
      <c r="VTR1" s="8" t="s">
        <v>67</v>
      </c>
      <c r="VTS1" s="8" t="s">
        <v>72</v>
      </c>
      <c r="VTT1" s="8" t="s">
        <v>67</v>
      </c>
      <c r="VTU1" s="8" t="s">
        <v>72</v>
      </c>
      <c r="VTV1" s="8" t="s">
        <v>67</v>
      </c>
      <c r="VTW1" s="8" t="s">
        <v>72</v>
      </c>
      <c r="VTX1" s="8" t="s">
        <v>67</v>
      </c>
      <c r="VTY1" s="8" t="s">
        <v>72</v>
      </c>
      <c r="VTZ1" s="8" t="s">
        <v>67</v>
      </c>
      <c r="VUA1" s="8" t="s">
        <v>72</v>
      </c>
      <c r="VUB1" s="8" t="s">
        <v>67</v>
      </c>
      <c r="VUC1" s="8" t="s">
        <v>72</v>
      </c>
      <c r="VUD1" s="8" t="s">
        <v>67</v>
      </c>
      <c r="VUE1" s="8" t="s">
        <v>72</v>
      </c>
      <c r="VUF1" s="8" t="s">
        <v>67</v>
      </c>
      <c r="VUG1" s="8" t="s">
        <v>72</v>
      </c>
      <c r="VUH1" s="8" t="s">
        <v>67</v>
      </c>
      <c r="VUI1" s="8" t="s">
        <v>72</v>
      </c>
      <c r="VUJ1" s="8" t="s">
        <v>67</v>
      </c>
      <c r="VUK1" s="8" t="s">
        <v>72</v>
      </c>
      <c r="VUL1" s="8" t="s">
        <v>67</v>
      </c>
      <c r="VUM1" s="8" t="s">
        <v>72</v>
      </c>
      <c r="VUN1" s="8" t="s">
        <v>67</v>
      </c>
      <c r="VUO1" s="8" t="s">
        <v>72</v>
      </c>
      <c r="VUP1" s="8" t="s">
        <v>67</v>
      </c>
      <c r="VUQ1" s="8" t="s">
        <v>72</v>
      </c>
      <c r="VUR1" s="8" t="s">
        <v>67</v>
      </c>
      <c r="VUS1" s="8" t="s">
        <v>72</v>
      </c>
      <c r="VUT1" s="8" t="s">
        <v>67</v>
      </c>
      <c r="VUU1" s="8" t="s">
        <v>72</v>
      </c>
      <c r="VUV1" s="8" t="s">
        <v>67</v>
      </c>
      <c r="VUW1" s="8" t="s">
        <v>72</v>
      </c>
      <c r="VUX1" s="8" t="s">
        <v>67</v>
      </c>
      <c r="VUY1" s="8" t="s">
        <v>72</v>
      </c>
      <c r="VUZ1" s="8" t="s">
        <v>67</v>
      </c>
      <c r="VVA1" s="8" t="s">
        <v>72</v>
      </c>
      <c r="VVB1" s="8" t="s">
        <v>67</v>
      </c>
      <c r="VVC1" s="8" t="s">
        <v>72</v>
      </c>
      <c r="VVD1" s="8" t="s">
        <v>67</v>
      </c>
      <c r="VVE1" s="8" t="s">
        <v>72</v>
      </c>
      <c r="VVF1" s="8" t="s">
        <v>67</v>
      </c>
      <c r="VVG1" s="8" t="s">
        <v>72</v>
      </c>
      <c r="VVH1" s="8" t="s">
        <v>67</v>
      </c>
      <c r="VVI1" s="8" t="s">
        <v>72</v>
      </c>
      <c r="VVJ1" s="8" t="s">
        <v>67</v>
      </c>
      <c r="VVK1" s="8" t="s">
        <v>72</v>
      </c>
      <c r="VVL1" s="8" t="s">
        <v>67</v>
      </c>
      <c r="VVM1" s="8" t="s">
        <v>72</v>
      </c>
      <c r="VVN1" s="8" t="s">
        <v>67</v>
      </c>
      <c r="VVO1" s="8" t="s">
        <v>72</v>
      </c>
      <c r="VVP1" s="8" t="s">
        <v>67</v>
      </c>
      <c r="VVQ1" s="8" t="s">
        <v>72</v>
      </c>
      <c r="VVR1" s="8" t="s">
        <v>67</v>
      </c>
      <c r="VVS1" s="8" t="s">
        <v>72</v>
      </c>
      <c r="VVT1" s="8" t="s">
        <v>67</v>
      </c>
      <c r="VVU1" s="8" t="s">
        <v>72</v>
      </c>
      <c r="VVV1" s="8" t="s">
        <v>67</v>
      </c>
      <c r="VVW1" s="8" t="s">
        <v>72</v>
      </c>
      <c r="VVX1" s="8" t="s">
        <v>67</v>
      </c>
      <c r="VVY1" s="8" t="s">
        <v>72</v>
      </c>
      <c r="VVZ1" s="8" t="s">
        <v>67</v>
      </c>
      <c r="VWA1" s="8" t="s">
        <v>72</v>
      </c>
      <c r="VWB1" s="8" t="s">
        <v>67</v>
      </c>
      <c r="VWC1" s="8" t="s">
        <v>72</v>
      </c>
      <c r="VWD1" s="8" t="s">
        <v>67</v>
      </c>
      <c r="VWE1" s="8" t="s">
        <v>72</v>
      </c>
      <c r="VWF1" s="8" t="s">
        <v>67</v>
      </c>
      <c r="VWG1" s="8" t="s">
        <v>72</v>
      </c>
      <c r="VWH1" s="8" t="s">
        <v>67</v>
      </c>
      <c r="VWI1" s="8" t="s">
        <v>72</v>
      </c>
      <c r="VWJ1" s="8" t="s">
        <v>67</v>
      </c>
      <c r="VWK1" s="8" t="s">
        <v>72</v>
      </c>
      <c r="VWL1" s="8" t="s">
        <v>67</v>
      </c>
      <c r="VWM1" s="8" t="s">
        <v>72</v>
      </c>
      <c r="VWN1" s="8" t="s">
        <v>67</v>
      </c>
      <c r="VWO1" s="8" t="s">
        <v>72</v>
      </c>
      <c r="VWP1" s="8" t="s">
        <v>67</v>
      </c>
      <c r="VWQ1" s="8" t="s">
        <v>72</v>
      </c>
      <c r="VWR1" s="8" t="s">
        <v>67</v>
      </c>
      <c r="VWS1" s="8" t="s">
        <v>72</v>
      </c>
      <c r="VWT1" s="8" t="s">
        <v>67</v>
      </c>
      <c r="VWU1" s="8" t="s">
        <v>72</v>
      </c>
      <c r="VWV1" s="8" t="s">
        <v>67</v>
      </c>
      <c r="VWW1" s="8" t="s">
        <v>72</v>
      </c>
      <c r="VWX1" s="8" t="s">
        <v>67</v>
      </c>
      <c r="VWY1" s="8" t="s">
        <v>72</v>
      </c>
      <c r="VWZ1" s="8" t="s">
        <v>67</v>
      </c>
      <c r="VXA1" s="8" t="s">
        <v>72</v>
      </c>
      <c r="VXB1" s="8" t="s">
        <v>67</v>
      </c>
      <c r="VXC1" s="8" t="s">
        <v>72</v>
      </c>
      <c r="VXD1" s="8" t="s">
        <v>67</v>
      </c>
      <c r="VXE1" s="8" t="s">
        <v>72</v>
      </c>
      <c r="VXF1" s="8" t="s">
        <v>67</v>
      </c>
      <c r="VXG1" s="8" t="s">
        <v>72</v>
      </c>
      <c r="VXH1" s="8" t="s">
        <v>67</v>
      </c>
      <c r="VXI1" s="8" t="s">
        <v>72</v>
      </c>
      <c r="VXJ1" s="8" t="s">
        <v>67</v>
      </c>
      <c r="VXK1" s="8" t="s">
        <v>72</v>
      </c>
      <c r="VXL1" s="8" t="s">
        <v>67</v>
      </c>
      <c r="VXM1" s="8" t="s">
        <v>72</v>
      </c>
      <c r="VXN1" s="8" t="s">
        <v>67</v>
      </c>
      <c r="VXO1" s="8" t="s">
        <v>72</v>
      </c>
      <c r="VXP1" s="8" t="s">
        <v>67</v>
      </c>
      <c r="VXQ1" s="8" t="s">
        <v>72</v>
      </c>
      <c r="VXR1" s="8" t="s">
        <v>67</v>
      </c>
      <c r="VXS1" s="8" t="s">
        <v>72</v>
      </c>
      <c r="VXT1" s="8" t="s">
        <v>67</v>
      </c>
      <c r="VXU1" s="8" t="s">
        <v>72</v>
      </c>
      <c r="VXV1" s="8" t="s">
        <v>67</v>
      </c>
      <c r="VXW1" s="8" t="s">
        <v>72</v>
      </c>
      <c r="VXX1" s="8" t="s">
        <v>67</v>
      </c>
      <c r="VXY1" s="8" t="s">
        <v>72</v>
      </c>
      <c r="VXZ1" s="8" t="s">
        <v>67</v>
      </c>
      <c r="VYA1" s="8" t="s">
        <v>72</v>
      </c>
      <c r="VYB1" s="8" t="s">
        <v>67</v>
      </c>
      <c r="VYC1" s="8" t="s">
        <v>72</v>
      </c>
      <c r="VYD1" s="8" t="s">
        <v>67</v>
      </c>
      <c r="VYE1" s="8" t="s">
        <v>72</v>
      </c>
      <c r="VYF1" s="8" t="s">
        <v>67</v>
      </c>
      <c r="VYG1" s="8" t="s">
        <v>72</v>
      </c>
      <c r="VYH1" s="8" t="s">
        <v>67</v>
      </c>
      <c r="VYI1" s="8" t="s">
        <v>72</v>
      </c>
      <c r="VYJ1" s="8" t="s">
        <v>67</v>
      </c>
      <c r="VYK1" s="8" t="s">
        <v>72</v>
      </c>
      <c r="VYL1" s="8" t="s">
        <v>67</v>
      </c>
      <c r="VYM1" s="8" t="s">
        <v>72</v>
      </c>
      <c r="VYN1" s="8" t="s">
        <v>67</v>
      </c>
      <c r="VYO1" s="8" t="s">
        <v>72</v>
      </c>
      <c r="VYP1" s="8" t="s">
        <v>67</v>
      </c>
      <c r="VYQ1" s="8" t="s">
        <v>72</v>
      </c>
      <c r="VYR1" s="8" t="s">
        <v>67</v>
      </c>
      <c r="VYS1" s="8" t="s">
        <v>72</v>
      </c>
      <c r="VYT1" s="8" t="s">
        <v>67</v>
      </c>
      <c r="VYU1" s="8" t="s">
        <v>72</v>
      </c>
      <c r="VYV1" s="8" t="s">
        <v>67</v>
      </c>
      <c r="VYW1" s="8" t="s">
        <v>72</v>
      </c>
      <c r="VYX1" s="8" t="s">
        <v>67</v>
      </c>
      <c r="VYY1" s="8" t="s">
        <v>72</v>
      </c>
      <c r="VYZ1" s="8" t="s">
        <v>67</v>
      </c>
      <c r="VZA1" s="8" t="s">
        <v>72</v>
      </c>
      <c r="VZB1" s="8" t="s">
        <v>67</v>
      </c>
      <c r="VZC1" s="8" t="s">
        <v>72</v>
      </c>
      <c r="VZD1" s="8" t="s">
        <v>67</v>
      </c>
      <c r="VZE1" s="8" t="s">
        <v>72</v>
      </c>
      <c r="VZF1" s="8" t="s">
        <v>67</v>
      </c>
      <c r="VZG1" s="8" t="s">
        <v>72</v>
      </c>
      <c r="VZH1" s="8" t="s">
        <v>67</v>
      </c>
      <c r="VZI1" s="8" t="s">
        <v>72</v>
      </c>
      <c r="VZJ1" s="8" t="s">
        <v>67</v>
      </c>
      <c r="VZK1" s="8" t="s">
        <v>72</v>
      </c>
      <c r="VZL1" s="8" t="s">
        <v>67</v>
      </c>
      <c r="VZM1" s="8" t="s">
        <v>72</v>
      </c>
      <c r="VZN1" s="8" t="s">
        <v>67</v>
      </c>
      <c r="VZO1" s="8" t="s">
        <v>72</v>
      </c>
      <c r="VZP1" s="8" t="s">
        <v>67</v>
      </c>
      <c r="VZQ1" s="8" t="s">
        <v>72</v>
      </c>
      <c r="VZR1" s="8" t="s">
        <v>67</v>
      </c>
      <c r="VZS1" s="8" t="s">
        <v>72</v>
      </c>
      <c r="VZT1" s="8" t="s">
        <v>67</v>
      </c>
      <c r="VZU1" s="8" t="s">
        <v>72</v>
      </c>
      <c r="VZV1" s="8" t="s">
        <v>67</v>
      </c>
      <c r="VZW1" s="8" t="s">
        <v>72</v>
      </c>
      <c r="VZX1" s="8" t="s">
        <v>67</v>
      </c>
      <c r="VZY1" s="8" t="s">
        <v>72</v>
      </c>
      <c r="VZZ1" s="8" t="s">
        <v>67</v>
      </c>
      <c r="WAA1" s="8" t="s">
        <v>72</v>
      </c>
      <c r="WAB1" s="8" t="s">
        <v>67</v>
      </c>
      <c r="WAC1" s="8" t="s">
        <v>72</v>
      </c>
      <c r="WAD1" s="8" t="s">
        <v>67</v>
      </c>
      <c r="WAE1" s="8" t="s">
        <v>72</v>
      </c>
      <c r="WAF1" s="8" t="s">
        <v>67</v>
      </c>
      <c r="WAG1" s="8" t="s">
        <v>72</v>
      </c>
      <c r="WAH1" s="8" t="s">
        <v>67</v>
      </c>
      <c r="WAI1" s="8" t="s">
        <v>72</v>
      </c>
      <c r="WAJ1" s="8" t="s">
        <v>67</v>
      </c>
      <c r="WAK1" s="8" t="s">
        <v>72</v>
      </c>
      <c r="WAL1" s="8" t="s">
        <v>67</v>
      </c>
      <c r="WAM1" s="8" t="s">
        <v>72</v>
      </c>
      <c r="WAN1" s="8" t="s">
        <v>67</v>
      </c>
      <c r="WAO1" s="8" t="s">
        <v>72</v>
      </c>
      <c r="WAP1" s="8" t="s">
        <v>67</v>
      </c>
      <c r="WAQ1" s="8" t="s">
        <v>72</v>
      </c>
      <c r="WAR1" s="8" t="s">
        <v>67</v>
      </c>
      <c r="WAS1" s="8" t="s">
        <v>72</v>
      </c>
      <c r="WAT1" s="8" t="s">
        <v>67</v>
      </c>
      <c r="WAU1" s="8" t="s">
        <v>72</v>
      </c>
      <c r="WAV1" s="8" t="s">
        <v>67</v>
      </c>
      <c r="WAW1" s="8" t="s">
        <v>72</v>
      </c>
      <c r="WAX1" s="8" t="s">
        <v>67</v>
      </c>
      <c r="WAY1" s="8" t="s">
        <v>72</v>
      </c>
      <c r="WAZ1" s="8" t="s">
        <v>67</v>
      </c>
      <c r="WBA1" s="8" t="s">
        <v>72</v>
      </c>
      <c r="WBB1" s="8" t="s">
        <v>67</v>
      </c>
      <c r="WBC1" s="8" t="s">
        <v>72</v>
      </c>
      <c r="WBD1" s="8" t="s">
        <v>67</v>
      </c>
      <c r="WBE1" s="8" t="s">
        <v>72</v>
      </c>
      <c r="WBF1" s="8" t="s">
        <v>67</v>
      </c>
      <c r="WBG1" s="8" t="s">
        <v>72</v>
      </c>
      <c r="WBH1" s="8" t="s">
        <v>67</v>
      </c>
      <c r="WBI1" s="8" t="s">
        <v>72</v>
      </c>
      <c r="WBJ1" s="8" t="s">
        <v>67</v>
      </c>
      <c r="WBK1" s="8" t="s">
        <v>72</v>
      </c>
      <c r="WBL1" s="8" t="s">
        <v>67</v>
      </c>
      <c r="WBM1" s="8" t="s">
        <v>72</v>
      </c>
      <c r="WBN1" s="8" t="s">
        <v>67</v>
      </c>
      <c r="WBO1" s="8" t="s">
        <v>72</v>
      </c>
      <c r="WBP1" s="8" t="s">
        <v>67</v>
      </c>
      <c r="WBQ1" s="8" t="s">
        <v>72</v>
      </c>
      <c r="WBR1" s="8" t="s">
        <v>67</v>
      </c>
      <c r="WBS1" s="8" t="s">
        <v>72</v>
      </c>
      <c r="WBT1" s="8" t="s">
        <v>67</v>
      </c>
      <c r="WBU1" s="8" t="s">
        <v>72</v>
      </c>
      <c r="WBV1" s="8" t="s">
        <v>67</v>
      </c>
      <c r="WBW1" s="8" t="s">
        <v>72</v>
      </c>
      <c r="WBX1" s="8" t="s">
        <v>67</v>
      </c>
      <c r="WBY1" s="8" t="s">
        <v>72</v>
      </c>
      <c r="WBZ1" s="8" t="s">
        <v>67</v>
      </c>
      <c r="WCA1" s="8" t="s">
        <v>72</v>
      </c>
      <c r="WCB1" s="8" t="s">
        <v>67</v>
      </c>
      <c r="WCC1" s="8" t="s">
        <v>72</v>
      </c>
      <c r="WCD1" s="8" t="s">
        <v>67</v>
      </c>
      <c r="WCE1" s="8" t="s">
        <v>72</v>
      </c>
      <c r="WCF1" s="8" t="s">
        <v>67</v>
      </c>
      <c r="WCG1" s="8" t="s">
        <v>72</v>
      </c>
      <c r="WCH1" s="8" t="s">
        <v>67</v>
      </c>
      <c r="WCI1" s="8" t="s">
        <v>72</v>
      </c>
      <c r="WCJ1" s="8" t="s">
        <v>67</v>
      </c>
      <c r="WCK1" s="8" t="s">
        <v>72</v>
      </c>
      <c r="WCL1" s="8" t="s">
        <v>67</v>
      </c>
      <c r="WCM1" s="8" t="s">
        <v>72</v>
      </c>
      <c r="WCN1" s="8" t="s">
        <v>67</v>
      </c>
      <c r="WCO1" s="8" t="s">
        <v>72</v>
      </c>
      <c r="WCP1" s="8" t="s">
        <v>67</v>
      </c>
      <c r="WCQ1" s="8" t="s">
        <v>72</v>
      </c>
      <c r="WCR1" s="8" t="s">
        <v>67</v>
      </c>
      <c r="WCS1" s="8" t="s">
        <v>72</v>
      </c>
      <c r="WCT1" s="8" t="s">
        <v>67</v>
      </c>
      <c r="WCU1" s="8" t="s">
        <v>72</v>
      </c>
      <c r="WCV1" s="8" t="s">
        <v>67</v>
      </c>
      <c r="WCW1" s="8" t="s">
        <v>72</v>
      </c>
      <c r="WCX1" s="8" t="s">
        <v>67</v>
      </c>
      <c r="WCY1" s="8" t="s">
        <v>72</v>
      </c>
      <c r="WCZ1" s="8" t="s">
        <v>67</v>
      </c>
      <c r="WDA1" s="8" t="s">
        <v>72</v>
      </c>
      <c r="WDB1" s="8" t="s">
        <v>67</v>
      </c>
      <c r="WDC1" s="8" t="s">
        <v>72</v>
      </c>
      <c r="WDD1" s="8" t="s">
        <v>67</v>
      </c>
      <c r="WDE1" s="8" t="s">
        <v>72</v>
      </c>
      <c r="WDF1" s="8" t="s">
        <v>67</v>
      </c>
      <c r="WDG1" s="8" t="s">
        <v>72</v>
      </c>
      <c r="WDH1" s="8" t="s">
        <v>67</v>
      </c>
      <c r="WDI1" s="8" t="s">
        <v>72</v>
      </c>
      <c r="WDJ1" s="8" t="s">
        <v>67</v>
      </c>
      <c r="WDK1" s="8" t="s">
        <v>72</v>
      </c>
      <c r="WDL1" s="8" t="s">
        <v>67</v>
      </c>
      <c r="WDM1" s="8" t="s">
        <v>72</v>
      </c>
      <c r="WDN1" s="8" t="s">
        <v>67</v>
      </c>
      <c r="WDO1" s="8" t="s">
        <v>72</v>
      </c>
      <c r="WDP1" s="8" t="s">
        <v>67</v>
      </c>
      <c r="WDQ1" s="8" t="s">
        <v>72</v>
      </c>
      <c r="WDR1" s="8" t="s">
        <v>67</v>
      </c>
      <c r="WDS1" s="8" t="s">
        <v>72</v>
      </c>
      <c r="WDT1" s="8" t="s">
        <v>67</v>
      </c>
      <c r="WDU1" s="8" t="s">
        <v>72</v>
      </c>
      <c r="WDV1" s="8" t="s">
        <v>67</v>
      </c>
      <c r="WDW1" s="8" t="s">
        <v>72</v>
      </c>
      <c r="WDX1" s="8" t="s">
        <v>67</v>
      </c>
      <c r="WDY1" s="8" t="s">
        <v>72</v>
      </c>
      <c r="WDZ1" s="8" t="s">
        <v>67</v>
      </c>
      <c r="WEA1" s="8" t="s">
        <v>72</v>
      </c>
      <c r="WEB1" s="8" t="s">
        <v>67</v>
      </c>
      <c r="WEC1" s="8" t="s">
        <v>72</v>
      </c>
      <c r="WED1" s="8" t="s">
        <v>67</v>
      </c>
      <c r="WEE1" s="8" t="s">
        <v>72</v>
      </c>
      <c r="WEF1" s="8" t="s">
        <v>67</v>
      </c>
      <c r="WEG1" s="8" t="s">
        <v>72</v>
      </c>
      <c r="WEH1" s="8" t="s">
        <v>67</v>
      </c>
      <c r="WEI1" s="8" t="s">
        <v>72</v>
      </c>
      <c r="WEJ1" s="8" t="s">
        <v>67</v>
      </c>
      <c r="WEK1" s="8" t="s">
        <v>72</v>
      </c>
      <c r="WEL1" s="8" t="s">
        <v>67</v>
      </c>
      <c r="WEM1" s="8" t="s">
        <v>72</v>
      </c>
      <c r="WEN1" s="8" t="s">
        <v>67</v>
      </c>
      <c r="WEO1" s="8" t="s">
        <v>72</v>
      </c>
      <c r="WEP1" s="8" t="s">
        <v>67</v>
      </c>
      <c r="WEQ1" s="8" t="s">
        <v>72</v>
      </c>
      <c r="WER1" s="8" t="s">
        <v>67</v>
      </c>
      <c r="WES1" s="8" t="s">
        <v>72</v>
      </c>
      <c r="WET1" s="8" t="s">
        <v>67</v>
      </c>
      <c r="WEU1" s="8" t="s">
        <v>72</v>
      </c>
      <c r="WEV1" s="8" t="s">
        <v>67</v>
      </c>
      <c r="WEW1" s="8" t="s">
        <v>72</v>
      </c>
      <c r="WEX1" s="8" t="s">
        <v>67</v>
      </c>
      <c r="WEY1" s="8" t="s">
        <v>72</v>
      </c>
      <c r="WEZ1" s="8" t="s">
        <v>67</v>
      </c>
      <c r="WFA1" s="8" t="s">
        <v>72</v>
      </c>
      <c r="WFB1" s="8" t="s">
        <v>67</v>
      </c>
      <c r="WFC1" s="8" t="s">
        <v>72</v>
      </c>
      <c r="WFD1" s="8" t="s">
        <v>67</v>
      </c>
      <c r="WFE1" s="8" t="s">
        <v>72</v>
      </c>
      <c r="WFF1" s="8" t="s">
        <v>67</v>
      </c>
      <c r="WFG1" s="8" t="s">
        <v>72</v>
      </c>
      <c r="WFH1" s="8" t="s">
        <v>67</v>
      </c>
      <c r="WFI1" s="8" t="s">
        <v>72</v>
      </c>
      <c r="WFJ1" s="8" t="s">
        <v>67</v>
      </c>
      <c r="WFK1" s="8" t="s">
        <v>72</v>
      </c>
      <c r="WFL1" s="8" t="s">
        <v>67</v>
      </c>
      <c r="WFM1" s="8" t="s">
        <v>72</v>
      </c>
      <c r="WFN1" s="8" t="s">
        <v>67</v>
      </c>
      <c r="WFO1" s="8" t="s">
        <v>72</v>
      </c>
      <c r="WFP1" s="8" t="s">
        <v>67</v>
      </c>
      <c r="WFQ1" s="8" t="s">
        <v>72</v>
      </c>
      <c r="WFR1" s="8" t="s">
        <v>67</v>
      </c>
      <c r="WFS1" s="8" t="s">
        <v>72</v>
      </c>
      <c r="WFT1" s="8" t="s">
        <v>67</v>
      </c>
      <c r="WFU1" s="8" t="s">
        <v>72</v>
      </c>
      <c r="WFV1" s="8" t="s">
        <v>67</v>
      </c>
      <c r="WFW1" s="8" t="s">
        <v>72</v>
      </c>
      <c r="WFX1" s="8" t="s">
        <v>67</v>
      </c>
      <c r="WFY1" s="8" t="s">
        <v>72</v>
      </c>
      <c r="WFZ1" s="8" t="s">
        <v>67</v>
      </c>
      <c r="WGA1" s="8" t="s">
        <v>72</v>
      </c>
      <c r="WGB1" s="8" t="s">
        <v>67</v>
      </c>
      <c r="WGC1" s="8" t="s">
        <v>72</v>
      </c>
      <c r="WGD1" s="8" t="s">
        <v>67</v>
      </c>
      <c r="WGE1" s="8" t="s">
        <v>72</v>
      </c>
      <c r="WGF1" s="8" t="s">
        <v>67</v>
      </c>
      <c r="WGG1" s="8" t="s">
        <v>72</v>
      </c>
      <c r="WGH1" s="8" t="s">
        <v>67</v>
      </c>
      <c r="WGI1" s="8" t="s">
        <v>72</v>
      </c>
      <c r="WGJ1" s="8" t="s">
        <v>67</v>
      </c>
      <c r="WGK1" s="8" t="s">
        <v>72</v>
      </c>
      <c r="WGL1" s="8" t="s">
        <v>67</v>
      </c>
      <c r="WGM1" s="8" t="s">
        <v>72</v>
      </c>
      <c r="WGN1" s="8" t="s">
        <v>67</v>
      </c>
      <c r="WGO1" s="8" t="s">
        <v>72</v>
      </c>
      <c r="WGP1" s="8" t="s">
        <v>67</v>
      </c>
      <c r="WGQ1" s="8" t="s">
        <v>72</v>
      </c>
      <c r="WGR1" s="8" t="s">
        <v>67</v>
      </c>
      <c r="WGS1" s="8" t="s">
        <v>72</v>
      </c>
      <c r="WGT1" s="8" t="s">
        <v>67</v>
      </c>
      <c r="WGU1" s="8" t="s">
        <v>72</v>
      </c>
      <c r="WGV1" s="8" t="s">
        <v>67</v>
      </c>
      <c r="WGW1" s="8" t="s">
        <v>72</v>
      </c>
      <c r="WGX1" s="8" t="s">
        <v>67</v>
      </c>
      <c r="WGY1" s="8" t="s">
        <v>72</v>
      </c>
      <c r="WGZ1" s="8" t="s">
        <v>67</v>
      </c>
      <c r="WHA1" s="8" t="s">
        <v>72</v>
      </c>
      <c r="WHB1" s="8" t="s">
        <v>67</v>
      </c>
      <c r="WHC1" s="8" t="s">
        <v>72</v>
      </c>
      <c r="WHD1" s="8" t="s">
        <v>67</v>
      </c>
      <c r="WHE1" s="8" t="s">
        <v>72</v>
      </c>
      <c r="WHF1" s="8" t="s">
        <v>67</v>
      </c>
      <c r="WHG1" s="8" t="s">
        <v>72</v>
      </c>
      <c r="WHH1" s="8" t="s">
        <v>67</v>
      </c>
      <c r="WHI1" s="8" t="s">
        <v>72</v>
      </c>
      <c r="WHJ1" s="8" t="s">
        <v>67</v>
      </c>
      <c r="WHK1" s="8" t="s">
        <v>72</v>
      </c>
      <c r="WHL1" s="8" t="s">
        <v>67</v>
      </c>
      <c r="WHM1" s="8" t="s">
        <v>72</v>
      </c>
      <c r="WHN1" s="8" t="s">
        <v>67</v>
      </c>
      <c r="WHO1" s="8" t="s">
        <v>72</v>
      </c>
      <c r="WHP1" s="8" t="s">
        <v>67</v>
      </c>
      <c r="WHQ1" s="8" t="s">
        <v>72</v>
      </c>
      <c r="WHR1" s="8" t="s">
        <v>67</v>
      </c>
      <c r="WHS1" s="8" t="s">
        <v>72</v>
      </c>
      <c r="WHT1" s="8" t="s">
        <v>67</v>
      </c>
      <c r="WHU1" s="8" t="s">
        <v>72</v>
      </c>
      <c r="WHV1" s="8" t="s">
        <v>67</v>
      </c>
      <c r="WHW1" s="8" t="s">
        <v>72</v>
      </c>
      <c r="WHX1" s="8" t="s">
        <v>67</v>
      </c>
      <c r="WHY1" s="8" t="s">
        <v>72</v>
      </c>
      <c r="WHZ1" s="8" t="s">
        <v>67</v>
      </c>
      <c r="WIA1" s="8" t="s">
        <v>72</v>
      </c>
      <c r="WIB1" s="8" t="s">
        <v>67</v>
      </c>
      <c r="WIC1" s="8" t="s">
        <v>72</v>
      </c>
      <c r="WID1" s="8" t="s">
        <v>67</v>
      </c>
      <c r="WIE1" s="8" t="s">
        <v>72</v>
      </c>
      <c r="WIF1" s="8" t="s">
        <v>67</v>
      </c>
      <c r="WIG1" s="8" t="s">
        <v>72</v>
      </c>
      <c r="WIH1" s="8" t="s">
        <v>67</v>
      </c>
      <c r="WII1" s="8" t="s">
        <v>72</v>
      </c>
      <c r="WIJ1" s="8" t="s">
        <v>67</v>
      </c>
      <c r="WIK1" s="8" t="s">
        <v>72</v>
      </c>
      <c r="WIL1" s="8" t="s">
        <v>67</v>
      </c>
      <c r="WIM1" s="8" t="s">
        <v>72</v>
      </c>
      <c r="WIN1" s="8" t="s">
        <v>67</v>
      </c>
      <c r="WIO1" s="8" t="s">
        <v>72</v>
      </c>
      <c r="WIP1" s="8" t="s">
        <v>67</v>
      </c>
      <c r="WIQ1" s="8" t="s">
        <v>72</v>
      </c>
      <c r="WIR1" s="8" t="s">
        <v>67</v>
      </c>
      <c r="WIS1" s="8" t="s">
        <v>72</v>
      </c>
      <c r="WIT1" s="8" t="s">
        <v>67</v>
      </c>
      <c r="WIU1" s="8" t="s">
        <v>72</v>
      </c>
      <c r="WIV1" s="8" t="s">
        <v>67</v>
      </c>
      <c r="WIW1" s="8" t="s">
        <v>72</v>
      </c>
      <c r="WIX1" s="8" t="s">
        <v>67</v>
      </c>
      <c r="WIY1" s="8" t="s">
        <v>72</v>
      </c>
      <c r="WIZ1" s="8" t="s">
        <v>67</v>
      </c>
      <c r="WJA1" s="8" t="s">
        <v>72</v>
      </c>
      <c r="WJB1" s="8" t="s">
        <v>67</v>
      </c>
      <c r="WJC1" s="8" t="s">
        <v>72</v>
      </c>
      <c r="WJD1" s="8" t="s">
        <v>67</v>
      </c>
      <c r="WJE1" s="8" t="s">
        <v>72</v>
      </c>
      <c r="WJF1" s="8" t="s">
        <v>67</v>
      </c>
      <c r="WJG1" s="8" t="s">
        <v>72</v>
      </c>
      <c r="WJH1" s="8" t="s">
        <v>67</v>
      </c>
      <c r="WJI1" s="8" t="s">
        <v>72</v>
      </c>
      <c r="WJJ1" s="8" t="s">
        <v>67</v>
      </c>
      <c r="WJK1" s="8" t="s">
        <v>72</v>
      </c>
      <c r="WJL1" s="8" t="s">
        <v>67</v>
      </c>
      <c r="WJM1" s="8" t="s">
        <v>72</v>
      </c>
      <c r="WJN1" s="8" t="s">
        <v>67</v>
      </c>
      <c r="WJO1" s="8" t="s">
        <v>72</v>
      </c>
      <c r="WJP1" s="8" t="s">
        <v>67</v>
      </c>
      <c r="WJQ1" s="8" t="s">
        <v>72</v>
      </c>
      <c r="WJR1" s="8" t="s">
        <v>67</v>
      </c>
      <c r="WJS1" s="8" t="s">
        <v>72</v>
      </c>
      <c r="WJT1" s="8" t="s">
        <v>67</v>
      </c>
      <c r="WJU1" s="8" t="s">
        <v>72</v>
      </c>
      <c r="WJV1" s="8" t="s">
        <v>67</v>
      </c>
      <c r="WJW1" s="8" t="s">
        <v>72</v>
      </c>
      <c r="WJX1" s="8" t="s">
        <v>67</v>
      </c>
      <c r="WJY1" s="8" t="s">
        <v>72</v>
      </c>
      <c r="WJZ1" s="8" t="s">
        <v>67</v>
      </c>
      <c r="WKA1" s="8" t="s">
        <v>72</v>
      </c>
      <c r="WKB1" s="8" t="s">
        <v>67</v>
      </c>
      <c r="WKC1" s="8" t="s">
        <v>72</v>
      </c>
      <c r="WKD1" s="8" t="s">
        <v>67</v>
      </c>
      <c r="WKE1" s="8" t="s">
        <v>72</v>
      </c>
      <c r="WKF1" s="8" t="s">
        <v>67</v>
      </c>
      <c r="WKG1" s="8" t="s">
        <v>72</v>
      </c>
      <c r="WKH1" s="8" t="s">
        <v>67</v>
      </c>
      <c r="WKI1" s="8" t="s">
        <v>72</v>
      </c>
      <c r="WKJ1" s="8" t="s">
        <v>67</v>
      </c>
      <c r="WKK1" s="8" t="s">
        <v>72</v>
      </c>
      <c r="WKL1" s="8" t="s">
        <v>67</v>
      </c>
      <c r="WKM1" s="8" t="s">
        <v>72</v>
      </c>
      <c r="WKN1" s="8" t="s">
        <v>67</v>
      </c>
      <c r="WKO1" s="8" t="s">
        <v>72</v>
      </c>
      <c r="WKP1" s="8" t="s">
        <v>67</v>
      </c>
      <c r="WKQ1" s="8" t="s">
        <v>72</v>
      </c>
      <c r="WKR1" s="8" t="s">
        <v>67</v>
      </c>
      <c r="WKS1" s="8" t="s">
        <v>72</v>
      </c>
      <c r="WKT1" s="8" t="s">
        <v>67</v>
      </c>
      <c r="WKU1" s="8" t="s">
        <v>72</v>
      </c>
      <c r="WKV1" s="8" t="s">
        <v>67</v>
      </c>
      <c r="WKW1" s="8" t="s">
        <v>72</v>
      </c>
      <c r="WKX1" s="8" t="s">
        <v>67</v>
      </c>
      <c r="WKY1" s="8" t="s">
        <v>72</v>
      </c>
      <c r="WKZ1" s="8" t="s">
        <v>67</v>
      </c>
      <c r="WLA1" s="8" t="s">
        <v>72</v>
      </c>
      <c r="WLB1" s="8" t="s">
        <v>67</v>
      </c>
      <c r="WLC1" s="8" t="s">
        <v>72</v>
      </c>
      <c r="WLD1" s="8" t="s">
        <v>67</v>
      </c>
      <c r="WLE1" s="8" t="s">
        <v>72</v>
      </c>
      <c r="WLF1" s="8" t="s">
        <v>67</v>
      </c>
      <c r="WLG1" s="8" t="s">
        <v>72</v>
      </c>
      <c r="WLH1" s="8" t="s">
        <v>67</v>
      </c>
      <c r="WLI1" s="8" t="s">
        <v>72</v>
      </c>
      <c r="WLJ1" s="8" t="s">
        <v>67</v>
      </c>
      <c r="WLK1" s="8" t="s">
        <v>72</v>
      </c>
      <c r="WLL1" s="8" t="s">
        <v>67</v>
      </c>
      <c r="WLM1" s="8" t="s">
        <v>72</v>
      </c>
      <c r="WLN1" s="8" t="s">
        <v>67</v>
      </c>
      <c r="WLO1" s="8" t="s">
        <v>72</v>
      </c>
      <c r="WLP1" s="8" t="s">
        <v>67</v>
      </c>
      <c r="WLQ1" s="8" t="s">
        <v>72</v>
      </c>
      <c r="WLR1" s="8" t="s">
        <v>67</v>
      </c>
      <c r="WLS1" s="8" t="s">
        <v>72</v>
      </c>
      <c r="WLT1" s="8" t="s">
        <v>67</v>
      </c>
      <c r="WLU1" s="8" t="s">
        <v>72</v>
      </c>
      <c r="WLV1" s="8" t="s">
        <v>67</v>
      </c>
      <c r="WLW1" s="8" t="s">
        <v>72</v>
      </c>
      <c r="WLX1" s="8" t="s">
        <v>67</v>
      </c>
      <c r="WLY1" s="8" t="s">
        <v>72</v>
      </c>
      <c r="WLZ1" s="8" t="s">
        <v>67</v>
      </c>
      <c r="WMA1" s="8" t="s">
        <v>72</v>
      </c>
      <c r="WMB1" s="8" t="s">
        <v>67</v>
      </c>
      <c r="WMC1" s="8" t="s">
        <v>72</v>
      </c>
      <c r="WMD1" s="8" t="s">
        <v>67</v>
      </c>
      <c r="WME1" s="8" t="s">
        <v>72</v>
      </c>
      <c r="WMF1" s="8" t="s">
        <v>67</v>
      </c>
      <c r="WMG1" s="8" t="s">
        <v>72</v>
      </c>
      <c r="WMH1" s="8" t="s">
        <v>67</v>
      </c>
      <c r="WMI1" s="8" t="s">
        <v>72</v>
      </c>
      <c r="WMJ1" s="8" t="s">
        <v>67</v>
      </c>
      <c r="WMK1" s="8" t="s">
        <v>72</v>
      </c>
      <c r="WML1" s="8" t="s">
        <v>67</v>
      </c>
      <c r="WMM1" s="8" t="s">
        <v>72</v>
      </c>
      <c r="WMN1" s="8" t="s">
        <v>67</v>
      </c>
      <c r="WMO1" s="8" t="s">
        <v>72</v>
      </c>
      <c r="WMP1" s="8" t="s">
        <v>67</v>
      </c>
      <c r="WMQ1" s="8" t="s">
        <v>72</v>
      </c>
      <c r="WMR1" s="8" t="s">
        <v>67</v>
      </c>
      <c r="WMS1" s="8" t="s">
        <v>72</v>
      </c>
      <c r="WMT1" s="8" t="s">
        <v>67</v>
      </c>
      <c r="WMU1" s="8" t="s">
        <v>72</v>
      </c>
      <c r="WMV1" s="8" t="s">
        <v>67</v>
      </c>
      <c r="WMW1" s="8" t="s">
        <v>72</v>
      </c>
      <c r="WMX1" s="8" t="s">
        <v>67</v>
      </c>
      <c r="WMY1" s="8" t="s">
        <v>72</v>
      </c>
      <c r="WMZ1" s="8" t="s">
        <v>67</v>
      </c>
      <c r="WNA1" s="8" t="s">
        <v>72</v>
      </c>
      <c r="WNB1" s="8" t="s">
        <v>67</v>
      </c>
      <c r="WNC1" s="8" t="s">
        <v>72</v>
      </c>
      <c r="WND1" s="8" t="s">
        <v>67</v>
      </c>
      <c r="WNE1" s="8" t="s">
        <v>72</v>
      </c>
      <c r="WNF1" s="8" t="s">
        <v>67</v>
      </c>
      <c r="WNG1" s="8" t="s">
        <v>72</v>
      </c>
      <c r="WNH1" s="8" t="s">
        <v>67</v>
      </c>
      <c r="WNI1" s="8" t="s">
        <v>72</v>
      </c>
      <c r="WNJ1" s="8" t="s">
        <v>67</v>
      </c>
      <c r="WNK1" s="8" t="s">
        <v>72</v>
      </c>
      <c r="WNL1" s="8" t="s">
        <v>67</v>
      </c>
      <c r="WNM1" s="8" t="s">
        <v>72</v>
      </c>
      <c r="WNN1" s="8" t="s">
        <v>67</v>
      </c>
      <c r="WNO1" s="8" t="s">
        <v>72</v>
      </c>
      <c r="WNP1" s="8" t="s">
        <v>67</v>
      </c>
      <c r="WNQ1" s="8" t="s">
        <v>72</v>
      </c>
      <c r="WNR1" s="8" t="s">
        <v>67</v>
      </c>
      <c r="WNS1" s="8" t="s">
        <v>72</v>
      </c>
      <c r="WNT1" s="8" t="s">
        <v>67</v>
      </c>
      <c r="WNU1" s="8" t="s">
        <v>72</v>
      </c>
      <c r="WNV1" s="8" t="s">
        <v>67</v>
      </c>
      <c r="WNW1" s="8" t="s">
        <v>72</v>
      </c>
      <c r="WNX1" s="8" t="s">
        <v>67</v>
      </c>
      <c r="WNY1" s="8" t="s">
        <v>72</v>
      </c>
      <c r="WNZ1" s="8" t="s">
        <v>67</v>
      </c>
      <c r="WOA1" s="8" t="s">
        <v>72</v>
      </c>
      <c r="WOB1" s="8" t="s">
        <v>67</v>
      </c>
      <c r="WOC1" s="8" t="s">
        <v>72</v>
      </c>
      <c r="WOD1" s="8" t="s">
        <v>67</v>
      </c>
      <c r="WOE1" s="8" t="s">
        <v>72</v>
      </c>
      <c r="WOF1" s="8" t="s">
        <v>67</v>
      </c>
      <c r="WOG1" s="8" t="s">
        <v>72</v>
      </c>
      <c r="WOH1" s="8" t="s">
        <v>67</v>
      </c>
      <c r="WOI1" s="8" t="s">
        <v>72</v>
      </c>
      <c r="WOJ1" s="8" t="s">
        <v>67</v>
      </c>
      <c r="WOK1" s="8" t="s">
        <v>72</v>
      </c>
      <c r="WOL1" s="8" t="s">
        <v>67</v>
      </c>
      <c r="WOM1" s="8" t="s">
        <v>72</v>
      </c>
      <c r="WON1" s="8" t="s">
        <v>67</v>
      </c>
      <c r="WOO1" s="8" t="s">
        <v>72</v>
      </c>
      <c r="WOP1" s="8" t="s">
        <v>67</v>
      </c>
      <c r="WOQ1" s="8" t="s">
        <v>72</v>
      </c>
      <c r="WOR1" s="8" t="s">
        <v>67</v>
      </c>
      <c r="WOS1" s="8" t="s">
        <v>72</v>
      </c>
      <c r="WOT1" s="8" t="s">
        <v>67</v>
      </c>
      <c r="WOU1" s="8" t="s">
        <v>72</v>
      </c>
      <c r="WOV1" s="8" t="s">
        <v>67</v>
      </c>
      <c r="WOW1" s="8" t="s">
        <v>72</v>
      </c>
      <c r="WOX1" s="8" t="s">
        <v>67</v>
      </c>
      <c r="WOY1" s="8" t="s">
        <v>72</v>
      </c>
      <c r="WOZ1" s="8" t="s">
        <v>67</v>
      </c>
      <c r="WPA1" s="8" t="s">
        <v>72</v>
      </c>
      <c r="WPB1" s="8" t="s">
        <v>67</v>
      </c>
      <c r="WPC1" s="8" t="s">
        <v>72</v>
      </c>
      <c r="WPD1" s="8" t="s">
        <v>67</v>
      </c>
      <c r="WPE1" s="8" t="s">
        <v>72</v>
      </c>
      <c r="WPF1" s="8" t="s">
        <v>67</v>
      </c>
      <c r="WPG1" s="8" t="s">
        <v>72</v>
      </c>
      <c r="WPH1" s="8" t="s">
        <v>67</v>
      </c>
      <c r="WPI1" s="8" t="s">
        <v>72</v>
      </c>
      <c r="WPJ1" s="8" t="s">
        <v>67</v>
      </c>
      <c r="WPK1" s="8" t="s">
        <v>72</v>
      </c>
      <c r="WPL1" s="8" t="s">
        <v>67</v>
      </c>
      <c r="WPM1" s="8" t="s">
        <v>72</v>
      </c>
      <c r="WPN1" s="8" t="s">
        <v>67</v>
      </c>
      <c r="WPO1" s="8" t="s">
        <v>72</v>
      </c>
      <c r="WPP1" s="8" t="s">
        <v>67</v>
      </c>
      <c r="WPQ1" s="8" t="s">
        <v>72</v>
      </c>
      <c r="WPR1" s="8" t="s">
        <v>67</v>
      </c>
      <c r="WPS1" s="8" t="s">
        <v>72</v>
      </c>
      <c r="WPT1" s="8" t="s">
        <v>67</v>
      </c>
      <c r="WPU1" s="8" t="s">
        <v>72</v>
      </c>
      <c r="WPV1" s="8" t="s">
        <v>67</v>
      </c>
      <c r="WPW1" s="8" t="s">
        <v>72</v>
      </c>
      <c r="WPX1" s="8" t="s">
        <v>67</v>
      </c>
      <c r="WPY1" s="8" t="s">
        <v>72</v>
      </c>
      <c r="WPZ1" s="8" t="s">
        <v>67</v>
      </c>
      <c r="WQA1" s="8" t="s">
        <v>72</v>
      </c>
      <c r="WQB1" s="8" t="s">
        <v>67</v>
      </c>
      <c r="WQC1" s="8" t="s">
        <v>72</v>
      </c>
      <c r="WQD1" s="8" t="s">
        <v>67</v>
      </c>
      <c r="WQE1" s="8" t="s">
        <v>72</v>
      </c>
      <c r="WQF1" s="8" t="s">
        <v>67</v>
      </c>
      <c r="WQG1" s="8" t="s">
        <v>72</v>
      </c>
      <c r="WQH1" s="8" t="s">
        <v>67</v>
      </c>
      <c r="WQI1" s="8" t="s">
        <v>72</v>
      </c>
      <c r="WQJ1" s="8" t="s">
        <v>67</v>
      </c>
      <c r="WQK1" s="8" t="s">
        <v>72</v>
      </c>
      <c r="WQL1" s="8" t="s">
        <v>67</v>
      </c>
      <c r="WQM1" s="8" t="s">
        <v>72</v>
      </c>
      <c r="WQN1" s="8" t="s">
        <v>67</v>
      </c>
      <c r="WQO1" s="8" t="s">
        <v>72</v>
      </c>
      <c r="WQP1" s="8" t="s">
        <v>67</v>
      </c>
      <c r="WQQ1" s="8" t="s">
        <v>72</v>
      </c>
      <c r="WQR1" s="8" t="s">
        <v>67</v>
      </c>
      <c r="WQS1" s="8" t="s">
        <v>72</v>
      </c>
      <c r="WQT1" s="8" t="s">
        <v>67</v>
      </c>
      <c r="WQU1" s="8" t="s">
        <v>72</v>
      </c>
      <c r="WQV1" s="8" t="s">
        <v>67</v>
      </c>
      <c r="WQW1" s="8" t="s">
        <v>72</v>
      </c>
      <c r="WQX1" s="8" t="s">
        <v>67</v>
      </c>
      <c r="WQY1" s="8" t="s">
        <v>72</v>
      </c>
      <c r="WQZ1" s="8" t="s">
        <v>67</v>
      </c>
      <c r="WRA1" s="8" t="s">
        <v>72</v>
      </c>
      <c r="WRB1" s="8" t="s">
        <v>67</v>
      </c>
      <c r="WRC1" s="8" t="s">
        <v>72</v>
      </c>
      <c r="WRD1" s="8" t="s">
        <v>67</v>
      </c>
      <c r="WRE1" s="8" t="s">
        <v>72</v>
      </c>
      <c r="WRF1" s="8" t="s">
        <v>67</v>
      </c>
      <c r="WRG1" s="8" t="s">
        <v>72</v>
      </c>
      <c r="WRH1" s="8" t="s">
        <v>67</v>
      </c>
      <c r="WRI1" s="8" t="s">
        <v>72</v>
      </c>
      <c r="WRJ1" s="8" t="s">
        <v>67</v>
      </c>
      <c r="WRK1" s="8" t="s">
        <v>72</v>
      </c>
      <c r="WRL1" s="8" t="s">
        <v>67</v>
      </c>
      <c r="WRM1" s="8" t="s">
        <v>72</v>
      </c>
      <c r="WRN1" s="8" t="s">
        <v>67</v>
      </c>
      <c r="WRO1" s="8" t="s">
        <v>72</v>
      </c>
      <c r="WRP1" s="8" t="s">
        <v>67</v>
      </c>
      <c r="WRQ1" s="8" t="s">
        <v>72</v>
      </c>
      <c r="WRR1" s="8" t="s">
        <v>67</v>
      </c>
      <c r="WRS1" s="8" t="s">
        <v>72</v>
      </c>
      <c r="WRT1" s="8" t="s">
        <v>67</v>
      </c>
      <c r="WRU1" s="8" t="s">
        <v>72</v>
      </c>
      <c r="WRV1" s="8" t="s">
        <v>67</v>
      </c>
      <c r="WRW1" s="8" t="s">
        <v>72</v>
      </c>
      <c r="WRX1" s="8" t="s">
        <v>67</v>
      </c>
      <c r="WRY1" s="8" t="s">
        <v>72</v>
      </c>
      <c r="WRZ1" s="8" t="s">
        <v>67</v>
      </c>
      <c r="WSA1" s="8" t="s">
        <v>72</v>
      </c>
      <c r="WSB1" s="8" t="s">
        <v>67</v>
      </c>
      <c r="WSC1" s="8" t="s">
        <v>72</v>
      </c>
      <c r="WSD1" s="8" t="s">
        <v>67</v>
      </c>
      <c r="WSE1" s="8" t="s">
        <v>72</v>
      </c>
      <c r="WSF1" s="8" t="s">
        <v>67</v>
      </c>
      <c r="WSG1" s="8" t="s">
        <v>72</v>
      </c>
      <c r="WSH1" s="8" t="s">
        <v>67</v>
      </c>
      <c r="WSI1" s="8" t="s">
        <v>72</v>
      </c>
      <c r="WSJ1" s="8" t="s">
        <v>67</v>
      </c>
      <c r="WSK1" s="8" t="s">
        <v>72</v>
      </c>
      <c r="WSL1" s="8" t="s">
        <v>67</v>
      </c>
      <c r="WSM1" s="8" t="s">
        <v>72</v>
      </c>
      <c r="WSN1" s="8" t="s">
        <v>67</v>
      </c>
      <c r="WSO1" s="8" t="s">
        <v>72</v>
      </c>
      <c r="WSP1" s="8" t="s">
        <v>67</v>
      </c>
      <c r="WSQ1" s="8" t="s">
        <v>72</v>
      </c>
      <c r="WSR1" s="8" t="s">
        <v>67</v>
      </c>
      <c r="WSS1" s="8" t="s">
        <v>72</v>
      </c>
      <c r="WST1" s="8" t="s">
        <v>67</v>
      </c>
      <c r="WSU1" s="8" t="s">
        <v>72</v>
      </c>
      <c r="WSV1" s="8" t="s">
        <v>67</v>
      </c>
      <c r="WSW1" s="8" t="s">
        <v>72</v>
      </c>
      <c r="WSX1" s="8" t="s">
        <v>67</v>
      </c>
      <c r="WSY1" s="8" t="s">
        <v>72</v>
      </c>
      <c r="WSZ1" s="8" t="s">
        <v>67</v>
      </c>
      <c r="WTA1" s="8" t="s">
        <v>72</v>
      </c>
      <c r="WTB1" s="8" t="s">
        <v>67</v>
      </c>
      <c r="WTC1" s="8" t="s">
        <v>72</v>
      </c>
      <c r="WTD1" s="8" t="s">
        <v>67</v>
      </c>
      <c r="WTE1" s="8" t="s">
        <v>72</v>
      </c>
      <c r="WTF1" s="8" t="s">
        <v>67</v>
      </c>
      <c r="WTG1" s="8" t="s">
        <v>72</v>
      </c>
      <c r="WTH1" s="8" t="s">
        <v>67</v>
      </c>
      <c r="WTI1" s="8" t="s">
        <v>72</v>
      </c>
      <c r="WTJ1" s="8" t="s">
        <v>67</v>
      </c>
      <c r="WTK1" s="8" t="s">
        <v>72</v>
      </c>
      <c r="WTL1" s="8" t="s">
        <v>67</v>
      </c>
      <c r="WTM1" s="8" t="s">
        <v>72</v>
      </c>
      <c r="WTN1" s="8" t="s">
        <v>67</v>
      </c>
      <c r="WTO1" s="8" t="s">
        <v>72</v>
      </c>
      <c r="WTP1" s="8" t="s">
        <v>67</v>
      </c>
      <c r="WTQ1" s="8" t="s">
        <v>72</v>
      </c>
      <c r="WTR1" s="8" t="s">
        <v>67</v>
      </c>
      <c r="WTS1" s="8" t="s">
        <v>72</v>
      </c>
      <c r="WTT1" s="8" t="s">
        <v>67</v>
      </c>
      <c r="WTU1" s="8" t="s">
        <v>72</v>
      </c>
      <c r="WTV1" s="8" t="s">
        <v>67</v>
      </c>
      <c r="WTW1" s="8" t="s">
        <v>72</v>
      </c>
      <c r="WTX1" s="8" t="s">
        <v>67</v>
      </c>
      <c r="WTY1" s="8" t="s">
        <v>72</v>
      </c>
      <c r="WTZ1" s="8" t="s">
        <v>67</v>
      </c>
      <c r="WUA1" s="8" t="s">
        <v>72</v>
      </c>
      <c r="WUB1" s="8" t="s">
        <v>67</v>
      </c>
      <c r="WUC1" s="8" t="s">
        <v>72</v>
      </c>
      <c r="WUD1" s="8" t="s">
        <v>67</v>
      </c>
      <c r="WUE1" s="8" t="s">
        <v>72</v>
      </c>
      <c r="WUF1" s="8" t="s">
        <v>67</v>
      </c>
      <c r="WUG1" s="8" t="s">
        <v>72</v>
      </c>
      <c r="WUH1" s="8" t="s">
        <v>67</v>
      </c>
      <c r="WUI1" s="8" t="s">
        <v>72</v>
      </c>
      <c r="WUJ1" s="8" t="s">
        <v>67</v>
      </c>
      <c r="WUK1" s="8" t="s">
        <v>72</v>
      </c>
      <c r="WUL1" s="8" t="s">
        <v>67</v>
      </c>
      <c r="WUM1" s="8" t="s">
        <v>72</v>
      </c>
      <c r="WUN1" s="8" t="s">
        <v>67</v>
      </c>
      <c r="WUO1" s="8" t="s">
        <v>72</v>
      </c>
      <c r="WUP1" s="8" t="s">
        <v>67</v>
      </c>
      <c r="WUQ1" s="8" t="s">
        <v>72</v>
      </c>
      <c r="WUR1" s="8" t="s">
        <v>67</v>
      </c>
      <c r="WUS1" s="8" t="s">
        <v>72</v>
      </c>
      <c r="WUT1" s="8" t="s">
        <v>67</v>
      </c>
      <c r="WUU1" s="8" t="s">
        <v>72</v>
      </c>
      <c r="WUV1" s="8" t="s">
        <v>67</v>
      </c>
      <c r="WUW1" s="8" t="s">
        <v>72</v>
      </c>
      <c r="WUX1" s="8" t="s">
        <v>67</v>
      </c>
      <c r="WUY1" s="8" t="s">
        <v>72</v>
      </c>
      <c r="WUZ1" s="8" t="s">
        <v>67</v>
      </c>
      <c r="WVA1" s="8" t="s">
        <v>72</v>
      </c>
      <c r="WVB1" s="8" t="s">
        <v>67</v>
      </c>
      <c r="WVC1" s="8" t="s">
        <v>72</v>
      </c>
      <c r="WVD1" s="8" t="s">
        <v>67</v>
      </c>
      <c r="WVE1" s="8" t="s">
        <v>72</v>
      </c>
      <c r="WVF1" s="8" t="s">
        <v>67</v>
      </c>
      <c r="WVG1" s="8" t="s">
        <v>72</v>
      </c>
      <c r="WVH1" s="8" t="s">
        <v>67</v>
      </c>
      <c r="WVI1" s="8" t="s">
        <v>72</v>
      </c>
      <c r="WVJ1" s="8" t="s">
        <v>67</v>
      </c>
      <c r="WVK1" s="8" t="s">
        <v>72</v>
      </c>
      <c r="WVL1" s="8" t="s">
        <v>67</v>
      </c>
      <c r="WVM1" s="8" t="s">
        <v>72</v>
      </c>
      <c r="WVN1" s="8" t="s">
        <v>67</v>
      </c>
      <c r="WVO1" s="8" t="s">
        <v>72</v>
      </c>
      <c r="WVP1" s="8" t="s">
        <v>67</v>
      </c>
      <c r="WVQ1" s="8" t="s">
        <v>72</v>
      </c>
      <c r="WVR1" s="8" t="s">
        <v>67</v>
      </c>
      <c r="WVS1" s="8" t="s">
        <v>72</v>
      </c>
      <c r="WVT1" s="8" t="s">
        <v>67</v>
      </c>
      <c r="WVU1" s="8" t="s">
        <v>72</v>
      </c>
      <c r="WVV1" s="8" t="s">
        <v>67</v>
      </c>
      <c r="WVW1" s="8" t="s">
        <v>72</v>
      </c>
      <c r="WVX1" s="8" t="s">
        <v>67</v>
      </c>
      <c r="WVY1" s="8" t="s">
        <v>72</v>
      </c>
      <c r="WVZ1" s="8" t="s">
        <v>67</v>
      </c>
      <c r="WWA1" s="8" t="s">
        <v>72</v>
      </c>
      <c r="WWB1" s="8" t="s">
        <v>67</v>
      </c>
      <c r="WWC1" s="8" t="s">
        <v>72</v>
      </c>
      <c r="WWD1" s="8" t="s">
        <v>67</v>
      </c>
      <c r="WWE1" s="8" t="s">
        <v>72</v>
      </c>
      <c r="WWF1" s="8" t="s">
        <v>67</v>
      </c>
      <c r="WWG1" s="8" t="s">
        <v>72</v>
      </c>
      <c r="WWH1" s="8" t="s">
        <v>67</v>
      </c>
      <c r="WWI1" s="8" t="s">
        <v>72</v>
      </c>
      <c r="WWJ1" s="8" t="s">
        <v>67</v>
      </c>
      <c r="WWK1" s="8" t="s">
        <v>72</v>
      </c>
      <c r="WWL1" s="8" t="s">
        <v>67</v>
      </c>
      <c r="WWM1" s="8" t="s">
        <v>72</v>
      </c>
      <c r="WWN1" s="8" t="s">
        <v>67</v>
      </c>
      <c r="WWO1" s="8" t="s">
        <v>72</v>
      </c>
      <c r="WWP1" s="8" t="s">
        <v>67</v>
      </c>
      <c r="WWQ1" s="8" t="s">
        <v>72</v>
      </c>
      <c r="WWR1" s="8" t="s">
        <v>67</v>
      </c>
      <c r="WWS1" s="8" t="s">
        <v>72</v>
      </c>
      <c r="WWT1" s="8" t="s">
        <v>67</v>
      </c>
      <c r="WWU1" s="8" t="s">
        <v>72</v>
      </c>
      <c r="WWV1" s="8" t="s">
        <v>67</v>
      </c>
      <c r="WWW1" s="8" t="s">
        <v>72</v>
      </c>
      <c r="WWX1" s="8" t="s">
        <v>67</v>
      </c>
      <c r="WWY1" s="8" t="s">
        <v>72</v>
      </c>
      <c r="WWZ1" s="8" t="s">
        <v>67</v>
      </c>
      <c r="WXA1" s="8" t="s">
        <v>72</v>
      </c>
      <c r="WXB1" s="8" t="s">
        <v>67</v>
      </c>
      <c r="WXC1" s="8" t="s">
        <v>72</v>
      </c>
      <c r="WXD1" s="8" t="s">
        <v>67</v>
      </c>
      <c r="WXE1" s="8" t="s">
        <v>72</v>
      </c>
      <c r="WXF1" s="8" t="s">
        <v>67</v>
      </c>
      <c r="WXG1" s="8" t="s">
        <v>72</v>
      </c>
      <c r="WXH1" s="8" t="s">
        <v>67</v>
      </c>
      <c r="WXI1" s="8" t="s">
        <v>72</v>
      </c>
      <c r="WXJ1" s="8" t="s">
        <v>67</v>
      </c>
      <c r="WXK1" s="8" t="s">
        <v>72</v>
      </c>
      <c r="WXL1" s="8" t="s">
        <v>67</v>
      </c>
      <c r="WXM1" s="8" t="s">
        <v>72</v>
      </c>
      <c r="WXN1" s="8" t="s">
        <v>67</v>
      </c>
      <c r="WXO1" s="8" t="s">
        <v>72</v>
      </c>
      <c r="WXP1" s="8" t="s">
        <v>67</v>
      </c>
      <c r="WXQ1" s="8" t="s">
        <v>72</v>
      </c>
      <c r="WXR1" s="8" t="s">
        <v>67</v>
      </c>
      <c r="WXS1" s="8" t="s">
        <v>72</v>
      </c>
      <c r="WXT1" s="8" t="s">
        <v>67</v>
      </c>
      <c r="WXU1" s="8" t="s">
        <v>72</v>
      </c>
      <c r="WXV1" s="8" t="s">
        <v>67</v>
      </c>
      <c r="WXW1" s="8" t="s">
        <v>72</v>
      </c>
      <c r="WXX1" s="8" t="s">
        <v>67</v>
      </c>
      <c r="WXY1" s="8" t="s">
        <v>72</v>
      </c>
      <c r="WXZ1" s="8" t="s">
        <v>67</v>
      </c>
      <c r="WYA1" s="8" t="s">
        <v>72</v>
      </c>
      <c r="WYB1" s="8" t="s">
        <v>67</v>
      </c>
      <c r="WYC1" s="8" t="s">
        <v>72</v>
      </c>
      <c r="WYD1" s="8" t="s">
        <v>67</v>
      </c>
      <c r="WYE1" s="8" t="s">
        <v>72</v>
      </c>
      <c r="WYF1" s="8" t="s">
        <v>67</v>
      </c>
      <c r="WYG1" s="8" t="s">
        <v>72</v>
      </c>
      <c r="WYH1" s="8" t="s">
        <v>67</v>
      </c>
      <c r="WYI1" s="8" t="s">
        <v>72</v>
      </c>
      <c r="WYJ1" s="8" t="s">
        <v>67</v>
      </c>
      <c r="WYK1" s="8" t="s">
        <v>72</v>
      </c>
      <c r="WYL1" s="8" t="s">
        <v>67</v>
      </c>
      <c r="WYM1" s="8" t="s">
        <v>72</v>
      </c>
      <c r="WYN1" s="8" t="s">
        <v>67</v>
      </c>
      <c r="WYO1" s="8" t="s">
        <v>72</v>
      </c>
      <c r="WYP1" s="8" t="s">
        <v>67</v>
      </c>
      <c r="WYQ1" s="8" t="s">
        <v>72</v>
      </c>
      <c r="WYR1" s="8" t="s">
        <v>67</v>
      </c>
      <c r="WYS1" s="8" t="s">
        <v>72</v>
      </c>
      <c r="WYT1" s="8" t="s">
        <v>67</v>
      </c>
      <c r="WYU1" s="8" t="s">
        <v>72</v>
      </c>
      <c r="WYV1" s="8" t="s">
        <v>67</v>
      </c>
      <c r="WYW1" s="8" t="s">
        <v>72</v>
      </c>
      <c r="WYX1" s="8" t="s">
        <v>67</v>
      </c>
      <c r="WYY1" s="8" t="s">
        <v>72</v>
      </c>
      <c r="WYZ1" s="8" t="s">
        <v>67</v>
      </c>
      <c r="WZA1" s="8" t="s">
        <v>72</v>
      </c>
      <c r="WZB1" s="8" t="s">
        <v>67</v>
      </c>
      <c r="WZC1" s="8" t="s">
        <v>72</v>
      </c>
      <c r="WZD1" s="8" t="s">
        <v>67</v>
      </c>
      <c r="WZE1" s="8" t="s">
        <v>72</v>
      </c>
      <c r="WZF1" s="8" t="s">
        <v>67</v>
      </c>
      <c r="WZG1" s="8" t="s">
        <v>72</v>
      </c>
      <c r="WZH1" s="8" t="s">
        <v>67</v>
      </c>
      <c r="WZI1" s="8" t="s">
        <v>72</v>
      </c>
      <c r="WZJ1" s="8" t="s">
        <v>67</v>
      </c>
      <c r="WZK1" s="8" t="s">
        <v>72</v>
      </c>
      <c r="WZL1" s="8" t="s">
        <v>67</v>
      </c>
      <c r="WZM1" s="8" t="s">
        <v>72</v>
      </c>
      <c r="WZN1" s="8" t="s">
        <v>67</v>
      </c>
      <c r="WZO1" s="8" t="s">
        <v>72</v>
      </c>
      <c r="WZP1" s="8" t="s">
        <v>67</v>
      </c>
      <c r="WZQ1" s="8" t="s">
        <v>72</v>
      </c>
      <c r="WZR1" s="8" t="s">
        <v>67</v>
      </c>
      <c r="WZS1" s="8" t="s">
        <v>72</v>
      </c>
      <c r="WZT1" s="8" t="s">
        <v>67</v>
      </c>
      <c r="WZU1" s="8" t="s">
        <v>72</v>
      </c>
      <c r="WZV1" s="8" t="s">
        <v>67</v>
      </c>
      <c r="WZW1" s="8" t="s">
        <v>72</v>
      </c>
      <c r="WZX1" s="8" t="s">
        <v>67</v>
      </c>
      <c r="WZY1" s="8" t="s">
        <v>72</v>
      </c>
      <c r="WZZ1" s="8" t="s">
        <v>67</v>
      </c>
      <c r="XAA1" s="8" t="s">
        <v>72</v>
      </c>
      <c r="XAB1" s="8" t="s">
        <v>67</v>
      </c>
      <c r="XAC1" s="8" t="s">
        <v>72</v>
      </c>
      <c r="XAD1" s="8" t="s">
        <v>67</v>
      </c>
      <c r="XAE1" s="8" t="s">
        <v>72</v>
      </c>
      <c r="XAF1" s="8" t="s">
        <v>67</v>
      </c>
      <c r="XAG1" s="8" t="s">
        <v>72</v>
      </c>
      <c r="XAH1" s="8" t="s">
        <v>67</v>
      </c>
      <c r="XAI1" s="8" t="s">
        <v>72</v>
      </c>
      <c r="XAJ1" s="8" t="s">
        <v>67</v>
      </c>
      <c r="XAK1" s="8" t="s">
        <v>72</v>
      </c>
      <c r="XAL1" s="8" t="s">
        <v>67</v>
      </c>
      <c r="XAM1" s="8" t="s">
        <v>72</v>
      </c>
      <c r="XAN1" s="8" t="s">
        <v>67</v>
      </c>
      <c r="XAO1" s="8" t="s">
        <v>72</v>
      </c>
      <c r="XAP1" s="8" t="s">
        <v>67</v>
      </c>
      <c r="XAQ1" s="8" t="s">
        <v>72</v>
      </c>
      <c r="XAR1" s="8" t="s">
        <v>67</v>
      </c>
      <c r="XAS1" s="8" t="s">
        <v>72</v>
      </c>
      <c r="XAT1" s="8" t="s">
        <v>67</v>
      </c>
      <c r="XAU1" s="8" t="s">
        <v>72</v>
      </c>
      <c r="XAV1" s="8" t="s">
        <v>67</v>
      </c>
      <c r="XAW1" s="8" t="s">
        <v>72</v>
      </c>
      <c r="XAX1" s="8" t="s">
        <v>67</v>
      </c>
      <c r="XAY1" s="8" t="s">
        <v>72</v>
      </c>
      <c r="XAZ1" s="8" t="s">
        <v>67</v>
      </c>
      <c r="XBA1" s="8" t="s">
        <v>72</v>
      </c>
      <c r="XBB1" s="8" t="s">
        <v>67</v>
      </c>
      <c r="XBC1" s="8" t="s">
        <v>72</v>
      </c>
      <c r="XBD1" s="8" t="s">
        <v>67</v>
      </c>
      <c r="XBE1" s="8" t="s">
        <v>72</v>
      </c>
      <c r="XBF1" s="8" t="s">
        <v>67</v>
      </c>
      <c r="XBG1" s="8" t="s">
        <v>72</v>
      </c>
      <c r="XBH1" s="8" t="s">
        <v>67</v>
      </c>
      <c r="XBI1" s="8" t="s">
        <v>72</v>
      </c>
      <c r="XBJ1" s="8" t="s">
        <v>67</v>
      </c>
      <c r="XBK1" s="8" t="s">
        <v>72</v>
      </c>
      <c r="XBL1" s="8" t="s">
        <v>67</v>
      </c>
      <c r="XBM1" s="8" t="s">
        <v>72</v>
      </c>
      <c r="XBN1" s="8" t="s">
        <v>67</v>
      </c>
      <c r="XBO1" s="8" t="s">
        <v>72</v>
      </c>
      <c r="XBP1" s="8" t="s">
        <v>67</v>
      </c>
      <c r="XBQ1" s="8" t="s">
        <v>72</v>
      </c>
      <c r="XBR1" s="8" t="s">
        <v>67</v>
      </c>
      <c r="XBS1" s="8" t="s">
        <v>72</v>
      </c>
      <c r="XBT1" s="8" t="s">
        <v>67</v>
      </c>
      <c r="XBU1" s="8" t="s">
        <v>72</v>
      </c>
      <c r="XBV1" s="8" t="s">
        <v>67</v>
      </c>
      <c r="XBW1" s="8" t="s">
        <v>72</v>
      </c>
      <c r="XBX1" s="8" t="s">
        <v>67</v>
      </c>
      <c r="XBY1" s="8" t="s">
        <v>72</v>
      </c>
      <c r="XBZ1" s="8" t="s">
        <v>67</v>
      </c>
      <c r="XCA1" s="8" t="s">
        <v>72</v>
      </c>
      <c r="XCB1" s="8" t="s">
        <v>67</v>
      </c>
      <c r="XCC1" s="8" t="s">
        <v>72</v>
      </c>
      <c r="XCD1" s="8" t="s">
        <v>67</v>
      </c>
      <c r="XCE1" s="8" t="s">
        <v>72</v>
      </c>
      <c r="XCF1" s="8" t="s">
        <v>67</v>
      </c>
      <c r="XCG1" s="8" t="s">
        <v>72</v>
      </c>
      <c r="XCH1" s="8" t="s">
        <v>67</v>
      </c>
      <c r="XCI1" s="8" t="s">
        <v>72</v>
      </c>
      <c r="XCJ1" s="8" t="s">
        <v>67</v>
      </c>
      <c r="XCK1" s="8" t="s">
        <v>72</v>
      </c>
      <c r="XCL1" s="8" t="s">
        <v>67</v>
      </c>
      <c r="XCM1" s="8" t="s">
        <v>72</v>
      </c>
      <c r="XCN1" s="8" t="s">
        <v>67</v>
      </c>
      <c r="XCO1" s="8" t="s">
        <v>72</v>
      </c>
      <c r="XCP1" s="8" t="s">
        <v>67</v>
      </c>
      <c r="XCQ1" s="8" t="s">
        <v>72</v>
      </c>
      <c r="XCR1" s="8" t="s">
        <v>67</v>
      </c>
      <c r="XCS1" s="8" t="s">
        <v>72</v>
      </c>
      <c r="XCT1" s="8" t="s">
        <v>67</v>
      </c>
      <c r="XCU1" s="8" t="s">
        <v>72</v>
      </c>
      <c r="XCV1" s="8" t="s">
        <v>67</v>
      </c>
      <c r="XCW1" s="8" t="s">
        <v>72</v>
      </c>
      <c r="XCX1" s="8" t="s">
        <v>67</v>
      </c>
      <c r="XCY1" s="8" t="s">
        <v>72</v>
      </c>
      <c r="XCZ1" s="8" t="s">
        <v>67</v>
      </c>
      <c r="XDA1" s="8" t="s">
        <v>72</v>
      </c>
      <c r="XDB1" s="8" t="s">
        <v>67</v>
      </c>
      <c r="XDC1" s="8" t="s">
        <v>72</v>
      </c>
      <c r="XDD1" s="8" t="s">
        <v>67</v>
      </c>
      <c r="XDE1" s="8" t="s">
        <v>72</v>
      </c>
      <c r="XDF1" s="8" t="s">
        <v>67</v>
      </c>
      <c r="XDG1" s="8" t="s">
        <v>72</v>
      </c>
      <c r="XDH1" s="8" t="s">
        <v>67</v>
      </c>
      <c r="XDI1" s="8" t="s">
        <v>72</v>
      </c>
      <c r="XDJ1" s="8" t="s">
        <v>67</v>
      </c>
      <c r="XDK1" s="8" t="s">
        <v>72</v>
      </c>
      <c r="XDL1" s="8" t="s">
        <v>67</v>
      </c>
      <c r="XDM1" s="8" t="s">
        <v>72</v>
      </c>
      <c r="XDN1" s="8" t="s">
        <v>67</v>
      </c>
      <c r="XDO1" s="8" t="s">
        <v>72</v>
      </c>
      <c r="XDP1" s="8" t="s">
        <v>67</v>
      </c>
      <c r="XDQ1" s="8" t="s">
        <v>72</v>
      </c>
      <c r="XDR1" s="8" t="s">
        <v>67</v>
      </c>
      <c r="XDS1" s="8" t="s">
        <v>72</v>
      </c>
      <c r="XDT1" s="8" t="s">
        <v>67</v>
      </c>
      <c r="XDU1" s="8" t="s">
        <v>72</v>
      </c>
      <c r="XDV1" s="8" t="s">
        <v>67</v>
      </c>
      <c r="XDW1" s="8" t="s">
        <v>72</v>
      </c>
      <c r="XDX1" s="8" t="s">
        <v>67</v>
      </c>
      <c r="XDY1" s="8" t="s">
        <v>72</v>
      </c>
      <c r="XDZ1" s="8" t="s">
        <v>67</v>
      </c>
      <c r="XEA1" s="8" t="s">
        <v>72</v>
      </c>
      <c r="XEB1" s="8" t="s">
        <v>67</v>
      </c>
      <c r="XEC1" s="8" t="s">
        <v>72</v>
      </c>
      <c r="XED1" s="8" t="s">
        <v>67</v>
      </c>
      <c r="XEE1" s="8" t="s">
        <v>72</v>
      </c>
      <c r="XEF1" s="8" t="s">
        <v>67</v>
      </c>
      <c r="XEG1" s="8" t="s">
        <v>72</v>
      </c>
      <c r="XEH1" s="8" t="s">
        <v>67</v>
      </c>
      <c r="XEI1" s="8" t="s">
        <v>72</v>
      </c>
      <c r="XEJ1" s="8" t="s">
        <v>67</v>
      </c>
      <c r="XEK1" s="8" t="s">
        <v>72</v>
      </c>
      <c r="XEL1" s="8" t="s">
        <v>67</v>
      </c>
      <c r="XEM1" s="8" t="s">
        <v>72</v>
      </c>
      <c r="XEN1" s="8" t="s">
        <v>67</v>
      </c>
      <c r="XEO1" s="8" t="s">
        <v>72</v>
      </c>
      <c r="XEP1" s="8" t="s">
        <v>67</v>
      </c>
      <c r="XEQ1" s="8" t="s">
        <v>72</v>
      </c>
      <c r="XER1" s="8" t="s">
        <v>67</v>
      </c>
      <c r="XES1" s="8" t="s">
        <v>72</v>
      </c>
      <c r="XET1" s="8" t="s">
        <v>67</v>
      </c>
      <c r="XEU1" s="8" t="s">
        <v>72</v>
      </c>
      <c r="XEV1" s="8" t="s">
        <v>67</v>
      </c>
      <c r="XEW1" s="8" t="s">
        <v>72</v>
      </c>
      <c r="XEX1" s="8" t="s">
        <v>67</v>
      </c>
      <c r="XEY1" s="8" t="s">
        <v>72</v>
      </c>
      <c r="XEZ1" s="8" t="s">
        <v>67</v>
      </c>
      <c r="XFA1" s="8" t="s">
        <v>72</v>
      </c>
      <c r="XFB1" s="8" t="s">
        <v>67</v>
      </c>
      <c r="XFC1" s="8" t="s">
        <v>72</v>
      </c>
      <c r="XFD1" s="8" t="s">
        <v>67</v>
      </c>
    </row>
    <row r="2" spans="1:2 2599:16384" ht="48" x14ac:dyDescent="0.2">
      <c r="A2" s="13" t="s">
        <v>57</v>
      </c>
      <c r="B2" s="63" t="s">
        <v>3489</v>
      </c>
    </row>
    <row r="3" spans="1:2 2599:16384" ht="29" customHeight="1" x14ac:dyDescent="0.2">
      <c r="A3" s="13" t="s">
        <v>2811</v>
      </c>
      <c r="B3" s="63" t="s">
        <v>3546</v>
      </c>
    </row>
    <row r="4" spans="1:2 2599:16384" ht="48" x14ac:dyDescent="0.2">
      <c r="A4" s="13" t="s">
        <v>2825</v>
      </c>
      <c r="B4" s="63" t="s">
        <v>2836</v>
      </c>
    </row>
    <row r="5" spans="1:2 2599:16384" ht="64" x14ac:dyDescent="0.2">
      <c r="A5" s="13" t="s">
        <v>2844</v>
      </c>
      <c r="B5" s="63" t="s">
        <v>3547</v>
      </c>
    </row>
    <row r="6" spans="1:2 2599:16384" ht="64" x14ac:dyDescent="0.2">
      <c r="A6" s="13" t="s">
        <v>2810</v>
      </c>
      <c r="B6" s="63" t="s">
        <v>2835</v>
      </c>
    </row>
    <row r="7" spans="1:2 2599:16384" s="1" customFormat="1" ht="64" x14ac:dyDescent="0.2">
      <c r="A7" s="63" t="s">
        <v>2826</v>
      </c>
      <c r="B7" s="64" t="s">
        <v>2839</v>
      </c>
    </row>
    <row r="8" spans="1:2 2599:16384" s="1" customFormat="1" ht="112" x14ac:dyDescent="0.2">
      <c r="A8" s="63" t="s">
        <v>2827</v>
      </c>
      <c r="B8" s="63" t="s">
        <v>2838</v>
      </c>
    </row>
    <row r="9" spans="1:2 2599:16384" ht="48" x14ac:dyDescent="0.2">
      <c r="A9" s="13" t="s">
        <v>2828</v>
      </c>
      <c r="B9" s="63" t="s">
        <v>2840</v>
      </c>
    </row>
    <row r="10" spans="1:2 2599:16384" ht="64" x14ac:dyDescent="0.2">
      <c r="A10" s="13" t="s">
        <v>2834</v>
      </c>
      <c r="B10" s="63" t="s">
        <v>14123</v>
      </c>
    </row>
    <row r="11" spans="1:2 2599:16384" ht="102" customHeight="1" x14ac:dyDescent="0.2">
      <c r="A11" s="13" t="s">
        <v>2841</v>
      </c>
      <c r="B11" s="63" t="s">
        <v>2842</v>
      </c>
    </row>
    <row r="12" spans="1:2 2599:16384" ht="48.5" customHeight="1" x14ac:dyDescent="0.2">
      <c r="A12" s="13" t="s">
        <v>2843</v>
      </c>
      <c r="B12" s="63" t="s">
        <v>14122</v>
      </c>
    </row>
    <row r="13" spans="1:2 2599:16384" x14ac:dyDescent="0.2">
      <c r="A13" s="13"/>
      <c r="B13" s="13"/>
    </row>
    <row r="14" spans="1:2 2599:16384" x14ac:dyDescent="0.2">
      <c r="A14" s="62" t="s">
        <v>135</v>
      </c>
      <c r="B14" s="62" t="s">
        <v>67</v>
      </c>
    </row>
    <row r="15" spans="1:2 2599:16384" ht="32" x14ac:dyDescent="0.2">
      <c r="A15" s="13" t="s">
        <v>73</v>
      </c>
      <c r="B15" s="63" t="s">
        <v>77</v>
      </c>
    </row>
    <row r="16" spans="1:2 2599:16384" ht="32" x14ac:dyDescent="0.2">
      <c r="A16" s="13" t="s">
        <v>75</v>
      </c>
      <c r="B16" s="64" t="s">
        <v>76</v>
      </c>
    </row>
    <row r="17" spans="1:2" ht="48" x14ac:dyDescent="0.2">
      <c r="A17" s="13" t="s">
        <v>74</v>
      </c>
      <c r="B17" s="63" t="s">
        <v>134</v>
      </c>
    </row>
    <row r="18" spans="1:2" ht="32" x14ac:dyDescent="0.2">
      <c r="A18" s="13" t="s">
        <v>78</v>
      </c>
      <c r="B18" s="63" t="s">
        <v>136</v>
      </c>
    </row>
    <row r="19" spans="1:2" ht="16" x14ac:dyDescent="0.2">
      <c r="A19" s="13" t="s">
        <v>352</v>
      </c>
      <c r="B19" s="63" t="s">
        <v>137</v>
      </c>
    </row>
    <row r="20" spans="1:2" x14ac:dyDescent="0.2">
      <c r="A20" s="13"/>
      <c r="B20" s="13"/>
    </row>
    <row r="21" spans="1:2" x14ac:dyDescent="0.2">
      <c r="A21" s="62" t="s">
        <v>2570</v>
      </c>
      <c r="B21" s="62"/>
    </row>
    <row r="22" spans="1:2" ht="16" x14ac:dyDescent="0.2">
      <c r="A22" s="13" t="s">
        <v>2791</v>
      </c>
      <c r="B22" s="63" t="s">
        <v>2794</v>
      </c>
    </row>
    <row r="23" spans="1:2" ht="16" x14ac:dyDescent="0.2">
      <c r="A23" s="13" t="s">
        <v>2792</v>
      </c>
      <c r="B23" s="63" t="s">
        <v>2795</v>
      </c>
    </row>
    <row r="24" spans="1:2" ht="16" x14ac:dyDescent="0.2">
      <c r="A24" s="13" t="s">
        <v>2793</v>
      </c>
      <c r="B24" s="63" t="s">
        <v>2796</v>
      </c>
    </row>
    <row r="25" spans="1:2" ht="16" x14ac:dyDescent="0.2">
      <c r="A25" s="13" t="s">
        <v>2797</v>
      </c>
      <c r="B25" s="63" t="s">
        <v>2798</v>
      </c>
    </row>
    <row r="26" spans="1:2" x14ac:dyDescent="0.2">
      <c r="A26" s="13"/>
      <c r="B26" s="63"/>
    </row>
    <row r="27" spans="1:2" x14ac:dyDescent="0.2">
      <c r="A27" s="62" t="s">
        <v>11</v>
      </c>
      <c r="B27" s="62" t="s">
        <v>67</v>
      </c>
    </row>
    <row r="28" spans="1:2" x14ac:dyDescent="0.2">
      <c r="A28" s="13" t="s">
        <v>25</v>
      </c>
      <c r="B28" s="13" t="s">
        <v>68</v>
      </c>
    </row>
    <row r="29" spans="1:2" x14ac:dyDescent="0.2">
      <c r="A29" s="13" t="s">
        <v>69</v>
      </c>
      <c r="B29" s="13" t="s">
        <v>70</v>
      </c>
    </row>
    <row r="30" spans="1:2" x14ac:dyDescent="0.2">
      <c r="A30" s="13" t="s">
        <v>27</v>
      </c>
      <c r="B30" s="13" t="s">
        <v>71</v>
      </c>
    </row>
  </sheetData>
  <sheetProtection algorithmName="SHA-512" hashValue="zQe8zsuLg6+ThrPgfDTK0u+YlQgXAKjjBTQfMzaf+yGmx8r+jK+8k13hTgwuTYo+KqAdS8cd6Y8bnxRaSxfHKg==" saltValue="taE15049icQ/npn+XA0tXg==" spinCount="100000" sheet="1" objects="1" scenarios="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454C1-A5CC-4672-8592-C577B073E8DD}">
  <sheetPr published="0" codeName="Sheet12"/>
  <dimension ref="A1:L47"/>
  <sheetViews>
    <sheetView workbookViewId="0">
      <selection activeCell="E22" sqref="E22"/>
    </sheetView>
  </sheetViews>
  <sheetFormatPr baseColWidth="10" defaultColWidth="8.83203125" defaultRowHeight="15" x14ac:dyDescent="0.2"/>
  <cols>
    <col min="1" max="1" width="48.5" bestFit="1" customWidth="1"/>
    <col min="2" max="2" width="16" bestFit="1" customWidth="1"/>
    <col min="10" max="10" width="13.1640625" bestFit="1" customWidth="1"/>
    <col min="11" max="11" width="16" bestFit="1" customWidth="1"/>
    <col min="12" max="12" width="24.5" bestFit="1" customWidth="1"/>
    <col min="13" max="15" width="23.5" bestFit="1" customWidth="1"/>
    <col min="16" max="16" width="10.6640625" bestFit="1" customWidth="1"/>
  </cols>
  <sheetData>
    <row r="1" spans="1:12" x14ac:dyDescent="0.2">
      <c r="A1" s="59" t="s">
        <v>3498</v>
      </c>
      <c r="B1" t="s">
        <v>9</v>
      </c>
      <c r="J1" s="59" t="s">
        <v>3498</v>
      </c>
      <c r="K1" t="s">
        <v>3554</v>
      </c>
    </row>
    <row r="3" spans="1:12" x14ac:dyDescent="0.2">
      <c r="A3" s="59" t="s">
        <v>2800</v>
      </c>
      <c r="B3" t="s">
        <v>3503</v>
      </c>
      <c r="J3" s="59" t="s">
        <v>2800</v>
      </c>
      <c r="K3" t="s">
        <v>3503</v>
      </c>
      <c r="L3" t="s">
        <v>3550</v>
      </c>
    </row>
    <row r="4" spans="1:12" x14ac:dyDescent="0.2">
      <c r="A4" s="6" t="s">
        <v>3231</v>
      </c>
      <c r="B4">
        <v>61</v>
      </c>
      <c r="J4" s="6" t="s">
        <v>20</v>
      </c>
      <c r="K4">
        <v>24</v>
      </c>
      <c r="L4" s="75">
        <v>156</v>
      </c>
    </row>
    <row r="5" spans="1:12" x14ac:dyDescent="0.2">
      <c r="A5" s="74" t="s">
        <v>3284</v>
      </c>
      <c r="B5">
        <v>1</v>
      </c>
      <c r="J5" s="6" t="s">
        <v>15468</v>
      </c>
      <c r="K5">
        <v>44</v>
      </c>
      <c r="L5" s="75">
        <v>0</v>
      </c>
    </row>
    <row r="6" spans="1:12" x14ac:dyDescent="0.2">
      <c r="A6" s="74" t="s">
        <v>14399</v>
      </c>
      <c r="B6">
        <v>1</v>
      </c>
      <c r="J6" s="6" t="s">
        <v>22</v>
      </c>
      <c r="K6">
        <v>114</v>
      </c>
      <c r="L6" s="75">
        <v>285.98</v>
      </c>
    </row>
    <row r="7" spans="1:12" x14ac:dyDescent="0.2">
      <c r="A7" s="74" t="s">
        <v>41</v>
      </c>
      <c r="B7">
        <v>1</v>
      </c>
      <c r="J7" s="6" t="s">
        <v>23</v>
      </c>
      <c r="K7">
        <v>191</v>
      </c>
      <c r="L7" s="75">
        <v>817.88737000000003</v>
      </c>
    </row>
    <row r="8" spans="1:12" x14ac:dyDescent="0.2">
      <c r="A8" s="74" t="s">
        <v>3490</v>
      </c>
      <c r="B8">
        <v>1</v>
      </c>
      <c r="J8" s="6" t="s">
        <v>24</v>
      </c>
      <c r="K8">
        <v>198</v>
      </c>
      <c r="L8" s="75">
        <v>1329.95</v>
      </c>
    </row>
    <row r="9" spans="1:12" x14ac:dyDescent="0.2">
      <c r="A9" s="74" t="s">
        <v>40</v>
      </c>
      <c r="B9">
        <v>2</v>
      </c>
      <c r="J9" s="6" t="s">
        <v>21</v>
      </c>
      <c r="K9">
        <v>660</v>
      </c>
      <c r="L9" s="75">
        <v>3650.7675134985016</v>
      </c>
    </row>
    <row r="10" spans="1:12" x14ac:dyDescent="0.2">
      <c r="A10" s="74" t="s">
        <v>14538</v>
      </c>
      <c r="B10">
        <v>2</v>
      </c>
      <c r="J10" s="6" t="s">
        <v>19</v>
      </c>
      <c r="K10">
        <v>1148</v>
      </c>
      <c r="L10" s="75">
        <v>5157.4666100000031</v>
      </c>
    </row>
    <row r="11" spans="1:12" x14ac:dyDescent="0.2">
      <c r="A11" s="74" t="s">
        <v>3269</v>
      </c>
      <c r="B11">
        <v>4</v>
      </c>
      <c r="J11" s="6" t="s">
        <v>2799</v>
      </c>
      <c r="K11">
        <v>2379</v>
      </c>
      <c r="L11" s="75">
        <v>11398.0514934985</v>
      </c>
    </row>
    <row r="12" spans="1:12" x14ac:dyDescent="0.2">
      <c r="A12" s="74" t="s">
        <v>3471</v>
      </c>
      <c r="B12">
        <v>4</v>
      </c>
    </row>
    <row r="13" spans="1:12" x14ac:dyDescent="0.2">
      <c r="A13" s="74" t="s">
        <v>3260</v>
      </c>
      <c r="B13">
        <v>6</v>
      </c>
    </row>
    <row r="14" spans="1:12" x14ac:dyDescent="0.2">
      <c r="A14" s="74" t="s">
        <v>3266</v>
      </c>
      <c r="B14">
        <v>17</v>
      </c>
    </row>
    <row r="15" spans="1:12" x14ac:dyDescent="0.2">
      <c r="A15" s="74" t="s">
        <v>3472</v>
      </c>
      <c r="B15">
        <v>22</v>
      </c>
    </row>
    <row r="16" spans="1:12" x14ac:dyDescent="0.2">
      <c r="A16" s="6" t="s">
        <v>2799</v>
      </c>
      <c r="B16">
        <v>61</v>
      </c>
      <c r="J16" s="59" t="s">
        <v>3498</v>
      </c>
      <c r="K16" t="s">
        <v>9</v>
      </c>
    </row>
    <row r="18" spans="10:11" x14ac:dyDescent="0.2">
      <c r="J18" s="59" t="s">
        <v>10</v>
      </c>
      <c r="K18" t="s">
        <v>3555</v>
      </c>
    </row>
    <row r="19" spans="10:11" x14ac:dyDescent="0.2">
      <c r="J19" t="s">
        <v>28</v>
      </c>
      <c r="K19">
        <v>250</v>
      </c>
    </row>
    <row r="20" spans="10:11" x14ac:dyDescent="0.2">
      <c r="J20" t="s">
        <v>29</v>
      </c>
      <c r="K20">
        <v>101</v>
      </c>
    </row>
    <row r="21" spans="10:11" x14ac:dyDescent="0.2">
      <c r="J21" t="s">
        <v>27</v>
      </c>
      <c r="K21">
        <v>85</v>
      </c>
    </row>
    <row r="22" spans="10:11" x14ac:dyDescent="0.2">
      <c r="J22" t="s">
        <v>30</v>
      </c>
      <c r="K22">
        <v>76</v>
      </c>
    </row>
    <row r="23" spans="10:11" x14ac:dyDescent="0.2">
      <c r="J23" t="s">
        <v>2799</v>
      </c>
      <c r="K23">
        <v>512</v>
      </c>
    </row>
    <row r="33" spans="1:2" x14ac:dyDescent="0.2">
      <c r="A33" s="59" t="s">
        <v>3498</v>
      </c>
      <c r="B33" t="s">
        <v>9</v>
      </c>
    </row>
    <row r="35" spans="1:2" x14ac:dyDescent="0.2">
      <c r="A35" s="59" t="s">
        <v>2800</v>
      </c>
      <c r="B35" t="s">
        <v>3503</v>
      </c>
    </row>
    <row r="36" spans="1:2" x14ac:dyDescent="0.2">
      <c r="A36" s="6" t="s">
        <v>3238</v>
      </c>
      <c r="B36">
        <v>159</v>
      </c>
    </row>
    <row r="37" spans="1:2" x14ac:dyDescent="0.2">
      <c r="A37" s="6" t="s">
        <v>2810</v>
      </c>
      <c r="B37">
        <v>95</v>
      </c>
    </row>
    <row r="38" spans="1:2" x14ac:dyDescent="0.2">
      <c r="A38" s="6" t="s">
        <v>3230</v>
      </c>
      <c r="B38">
        <v>74</v>
      </c>
    </row>
    <row r="39" spans="1:2" x14ac:dyDescent="0.2">
      <c r="A39" s="6" t="s">
        <v>3231</v>
      </c>
      <c r="B39">
        <v>61</v>
      </c>
    </row>
    <row r="40" spans="1:2" x14ac:dyDescent="0.2">
      <c r="A40" s="6" t="s">
        <v>3232</v>
      </c>
      <c r="B40">
        <v>44</v>
      </c>
    </row>
    <row r="41" spans="1:2" x14ac:dyDescent="0.2">
      <c r="A41" s="6" t="s">
        <v>3233</v>
      </c>
      <c r="B41">
        <v>24</v>
      </c>
    </row>
    <row r="42" spans="1:2" x14ac:dyDescent="0.2">
      <c r="A42" s="6" t="s">
        <v>3234</v>
      </c>
      <c r="B42">
        <v>23</v>
      </c>
    </row>
    <row r="43" spans="1:2" x14ac:dyDescent="0.2">
      <c r="A43" s="6" t="s">
        <v>3236</v>
      </c>
      <c r="B43">
        <v>17</v>
      </c>
    </row>
    <row r="44" spans="1:2" x14ac:dyDescent="0.2">
      <c r="A44" s="6" t="s">
        <v>2190</v>
      </c>
      <c r="B44">
        <v>15</v>
      </c>
    </row>
    <row r="45" spans="1:2" x14ac:dyDescent="0.2">
      <c r="A45" s="6" t="s">
        <v>3235</v>
      </c>
      <c r="B45">
        <v>8</v>
      </c>
    </row>
    <row r="46" spans="1:2" x14ac:dyDescent="0.2">
      <c r="A46" s="6" t="s">
        <v>3237</v>
      </c>
      <c r="B46">
        <v>2</v>
      </c>
    </row>
    <row r="47" spans="1:2" x14ac:dyDescent="0.2">
      <c r="A47" s="6" t="s">
        <v>2799</v>
      </c>
      <c r="B47">
        <v>522</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07387-A0BE-4E3D-ACEE-3E6D6D7180CB}">
  <sheetPr published="0" codeName="Sheet13"/>
  <dimension ref="A2:J98"/>
  <sheetViews>
    <sheetView topLeftCell="A10" workbookViewId="0">
      <selection activeCell="H10" sqref="H10"/>
    </sheetView>
  </sheetViews>
  <sheetFormatPr baseColWidth="10" defaultColWidth="8.83203125" defaultRowHeight="15" x14ac:dyDescent="0.2"/>
  <cols>
    <col min="1" max="1" width="48.5" bestFit="1" customWidth="1"/>
    <col min="2" max="2" width="16.33203125" bestFit="1" customWidth="1"/>
    <col min="3" max="6" width="5" bestFit="1" customWidth="1"/>
    <col min="7" max="7" width="11.33203125" bestFit="1" customWidth="1"/>
    <col min="8" max="8" width="8.5" bestFit="1" customWidth="1"/>
    <col min="9" max="9" width="59.33203125" bestFit="1" customWidth="1"/>
    <col min="10" max="10" width="16" bestFit="1" customWidth="1"/>
    <col min="11" max="12" width="8.5" bestFit="1" customWidth="1"/>
    <col min="13" max="15" width="9.5" bestFit="1" customWidth="1"/>
    <col min="16" max="16" width="8.5" bestFit="1" customWidth="1"/>
    <col min="17" max="17" width="9.5" bestFit="1" customWidth="1"/>
    <col min="18" max="19" width="8.5" bestFit="1" customWidth="1"/>
    <col min="20" max="21" width="9.5" bestFit="1" customWidth="1"/>
    <col min="22" max="24" width="8.5" bestFit="1" customWidth="1"/>
    <col min="25" max="25" width="9.5" bestFit="1" customWidth="1"/>
    <col min="26" max="26" width="8.5" bestFit="1" customWidth="1"/>
    <col min="27" max="27" width="9.5" bestFit="1" customWidth="1"/>
    <col min="28" max="29" width="8.5" bestFit="1" customWidth="1"/>
    <col min="30" max="31" width="9.5" bestFit="1" customWidth="1"/>
    <col min="32" max="32" width="8.5" bestFit="1" customWidth="1"/>
    <col min="33" max="34" width="9.5" bestFit="1" customWidth="1"/>
    <col min="35" max="38" width="8.5" bestFit="1" customWidth="1"/>
    <col min="39" max="40" width="9.5" bestFit="1" customWidth="1"/>
    <col min="41" max="41" width="10.6640625" bestFit="1" customWidth="1"/>
  </cols>
  <sheetData>
    <row r="2" spans="1:10" x14ac:dyDescent="0.2">
      <c r="A2" s="59" t="s">
        <v>3498</v>
      </c>
      <c r="B2" t="s" vm="1">
        <v>9</v>
      </c>
      <c r="I2" s="59" t="s">
        <v>3498</v>
      </c>
      <c r="J2" t="s">
        <v>9</v>
      </c>
    </row>
    <row r="4" spans="1:10" x14ac:dyDescent="0.2">
      <c r="A4" s="59" t="s">
        <v>3503</v>
      </c>
      <c r="B4" s="59" t="s">
        <v>3556</v>
      </c>
      <c r="I4" s="59" t="s">
        <v>2800</v>
      </c>
      <c r="J4" t="s">
        <v>3503</v>
      </c>
    </row>
    <row r="5" spans="1:10" x14ac:dyDescent="0.2">
      <c r="A5" s="59" t="s">
        <v>2800</v>
      </c>
      <c r="B5">
        <v>2016</v>
      </c>
      <c r="C5">
        <v>2017</v>
      </c>
      <c r="D5">
        <v>2018</v>
      </c>
      <c r="E5">
        <v>2019</v>
      </c>
      <c r="F5">
        <v>2020</v>
      </c>
      <c r="G5" t="s">
        <v>2799</v>
      </c>
      <c r="I5" s="6" t="s">
        <v>3230</v>
      </c>
      <c r="J5">
        <v>74</v>
      </c>
    </row>
    <row r="6" spans="1:10" x14ac:dyDescent="0.2">
      <c r="A6" s="6" t="s">
        <v>3230</v>
      </c>
      <c r="B6">
        <v>9</v>
      </c>
      <c r="C6">
        <v>15</v>
      </c>
      <c r="D6">
        <v>15</v>
      </c>
      <c r="E6">
        <v>11</v>
      </c>
      <c r="F6">
        <v>24</v>
      </c>
      <c r="G6">
        <v>74</v>
      </c>
      <c r="I6" s="74" t="s">
        <v>51</v>
      </c>
      <c r="J6">
        <v>7</v>
      </c>
    </row>
    <row r="7" spans="1:10" x14ac:dyDescent="0.2">
      <c r="A7" s="6" t="s">
        <v>3235</v>
      </c>
      <c r="B7">
        <v>1</v>
      </c>
      <c r="C7">
        <v>1</v>
      </c>
      <c r="D7">
        <v>3</v>
      </c>
      <c r="E7">
        <v>2</v>
      </c>
      <c r="F7">
        <v>1</v>
      </c>
      <c r="G7">
        <v>8</v>
      </c>
      <c r="I7" s="74" t="s">
        <v>49</v>
      </c>
      <c r="J7">
        <v>8</v>
      </c>
    </row>
    <row r="8" spans="1:10" x14ac:dyDescent="0.2">
      <c r="A8" s="6" t="s">
        <v>3231</v>
      </c>
      <c r="B8">
        <v>13</v>
      </c>
      <c r="C8">
        <v>11</v>
      </c>
      <c r="D8">
        <v>16</v>
      </c>
      <c r="E8">
        <v>8</v>
      </c>
      <c r="F8">
        <v>13</v>
      </c>
      <c r="G8">
        <v>61</v>
      </c>
      <c r="I8" s="74" t="s">
        <v>50</v>
      </c>
      <c r="J8">
        <v>15</v>
      </c>
    </row>
    <row r="9" spans="1:10" x14ac:dyDescent="0.2">
      <c r="A9" s="6" t="s">
        <v>3238</v>
      </c>
      <c r="B9">
        <v>17</v>
      </c>
      <c r="C9">
        <v>34</v>
      </c>
      <c r="D9">
        <v>47</v>
      </c>
      <c r="E9">
        <v>26</v>
      </c>
      <c r="F9">
        <v>35</v>
      </c>
      <c r="G9">
        <v>159</v>
      </c>
      <c r="I9" s="74" t="s">
        <v>3293</v>
      </c>
      <c r="J9">
        <v>28</v>
      </c>
    </row>
    <row r="10" spans="1:10" x14ac:dyDescent="0.2">
      <c r="A10" s="6" t="s">
        <v>2190</v>
      </c>
      <c r="B10">
        <v>4</v>
      </c>
      <c r="D10">
        <v>5</v>
      </c>
      <c r="E10">
        <v>4</v>
      </c>
      <c r="F10">
        <v>2</v>
      </c>
      <c r="G10">
        <v>15</v>
      </c>
      <c r="I10" s="74" t="s">
        <v>3296</v>
      </c>
      <c r="J10">
        <v>1</v>
      </c>
    </row>
    <row r="11" spans="1:10" x14ac:dyDescent="0.2">
      <c r="A11" s="6" t="s">
        <v>3237</v>
      </c>
      <c r="B11">
        <v>2</v>
      </c>
      <c r="G11">
        <v>2</v>
      </c>
      <c r="I11" s="74" t="s">
        <v>56</v>
      </c>
      <c r="J11">
        <v>1</v>
      </c>
    </row>
    <row r="12" spans="1:10" x14ac:dyDescent="0.2">
      <c r="A12" s="6" t="s">
        <v>3236</v>
      </c>
      <c r="B12">
        <v>2</v>
      </c>
      <c r="C12">
        <v>1</v>
      </c>
      <c r="D12">
        <v>5</v>
      </c>
      <c r="E12">
        <v>6</v>
      </c>
      <c r="F12">
        <v>3</v>
      </c>
      <c r="G12">
        <v>17</v>
      </c>
      <c r="I12" s="74" t="s">
        <v>53</v>
      </c>
      <c r="J12">
        <v>5</v>
      </c>
    </row>
    <row r="13" spans="1:10" x14ac:dyDescent="0.2">
      <c r="A13" s="6" t="s">
        <v>3233</v>
      </c>
      <c r="B13">
        <v>4</v>
      </c>
      <c r="C13">
        <v>4</v>
      </c>
      <c r="D13">
        <v>10</v>
      </c>
      <c r="E13">
        <v>4</v>
      </c>
      <c r="F13">
        <v>2</v>
      </c>
      <c r="G13">
        <v>24</v>
      </c>
      <c r="I13" s="74" t="s">
        <v>48</v>
      </c>
      <c r="J13">
        <v>1</v>
      </c>
    </row>
    <row r="14" spans="1:10" x14ac:dyDescent="0.2">
      <c r="A14" s="6" t="s">
        <v>3234</v>
      </c>
      <c r="C14">
        <v>3</v>
      </c>
      <c r="D14">
        <v>11</v>
      </c>
      <c r="E14">
        <v>4</v>
      </c>
      <c r="F14">
        <v>5</v>
      </c>
      <c r="G14">
        <v>23</v>
      </c>
      <c r="I14" s="74" t="s">
        <v>2829</v>
      </c>
      <c r="J14">
        <v>8</v>
      </c>
    </row>
    <row r="15" spans="1:10" x14ac:dyDescent="0.2">
      <c r="A15" s="6" t="s">
        <v>3232</v>
      </c>
      <c r="B15">
        <v>10</v>
      </c>
      <c r="C15">
        <v>8</v>
      </c>
      <c r="D15">
        <v>10</v>
      </c>
      <c r="E15">
        <v>8</v>
      </c>
      <c r="F15">
        <v>8</v>
      </c>
      <c r="G15">
        <v>44</v>
      </c>
      <c r="I15" s="6" t="s">
        <v>3235</v>
      </c>
      <c r="J15">
        <v>8</v>
      </c>
    </row>
    <row r="16" spans="1:10" x14ac:dyDescent="0.2">
      <c r="A16" s="6" t="s">
        <v>2810</v>
      </c>
      <c r="B16">
        <v>17</v>
      </c>
      <c r="C16">
        <v>20</v>
      </c>
      <c r="D16">
        <v>23</v>
      </c>
      <c r="E16">
        <v>11</v>
      </c>
      <c r="F16">
        <v>24</v>
      </c>
      <c r="G16">
        <v>95</v>
      </c>
      <c r="I16" s="74" t="s">
        <v>3244</v>
      </c>
      <c r="J16">
        <v>5</v>
      </c>
    </row>
    <row r="17" spans="1:10" x14ac:dyDescent="0.2">
      <c r="A17" s="6" t="s">
        <v>2799</v>
      </c>
      <c r="B17">
        <v>79</v>
      </c>
      <c r="C17">
        <v>97</v>
      </c>
      <c r="D17">
        <v>145</v>
      </c>
      <c r="E17">
        <v>84</v>
      </c>
      <c r="F17">
        <v>117</v>
      </c>
      <c r="G17">
        <v>522</v>
      </c>
      <c r="I17" s="74" t="s">
        <v>3249</v>
      </c>
      <c r="J17">
        <v>1</v>
      </c>
    </row>
    <row r="18" spans="1:10" x14ac:dyDescent="0.2">
      <c r="I18" s="74" t="s">
        <v>3261</v>
      </c>
      <c r="J18">
        <v>2</v>
      </c>
    </row>
    <row r="19" spans="1:10" x14ac:dyDescent="0.2">
      <c r="I19" s="6" t="s">
        <v>3231</v>
      </c>
      <c r="J19">
        <v>61</v>
      </c>
    </row>
    <row r="20" spans="1:10" x14ac:dyDescent="0.2">
      <c r="I20" s="74" t="s">
        <v>3471</v>
      </c>
      <c r="J20">
        <v>4</v>
      </c>
    </row>
    <row r="21" spans="1:10" x14ac:dyDescent="0.2">
      <c r="I21" s="74" t="s">
        <v>3260</v>
      </c>
      <c r="J21">
        <v>6</v>
      </c>
    </row>
    <row r="22" spans="1:10" x14ac:dyDescent="0.2">
      <c r="I22" s="74" t="s">
        <v>41</v>
      </c>
      <c r="J22">
        <v>1</v>
      </c>
    </row>
    <row r="23" spans="1:10" x14ac:dyDescent="0.2">
      <c r="I23" s="74" t="s">
        <v>3284</v>
      </c>
      <c r="J23">
        <v>1</v>
      </c>
    </row>
    <row r="24" spans="1:10" x14ac:dyDescent="0.2">
      <c r="I24" s="74" t="s">
        <v>3269</v>
      </c>
      <c r="J24">
        <v>4</v>
      </c>
    </row>
    <row r="25" spans="1:10" x14ac:dyDescent="0.2">
      <c r="I25" s="74" t="s">
        <v>3472</v>
      </c>
      <c r="J25">
        <v>22</v>
      </c>
    </row>
    <row r="26" spans="1:10" x14ac:dyDescent="0.2">
      <c r="I26" s="74" t="s">
        <v>40</v>
      </c>
      <c r="J26">
        <v>2</v>
      </c>
    </row>
    <row r="27" spans="1:10" x14ac:dyDescent="0.2">
      <c r="I27" s="74" t="s">
        <v>3266</v>
      </c>
      <c r="J27">
        <v>17</v>
      </c>
    </row>
    <row r="28" spans="1:10" x14ac:dyDescent="0.2">
      <c r="I28" s="74" t="s">
        <v>3490</v>
      </c>
      <c r="J28">
        <v>1</v>
      </c>
    </row>
    <row r="29" spans="1:10" x14ac:dyDescent="0.2">
      <c r="I29" s="74" t="s">
        <v>14538</v>
      </c>
      <c r="J29">
        <v>2</v>
      </c>
    </row>
    <row r="30" spans="1:10" x14ac:dyDescent="0.2">
      <c r="I30" s="74" t="s">
        <v>14399</v>
      </c>
      <c r="J30">
        <v>1</v>
      </c>
    </row>
    <row r="31" spans="1:10" x14ac:dyDescent="0.2">
      <c r="I31" s="6" t="s">
        <v>3238</v>
      </c>
      <c r="J31">
        <v>159</v>
      </c>
    </row>
    <row r="32" spans="1:10" x14ac:dyDescent="0.2">
      <c r="I32" s="74" t="s">
        <v>2872</v>
      </c>
      <c r="J32">
        <v>1</v>
      </c>
    </row>
    <row r="33" spans="9:10" x14ac:dyDescent="0.2">
      <c r="I33" s="74" t="s">
        <v>138</v>
      </c>
      <c r="J33">
        <v>5</v>
      </c>
    </row>
    <row r="34" spans="9:10" x14ac:dyDescent="0.2">
      <c r="I34" s="74" t="s">
        <v>2867</v>
      </c>
      <c r="J34">
        <v>7</v>
      </c>
    </row>
    <row r="35" spans="9:10" x14ac:dyDescent="0.2">
      <c r="I35" s="74" t="s">
        <v>2868</v>
      </c>
      <c r="J35">
        <v>30</v>
      </c>
    </row>
    <row r="36" spans="9:10" x14ac:dyDescent="0.2">
      <c r="I36" s="74" t="s">
        <v>1524</v>
      </c>
      <c r="J36">
        <v>19</v>
      </c>
    </row>
    <row r="37" spans="9:10" x14ac:dyDescent="0.2">
      <c r="I37" s="74" t="s">
        <v>3242</v>
      </c>
      <c r="J37">
        <v>1</v>
      </c>
    </row>
    <row r="38" spans="9:10" x14ac:dyDescent="0.2">
      <c r="I38" s="74" t="s">
        <v>3277</v>
      </c>
      <c r="J38">
        <v>11</v>
      </c>
    </row>
    <row r="39" spans="9:10" x14ac:dyDescent="0.2">
      <c r="I39" s="74" t="s">
        <v>3276</v>
      </c>
      <c r="J39">
        <v>7</v>
      </c>
    </row>
    <row r="40" spans="9:10" x14ac:dyDescent="0.2">
      <c r="I40" s="74" t="s">
        <v>3243</v>
      </c>
      <c r="J40">
        <v>20</v>
      </c>
    </row>
    <row r="41" spans="9:10" x14ac:dyDescent="0.2">
      <c r="I41" s="74" t="s">
        <v>3278</v>
      </c>
      <c r="J41">
        <v>27</v>
      </c>
    </row>
    <row r="42" spans="9:10" x14ac:dyDescent="0.2">
      <c r="I42" s="74" t="s">
        <v>2869</v>
      </c>
      <c r="J42">
        <v>12</v>
      </c>
    </row>
    <row r="43" spans="9:10" x14ac:dyDescent="0.2">
      <c r="I43" s="74" t="s">
        <v>3241</v>
      </c>
      <c r="J43">
        <v>5</v>
      </c>
    </row>
    <row r="44" spans="9:10" x14ac:dyDescent="0.2">
      <c r="I44" s="74" t="s">
        <v>3275</v>
      </c>
      <c r="J44">
        <v>10</v>
      </c>
    </row>
    <row r="45" spans="9:10" x14ac:dyDescent="0.2">
      <c r="I45" s="74" t="s">
        <v>2870</v>
      </c>
      <c r="J45">
        <v>4</v>
      </c>
    </row>
    <row r="46" spans="9:10" x14ac:dyDescent="0.2">
      <c r="I46" s="6" t="s">
        <v>2190</v>
      </c>
      <c r="J46">
        <v>15</v>
      </c>
    </row>
    <row r="47" spans="9:10" x14ac:dyDescent="0.2">
      <c r="I47" s="74" t="s">
        <v>3259</v>
      </c>
      <c r="J47">
        <v>6</v>
      </c>
    </row>
    <row r="48" spans="9:10" x14ac:dyDescent="0.2">
      <c r="I48" s="74" t="s">
        <v>3270</v>
      </c>
      <c r="J48">
        <v>7</v>
      </c>
    </row>
    <row r="49" spans="9:10" x14ac:dyDescent="0.2">
      <c r="I49" s="74" t="s">
        <v>3271</v>
      </c>
      <c r="J49">
        <v>1</v>
      </c>
    </row>
    <row r="50" spans="9:10" x14ac:dyDescent="0.2">
      <c r="I50" s="74" t="s">
        <v>3530</v>
      </c>
      <c r="J50">
        <v>1</v>
      </c>
    </row>
    <row r="51" spans="9:10" x14ac:dyDescent="0.2">
      <c r="I51" s="6" t="s">
        <v>3237</v>
      </c>
      <c r="J51">
        <v>2</v>
      </c>
    </row>
    <row r="52" spans="9:10" x14ac:dyDescent="0.2">
      <c r="I52" s="74" t="s">
        <v>3255</v>
      </c>
      <c r="J52">
        <v>1</v>
      </c>
    </row>
    <row r="53" spans="9:10" x14ac:dyDescent="0.2">
      <c r="I53" s="74" t="s">
        <v>3254</v>
      </c>
      <c r="J53">
        <v>1</v>
      </c>
    </row>
    <row r="54" spans="9:10" x14ac:dyDescent="0.2">
      <c r="I54" s="6" t="s">
        <v>3236</v>
      </c>
      <c r="J54">
        <v>17</v>
      </c>
    </row>
    <row r="55" spans="9:10" x14ac:dyDescent="0.2">
      <c r="I55" s="74" t="s">
        <v>3252</v>
      </c>
      <c r="J55">
        <v>1</v>
      </c>
    </row>
    <row r="56" spans="9:10" x14ac:dyDescent="0.2">
      <c r="I56" s="74" t="s">
        <v>3504</v>
      </c>
      <c r="J56">
        <v>8</v>
      </c>
    </row>
    <row r="57" spans="9:10" x14ac:dyDescent="0.2">
      <c r="I57" s="74" t="s">
        <v>3272</v>
      </c>
      <c r="J57">
        <v>1</v>
      </c>
    </row>
    <row r="58" spans="9:10" x14ac:dyDescent="0.2">
      <c r="I58" s="74" t="s">
        <v>3273</v>
      </c>
      <c r="J58">
        <v>2</v>
      </c>
    </row>
    <row r="59" spans="9:10" x14ac:dyDescent="0.2">
      <c r="I59" s="74" t="s">
        <v>3251</v>
      </c>
      <c r="J59">
        <v>5</v>
      </c>
    </row>
    <row r="60" spans="9:10" x14ac:dyDescent="0.2">
      <c r="I60" s="6" t="s">
        <v>3233</v>
      </c>
      <c r="J60">
        <v>24</v>
      </c>
    </row>
    <row r="61" spans="9:10" x14ac:dyDescent="0.2">
      <c r="I61" s="74" t="s">
        <v>46</v>
      </c>
      <c r="J61">
        <v>3</v>
      </c>
    </row>
    <row r="62" spans="9:10" x14ac:dyDescent="0.2">
      <c r="I62" s="74" t="s">
        <v>3285</v>
      </c>
      <c r="J62">
        <v>4</v>
      </c>
    </row>
    <row r="63" spans="9:10" x14ac:dyDescent="0.2">
      <c r="I63" s="74" t="s">
        <v>3292</v>
      </c>
      <c r="J63">
        <v>1</v>
      </c>
    </row>
    <row r="64" spans="9:10" x14ac:dyDescent="0.2">
      <c r="I64" s="74" t="s">
        <v>45</v>
      </c>
      <c r="J64">
        <v>2</v>
      </c>
    </row>
    <row r="65" spans="9:10" x14ac:dyDescent="0.2">
      <c r="I65" s="74" t="s">
        <v>3268</v>
      </c>
      <c r="J65">
        <v>9</v>
      </c>
    </row>
    <row r="66" spans="9:10" x14ac:dyDescent="0.2">
      <c r="I66" s="74" t="s">
        <v>43</v>
      </c>
      <c r="J66">
        <v>1</v>
      </c>
    </row>
    <row r="67" spans="9:10" x14ac:dyDescent="0.2">
      <c r="I67" s="74" t="s">
        <v>3323</v>
      </c>
      <c r="J67">
        <v>3</v>
      </c>
    </row>
    <row r="68" spans="9:10" x14ac:dyDescent="0.2">
      <c r="I68" s="74" t="s">
        <v>3291</v>
      </c>
      <c r="J68">
        <v>1</v>
      </c>
    </row>
    <row r="69" spans="9:10" x14ac:dyDescent="0.2">
      <c r="I69" s="6" t="s">
        <v>3234</v>
      </c>
      <c r="J69">
        <v>23</v>
      </c>
    </row>
    <row r="70" spans="9:10" x14ac:dyDescent="0.2">
      <c r="I70" s="74" t="s">
        <v>3267</v>
      </c>
      <c r="J70">
        <v>8</v>
      </c>
    </row>
    <row r="71" spans="9:10" x14ac:dyDescent="0.2">
      <c r="I71" s="74" t="s">
        <v>2866</v>
      </c>
      <c r="J71">
        <v>2</v>
      </c>
    </row>
    <row r="72" spans="9:10" x14ac:dyDescent="0.2">
      <c r="I72" s="74" t="s">
        <v>2862</v>
      </c>
      <c r="J72">
        <v>2</v>
      </c>
    </row>
    <row r="73" spans="9:10" x14ac:dyDescent="0.2">
      <c r="I73" s="74" t="s">
        <v>2865</v>
      </c>
      <c r="J73">
        <v>11</v>
      </c>
    </row>
    <row r="74" spans="9:10" x14ac:dyDescent="0.2">
      <c r="I74" s="6" t="s">
        <v>3232</v>
      </c>
      <c r="J74">
        <v>44</v>
      </c>
    </row>
    <row r="75" spans="9:10" x14ac:dyDescent="0.2">
      <c r="I75" s="74" t="s">
        <v>3240</v>
      </c>
      <c r="J75">
        <v>7</v>
      </c>
    </row>
    <row r="76" spans="9:10" x14ac:dyDescent="0.2">
      <c r="I76" s="74" t="s">
        <v>2832</v>
      </c>
      <c r="J76">
        <v>2</v>
      </c>
    </row>
    <row r="77" spans="9:10" x14ac:dyDescent="0.2">
      <c r="I77" s="74" t="s">
        <v>3295</v>
      </c>
      <c r="J77">
        <v>2</v>
      </c>
    </row>
    <row r="78" spans="9:10" x14ac:dyDescent="0.2">
      <c r="I78" s="74" t="s">
        <v>2830</v>
      </c>
      <c r="J78">
        <v>5</v>
      </c>
    </row>
    <row r="79" spans="9:10" x14ac:dyDescent="0.2">
      <c r="I79" s="74" t="s">
        <v>2831</v>
      </c>
      <c r="J79">
        <v>23</v>
      </c>
    </row>
    <row r="80" spans="9:10" x14ac:dyDescent="0.2">
      <c r="I80" s="74" t="s">
        <v>2833</v>
      </c>
      <c r="J80">
        <v>1</v>
      </c>
    </row>
    <row r="81" spans="9:10" x14ac:dyDescent="0.2">
      <c r="I81" s="74" t="s">
        <v>2860</v>
      </c>
      <c r="J81">
        <v>4</v>
      </c>
    </row>
    <row r="82" spans="9:10" x14ac:dyDescent="0.2">
      <c r="I82" s="6" t="s">
        <v>2810</v>
      </c>
      <c r="J82">
        <v>95</v>
      </c>
    </row>
    <row r="83" spans="9:10" x14ac:dyDescent="0.2">
      <c r="I83" s="74" t="s">
        <v>3506</v>
      </c>
      <c r="J83">
        <v>10</v>
      </c>
    </row>
    <row r="84" spans="9:10" x14ac:dyDescent="0.2">
      <c r="I84" s="74" t="s">
        <v>2819</v>
      </c>
      <c r="J84">
        <v>26</v>
      </c>
    </row>
    <row r="85" spans="9:10" x14ac:dyDescent="0.2">
      <c r="I85" s="74" t="s">
        <v>2823</v>
      </c>
      <c r="J85">
        <v>1</v>
      </c>
    </row>
    <row r="86" spans="9:10" x14ac:dyDescent="0.2">
      <c r="I86" s="74" t="s">
        <v>2818</v>
      </c>
      <c r="J86">
        <v>5</v>
      </c>
    </row>
    <row r="87" spans="9:10" x14ac:dyDescent="0.2">
      <c r="I87" s="74" t="s">
        <v>2821</v>
      </c>
      <c r="J87">
        <v>3</v>
      </c>
    </row>
    <row r="88" spans="9:10" x14ac:dyDescent="0.2">
      <c r="I88" s="74" t="s">
        <v>3263</v>
      </c>
      <c r="J88">
        <v>3</v>
      </c>
    </row>
    <row r="89" spans="9:10" x14ac:dyDescent="0.2">
      <c r="I89" s="74" t="s">
        <v>2814</v>
      </c>
      <c r="J89">
        <v>4</v>
      </c>
    </row>
    <row r="90" spans="9:10" x14ac:dyDescent="0.2">
      <c r="I90" s="74" t="s">
        <v>3467</v>
      </c>
      <c r="J90">
        <v>1</v>
      </c>
    </row>
    <row r="91" spans="9:10" x14ac:dyDescent="0.2">
      <c r="I91" s="74" t="s">
        <v>2817</v>
      </c>
      <c r="J91">
        <v>10</v>
      </c>
    </row>
    <row r="92" spans="9:10" x14ac:dyDescent="0.2">
      <c r="I92" s="74" t="s">
        <v>2815</v>
      </c>
      <c r="J92">
        <v>21</v>
      </c>
    </row>
    <row r="93" spans="9:10" x14ac:dyDescent="0.2">
      <c r="I93" s="74" t="s">
        <v>2816</v>
      </c>
      <c r="J93">
        <v>1</v>
      </c>
    </row>
    <row r="94" spans="9:10" x14ac:dyDescent="0.2">
      <c r="I94" s="74" t="s">
        <v>2813</v>
      </c>
      <c r="J94">
        <v>4</v>
      </c>
    </row>
    <row r="95" spans="9:10" x14ac:dyDescent="0.2">
      <c r="I95" s="74" t="s">
        <v>2824</v>
      </c>
      <c r="J95">
        <v>1</v>
      </c>
    </row>
    <row r="96" spans="9:10" x14ac:dyDescent="0.2">
      <c r="I96" s="74" t="s">
        <v>2820</v>
      </c>
      <c r="J96">
        <v>4</v>
      </c>
    </row>
    <row r="97" spans="9:10" x14ac:dyDescent="0.2">
      <c r="I97" s="74" t="s">
        <v>2822</v>
      </c>
      <c r="J97">
        <v>1</v>
      </c>
    </row>
    <row r="98" spans="9:10" x14ac:dyDescent="0.2">
      <c r="I98" s="6" t="s">
        <v>2799</v>
      </c>
      <c r="J98">
        <v>522</v>
      </c>
    </row>
  </sheetData>
  <pageMargins left="0.7" right="0.7" top="0.75" bottom="0.75" header="0.3" footer="0.3"/>
  <pageSetup orientation="portrait"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19C86-5495-4300-83C9-A716A40AF863}">
  <sheetPr published="0" codeName="Sheet14"/>
  <dimension ref="A1:C10"/>
  <sheetViews>
    <sheetView workbookViewId="0">
      <selection activeCell="C1" sqref="C1"/>
    </sheetView>
  </sheetViews>
  <sheetFormatPr baseColWidth="10" defaultColWidth="8.6640625" defaultRowHeight="15" x14ac:dyDescent="0.2"/>
  <cols>
    <col min="1" max="1" width="11.5" bestFit="1" customWidth="1"/>
    <col min="2" max="2" width="43.6640625" bestFit="1" customWidth="1"/>
    <col min="3" max="3" width="79.6640625" customWidth="1"/>
  </cols>
  <sheetData>
    <row r="1" spans="1:3" x14ac:dyDescent="0.2">
      <c r="A1" t="s">
        <v>2847</v>
      </c>
      <c r="B1" t="s">
        <v>2846</v>
      </c>
      <c r="C1" t="s">
        <v>2850</v>
      </c>
    </row>
    <row r="2" spans="1:3" x14ac:dyDescent="0.2">
      <c r="B2" t="s">
        <v>2811</v>
      </c>
      <c r="C2" t="s">
        <v>2849</v>
      </c>
    </row>
    <row r="3" spans="1:3" x14ac:dyDescent="0.2">
      <c r="B3" t="s">
        <v>2834</v>
      </c>
      <c r="C3" t="s">
        <v>2857</v>
      </c>
    </row>
    <row r="4" spans="1:3" x14ac:dyDescent="0.2">
      <c r="B4" t="s">
        <v>2810</v>
      </c>
      <c r="C4" t="s">
        <v>2854</v>
      </c>
    </row>
    <row r="5" spans="1:3" x14ac:dyDescent="0.2">
      <c r="B5" t="s">
        <v>2825</v>
      </c>
      <c r="C5" t="s">
        <v>2851</v>
      </c>
    </row>
    <row r="6" spans="1:3" x14ac:dyDescent="0.2">
      <c r="B6" t="s">
        <v>2827</v>
      </c>
      <c r="C6" t="s">
        <v>2856</v>
      </c>
    </row>
    <row r="7" spans="1:3" x14ac:dyDescent="0.2">
      <c r="B7" t="s">
        <v>2826</v>
      </c>
      <c r="C7" t="s">
        <v>2855</v>
      </c>
    </row>
    <row r="8" spans="1:3" x14ac:dyDescent="0.2">
      <c r="B8" t="s">
        <v>2828</v>
      </c>
      <c r="C8" t="s">
        <v>2859</v>
      </c>
    </row>
    <row r="9" spans="1:3" x14ac:dyDescent="0.2">
      <c r="B9" t="s">
        <v>2841</v>
      </c>
      <c r="C9" t="s">
        <v>2858</v>
      </c>
    </row>
    <row r="10" spans="1:3" x14ac:dyDescent="0.2">
      <c r="A10" t="s">
        <v>2853</v>
      </c>
      <c r="B10" t="s">
        <v>2844</v>
      </c>
      <c r="C10" t="s">
        <v>2852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FB8FD-1AD7-48CA-AE13-6BF5E8DE7E7B}">
  <sheetPr codeName="Sheet15" filterMode="1"/>
  <dimension ref="A1:CJ64"/>
  <sheetViews>
    <sheetView topLeftCell="H1" zoomScale="90" zoomScaleNormal="90" workbookViewId="0">
      <selection activeCell="AG1" sqref="AG1:AG1048576"/>
    </sheetView>
  </sheetViews>
  <sheetFormatPr baseColWidth="10" defaultColWidth="9.1640625" defaultRowHeight="13" x14ac:dyDescent="0.15"/>
  <cols>
    <col min="1" max="1" width="27.5" style="183" customWidth="1"/>
    <col min="2" max="2" width="33.5" style="212" customWidth="1"/>
    <col min="3" max="3" width="19.5" style="183" bestFit="1" customWidth="1"/>
    <col min="4" max="4" width="21.1640625" style="183" bestFit="1" customWidth="1"/>
    <col min="5" max="5" width="20.83203125" style="183" customWidth="1"/>
    <col min="6" max="6" width="23.5" style="183" bestFit="1" customWidth="1"/>
    <col min="7" max="7" width="17.1640625" style="183" customWidth="1"/>
    <col min="8" max="8" width="30.1640625" style="213" customWidth="1"/>
    <col min="9" max="9" width="30.1640625" style="214" customWidth="1"/>
    <col min="10" max="10" width="25.5" style="214" customWidth="1"/>
    <col min="11" max="11" width="35.5" style="214" customWidth="1"/>
    <col min="12" max="12" width="28.5" style="214" customWidth="1"/>
    <col min="13" max="13" width="30.83203125" style="214" customWidth="1"/>
    <col min="14" max="14" width="28.5" style="214" customWidth="1"/>
    <col min="15" max="15" width="25.5" style="214" customWidth="1"/>
    <col min="16" max="16" width="30.5" style="214" customWidth="1"/>
    <col min="17" max="17" width="29" style="214" customWidth="1"/>
    <col min="18" max="18" width="30.1640625" style="215" customWidth="1"/>
    <col min="19" max="19" width="28.5" style="215" customWidth="1"/>
    <col min="20" max="20" width="16.83203125" style="183" customWidth="1"/>
    <col min="21" max="21" width="34.1640625" style="214" customWidth="1"/>
    <col min="22" max="22" width="14.5" style="183" customWidth="1"/>
    <col min="23" max="23" width="31" style="214" customWidth="1"/>
    <col min="24" max="24" width="33.1640625" style="183" customWidth="1"/>
    <col min="25" max="25" width="19.83203125" style="183" customWidth="1"/>
    <col min="26" max="26" width="17.83203125" style="183" customWidth="1"/>
    <col min="27" max="27" width="31.5" style="216" customWidth="1"/>
    <col min="28" max="28" width="32.5" style="215" customWidth="1"/>
    <col min="29" max="29" width="15.5" style="183" customWidth="1"/>
    <col min="30" max="30" width="13.5" style="183" customWidth="1"/>
    <col min="31" max="31" width="17.83203125" style="183" customWidth="1"/>
    <col min="32" max="32" width="11.83203125" style="183" customWidth="1"/>
    <col min="33" max="33" width="27.5" style="183" customWidth="1"/>
    <col min="34" max="34" width="35" style="216" customWidth="1"/>
    <col min="35" max="35" width="29.1640625" style="216" customWidth="1"/>
    <col min="36" max="36" width="33.5" style="183" customWidth="1"/>
    <col min="37" max="37" width="38.5" style="216" customWidth="1"/>
    <col min="38" max="38" width="18.5" style="216" customWidth="1"/>
    <col min="39" max="39" width="20.5" style="183" hidden="1" customWidth="1"/>
    <col min="40" max="40" width="36.5" style="183" customWidth="1"/>
    <col min="41" max="42" width="25.5" style="183" customWidth="1"/>
    <col min="43" max="43" width="25.83203125" style="183" customWidth="1"/>
    <col min="44" max="44" width="22.5" style="183" hidden="1" customWidth="1"/>
    <col min="45" max="45" width="22.5" style="183" customWidth="1"/>
    <col min="46" max="46" width="22.1640625" style="183" customWidth="1"/>
    <col min="47" max="47" width="17.83203125" style="183" hidden="1" customWidth="1"/>
    <col min="48" max="49" width="19.5" style="183" customWidth="1"/>
    <col min="50" max="50" width="26.5" style="183" hidden="1" customWidth="1"/>
    <col min="51" max="51" width="16.5" style="183" customWidth="1"/>
    <col min="52" max="53" width="19.1640625" style="183" customWidth="1"/>
    <col min="54" max="54" width="20" style="183" customWidth="1"/>
    <col min="55" max="55" width="22" style="183" customWidth="1"/>
    <col min="56" max="56" width="23.1640625" style="183" hidden="1" customWidth="1"/>
    <col min="57" max="57" width="16.5" style="183" customWidth="1"/>
    <col min="58" max="58" width="20" style="183" customWidth="1"/>
    <col min="59" max="59" width="23" style="183" customWidth="1"/>
    <col min="60" max="60" width="18.83203125" style="183" hidden="1" customWidth="1"/>
    <col min="61" max="61" width="19.83203125" style="183" customWidth="1"/>
    <col min="62" max="62" width="17.1640625" style="183" customWidth="1"/>
    <col min="63" max="63" width="18.5" style="183" hidden="1" customWidth="1"/>
    <col min="64" max="64" width="17.5" style="183" customWidth="1"/>
    <col min="65" max="65" width="22.5" style="183" customWidth="1"/>
    <col min="66" max="66" width="21.5" style="183" customWidth="1"/>
    <col min="67" max="67" width="22" style="183" hidden="1" customWidth="1"/>
    <col min="68" max="68" width="26.1640625" style="183" customWidth="1"/>
    <col min="69" max="69" width="26.5" style="183" customWidth="1"/>
    <col min="70" max="70" width="28" style="183" customWidth="1"/>
    <col min="71" max="71" width="26.5" style="183" customWidth="1"/>
    <col min="72" max="72" width="30.5" style="183" customWidth="1"/>
    <col min="73" max="73" width="21.1640625" style="183" customWidth="1"/>
    <col min="74" max="74" width="13.1640625" style="183" customWidth="1"/>
    <col min="75" max="84" width="19" style="183" customWidth="1"/>
    <col min="85" max="85" width="15.5" style="183" hidden="1" customWidth="1"/>
    <col min="86" max="86" width="29.5" style="214" hidden="1" customWidth="1"/>
    <col min="87" max="88" width="16.5" style="183" hidden="1" customWidth="1"/>
    <col min="89" max="16384" width="9.1640625" style="180"/>
  </cols>
  <sheetData>
    <row r="1" spans="1:88" ht="16" x14ac:dyDescent="0.2">
      <c r="A1" s="174" t="s">
        <v>15090</v>
      </c>
      <c r="B1" s="175"/>
      <c r="C1" s="176"/>
      <c r="D1" s="176"/>
      <c r="E1" s="177"/>
      <c r="F1" s="176"/>
      <c r="G1" s="177"/>
      <c r="H1" s="176"/>
      <c r="I1" s="176"/>
      <c r="J1" s="176"/>
      <c r="K1" s="176"/>
      <c r="L1" s="176"/>
      <c r="M1" s="176"/>
      <c r="N1" s="178"/>
      <c r="O1" s="178"/>
      <c r="P1" s="178"/>
      <c r="Q1" s="178"/>
      <c r="R1" s="178"/>
      <c r="S1" s="178"/>
      <c r="T1" s="177"/>
      <c r="U1" s="179"/>
      <c r="V1" s="177"/>
      <c r="W1" s="179"/>
      <c r="X1" s="178"/>
      <c r="Y1" s="177"/>
      <c r="Z1" s="177"/>
      <c r="AA1" s="179"/>
      <c r="AB1" s="178"/>
      <c r="AC1" s="177"/>
      <c r="AD1" s="177"/>
      <c r="AE1" s="177"/>
      <c r="AF1" s="177"/>
      <c r="AG1" s="178"/>
      <c r="AH1" s="179"/>
      <c r="AI1" s="179"/>
      <c r="AJ1" s="178"/>
      <c r="AK1" s="179"/>
      <c r="AL1" s="179"/>
      <c r="AM1" s="178"/>
      <c r="AN1" s="179"/>
      <c r="AO1" s="178"/>
      <c r="AP1" s="178"/>
      <c r="AQ1" s="179"/>
      <c r="AR1" s="178"/>
      <c r="AS1" s="179"/>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8"/>
      <c r="CI1" s="177"/>
      <c r="CJ1" s="177"/>
    </row>
    <row r="2" spans="1:88" ht="16" hidden="1" x14ac:dyDescent="0.2">
      <c r="A2" s="174"/>
      <c r="B2" s="176"/>
      <c r="C2" s="176"/>
      <c r="D2" s="176"/>
      <c r="E2" s="177"/>
      <c r="F2" s="176"/>
      <c r="G2" s="177"/>
      <c r="H2" s="176"/>
      <c r="I2" s="176"/>
      <c r="J2" s="176"/>
      <c r="K2" s="176"/>
      <c r="L2" s="176"/>
      <c r="M2" s="176"/>
      <c r="N2" s="178"/>
      <c r="O2" s="178"/>
      <c r="P2" s="178"/>
      <c r="Q2" s="178"/>
      <c r="R2" s="178"/>
      <c r="S2" s="178"/>
      <c r="T2" s="177"/>
      <c r="U2" s="179"/>
      <c r="V2" s="177"/>
      <c r="W2" s="179"/>
      <c r="X2" s="178"/>
      <c r="Y2" s="177"/>
      <c r="Z2" s="177"/>
      <c r="AA2" s="179"/>
      <c r="AB2" s="178"/>
      <c r="AC2" s="177"/>
      <c r="AD2" s="177"/>
      <c r="AE2" s="177"/>
      <c r="AF2" s="177"/>
      <c r="AG2" s="178"/>
      <c r="AH2" s="179"/>
      <c r="AI2" s="179"/>
      <c r="AJ2" s="178"/>
      <c r="AK2" s="179"/>
      <c r="AL2" s="179"/>
      <c r="AM2" s="178"/>
      <c r="AN2" s="179"/>
      <c r="AO2" s="178"/>
      <c r="AP2" s="178"/>
      <c r="AQ2" s="179"/>
      <c r="AR2" s="178"/>
      <c r="AS2" s="179"/>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8"/>
      <c r="CI2" s="177"/>
      <c r="CJ2" s="177"/>
    </row>
    <row r="3" spans="1:88" hidden="1" x14ac:dyDescent="0.15">
      <c r="A3" s="181" t="s">
        <v>15091</v>
      </c>
      <c r="B3" s="182">
        <v>44441.616350104166</v>
      </c>
      <c r="C3" s="182"/>
      <c r="D3" s="182"/>
      <c r="F3" s="182"/>
      <c r="H3" s="183"/>
      <c r="I3" s="178"/>
      <c r="J3" s="183"/>
      <c r="K3" s="183"/>
      <c r="L3" s="183"/>
      <c r="M3" s="183"/>
      <c r="N3" s="183"/>
      <c r="O3" s="183"/>
      <c r="P3" s="183"/>
      <c r="Q3" s="183"/>
      <c r="R3" s="183"/>
      <c r="S3" s="183"/>
      <c r="U3" s="183"/>
      <c r="W3" s="183"/>
      <c r="AA3" s="183"/>
      <c r="AB3" s="183"/>
      <c r="AH3" s="183"/>
      <c r="AI3" s="183"/>
      <c r="AK3" s="183"/>
      <c r="AL3" s="183"/>
      <c r="CH3" s="183"/>
    </row>
    <row r="4" spans="1:88" hidden="1" x14ac:dyDescent="0.15">
      <c r="A4" s="184" t="s">
        <v>15092</v>
      </c>
      <c r="B4" s="182"/>
      <c r="C4" s="182"/>
      <c r="D4" s="182"/>
      <c r="F4" s="182"/>
      <c r="H4" s="183"/>
      <c r="I4" s="178"/>
      <c r="J4" s="183"/>
      <c r="K4" s="183"/>
      <c r="L4" s="183"/>
      <c r="M4" s="183"/>
      <c r="N4" s="183"/>
      <c r="O4" s="183"/>
      <c r="P4" s="183"/>
      <c r="Q4" s="183"/>
      <c r="R4" s="183"/>
      <c r="S4" s="183"/>
      <c r="U4" s="183"/>
      <c r="W4" s="183"/>
      <c r="AA4" s="183"/>
      <c r="AB4" s="183"/>
      <c r="AH4" s="183"/>
      <c r="AI4" s="183"/>
      <c r="AK4" s="183"/>
      <c r="AL4" s="183"/>
      <c r="CH4" s="183"/>
    </row>
    <row r="5" spans="1:88" ht="56" x14ac:dyDescent="0.15">
      <c r="A5" s="185" t="s">
        <v>7</v>
      </c>
      <c r="B5" s="185" t="s">
        <v>15093</v>
      </c>
      <c r="C5" s="185" t="s">
        <v>1</v>
      </c>
      <c r="D5" s="185" t="s">
        <v>0</v>
      </c>
      <c r="E5" s="186" t="s">
        <v>15094</v>
      </c>
      <c r="F5" s="185" t="s">
        <v>15095</v>
      </c>
      <c r="G5" s="187" t="s">
        <v>15096</v>
      </c>
      <c r="H5" s="185" t="s">
        <v>15097</v>
      </c>
      <c r="I5" s="185" t="s">
        <v>15098</v>
      </c>
      <c r="J5" s="185" t="s">
        <v>15099</v>
      </c>
      <c r="K5" s="185" t="s">
        <v>15100</v>
      </c>
      <c r="L5" s="185" t="s">
        <v>15101</v>
      </c>
      <c r="M5" s="188" t="s">
        <v>15102</v>
      </c>
      <c r="N5" s="188" t="s">
        <v>15103</v>
      </c>
      <c r="O5" s="185" t="s">
        <v>15104</v>
      </c>
      <c r="P5" s="185" t="s">
        <v>15105</v>
      </c>
      <c r="Q5" s="185" t="s">
        <v>15106</v>
      </c>
      <c r="R5" s="185" t="s">
        <v>15107</v>
      </c>
      <c r="S5" s="185" t="s">
        <v>15108</v>
      </c>
      <c r="T5" s="185" t="s">
        <v>15109</v>
      </c>
      <c r="U5" s="185" t="s">
        <v>15110</v>
      </c>
      <c r="V5" s="185" t="s">
        <v>15111</v>
      </c>
      <c r="W5" s="185" t="s">
        <v>15112</v>
      </c>
      <c r="X5" s="185" t="s">
        <v>15113</v>
      </c>
      <c r="Y5" s="186" t="s">
        <v>15114</v>
      </c>
      <c r="Z5" s="186" t="s">
        <v>15115</v>
      </c>
      <c r="AA5" s="185" t="s">
        <v>2005</v>
      </c>
      <c r="AB5" s="185" t="s">
        <v>15116</v>
      </c>
      <c r="AC5" s="189" t="s">
        <v>15117</v>
      </c>
      <c r="AD5" s="185" t="s">
        <v>15118</v>
      </c>
      <c r="AE5" s="185" t="s">
        <v>15119</v>
      </c>
      <c r="AF5" s="185" t="s">
        <v>15120</v>
      </c>
      <c r="AG5" s="190" t="s">
        <v>15121</v>
      </c>
      <c r="AH5" s="190" t="s">
        <v>15122</v>
      </c>
      <c r="AI5" s="190" t="s">
        <v>15123</v>
      </c>
      <c r="AJ5" s="190" t="s">
        <v>15124</v>
      </c>
      <c r="AK5" s="185" t="s">
        <v>15125</v>
      </c>
      <c r="AL5" s="185" t="s">
        <v>15126</v>
      </c>
      <c r="AM5" s="185" t="s">
        <v>15127</v>
      </c>
      <c r="AN5" s="185" t="s">
        <v>15128</v>
      </c>
      <c r="AO5" s="185" t="s">
        <v>15129</v>
      </c>
      <c r="AP5" s="185" t="s">
        <v>15130</v>
      </c>
      <c r="AQ5" s="185" t="s">
        <v>15131</v>
      </c>
      <c r="AR5" s="185" t="s">
        <v>15132</v>
      </c>
      <c r="AS5" s="185" t="s">
        <v>15133</v>
      </c>
      <c r="AT5" s="185" t="s">
        <v>15134</v>
      </c>
      <c r="AU5" s="185" t="s">
        <v>15135</v>
      </c>
      <c r="AV5" s="185" t="s">
        <v>15136</v>
      </c>
      <c r="AW5" s="185" t="s">
        <v>15137</v>
      </c>
      <c r="AX5" s="185" t="s">
        <v>15138</v>
      </c>
      <c r="AY5" s="191" t="s">
        <v>15139</v>
      </c>
      <c r="AZ5" s="191" t="s">
        <v>15140</v>
      </c>
      <c r="BA5" s="191" t="s">
        <v>15141</v>
      </c>
      <c r="BB5" s="185" t="s">
        <v>15142</v>
      </c>
      <c r="BC5" s="185" t="s">
        <v>15143</v>
      </c>
      <c r="BD5" s="185" t="s">
        <v>15144</v>
      </c>
      <c r="BE5" s="191" t="s">
        <v>15145</v>
      </c>
      <c r="BF5" s="185" t="s">
        <v>15146</v>
      </c>
      <c r="BG5" s="185" t="s">
        <v>15147</v>
      </c>
      <c r="BH5" s="185" t="s">
        <v>15148</v>
      </c>
      <c r="BI5" s="185" t="s">
        <v>15149</v>
      </c>
      <c r="BJ5" s="185" t="s">
        <v>15150</v>
      </c>
      <c r="BK5" s="185" t="s">
        <v>15151</v>
      </c>
      <c r="BL5" s="185" t="s">
        <v>15152</v>
      </c>
      <c r="BM5" s="185" t="s">
        <v>15153</v>
      </c>
      <c r="BN5" s="185" t="s">
        <v>15154</v>
      </c>
      <c r="BO5" s="185" t="s">
        <v>15155</v>
      </c>
      <c r="BP5" s="192" t="s">
        <v>15156</v>
      </c>
      <c r="BQ5" s="192" t="s">
        <v>15157</v>
      </c>
      <c r="BR5" s="193" t="s">
        <v>15158</v>
      </c>
      <c r="BS5" s="193" t="s">
        <v>15159</v>
      </c>
      <c r="BT5" s="193" t="s">
        <v>15160</v>
      </c>
      <c r="BU5" s="185" t="s">
        <v>15161</v>
      </c>
      <c r="BV5" s="186" t="s">
        <v>15162</v>
      </c>
      <c r="BW5" s="194" t="s">
        <v>15163</v>
      </c>
      <c r="BX5" s="194" t="s">
        <v>15164</v>
      </c>
      <c r="BY5" s="194" t="s">
        <v>15165</v>
      </c>
      <c r="BZ5" s="194" t="s">
        <v>15166</v>
      </c>
      <c r="CA5" s="194" t="s">
        <v>15167</v>
      </c>
      <c r="CB5" s="194" t="s">
        <v>15168</v>
      </c>
      <c r="CC5" s="194" t="s">
        <v>15169</v>
      </c>
      <c r="CD5" s="194" t="s">
        <v>15170</v>
      </c>
      <c r="CE5" s="194" t="s">
        <v>15171</v>
      </c>
      <c r="CF5" s="194" t="s">
        <v>15172</v>
      </c>
      <c r="CG5" s="191" t="s">
        <v>15173</v>
      </c>
      <c r="CH5" s="185" t="s">
        <v>15174</v>
      </c>
      <c r="CI5" s="191" t="s">
        <v>15175</v>
      </c>
      <c r="CJ5" s="191" t="s">
        <v>15176</v>
      </c>
    </row>
    <row r="6" spans="1:88" ht="16" x14ac:dyDescent="0.15">
      <c r="A6" s="195" t="s">
        <v>14621</v>
      </c>
      <c r="B6" s="217" t="s">
        <v>15088</v>
      </c>
      <c r="C6" s="196" t="s">
        <v>15177</v>
      </c>
      <c r="D6" s="195" t="s">
        <v>14622</v>
      </c>
      <c r="E6" s="196" t="s">
        <v>15178</v>
      </c>
      <c r="F6" s="197" t="s">
        <v>15179</v>
      </c>
      <c r="G6" s="198" t="s">
        <v>15180</v>
      </c>
      <c r="H6" s="197" t="s">
        <v>15092</v>
      </c>
      <c r="I6" s="196" t="s">
        <v>15181</v>
      </c>
      <c r="J6" s="197" t="s">
        <v>15182</v>
      </c>
      <c r="K6" s="197" t="s">
        <v>15183</v>
      </c>
      <c r="L6" s="197" t="s">
        <v>15184</v>
      </c>
      <c r="M6" s="197">
        <v>1</v>
      </c>
      <c r="N6" s="199" t="s">
        <v>15185</v>
      </c>
      <c r="O6" s="197" t="s">
        <v>15186</v>
      </c>
      <c r="P6" s="200" t="s">
        <v>15187</v>
      </c>
      <c r="Q6" s="197" t="s">
        <v>15188</v>
      </c>
      <c r="R6" s="197" t="s">
        <v>15189</v>
      </c>
      <c r="S6" s="197" t="s">
        <v>15190</v>
      </c>
      <c r="T6" s="199" t="s">
        <v>63</v>
      </c>
      <c r="U6" s="199" t="s">
        <v>15191</v>
      </c>
      <c r="V6" s="199" t="s">
        <v>15092</v>
      </c>
      <c r="W6" s="197"/>
      <c r="X6" s="197" t="s">
        <v>15092</v>
      </c>
      <c r="Y6" s="196" t="s">
        <v>15192</v>
      </c>
      <c r="Z6" s="196" t="s">
        <v>15092</v>
      </c>
      <c r="AA6" s="197"/>
      <c r="AB6" s="197" t="s">
        <v>15193</v>
      </c>
      <c r="AC6" s="201" t="s">
        <v>15194</v>
      </c>
      <c r="AD6" s="199"/>
      <c r="AE6" s="199"/>
      <c r="AF6" s="199"/>
      <c r="AG6" s="202">
        <v>40000000</v>
      </c>
      <c r="AH6" s="202">
        <v>0</v>
      </c>
      <c r="AI6" s="202">
        <v>40000000</v>
      </c>
      <c r="AJ6" s="202"/>
      <c r="AK6" s="203">
        <v>12000000</v>
      </c>
      <c r="AL6" s="204" t="s">
        <v>2284</v>
      </c>
      <c r="AM6" s="204" t="s">
        <v>15195</v>
      </c>
      <c r="AN6" s="196" t="s">
        <v>15196</v>
      </c>
      <c r="AO6" s="205">
        <v>42906</v>
      </c>
      <c r="AP6" s="206">
        <v>43270</v>
      </c>
      <c r="AQ6" s="204" t="s">
        <v>15187</v>
      </c>
      <c r="AR6" s="197" t="s">
        <v>15197</v>
      </c>
      <c r="AS6" s="206">
        <v>43969</v>
      </c>
      <c r="AT6" s="204" t="s">
        <v>15187</v>
      </c>
      <c r="AU6" s="197" t="s">
        <v>15197</v>
      </c>
      <c r="AV6" s="207">
        <v>43369</v>
      </c>
      <c r="AW6" s="208" t="s">
        <v>15187</v>
      </c>
      <c r="AX6" s="197" t="s">
        <v>15197</v>
      </c>
      <c r="AY6" s="207"/>
      <c r="AZ6" s="207">
        <v>43356</v>
      </c>
      <c r="BA6" s="207" t="s">
        <v>15198</v>
      </c>
      <c r="BB6" s="207">
        <v>43997</v>
      </c>
      <c r="BC6" s="208" t="s">
        <v>15187</v>
      </c>
      <c r="BD6" s="197" t="s">
        <v>15197</v>
      </c>
      <c r="BE6" s="207"/>
      <c r="BF6" s="206">
        <v>43997</v>
      </c>
      <c r="BG6" s="204" t="s">
        <v>15187</v>
      </c>
      <c r="BH6" s="197" t="s">
        <v>15197</v>
      </c>
      <c r="BI6" s="206">
        <v>44041</v>
      </c>
      <c r="BJ6" s="204" t="s">
        <v>15187</v>
      </c>
      <c r="BK6" s="197" t="s">
        <v>15197</v>
      </c>
      <c r="BL6" s="196" t="s">
        <v>15192</v>
      </c>
      <c r="BM6" s="206">
        <v>44133</v>
      </c>
      <c r="BN6" s="204" t="s">
        <v>15187</v>
      </c>
      <c r="BO6" s="209" t="s">
        <v>15197</v>
      </c>
      <c r="BP6" s="210">
        <v>17461.3</v>
      </c>
      <c r="BQ6" s="210">
        <v>821867.58</v>
      </c>
      <c r="BR6" s="196" t="s">
        <v>15199</v>
      </c>
      <c r="BS6" s="197" t="s">
        <v>15092</v>
      </c>
      <c r="BT6" s="196" t="s">
        <v>15092</v>
      </c>
      <c r="BU6" s="196" t="s">
        <v>15092</v>
      </c>
      <c r="BV6" s="196"/>
      <c r="BW6" s="204" t="s">
        <v>15092</v>
      </c>
      <c r="BX6" s="204" t="s">
        <v>15092</v>
      </c>
      <c r="BY6" s="204" t="s">
        <v>15092</v>
      </c>
      <c r="BZ6" s="204" t="s">
        <v>15092</v>
      </c>
      <c r="CA6" s="204" t="s">
        <v>15092</v>
      </c>
      <c r="CB6" s="204" t="s">
        <v>15092</v>
      </c>
      <c r="CC6" s="204" t="s">
        <v>15092</v>
      </c>
      <c r="CD6" s="204" t="s">
        <v>15200</v>
      </c>
      <c r="CE6" s="204" t="s">
        <v>15200</v>
      </c>
      <c r="CF6" s="204" t="s">
        <v>15092</v>
      </c>
      <c r="CG6" s="211" t="s">
        <v>15195</v>
      </c>
      <c r="CH6" s="197" t="s">
        <v>15092</v>
      </c>
      <c r="CI6" s="211" t="s">
        <v>15092</v>
      </c>
      <c r="CJ6" s="211" t="s">
        <v>15092</v>
      </c>
    </row>
    <row r="7" spans="1:88" ht="126" x14ac:dyDescent="0.15">
      <c r="A7" s="195" t="s">
        <v>14694</v>
      </c>
      <c r="B7" s="217" t="s">
        <v>15201</v>
      </c>
      <c r="C7" s="196" t="s">
        <v>15177</v>
      </c>
      <c r="D7" s="195" t="s">
        <v>14695</v>
      </c>
      <c r="E7" s="196" t="s">
        <v>15178</v>
      </c>
      <c r="F7" s="197" t="s">
        <v>15179</v>
      </c>
      <c r="G7" s="198" t="s">
        <v>15180</v>
      </c>
      <c r="H7" s="197" t="s">
        <v>15092</v>
      </c>
      <c r="I7" s="196" t="s">
        <v>15181</v>
      </c>
      <c r="J7" s="197" t="s">
        <v>15202</v>
      </c>
      <c r="K7" s="197" t="s">
        <v>15203</v>
      </c>
      <c r="L7" s="197" t="s">
        <v>15184</v>
      </c>
      <c r="M7" s="197">
        <v>1</v>
      </c>
      <c r="N7" s="199" t="s">
        <v>15185</v>
      </c>
      <c r="O7" s="197" t="s">
        <v>15204</v>
      </c>
      <c r="P7" s="200" t="s">
        <v>15187</v>
      </c>
      <c r="Q7" s="197" t="s">
        <v>15188</v>
      </c>
      <c r="R7" s="197" t="s">
        <v>15189</v>
      </c>
      <c r="S7" s="197" t="s">
        <v>15190</v>
      </c>
      <c r="T7" s="199" t="s">
        <v>63</v>
      </c>
      <c r="U7" s="199" t="s">
        <v>15191</v>
      </c>
      <c r="V7" s="199" t="s">
        <v>15092</v>
      </c>
      <c r="W7" s="197"/>
      <c r="X7" s="197" t="s">
        <v>15092</v>
      </c>
      <c r="Y7" s="196" t="s">
        <v>15200</v>
      </c>
      <c r="Z7" s="196" t="s">
        <v>15205</v>
      </c>
      <c r="AA7" s="197"/>
      <c r="AB7" s="197" t="s">
        <v>15193</v>
      </c>
      <c r="AC7" s="201" t="s">
        <v>15194</v>
      </c>
      <c r="AD7" s="199"/>
      <c r="AE7" s="199"/>
      <c r="AF7" s="199"/>
      <c r="AG7" s="202">
        <v>80000000</v>
      </c>
      <c r="AH7" s="202">
        <v>0</v>
      </c>
      <c r="AI7" s="202">
        <v>80000000</v>
      </c>
      <c r="AJ7" s="202"/>
      <c r="AK7" s="203">
        <v>60695000</v>
      </c>
      <c r="AL7" s="204" t="s">
        <v>15206</v>
      </c>
      <c r="AM7" s="204" t="s">
        <v>15207</v>
      </c>
      <c r="AN7" s="196" t="s">
        <v>15196</v>
      </c>
      <c r="AO7" s="205">
        <v>43090</v>
      </c>
      <c r="AP7" s="206">
        <v>43199</v>
      </c>
      <c r="AQ7" s="204" t="s">
        <v>15187</v>
      </c>
      <c r="AR7" s="197" t="s">
        <v>15197</v>
      </c>
      <c r="AS7" s="206">
        <v>43762</v>
      </c>
      <c r="AT7" s="204" t="s">
        <v>15187</v>
      </c>
      <c r="AU7" s="197" t="s">
        <v>15197</v>
      </c>
      <c r="AV7" s="207">
        <v>43223</v>
      </c>
      <c r="AW7" s="208" t="s">
        <v>15187</v>
      </c>
      <c r="AX7" s="197" t="s">
        <v>15197</v>
      </c>
      <c r="AY7" s="207"/>
      <c r="AZ7" s="207"/>
      <c r="BA7" s="207"/>
      <c r="BB7" s="207">
        <v>43845</v>
      </c>
      <c r="BC7" s="208" t="s">
        <v>15187</v>
      </c>
      <c r="BD7" s="197" t="s">
        <v>15197</v>
      </c>
      <c r="BE7" s="207"/>
      <c r="BF7" s="206">
        <v>43789</v>
      </c>
      <c r="BG7" s="204" t="s">
        <v>15187</v>
      </c>
      <c r="BH7" s="197" t="s">
        <v>15197</v>
      </c>
      <c r="BI7" s="206">
        <v>44019</v>
      </c>
      <c r="BJ7" s="204" t="s">
        <v>15187</v>
      </c>
      <c r="BK7" s="197" t="s">
        <v>15197</v>
      </c>
      <c r="BL7" s="196" t="s">
        <v>15200</v>
      </c>
      <c r="BM7" s="206">
        <v>44250</v>
      </c>
      <c r="BN7" s="204" t="s">
        <v>15187</v>
      </c>
      <c r="BO7" s="209" t="s">
        <v>15197</v>
      </c>
      <c r="BP7" s="210">
        <v>27709.17</v>
      </c>
      <c r="BQ7" s="210">
        <v>617631.57999999996</v>
      </c>
      <c r="BR7" s="196" t="s">
        <v>15199</v>
      </c>
      <c r="BS7" s="197" t="s">
        <v>15092</v>
      </c>
      <c r="BT7" s="196" t="s">
        <v>15092</v>
      </c>
      <c r="BU7" s="196" t="s">
        <v>15092</v>
      </c>
      <c r="BV7" s="196"/>
      <c r="BW7" s="204" t="s">
        <v>15092</v>
      </c>
      <c r="BX7" s="204" t="s">
        <v>15092</v>
      </c>
      <c r="BY7" s="204" t="s">
        <v>15092</v>
      </c>
      <c r="BZ7" s="204" t="s">
        <v>15200</v>
      </c>
      <c r="CA7" s="204" t="s">
        <v>15200</v>
      </c>
      <c r="CB7" s="204" t="s">
        <v>15092</v>
      </c>
      <c r="CC7" s="204" t="s">
        <v>15092</v>
      </c>
      <c r="CD7" s="204" t="s">
        <v>15200</v>
      </c>
      <c r="CE7" s="204" t="s">
        <v>15200</v>
      </c>
      <c r="CF7" s="204" t="s">
        <v>15092</v>
      </c>
      <c r="CG7" s="211" t="s">
        <v>15092</v>
      </c>
      <c r="CH7" s="197" t="s">
        <v>15092</v>
      </c>
      <c r="CI7" s="211" t="s">
        <v>15092</v>
      </c>
      <c r="CJ7" s="211" t="s">
        <v>15092</v>
      </c>
    </row>
    <row r="8" spans="1:88" ht="16" hidden="1" x14ac:dyDescent="0.15">
      <c r="A8" s="195" t="s">
        <v>15208</v>
      </c>
      <c r="B8" s="195" t="s">
        <v>15209</v>
      </c>
      <c r="C8" s="196" t="s">
        <v>15210</v>
      </c>
      <c r="D8" s="195" t="s">
        <v>15211</v>
      </c>
      <c r="E8" s="196" t="s">
        <v>15178</v>
      </c>
      <c r="F8" s="197" t="s">
        <v>15179</v>
      </c>
      <c r="G8" s="198" t="s">
        <v>15212</v>
      </c>
      <c r="H8" s="197" t="s">
        <v>15213</v>
      </c>
      <c r="I8" s="196" t="s">
        <v>15214</v>
      </c>
      <c r="J8" s="197" t="s">
        <v>15215</v>
      </c>
      <c r="K8" s="197" t="s">
        <v>15216</v>
      </c>
      <c r="L8" s="197" t="s">
        <v>15217</v>
      </c>
      <c r="M8" s="197">
        <v>1</v>
      </c>
      <c r="N8" s="199" t="s">
        <v>15185</v>
      </c>
      <c r="O8" s="197" t="s">
        <v>15218</v>
      </c>
      <c r="P8" s="200" t="s">
        <v>15187</v>
      </c>
      <c r="Q8" s="197" t="s">
        <v>15188</v>
      </c>
      <c r="R8" s="197" t="s">
        <v>15189</v>
      </c>
      <c r="S8" s="197" t="s">
        <v>15190</v>
      </c>
      <c r="T8" s="199" t="s">
        <v>63</v>
      </c>
      <c r="U8" s="199" t="s">
        <v>15191</v>
      </c>
      <c r="V8" s="199" t="s">
        <v>15092</v>
      </c>
      <c r="W8" s="197"/>
      <c r="X8" s="197" t="s">
        <v>15092</v>
      </c>
      <c r="Y8" s="196" t="s">
        <v>15192</v>
      </c>
      <c r="Z8" s="196" t="s">
        <v>15092</v>
      </c>
      <c r="AA8" s="197"/>
      <c r="AB8" s="197" t="s">
        <v>15092</v>
      </c>
      <c r="AC8" s="201" t="s">
        <v>15219</v>
      </c>
      <c r="AD8" s="199" t="s">
        <v>15220</v>
      </c>
      <c r="AE8" s="199" t="s">
        <v>15220</v>
      </c>
      <c r="AF8" s="199" t="s">
        <v>15220</v>
      </c>
      <c r="AG8" s="202">
        <v>80000000</v>
      </c>
      <c r="AH8" s="202">
        <v>0</v>
      </c>
      <c r="AI8" s="202">
        <v>80000000</v>
      </c>
      <c r="AJ8" s="202"/>
      <c r="AK8" s="203">
        <v>0</v>
      </c>
      <c r="AL8" s="204" t="s">
        <v>15206</v>
      </c>
      <c r="AM8" s="204" t="s">
        <v>15207</v>
      </c>
      <c r="AN8" s="196" t="s">
        <v>15196</v>
      </c>
      <c r="AO8" s="205">
        <v>42902</v>
      </c>
      <c r="AP8" s="206">
        <v>44243</v>
      </c>
      <c r="AQ8" s="204" t="s">
        <v>15187</v>
      </c>
      <c r="AR8" s="197" t="s">
        <v>15197</v>
      </c>
      <c r="AS8" s="206">
        <v>44301</v>
      </c>
      <c r="AT8" s="204" t="s">
        <v>15187</v>
      </c>
      <c r="AU8" s="197" t="s">
        <v>15197</v>
      </c>
      <c r="AV8" s="207">
        <v>44237</v>
      </c>
      <c r="AW8" s="208" t="s">
        <v>15187</v>
      </c>
      <c r="AX8" s="197" t="s">
        <v>15197</v>
      </c>
      <c r="AY8" s="207">
        <v>44372</v>
      </c>
      <c r="AZ8" s="207"/>
      <c r="BA8" s="207"/>
      <c r="BB8" s="207"/>
      <c r="BC8" s="208"/>
      <c r="BD8" s="197" t="s">
        <v>15092</v>
      </c>
      <c r="BE8" s="207">
        <v>44372</v>
      </c>
      <c r="BF8" s="206">
        <v>44319</v>
      </c>
      <c r="BG8" s="204" t="s">
        <v>15221</v>
      </c>
      <c r="BH8" s="197" t="s">
        <v>15195</v>
      </c>
      <c r="BI8" s="206">
        <v>44328</v>
      </c>
      <c r="BJ8" s="204" t="s">
        <v>15187</v>
      </c>
      <c r="BK8" s="197" t="s">
        <v>15197</v>
      </c>
      <c r="BL8" s="196" t="s">
        <v>15192</v>
      </c>
      <c r="BM8" s="206">
        <v>44372</v>
      </c>
      <c r="BN8" s="204" t="s">
        <v>15187</v>
      </c>
      <c r="BO8" s="209" t="s">
        <v>15197</v>
      </c>
      <c r="BP8" s="210">
        <v>11840.12</v>
      </c>
      <c r="BQ8" s="210">
        <v>1002151.08</v>
      </c>
      <c r="BR8" s="196" t="s">
        <v>15199</v>
      </c>
      <c r="BS8" s="197" t="s">
        <v>15092</v>
      </c>
      <c r="BT8" s="196" t="s">
        <v>15092</v>
      </c>
      <c r="BU8" s="196" t="s">
        <v>15092</v>
      </c>
      <c r="BV8" s="196"/>
      <c r="BW8" s="204" t="s">
        <v>15092</v>
      </c>
      <c r="BX8" s="204" t="s">
        <v>15092</v>
      </c>
      <c r="BY8" s="204" t="s">
        <v>15092</v>
      </c>
      <c r="BZ8" s="204" t="s">
        <v>15092</v>
      </c>
      <c r="CA8" s="204" t="s">
        <v>15092</v>
      </c>
      <c r="CB8" s="204" t="s">
        <v>15092</v>
      </c>
      <c r="CC8" s="204" t="s">
        <v>15092</v>
      </c>
      <c r="CD8" s="204" t="s">
        <v>15092</v>
      </c>
      <c r="CE8" s="204" t="s">
        <v>15200</v>
      </c>
      <c r="CF8" s="204" t="s">
        <v>15092</v>
      </c>
      <c r="CG8" s="211" t="s">
        <v>15092</v>
      </c>
      <c r="CH8" s="197" t="s">
        <v>15092</v>
      </c>
      <c r="CI8" s="211" t="s">
        <v>15197</v>
      </c>
      <c r="CJ8" s="211" t="s">
        <v>15197</v>
      </c>
    </row>
    <row r="9" spans="1:88" ht="28" hidden="1" x14ac:dyDescent="0.15">
      <c r="A9" s="195" t="s">
        <v>15222</v>
      </c>
      <c r="B9" s="195" t="s">
        <v>15223</v>
      </c>
      <c r="C9" s="196" t="s">
        <v>15210</v>
      </c>
      <c r="D9" s="195" t="s">
        <v>915</v>
      </c>
      <c r="E9" s="196" t="s">
        <v>15178</v>
      </c>
      <c r="F9" s="197" t="s">
        <v>15179</v>
      </c>
      <c r="G9" s="198" t="s">
        <v>15212</v>
      </c>
      <c r="H9" s="197" t="s">
        <v>15092</v>
      </c>
      <c r="I9" s="196" t="s">
        <v>15224</v>
      </c>
      <c r="J9" s="197" t="s">
        <v>15225</v>
      </c>
      <c r="K9" s="197" t="s">
        <v>15226</v>
      </c>
      <c r="L9" s="197" t="s">
        <v>15227</v>
      </c>
      <c r="M9" s="197">
        <v>1</v>
      </c>
      <c r="N9" s="199" t="s">
        <v>15185</v>
      </c>
      <c r="O9" s="197" t="s">
        <v>15218</v>
      </c>
      <c r="P9" s="200" t="s">
        <v>15187</v>
      </c>
      <c r="Q9" s="197" t="s">
        <v>15188</v>
      </c>
      <c r="R9" s="197" t="s">
        <v>15189</v>
      </c>
      <c r="S9" s="197" t="s">
        <v>15190</v>
      </c>
      <c r="T9" s="199" t="s">
        <v>63</v>
      </c>
      <c r="U9" s="199" t="s">
        <v>63</v>
      </c>
      <c r="V9" s="199" t="s">
        <v>15092</v>
      </c>
      <c r="W9" s="197"/>
      <c r="X9" s="197" t="s">
        <v>15092</v>
      </c>
      <c r="Y9" s="196" t="s">
        <v>15200</v>
      </c>
      <c r="Z9" s="196" t="s">
        <v>15228</v>
      </c>
      <c r="AA9" s="197"/>
      <c r="AB9" s="197" t="s">
        <v>15092</v>
      </c>
      <c r="AC9" s="201" t="s">
        <v>15219</v>
      </c>
      <c r="AD9" s="199" t="s">
        <v>15229</v>
      </c>
      <c r="AE9" s="199" t="s">
        <v>15229</v>
      </c>
      <c r="AF9" s="199" t="s">
        <v>15229</v>
      </c>
      <c r="AG9" s="202">
        <v>425000000</v>
      </c>
      <c r="AH9" s="202">
        <v>0</v>
      </c>
      <c r="AI9" s="202">
        <v>425000000</v>
      </c>
      <c r="AJ9" s="202"/>
      <c r="AK9" s="203">
        <v>0</v>
      </c>
      <c r="AL9" s="204" t="s">
        <v>15206</v>
      </c>
      <c r="AM9" s="204" t="s">
        <v>15207</v>
      </c>
      <c r="AN9" s="196" t="s">
        <v>15196</v>
      </c>
      <c r="AO9" s="205">
        <v>43075</v>
      </c>
      <c r="AP9" s="206">
        <v>43252</v>
      </c>
      <c r="AQ9" s="204" t="s">
        <v>15187</v>
      </c>
      <c r="AR9" s="197" t="s">
        <v>15197</v>
      </c>
      <c r="AS9" s="206">
        <v>44180</v>
      </c>
      <c r="AT9" s="204" t="s">
        <v>15187</v>
      </c>
      <c r="AU9" s="197" t="s">
        <v>15197</v>
      </c>
      <c r="AV9" s="207"/>
      <c r="AW9" s="208" t="s">
        <v>15092</v>
      </c>
      <c r="AX9" s="197" t="s">
        <v>15092</v>
      </c>
      <c r="AY9" s="207">
        <v>44343</v>
      </c>
      <c r="AZ9" s="207">
        <v>43927</v>
      </c>
      <c r="BA9" s="207" t="s">
        <v>15187</v>
      </c>
      <c r="BB9" s="207">
        <v>44277</v>
      </c>
      <c r="BC9" s="208" t="s">
        <v>15187</v>
      </c>
      <c r="BD9" s="197" t="s">
        <v>15197</v>
      </c>
      <c r="BE9" s="207">
        <v>44343</v>
      </c>
      <c r="BF9" s="206">
        <v>44277</v>
      </c>
      <c r="BG9" s="204" t="s">
        <v>15187</v>
      </c>
      <c r="BH9" s="197" t="s">
        <v>15197</v>
      </c>
      <c r="BI9" s="206">
        <v>44298</v>
      </c>
      <c r="BJ9" s="204" t="s">
        <v>15187</v>
      </c>
      <c r="BK9" s="197" t="s">
        <v>15197</v>
      </c>
      <c r="BL9" s="196" t="s">
        <v>15192</v>
      </c>
      <c r="BM9" s="206">
        <v>44343</v>
      </c>
      <c r="BN9" s="204" t="s">
        <v>15187</v>
      </c>
      <c r="BO9" s="209" t="s">
        <v>15197</v>
      </c>
      <c r="BP9" s="210">
        <v>25887.88</v>
      </c>
      <c r="BQ9" s="210">
        <v>913969.76</v>
      </c>
      <c r="BR9" s="196" t="s">
        <v>15199</v>
      </c>
      <c r="BS9" s="197" t="s">
        <v>15092</v>
      </c>
      <c r="BT9" s="196" t="s">
        <v>15092</v>
      </c>
      <c r="BU9" s="196" t="s">
        <v>15092</v>
      </c>
      <c r="BV9" s="196"/>
      <c r="BW9" s="204" t="s">
        <v>15092</v>
      </c>
      <c r="BX9" s="204" t="s">
        <v>15092</v>
      </c>
      <c r="BY9" s="204" t="s">
        <v>15092</v>
      </c>
      <c r="BZ9" s="204" t="s">
        <v>15092</v>
      </c>
      <c r="CA9" s="204" t="s">
        <v>15092</v>
      </c>
      <c r="CB9" s="204" t="s">
        <v>15092</v>
      </c>
      <c r="CC9" s="204" t="s">
        <v>15092</v>
      </c>
      <c r="CD9" s="204" t="s">
        <v>15092</v>
      </c>
      <c r="CE9" s="204" t="s">
        <v>15092</v>
      </c>
      <c r="CF9" s="204" t="s">
        <v>15092</v>
      </c>
      <c r="CG9" s="211" t="s">
        <v>15197</v>
      </c>
      <c r="CH9" s="197" t="s">
        <v>15092</v>
      </c>
      <c r="CI9" s="211" t="s">
        <v>15197</v>
      </c>
      <c r="CJ9" s="211" t="s">
        <v>15197</v>
      </c>
    </row>
    <row r="10" spans="1:88" ht="42" x14ac:dyDescent="0.15">
      <c r="A10" s="195" t="s">
        <v>14743</v>
      </c>
      <c r="B10" s="217" t="s">
        <v>15230</v>
      </c>
      <c r="C10" s="196" t="s">
        <v>15210</v>
      </c>
      <c r="D10" s="195" t="s">
        <v>14744</v>
      </c>
      <c r="E10" s="196" t="s">
        <v>15178</v>
      </c>
      <c r="F10" s="197" t="s">
        <v>15179</v>
      </c>
      <c r="G10" s="198" t="s">
        <v>15212</v>
      </c>
      <c r="H10" s="197" t="s">
        <v>15092</v>
      </c>
      <c r="I10" s="196" t="s">
        <v>15214</v>
      </c>
      <c r="J10" s="197" t="s">
        <v>15231</v>
      </c>
      <c r="K10" s="197" t="s">
        <v>15232</v>
      </c>
      <c r="L10" s="197" t="s">
        <v>15217</v>
      </c>
      <c r="M10" s="197">
        <v>1</v>
      </c>
      <c r="N10" s="199" t="s">
        <v>15185</v>
      </c>
      <c r="O10" s="197" t="s">
        <v>15233</v>
      </c>
      <c r="P10" s="200" t="s">
        <v>15187</v>
      </c>
      <c r="Q10" s="197" t="s">
        <v>15188</v>
      </c>
      <c r="R10" s="197" t="s">
        <v>15189</v>
      </c>
      <c r="S10" s="197" t="s">
        <v>15190</v>
      </c>
      <c r="T10" s="199" t="s">
        <v>63</v>
      </c>
      <c r="U10" s="199" t="s">
        <v>15191</v>
      </c>
      <c r="V10" s="199" t="s">
        <v>15092</v>
      </c>
      <c r="W10" s="197"/>
      <c r="X10" s="197" t="s">
        <v>15092</v>
      </c>
      <c r="Y10" s="196" t="s">
        <v>15200</v>
      </c>
      <c r="Z10" s="196" t="s">
        <v>15234</v>
      </c>
      <c r="AA10" s="197"/>
      <c r="AB10" s="197" t="s">
        <v>15193</v>
      </c>
      <c r="AC10" s="201" t="s">
        <v>15194</v>
      </c>
      <c r="AD10" s="199"/>
      <c r="AE10" s="199"/>
      <c r="AF10" s="199"/>
      <c r="AG10" s="202">
        <v>150000000</v>
      </c>
      <c r="AH10" s="202">
        <v>0</v>
      </c>
      <c r="AI10" s="202">
        <v>150000000</v>
      </c>
      <c r="AJ10" s="202"/>
      <c r="AK10" s="203">
        <v>0</v>
      </c>
      <c r="AL10" s="204" t="s">
        <v>2284</v>
      </c>
      <c r="AM10" s="204" t="s">
        <v>15195</v>
      </c>
      <c r="AN10" s="196" t="s">
        <v>15196</v>
      </c>
      <c r="AO10" s="205">
        <v>43109</v>
      </c>
      <c r="AP10" s="206">
        <v>43332</v>
      </c>
      <c r="AQ10" s="204" t="s">
        <v>15187</v>
      </c>
      <c r="AR10" s="197" t="s">
        <v>15197</v>
      </c>
      <c r="AS10" s="206">
        <v>43543</v>
      </c>
      <c r="AT10" s="204" t="s">
        <v>15187</v>
      </c>
      <c r="AU10" s="197" t="s">
        <v>15197</v>
      </c>
      <c r="AV10" s="207">
        <v>43332</v>
      </c>
      <c r="AW10" s="208" t="s">
        <v>15187</v>
      </c>
      <c r="AX10" s="197" t="s">
        <v>15197</v>
      </c>
      <c r="AY10" s="207"/>
      <c r="AZ10" s="207">
        <v>43369</v>
      </c>
      <c r="BA10" s="207" t="s">
        <v>15187</v>
      </c>
      <c r="BB10" s="207">
        <v>43565</v>
      </c>
      <c r="BC10" s="208" t="s">
        <v>15187</v>
      </c>
      <c r="BD10" s="197" t="s">
        <v>15197</v>
      </c>
      <c r="BE10" s="207"/>
      <c r="BF10" s="206">
        <v>43563</v>
      </c>
      <c r="BG10" s="204" t="s">
        <v>15187</v>
      </c>
      <c r="BH10" s="197" t="s">
        <v>15197</v>
      </c>
      <c r="BI10" s="206">
        <v>43977</v>
      </c>
      <c r="BJ10" s="204" t="s">
        <v>15187</v>
      </c>
      <c r="BK10" s="197" t="s">
        <v>15197</v>
      </c>
      <c r="BL10" s="196" t="s">
        <v>15192</v>
      </c>
      <c r="BM10" s="206">
        <v>44035</v>
      </c>
      <c r="BN10" s="204" t="s">
        <v>15187</v>
      </c>
      <c r="BO10" s="209" t="s">
        <v>15197</v>
      </c>
      <c r="BP10" s="210">
        <v>85774.46</v>
      </c>
      <c r="BQ10" s="210">
        <v>1340737.28</v>
      </c>
      <c r="BR10" s="196" t="s">
        <v>15199</v>
      </c>
      <c r="BS10" s="197" t="s">
        <v>15092</v>
      </c>
      <c r="BT10" s="196" t="s">
        <v>15092</v>
      </c>
      <c r="BU10" s="196" t="s">
        <v>15092</v>
      </c>
      <c r="BV10" s="196"/>
      <c r="BW10" s="204" t="s">
        <v>15092</v>
      </c>
      <c r="BX10" s="204" t="s">
        <v>15200</v>
      </c>
      <c r="BY10" s="204" t="s">
        <v>15092</v>
      </c>
      <c r="BZ10" s="204" t="s">
        <v>15092</v>
      </c>
      <c r="CA10" s="204" t="s">
        <v>15092</v>
      </c>
      <c r="CB10" s="204" t="s">
        <v>15092</v>
      </c>
      <c r="CC10" s="204" t="s">
        <v>15092</v>
      </c>
      <c r="CD10" s="204" t="s">
        <v>15200</v>
      </c>
      <c r="CE10" s="204" t="s">
        <v>15092</v>
      </c>
      <c r="CF10" s="204" t="s">
        <v>15092</v>
      </c>
      <c r="CG10" s="211" t="s">
        <v>15197</v>
      </c>
      <c r="CH10" s="197" t="s">
        <v>15092</v>
      </c>
      <c r="CI10" s="211" t="s">
        <v>15092</v>
      </c>
      <c r="CJ10" s="211" t="s">
        <v>15092</v>
      </c>
    </row>
    <row r="11" spans="1:88" ht="28" x14ac:dyDescent="0.15">
      <c r="A11" s="195" t="s">
        <v>14749</v>
      </c>
      <c r="B11" s="217" t="s">
        <v>15235</v>
      </c>
      <c r="C11" s="196" t="s">
        <v>15210</v>
      </c>
      <c r="D11" s="195" t="s">
        <v>14750</v>
      </c>
      <c r="E11" s="196" t="s">
        <v>15178</v>
      </c>
      <c r="F11" s="197" t="s">
        <v>15179</v>
      </c>
      <c r="G11" s="198" t="s">
        <v>15212</v>
      </c>
      <c r="H11" s="197" t="s">
        <v>15092</v>
      </c>
      <c r="I11" s="196" t="s">
        <v>15224</v>
      </c>
      <c r="J11" s="197" t="s">
        <v>15236</v>
      </c>
      <c r="K11" s="197" t="s">
        <v>15237</v>
      </c>
      <c r="L11" s="197" t="s">
        <v>15227</v>
      </c>
      <c r="M11" s="197">
        <v>1</v>
      </c>
      <c r="N11" s="199" t="s">
        <v>15185</v>
      </c>
      <c r="O11" s="197" t="s">
        <v>15233</v>
      </c>
      <c r="P11" s="200" t="s">
        <v>15187</v>
      </c>
      <c r="Q11" s="197" t="s">
        <v>15188</v>
      </c>
      <c r="R11" s="197" t="s">
        <v>15189</v>
      </c>
      <c r="S11" s="197" t="s">
        <v>15190</v>
      </c>
      <c r="T11" s="199" t="s">
        <v>63</v>
      </c>
      <c r="U11" s="199" t="s">
        <v>15191</v>
      </c>
      <c r="V11" s="199" t="s">
        <v>15092</v>
      </c>
      <c r="W11" s="197"/>
      <c r="X11" s="197" t="s">
        <v>15092</v>
      </c>
      <c r="Y11" s="196" t="s">
        <v>15200</v>
      </c>
      <c r="Z11" s="196" t="s">
        <v>15228</v>
      </c>
      <c r="AA11" s="197"/>
      <c r="AB11" s="197" t="s">
        <v>15193</v>
      </c>
      <c r="AC11" s="201" t="s">
        <v>15194</v>
      </c>
      <c r="AD11" s="199"/>
      <c r="AE11" s="199"/>
      <c r="AF11" s="199"/>
      <c r="AG11" s="202">
        <v>104000000</v>
      </c>
      <c r="AH11" s="202">
        <v>0</v>
      </c>
      <c r="AI11" s="202">
        <v>104000000</v>
      </c>
      <c r="AJ11" s="202"/>
      <c r="AK11" s="203">
        <v>0</v>
      </c>
      <c r="AL11" s="204" t="s">
        <v>2284</v>
      </c>
      <c r="AM11" s="204" t="s">
        <v>15195</v>
      </c>
      <c r="AN11" s="196" t="s">
        <v>15196</v>
      </c>
      <c r="AO11" s="205">
        <v>43179</v>
      </c>
      <c r="AP11" s="206">
        <v>43369</v>
      </c>
      <c r="AQ11" s="204" t="s">
        <v>15187</v>
      </c>
      <c r="AR11" s="197" t="s">
        <v>15197</v>
      </c>
      <c r="AS11" s="206">
        <v>43887</v>
      </c>
      <c r="AT11" s="204" t="s">
        <v>15187</v>
      </c>
      <c r="AU11" s="197" t="s">
        <v>15197</v>
      </c>
      <c r="AV11" s="207">
        <v>43542</v>
      </c>
      <c r="AW11" s="208" t="s">
        <v>15187</v>
      </c>
      <c r="AX11" s="197" t="s">
        <v>15197</v>
      </c>
      <c r="AY11" s="207"/>
      <c r="AZ11" s="207">
        <v>43566</v>
      </c>
      <c r="BA11" s="207" t="s">
        <v>15187</v>
      </c>
      <c r="BB11" s="207">
        <v>44021</v>
      </c>
      <c r="BC11" s="208" t="s">
        <v>15187</v>
      </c>
      <c r="BD11" s="197" t="s">
        <v>15197</v>
      </c>
      <c r="BE11" s="207"/>
      <c r="BF11" s="206">
        <v>43977</v>
      </c>
      <c r="BG11" s="204" t="s">
        <v>15187</v>
      </c>
      <c r="BH11" s="197" t="s">
        <v>15197</v>
      </c>
      <c r="BI11" s="206">
        <v>44037</v>
      </c>
      <c r="BJ11" s="204" t="s">
        <v>15187</v>
      </c>
      <c r="BK11" s="197" t="s">
        <v>15197</v>
      </c>
      <c r="BL11" s="196" t="s">
        <v>15192</v>
      </c>
      <c r="BM11" s="206">
        <v>44082</v>
      </c>
      <c r="BN11" s="204" t="s">
        <v>15187</v>
      </c>
      <c r="BO11" s="209" t="s">
        <v>15197</v>
      </c>
      <c r="BP11" s="210">
        <v>17078.68</v>
      </c>
      <c r="BQ11" s="210">
        <v>470196.38</v>
      </c>
      <c r="BR11" s="196" t="s">
        <v>15199</v>
      </c>
      <c r="BS11" s="197" t="s">
        <v>15092</v>
      </c>
      <c r="BT11" s="196" t="s">
        <v>15092</v>
      </c>
      <c r="BU11" s="196" t="s">
        <v>15092</v>
      </c>
      <c r="BV11" s="196"/>
      <c r="BW11" s="204" t="s">
        <v>15092</v>
      </c>
      <c r="BX11" s="204" t="s">
        <v>15092</v>
      </c>
      <c r="BY11" s="204" t="s">
        <v>15092</v>
      </c>
      <c r="BZ11" s="204" t="s">
        <v>15092</v>
      </c>
      <c r="CA11" s="204" t="s">
        <v>15092</v>
      </c>
      <c r="CB11" s="204" t="s">
        <v>15092</v>
      </c>
      <c r="CC11" s="204" t="s">
        <v>15092</v>
      </c>
      <c r="CD11" s="204" t="s">
        <v>15200</v>
      </c>
      <c r="CE11" s="204" t="s">
        <v>15092</v>
      </c>
      <c r="CF11" s="204" t="s">
        <v>15092</v>
      </c>
      <c r="CG11" s="211" t="s">
        <v>15197</v>
      </c>
      <c r="CH11" s="197" t="s">
        <v>15092</v>
      </c>
      <c r="CI11" s="211" t="s">
        <v>15092</v>
      </c>
      <c r="CJ11" s="211" t="s">
        <v>15092</v>
      </c>
    </row>
    <row r="12" spans="1:88" ht="16" x14ac:dyDescent="0.15">
      <c r="A12" s="195" t="s">
        <v>14755</v>
      </c>
      <c r="B12" s="217" t="s">
        <v>15238</v>
      </c>
      <c r="C12" s="196" t="s">
        <v>15210</v>
      </c>
      <c r="D12" s="195" t="s">
        <v>14763</v>
      </c>
      <c r="E12" s="196" t="s">
        <v>15178</v>
      </c>
      <c r="F12" s="197" t="s">
        <v>15179</v>
      </c>
      <c r="G12" s="198" t="s">
        <v>15212</v>
      </c>
      <c r="H12" s="197" t="s">
        <v>15092</v>
      </c>
      <c r="I12" s="196" t="s">
        <v>15224</v>
      </c>
      <c r="J12" s="197" t="s">
        <v>15239</v>
      </c>
      <c r="K12" s="197" t="s">
        <v>15240</v>
      </c>
      <c r="L12" s="197" t="s">
        <v>15227</v>
      </c>
      <c r="M12" s="197">
        <v>1</v>
      </c>
      <c r="N12" s="199" t="s">
        <v>15185</v>
      </c>
      <c r="O12" s="197" t="s">
        <v>15186</v>
      </c>
      <c r="P12" s="200" t="s">
        <v>15187</v>
      </c>
      <c r="Q12" s="197" t="s">
        <v>15188</v>
      </c>
      <c r="R12" s="197" t="s">
        <v>15241</v>
      </c>
      <c r="S12" s="197" t="s">
        <v>15190</v>
      </c>
      <c r="T12" s="199" t="s">
        <v>63</v>
      </c>
      <c r="U12" s="199" t="s">
        <v>15191</v>
      </c>
      <c r="V12" s="199" t="s">
        <v>15092</v>
      </c>
      <c r="W12" s="197"/>
      <c r="X12" s="197" t="s">
        <v>15092</v>
      </c>
      <c r="Y12" s="196" t="s">
        <v>15192</v>
      </c>
      <c r="Z12" s="196" t="s">
        <v>15092</v>
      </c>
      <c r="AA12" s="197"/>
      <c r="AB12" s="197" t="s">
        <v>15193</v>
      </c>
      <c r="AC12" s="201" t="s">
        <v>15194</v>
      </c>
      <c r="AD12" s="199"/>
      <c r="AE12" s="199"/>
      <c r="AF12" s="199"/>
      <c r="AG12" s="202">
        <v>61500000</v>
      </c>
      <c r="AH12" s="202">
        <v>0</v>
      </c>
      <c r="AI12" s="202">
        <v>0</v>
      </c>
      <c r="AJ12" s="202">
        <v>61500000</v>
      </c>
      <c r="AK12" s="203"/>
      <c r="AL12" s="204" t="s">
        <v>2284</v>
      </c>
      <c r="AM12" s="204" t="s">
        <v>15195</v>
      </c>
      <c r="AN12" s="196" t="s">
        <v>15196</v>
      </c>
      <c r="AO12" s="205">
        <v>43167</v>
      </c>
      <c r="AP12" s="206">
        <v>43300</v>
      </c>
      <c r="AQ12" s="204" t="s">
        <v>15187</v>
      </c>
      <c r="AR12" s="197" t="s">
        <v>15197</v>
      </c>
      <c r="AS12" s="206">
        <v>43768</v>
      </c>
      <c r="AT12" s="204" t="s">
        <v>15187</v>
      </c>
      <c r="AU12" s="197" t="s">
        <v>15197</v>
      </c>
      <c r="AV12" s="207">
        <v>43840</v>
      </c>
      <c r="AW12" s="208" t="s">
        <v>15187</v>
      </c>
      <c r="AX12" s="197" t="s">
        <v>15197</v>
      </c>
      <c r="AY12" s="207"/>
      <c r="AZ12" s="207">
        <v>44060</v>
      </c>
      <c r="BA12" s="207" t="s">
        <v>15187</v>
      </c>
      <c r="BB12" s="207">
        <v>43844</v>
      </c>
      <c r="BC12" s="208" t="s">
        <v>15187</v>
      </c>
      <c r="BD12" s="197" t="s">
        <v>15197</v>
      </c>
      <c r="BE12" s="207"/>
      <c r="BF12" s="206">
        <v>44063</v>
      </c>
      <c r="BG12" s="204" t="s">
        <v>15187</v>
      </c>
      <c r="BH12" s="197" t="s">
        <v>15197</v>
      </c>
      <c r="BI12" s="206">
        <v>44116</v>
      </c>
      <c r="BJ12" s="204" t="s">
        <v>15187</v>
      </c>
      <c r="BK12" s="197" t="s">
        <v>15197</v>
      </c>
      <c r="BL12" s="196" t="s">
        <v>15192</v>
      </c>
      <c r="BM12" s="206">
        <v>44145</v>
      </c>
      <c r="BN12" s="204" t="s">
        <v>15187</v>
      </c>
      <c r="BO12" s="209" t="s">
        <v>15197</v>
      </c>
      <c r="BP12" s="210">
        <v>25516.799999999999</v>
      </c>
      <c r="BQ12" s="210">
        <v>910720.22</v>
      </c>
      <c r="BR12" s="196" t="s">
        <v>15199</v>
      </c>
      <c r="BS12" s="197" t="s">
        <v>15092</v>
      </c>
      <c r="BT12" s="196" t="s">
        <v>15092</v>
      </c>
      <c r="BU12" s="196" t="s">
        <v>15092</v>
      </c>
      <c r="BV12" s="196"/>
      <c r="BW12" s="204" t="s">
        <v>15092</v>
      </c>
      <c r="BX12" s="204" t="s">
        <v>15092</v>
      </c>
      <c r="BY12" s="204" t="s">
        <v>15092</v>
      </c>
      <c r="BZ12" s="204" t="s">
        <v>15092</v>
      </c>
      <c r="CA12" s="204" t="s">
        <v>15092</v>
      </c>
      <c r="CB12" s="204" t="s">
        <v>15092</v>
      </c>
      <c r="CC12" s="204" t="s">
        <v>15092</v>
      </c>
      <c r="CD12" s="204" t="s">
        <v>15200</v>
      </c>
      <c r="CE12" s="204" t="s">
        <v>15092</v>
      </c>
      <c r="CF12" s="204" t="s">
        <v>15092</v>
      </c>
      <c r="CG12" s="211" t="s">
        <v>15197</v>
      </c>
      <c r="CH12" s="197" t="s">
        <v>15092</v>
      </c>
      <c r="CI12" s="211" t="s">
        <v>15092</v>
      </c>
      <c r="CJ12" s="211" t="s">
        <v>15092</v>
      </c>
    </row>
    <row r="13" spans="1:88" ht="42" x14ac:dyDescent="0.15">
      <c r="A13" s="195" t="s">
        <v>14710</v>
      </c>
      <c r="B13" s="217" t="s">
        <v>15242</v>
      </c>
      <c r="C13" s="196" t="s">
        <v>15243</v>
      </c>
      <c r="D13" s="195" t="s">
        <v>911</v>
      </c>
      <c r="E13" s="196" t="s">
        <v>15178</v>
      </c>
      <c r="F13" s="197" t="s">
        <v>15179</v>
      </c>
      <c r="G13" s="198" t="s">
        <v>15244</v>
      </c>
      <c r="H13" s="197" t="s">
        <v>15092</v>
      </c>
      <c r="I13" s="196" t="s">
        <v>15245</v>
      </c>
      <c r="J13" s="197" t="s">
        <v>15246</v>
      </c>
      <c r="K13" s="197" t="s">
        <v>15247</v>
      </c>
      <c r="L13" s="197" t="s">
        <v>15248</v>
      </c>
      <c r="M13" s="197">
        <v>1</v>
      </c>
      <c r="N13" s="199" t="s">
        <v>15185</v>
      </c>
      <c r="O13" s="197" t="s">
        <v>15218</v>
      </c>
      <c r="P13" s="200" t="s">
        <v>15187</v>
      </c>
      <c r="Q13" s="197" t="s">
        <v>15188</v>
      </c>
      <c r="R13" s="197" t="s">
        <v>15241</v>
      </c>
      <c r="S13" s="197" t="s">
        <v>15190</v>
      </c>
      <c r="T13" s="199" t="s">
        <v>63</v>
      </c>
      <c r="U13" s="199" t="s">
        <v>63</v>
      </c>
      <c r="V13" s="199" t="s">
        <v>15092</v>
      </c>
      <c r="W13" s="197" t="s">
        <v>15200</v>
      </c>
      <c r="X13" s="197" t="s">
        <v>15092</v>
      </c>
      <c r="Y13" s="196" t="s">
        <v>15200</v>
      </c>
      <c r="Z13" s="196" t="s">
        <v>15234</v>
      </c>
      <c r="AA13" s="197" t="s">
        <v>651</v>
      </c>
      <c r="AB13" s="197"/>
      <c r="AC13" s="201" t="s">
        <v>15194</v>
      </c>
      <c r="AD13" s="199"/>
      <c r="AE13" s="199"/>
      <c r="AF13" s="199"/>
      <c r="AG13" s="202">
        <v>7175000</v>
      </c>
      <c r="AH13" s="202">
        <v>0</v>
      </c>
      <c r="AI13" s="202">
        <v>0</v>
      </c>
      <c r="AJ13" s="202">
        <v>7175000</v>
      </c>
      <c r="AK13" s="203"/>
      <c r="AL13" s="204"/>
      <c r="AM13" s="204" t="s">
        <v>15092</v>
      </c>
      <c r="AN13" s="196" t="s">
        <v>15196</v>
      </c>
      <c r="AO13" s="205">
        <v>43783</v>
      </c>
      <c r="AP13" s="206"/>
      <c r="AQ13" s="204"/>
      <c r="AR13" s="197" t="s">
        <v>15092</v>
      </c>
      <c r="AS13" s="206">
        <v>44146</v>
      </c>
      <c r="AT13" s="204" t="s">
        <v>15187</v>
      </c>
      <c r="AU13" s="197" t="s">
        <v>15197</v>
      </c>
      <c r="AV13" s="207"/>
      <c r="AW13" s="208"/>
      <c r="AX13" s="197" t="s">
        <v>15092</v>
      </c>
      <c r="AY13" s="207"/>
      <c r="AZ13" s="207">
        <v>43804</v>
      </c>
      <c r="BA13" s="207" t="s">
        <v>15198</v>
      </c>
      <c r="BB13" s="207">
        <v>44179</v>
      </c>
      <c r="BC13" s="208" t="s">
        <v>15187</v>
      </c>
      <c r="BD13" s="197" t="s">
        <v>15197</v>
      </c>
      <c r="BE13" s="207"/>
      <c r="BF13" s="206">
        <v>44180</v>
      </c>
      <c r="BG13" s="204" t="s">
        <v>15187</v>
      </c>
      <c r="BH13" s="197" t="s">
        <v>15197</v>
      </c>
      <c r="BI13" s="206">
        <v>44273</v>
      </c>
      <c r="BJ13" s="204" t="s">
        <v>15187</v>
      </c>
      <c r="BK13" s="197" t="s">
        <v>15197</v>
      </c>
      <c r="BL13" s="196" t="s">
        <v>15192</v>
      </c>
      <c r="BM13" s="206">
        <v>44296</v>
      </c>
      <c r="BN13" s="204" t="s">
        <v>15187</v>
      </c>
      <c r="BO13" s="209" t="s">
        <v>15197</v>
      </c>
      <c r="BP13" s="210">
        <v>0</v>
      </c>
      <c r="BQ13" s="210">
        <v>2620.58</v>
      </c>
      <c r="BR13" s="196" t="s">
        <v>15199</v>
      </c>
      <c r="BS13" s="197" t="s">
        <v>15092</v>
      </c>
      <c r="BT13" s="196" t="s">
        <v>15092</v>
      </c>
      <c r="BU13" s="196" t="s">
        <v>15092</v>
      </c>
      <c r="BV13" s="196"/>
      <c r="BW13" s="204" t="s">
        <v>15092</v>
      </c>
      <c r="BX13" s="204" t="s">
        <v>15092</v>
      </c>
      <c r="BY13" s="204" t="s">
        <v>15092</v>
      </c>
      <c r="BZ13" s="204" t="s">
        <v>15092</v>
      </c>
      <c r="CA13" s="204" t="s">
        <v>15092</v>
      </c>
      <c r="CB13" s="204" t="s">
        <v>15092</v>
      </c>
      <c r="CC13" s="204" t="s">
        <v>15092</v>
      </c>
      <c r="CD13" s="204" t="s">
        <v>15200</v>
      </c>
      <c r="CE13" s="204" t="s">
        <v>15200</v>
      </c>
      <c r="CF13" s="204" t="s">
        <v>15092</v>
      </c>
      <c r="CG13" s="211" t="s">
        <v>15195</v>
      </c>
      <c r="CH13" s="197" t="s">
        <v>15092</v>
      </c>
      <c r="CI13" s="211" t="s">
        <v>15092</v>
      </c>
      <c r="CJ13" s="211" t="s">
        <v>15092</v>
      </c>
    </row>
    <row r="14" spans="1:88" ht="70" hidden="1" x14ac:dyDescent="0.15">
      <c r="A14" s="195" t="s">
        <v>15249</v>
      </c>
      <c r="B14" s="195" t="s">
        <v>15250</v>
      </c>
      <c r="C14" s="196" t="s">
        <v>21</v>
      </c>
      <c r="D14" s="195" t="s">
        <v>140</v>
      </c>
      <c r="E14" s="196" t="s">
        <v>15178</v>
      </c>
      <c r="F14" s="197" t="s">
        <v>15179</v>
      </c>
      <c r="G14" s="198" t="s">
        <v>15251</v>
      </c>
      <c r="H14" s="197" t="s">
        <v>15252</v>
      </c>
      <c r="I14" s="196" t="s">
        <v>15253</v>
      </c>
      <c r="J14" s="197" t="s">
        <v>15254</v>
      </c>
      <c r="K14" s="197" t="s">
        <v>15255</v>
      </c>
      <c r="L14" s="197" t="s">
        <v>15256</v>
      </c>
      <c r="M14" s="197">
        <v>1</v>
      </c>
      <c r="N14" s="199" t="s">
        <v>15185</v>
      </c>
      <c r="O14" s="197" t="s">
        <v>15218</v>
      </c>
      <c r="P14" s="200" t="s">
        <v>15187</v>
      </c>
      <c r="Q14" s="197" t="s">
        <v>15188</v>
      </c>
      <c r="R14" s="197" t="s">
        <v>15189</v>
      </c>
      <c r="S14" s="197" t="s">
        <v>15190</v>
      </c>
      <c r="T14" s="199" t="s">
        <v>63</v>
      </c>
      <c r="U14" s="199" t="s">
        <v>63</v>
      </c>
      <c r="V14" s="199" t="s">
        <v>15092</v>
      </c>
      <c r="W14" s="197"/>
      <c r="X14" s="197" t="s">
        <v>15092</v>
      </c>
      <c r="Y14" s="196" t="s">
        <v>15200</v>
      </c>
      <c r="Z14" s="196" t="s">
        <v>15257</v>
      </c>
      <c r="AA14" s="197"/>
      <c r="AB14" s="197" t="s">
        <v>15092</v>
      </c>
      <c r="AC14" s="201" t="s">
        <v>15219</v>
      </c>
      <c r="AD14" s="199" t="s">
        <v>15220</v>
      </c>
      <c r="AE14" s="199" t="s">
        <v>15220</v>
      </c>
      <c r="AF14" s="199" t="s">
        <v>15220</v>
      </c>
      <c r="AG14" s="202">
        <v>300000000</v>
      </c>
      <c r="AH14" s="202">
        <v>0</v>
      </c>
      <c r="AI14" s="202">
        <v>300000000</v>
      </c>
      <c r="AJ14" s="202"/>
      <c r="AK14" s="203">
        <v>0</v>
      </c>
      <c r="AL14" s="204" t="s">
        <v>2284</v>
      </c>
      <c r="AM14" s="204" t="s">
        <v>15195</v>
      </c>
      <c r="AN14" s="196" t="s">
        <v>15196</v>
      </c>
      <c r="AO14" s="205">
        <v>43668</v>
      </c>
      <c r="AP14" s="206">
        <v>43877</v>
      </c>
      <c r="AQ14" s="204" t="s">
        <v>15187</v>
      </c>
      <c r="AR14" s="197" t="s">
        <v>15197</v>
      </c>
      <c r="AS14" s="206">
        <v>44154</v>
      </c>
      <c r="AT14" s="204" t="s">
        <v>15187</v>
      </c>
      <c r="AU14" s="197" t="s">
        <v>15197</v>
      </c>
      <c r="AV14" s="207">
        <v>43864</v>
      </c>
      <c r="AW14" s="208" t="s">
        <v>15187</v>
      </c>
      <c r="AX14" s="197" t="s">
        <v>15197</v>
      </c>
      <c r="AY14" s="207">
        <v>43870</v>
      </c>
      <c r="AZ14" s="207">
        <v>43914</v>
      </c>
      <c r="BA14" s="207" t="s">
        <v>15187</v>
      </c>
      <c r="BB14" s="207">
        <v>44160</v>
      </c>
      <c r="BC14" s="208" t="s">
        <v>15187</v>
      </c>
      <c r="BD14" s="197" t="s">
        <v>15197</v>
      </c>
      <c r="BE14" s="207">
        <v>44336</v>
      </c>
      <c r="BF14" s="206">
        <v>44164</v>
      </c>
      <c r="BG14" s="204" t="s">
        <v>15187</v>
      </c>
      <c r="BH14" s="197" t="s">
        <v>15197</v>
      </c>
      <c r="BI14" s="206">
        <v>44218</v>
      </c>
      <c r="BJ14" s="204" t="s">
        <v>15187</v>
      </c>
      <c r="BK14" s="197" t="s">
        <v>15197</v>
      </c>
      <c r="BL14" s="196" t="s">
        <v>15192</v>
      </c>
      <c r="BM14" s="206">
        <v>44336</v>
      </c>
      <c r="BN14" s="204" t="s">
        <v>15187</v>
      </c>
      <c r="BO14" s="209" t="s">
        <v>15197</v>
      </c>
      <c r="BP14" s="210">
        <v>19582.8</v>
      </c>
      <c r="BQ14" s="210">
        <v>657278.32999999996</v>
      </c>
      <c r="BR14" s="196" t="s">
        <v>15258</v>
      </c>
      <c r="BS14" s="197" t="s">
        <v>15092</v>
      </c>
      <c r="BT14" s="196" t="s">
        <v>15092</v>
      </c>
      <c r="BU14" s="196" t="s">
        <v>15092</v>
      </c>
      <c r="BV14" s="196"/>
      <c r="BW14" s="204" t="s">
        <v>15092</v>
      </c>
      <c r="BX14" s="204" t="s">
        <v>15092</v>
      </c>
      <c r="BY14" s="204" t="s">
        <v>15092</v>
      </c>
      <c r="BZ14" s="204" t="s">
        <v>15092</v>
      </c>
      <c r="CA14" s="204" t="s">
        <v>15092</v>
      </c>
      <c r="CB14" s="204" t="s">
        <v>15092</v>
      </c>
      <c r="CC14" s="204" t="s">
        <v>15092</v>
      </c>
      <c r="CD14" s="204" t="s">
        <v>15092</v>
      </c>
      <c r="CE14" s="204" t="s">
        <v>15200</v>
      </c>
      <c r="CF14" s="204" t="s">
        <v>15092</v>
      </c>
      <c r="CG14" s="211" t="s">
        <v>15197</v>
      </c>
      <c r="CH14" s="197" t="s">
        <v>15092</v>
      </c>
      <c r="CI14" s="211" t="s">
        <v>15197</v>
      </c>
      <c r="CJ14" s="211" t="s">
        <v>15197</v>
      </c>
    </row>
    <row r="15" spans="1:88" ht="16" hidden="1" x14ac:dyDescent="0.15">
      <c r="A15" s="195" t="s">
        <v>2006</v>
      </c>
      <c r="B15" s="195" t="s">
        <v>15259</v>
      </c>
      <c r="C15" s="196" t="s">
        <v>15210</v>
      </c>
      <c r="D15" s="195" t="s">
        <v>150</v>
      </c>
      <c r="E15" s="196" t="s">
        <v>15178</v>
      </c>
      <c r="F15" s="197" t="s">
        <v>15179</v>
      </c>
      <c r="G15" s="198" t="s">
        <v>15212</v>
      </c>
      <c r="H15" s="197" t="s">
        <v>15092</v>
      </c>
      <c r="I15" s="196" t="s">
        <v>15224</v>
      </c>
      <c r="J15" s="197" t="s">
        <v>15260</v>
      </c>
      <c r="K15" s="197" t="s">
        <v>15240</v>
      </c>
      <c r="L15" s="197" t="s">
        <v>15227</v>
      </c>
      <c r="M15" s="197">
        <v>1</v>
      </c>
      <c r="N15" s="199" t="s">
        <v>15185</v>
      </c>
      <c r="O15" s="197" t="s">
        <v>15218</v>
      </c>
      <c r="P15" s="200" t="s">
        <v>15187</v>
      </c>
      <c r="Q15" s="197" t="s">
        <v>15188</v>
      </c>
      <c r="R15" s="197" t="s">
        <v>15189</v>
      </c>
      <c r="S15" s="197" t="s">
        <v>58</v>
      </c>
      <c r="T15" s="199" t="s">
        <v>15200</v>
      </c>
      <c r="U15" s="199" t="s">
        <v>63</v>
      </c>
      <c r="V15" s="199" t="s">
        <v>15092</v>
      </c>
      <c r="W15" s="197" t="s">
        <v>15200</v>
      </c>
      <c r="X15" s="197" t="s">
        <v>15092</v>
      </c>
      <c r="Y15" s="196" t="s">
        <v>15192</v>
      </c>
      <c r="Z15" s="196" t="s">
        <v>15092</v>
      </c>
      <c r="AA15" s="197" t="s">
        <v>106</v>
      </c>
      <c r="AB15" s="197" t="s">
        <v>15092</v>
      </c>
      <c r="AC15" s="201" t="s">
        <v>15219</v>
      </c>
      <c r="AD15" s="199"/>
      <c r="AE15" s="199"/>
      <c r="AF15" s="199"/>
      <c r="AG15" s="202">
        <v>55000000</v>
      </c>
      <c r="AH15" s="202">
        <v>0</v>
      </c>
      <c r="AI15" s="202">
        <v>55000000</v>
      </c>
      <c r="AJ15" s="202"/>
      <c r="AK15" s="203">
        <v>24500000</v>
      </c>
      <c r="AL15" s="204"/>
      <c r="AM15" s="204" t="s">
        <v>15092</v>
      </c>
      <c r="AN15" s="196" t="s">
        <v>15196</v>
      </c>
      <c r="AO15" s="205">
        <v>43308</v>
      </c>
      <c r="AP15" s="206"/>
      <c r="AQ15" s="204"/>
      <c r="AR15" s="197" t="s">
        <v>15092</v>
      </c>
      <c r="AS15" s="206">
        <v>43550</v>
      </c>
      <c r="AT15" s="204" t="s">
        <v>15187</v>
      </c>
      <c r="AU15" s="197" t="s">
        <v>15197</v>
      </c>
      <c r="AV15" s="207"/>
      <c r="AW15" s="208"/>
      <c r="AX15" s="197" t="s">
        <v>15092</v>
      </c>
      <c r="AY15" s="207">
        <v>44139</v>
      </c>
      <c r="AZ15" s="207">
        <v>43515</v>
      </c>
      <c r="BA15" s="207" t="s">
        <v>15187</v>
      </c>
      <c r="BB15" s="207">
        <v>43572</v>
      </c>
      <c r="BC15" s="208" t="s">
        <v>15187</v>
      </c>
      <c r="BD15" s="197" t="s">
        <v>15197</v>
      </c>
      <c r="BE15" s="207">
        <v>44323</v>
      </c>
      <c r="BF15" s="206">
        <v>43564</v>
      </c>
      <c r="BG15" s="204" t="s">
        <v>15187</v>
      </c>
      <c r="BH15" s="197" t="s">
        <v>15197</v>
      </c>
      <c r="BI15" s="206">
        <v>44280</v>
      </c>
      <c r="BJ15" s="204" t="s">
        <v>15187</v>
      </c>
      <c r="BK15" s="197" t="s">
        <v>15197</v>
      </c>
      <c r="BL15" s="196" t="s">
        <v>15192</v>
      </c>
      <c r="BM15" s="206">
        <v>44323</v>
      </c>
      <c r="BN15" s="204" t="s">
        <v>15187</v>
      </c>
      <c r="BO15" s="209" t="s">
        <v>15197</v>
      </c>
      <c r="BP15" s="210">
        <v>294.17</v>
      </c>
      <c r="BQ15" s="210">
        <v>338108.61</v>
      </c>
      <c r="BR15" s="196" t="s">
        <v>15261</v>
      </c>
      <c r="BS15" s="197" t="s">
        <v>15092</v>
      </c>
      <c r="BT15" s="196" t="s">
        <v>15092</v>
      </c>
      <c r="BU15" s="196" t="s">
        <v>15092</v>
      </c>
      <c r="BV15" s="196"/>
      <c r="BW15" s="204" t="s">
        <v>15092</v>
      </c>
      <c r="BX15" s="204" t="s">
        <v>15200</v>
      </c>
      <c r="BY15" s="204" t="s">
        <v>15092</v>
      </c>
      <c r="BZ15" s="204" t="s">
        <v>15092</v>
      </c>
      <c r="CA15" s="204" t="s">
        <v>15092</v>
      </c>
      <c r="CB15" s="204" t="s">
        <v>15092</v>
      </c>
      <c r="CC15" s="204" t="s">
        <v>15092</v>
      </c>
      <c r="CD15" s="204" t="s">
        <v>15092</v>
      </c>
      <c r="CE15" s="204" t="s">
        <v>15092</v>
      </c>
      <c r="CF15" s="204" t="s">
        <v>15092</v>
      </c>
      <c r="CG15" s="211" t="s">
        <v>15197</v>
      </c>
      <c r="CH15" s="197" t="s">
        <v>15092</v>
      </c>
      <c r="CI15" s="211" t="s">
        <v>15197</v>
      </c>
      <c r="CJ15" s="211" t="s">
        <v>15197</v>
      </c>
    </row>
    <row r="16" spans="1:88" ht="16" hidden="1" x14ac:dyDescent="0.15">
      <c r="A16" s="195" t="s">
        <v>15262</v>
      </c>
      <c r="B16" s="195" t="s">
        <v>15263</v>
      </c>
      <c r="C16" s="196" t="s">
        <v>15210</v>
      </c>
      <c r="D16" s="195" t="s">
        <v>15264</v>
      </c>
      <c r="E16" s="196" t="s">
        <v>15178</v>
      </c>
      <c r="F16" s="197" t="s">
        <v>15179</v>
      </c>
      <c r="G16" s="198" t="s">
        <v>15212</v>
      </c>
      <c r="H16" s="197" t="s">
        <v>15265</v>
      </c>
      <c r="I16" s="196" t="s">
        <v>15214</v>
      </c>
      <c r="J16" s="197" t="s">
        <v>15266</v>
      </c>
      <c r="K16" s="197" t="s">
        <v>15216</v>
      </c>
      <c r="L16" s="197" t="s">
        <v>15217</v>
      </c>
      <c r="M16" s="197">
        <v>1</v>
      </c>
      <c r="N16" s="199" t="s">
        <v>15185</v>
      </c>
      <c r="O16" s="197" t="s">
        <v>15218</v>
      </c>
      <c r="P16" s="200" t="s">
        <v>15187</v>
      </c>
      <c r="Q16" s="197" t="s">
        <v>15188</v>
      </c>
      <c r="R16" s="197" t="s">
        <v>15189</v>
      </c>
      <c r="S16" s="197" t="s">
        <v>15190</v>
      </c>
      <c r="T16" s="199" t="s">
        <v>63</v>
      </c>
      <c r="U16" s="199" t="s">
        <v>15191</v>
      </c>
      <c r="V16" s="199" t="s">
        <v>15092</v>
      </c>
      <c r="W16" s="197"/>
      <c r="X16" s="197" t="s">
        <v>15092</v>
      </c>
      <c r="Y16" s="196" t="s">
        <v>15192</v>
      </c>
      <c r="Z16" s="196" t="s">
        <v>15092</v>
      </c>
      <c r="AA16" s="197"/>
      <c r="AB16" s="197" t="s">
        <v>15092</v>
      </c>
      <c r="AC16" s="201" t="s">
        <v>15219</v>
      </c>
      <c r="AD16" s="199" t="s">
        <v>15229</v>
      </c>
      <c r="AE16" s="199" t="s">
        <v>15229</v>
      </c>
      <c r="AF16" s="199" t="s">
        <v>15229</v>
      </c>
      <c r="AG16" s="202">
        <v>250000000</v>
      </c>
      <c r="AH16" s="202">
        <v>250000000</v>
      </c>
      <c r="AI16" s="202">
        <v>0</v>
      </c>
      <c r="AJ16" s="202"/>
      <c r="AK16" s="203">
        <v>0</v>
      </c>
      <c r="AL16" s="204" t="s">
        <v>2284</v>
      </c>
      <c r="AM16" s="204" t="s">
        <v>15195</v>
      </c>
      <c r="AN16" s="196" t="s">
        <v>15196</v>
      </c>
      <c r="AO16" s="205">
        <v>43349</v>
      </c>
      <c r="AP16" s="206">
        <v>43812</v>
      </c>
      <c r="AQ16" s="204" t="s">
        <v>15187</v>
      </c>
      <c r="AR16" s="197" t="s">
        <v>15197</v>
      </c>
      <c r="AS16" s="206">
        <v>44228</v>
      </c>
      <c r="AT16" s="204" t="s">
        <v>15187</v>
      </c>
      <c r="AU16" s="197" t="s">
        <v>15197</v>
      </c>
      <c r="AV16" s="207">
        <v>43811</v>
      </c>
      <c r="AW16" s="208" t="s">
        <v>15187</v>
      </c>
      <c r="AX16" s="197" t="s">
        <v>15197</v>
      </c>
      <c r="AY16" s="207">
        <v>43951</v>
      </c>
      <c r="AZ16" s="207">
        <v>44007</v>
      </c>
      <c r="BA16" s="207" t="s">
        <v>15187</v>
      </c>
      <c r="BB16" s="207">
        <v>44259</v>
      </c>
      <c r="BC16" s="208" t="s">
        <v>15187</v>
      </c>
      <c r="BD16" s="197" t="s">
        <v>15197</v>
      </c>
      <c r="BE16" s="207">
        <v>44315</v>
      </c>
      <c r="BF16" s="206">
        <v>44244</v>
      </c>
      <c r="BG16" s="204" t="s">
        <v>15187</v>
      </c>
      <c r="BH16" s="197" t="s">
        <v>15197</v>
      </c>
      <c r="BI16" s="206">
        <v>44272</v>
      </c>
      <c r="BJ16" s="204" t="s">
        <v>15187</v>
      </c>
      <c r="BK16" s="197" t="s">
        <v>15197</v>
      </c>
      <c r="BL16" s="196" t="s">
        <v>15192</v>
      </c>
      <c r="BM16" s="206">
        <v>44315</v>
      </c>
      <c r="BN16" s="204" t="s">
        <v>15187</v>
      </c>
      <c r="BO16" s="209" t="s">
        <v>15197</v>
      </c>
      <c r="BP16" s="210">
        <v>42373.66</v>
      </c>
      <c r="BQ16" s="210">
        <v>772063.05</v>
      </c>
      <c r="BR16" s="196" t="s">
        <v>15258</v>
      </c>
      <c r="BS16" s="197" t="s">
        <v>15200</v>
      </c>
      <c r="BT16" s="196" t="s">
        <v>15092</v>
      </c>
      <c r="BU16" s="196" t="s">
        <v>15092</v>
      </c>
      <c r="BV16" s="196"/>
      <c r="BW16" s="204" t="s">
        <v>15092</v>
      </c>
      <c r="BX16" s="204" t="s">
        <v>15092</v>
      </c>
      <c r="BY16" s="204" t="s">
        <v>15092</v>
      </c>
      <c r="BZ16" s="204" t="s">
        <v>15092</v>
      </c>
      <c r="CA16" s="204" t="s">
        <v>15092</v>
      </c>
      <c r="CB16" s="204" t="s">
        <v>15092</v>
      </c>
      <c r="CC16" s="204" t="s">
        <v>15092</v>
      </c>
      <c r="CD16" s="204" t="s">
        <v>15092</v>
      </c>
      <c r="CE16" s="204" t="s">
        <v>15092</v>
      </c>
      <c r="CF16" s="204" t="s">
        <v>15092</v>
      </c>
      <c r="CG16" s="211" t="s">
        <v>15197</v>
      </c>
      <c r="CH16" s="197" t="s">
        <v>15092</v>
      </c>
      <c r="CI16" s="211" t="s">
        <v>15197</v>
      </c>
      <c r="CJ16" s="211" t="s">
        <v>15197</v>
      </c>
    </row>
    <row r="17" spans="1:88" ht="70" hidden="1" x14ac:dyDescent="0.15">
      <c r="A17" s="195" t="s">
        <v>15267</v>
      </c>
      <c r="B17" s="195" t="s">
        <v>15268</v>
      </c>
      <c r="C17" s="196" t="s">
        <v>21</v>
      </c>
      <c r="D17" s="195" t="s">
        <v>15269</v>
      </c>
      <c r="E17" s="196" t="s">
        <v>15178</v>
      </c>
      <c r="F17" s="197" t="s">
        <v>15179</v>
      </c>
      <c r="G17" s="198" t="s">
        <v>15251</v>
      </c>
      <c r="H17" s="197" t="s">
        <v>15092</v>
      </c>
      <c r="I17" s="196" t="s">
        <v>15253</v>
      </c>
      <c r="J17" s="197" t="s">
        <v>15270</v>
      </c>
      <c r="K17" s="197" t="s">
        <v>15255</v>
      </c>
      <c r="L17" s="197" t="s">
        <v>15256</v>
      </c>
      <c r="M17" s="197">
        <v>1</v>
      </c>
      <c r="N17" s="199" t="s">
        <v>15185</v>
      </c>
      <c r="O17" s="197" t="s">
        <v>15218</v>
      </c>
      <c r="P17" s="200" t="s">
        <v>15187</v>
      </c>
      <c r="Q17" s="197" t="s">
        <v>15188</v>
      </c>
      <c r="R17" s="197" t="s">
        <v>15189</v>
      </c>
      <c r="S17" s="197" t="s">
        <v>15190</v>
      </c>
      <c r="T17" s="199" t="s">
        <v>63</v>
      </c>
      <c r="U17" s="199" t="s">
        <v>63</v>
      </c>
      <c r="V17" s="199" t="s">
        <v>15092</v>
      </c>
      <c r="W17" s="197"/>
      <c r="X17" s="197" t="s">
        <v>15092</v>
      </c>
      <c r="Y17" s="196" t="s">
        <v>15200</v>
      </c>
      <c r="Z17" s="196" t="s">
        <v>15257</v>
      </c>
      <c r="AA17" s="197"/>
      <c r="AB17" s="197" t="s">
        <v>15092</v>
      </c>
      <c r="AC17" s="201" t="s">
        <v>15219</v>
      </c>
      <c r="AD17" s="199" t="s">
        <v>15229</v>
      </c>
      <c r="AE17" s="199" t="s">
        <v>15229</v>
      </c>
      <c r="AF17" s="199" t="s">
        <v>15229</v>
      </c>
      <c r="AG17" s="202">
        <v>209000000</v>
      </c>
      <c r="AH17" s="202">
        <v>0</v>
      </c>
      <c r="AI17" s="202">
        <v>209000000</v>
      </c>
      <c r="AJ17" s="202"/>
      <c r="AK17" s="203">
        <v>0</v>
      </c>
      <c r="AL17" s="204" t="s">
        <v>2284</v>
      </c>
      <c r="AM17" s="204" t="s">
        <v>15195</v>
      </c>
      <c r="AN17" s="196" t="s">
        <v>15196</v>
      </c>
      <c r="AO17" s="205">
        <v>43355</v>
      </c>
      <c r="AP17" s="206">
        <v>43433</v>
      </c>
      <c r="AQ17" s="204" t="s">
        <v>15187</v>
      </c>
      <c r="AR17" s="197" t="s">
        <v>15197</v>
      </c>
      <c r="AS17" s="206">
        <v>44154</v>
      </c>
      <c r="AT17" s="204" t="s">
        <v>15187</v>
      </c>
      <c r="AU17" s="197" t="s">
        <v>15197</v>
      </c>
      <c r="AV17" s="207">
        <v>43438</v>
      </c>
      <c r="AW17" s="208" t="s">
        <v>15187</v>
      </c>
      <c r="AX17" s="197" t="s">
        <v>15197</v>
      </c>
      <c r="AY17" s="207">
        <v>44371</v>
      </c>
      <c r="AZ17" s="207">
        <v>43578</v>
      </c>
      <c r="BA17" s="207" t="s">
        <v>15187</v>
      </c>
      <c r="BB17" s="207">
        <v>44189</v>
      </c>
      <c r="BC17" s="208" t="s">
        <v>15187</v>
      </c>
      <c r="BD17" s="197" t="s">
        <v>15197</v>
      </c>
      <c r="BE17" s="207">
        <v>44371</v>
      </c>
      <c r="BF17" s="206">
        <v>44164</v>
      </c>
      <c r="BG17" s="204" t="s">
        <v>15187</v>
      </c>
      <c r="BH17" s="197" t="s">
        <v>15197</v>
      </c>
      <c r="BI17" s="206">
        <v>44238</v>
      </c>
      <c r="BJ17" s="204" t="s">
        <v>15187</v>
      </c>
      <c r="BK17" s="197" t="s">
        <v>15197</v>
      </c>
      <c r="BL17" s="196" t="s">
        <v>15192</v>
      </c>
      <c r="BM17" s="206">
        <v>44371</v>
      </c>
      <c r="BN17" s="204" t="s">
        <v>15187</v>
      </c>
      <c r="BO17" s="209" t="s">
        <v>15197</v>
      </c>
      <c r="BP17" s="210">
        <v>20285.45</v>
      </c>
      <c r="BQ17" s="210">
        <v>1158625.8500000001</v>
      </c>
      <c r="BR17" s="196" t="s">
        <v>15258</v>
      </c>
      <c r="BS17" s="197" t="s">
        <v>15092</v>
      </c>
      <c r="BT17" s="196" t="s">
        <v>15092</v>
      </c>
      <c r="BU17" s="196" t="s">
        <v>15092</v>
      </c>
      <c r="BV17" s="196"/>
      <c r="BW17" s="204" t="s">
        <v>15092</v>
      </c>
      <c r="BX17" s="204" t="s">
        <v>15092</v>
      </c>
      <c r="BY17" s="204" t="s">
        <v>15092</v>
      </c>
      <c r="BZ17" s="204" t="s">
        <v>15092</v>
      </c>
      <c r="CA17" s="204" t="s">
        <v>15092</v>
      </c>
      <c r="CB17" s="204" t="s">
        <v>15092</v>
      </c>
      <c r="CC17" s="204" t="s">
        <v>15092</v>
      </c>
      <c r="CD17" s="204" t="s">
        <v>15092</v>
      </c>
      <c r="CE17" s="204" t="s">
        <v>15200</v>
      </c>
      <c r="CF17" s="204" t="s">
        <v>15092</v>
      </c>
      <c r="CG17" s="211" t="s">
        <v>15197</v>
      </c>
      <c r="CH17" s="197" t="s">
        <v>15092</v>
      </c>
      <c r="CI17" s="211" t="s">
        <v>15197</v>
      </c>
      <c r="CJ17" s="211" t="s">
        <v>15197</v>
      </c>
    </row>
    <row r="18" spans="1:88" ht="16" hidden="1" x14ac:dyDescent="0.15">
      <c r="A18" s="195" t="s">
        <v>15271</v>
      </c>
      <c r="B18" s="195" t="s">
        <v>15272</v>
      </c>
      <c r="C18" s="196" t="s">
        <v>15210</v>
      </c>
      <c r="D18" s="195" t="s">
        <v>15273</v>
      </c>
      <c r="E18" s="196" t="s">
        <v>15178</v>
      </c>
      <c r="F18" s="197" t="s">
        <v>15179</v>
      </c>
      <c r="G18" s="198" t="s">
        <v>15212</v>
      </c>
      <c r="H18" s="197" t="s">
        <v>15274</v>
      </c>
      <c r="I18" s="196" t="s">
        <v>15214</v>
      </c>
      <c r="J18" s="197" t="s">
        <v>15275</v>
      </c>
      <c r="K18" s="197" t="s">
        <v>15216</v>
      </c>
      <c r="L18" s="197" t="s">
        <v>15217</v>
      </c>
      <c r="M18" s="197">
        <v>1</v>
      </c>
      <c r="N18" s="199" t="s">
        <v>15185</v>
      </c>
      <c r="O18" s="197" t="s">
        <v>15186</v>
      </c>
      <c r="P18" s="200" t="s">
        <v>15187</v>
      </c>
      <c r="Q18" s="197" t="s">
        <v>15188</v>
      </c>
      <c r="R18" s="197" t="s">
        <v>15189</v>
      </c>
      <c r="S18" s="197" t="s">
        <v>15190</v>
      </c>
      <c r="T18" s="199" t="s">
        <v>63</v>
      </c>
      <c r="U18" s="199" t="s">
        <v>15191</v>
      </c>
      <c r="V18" s="199" t="s">
        <v>15092</v>
      </c>
      <c r="W18" s="197"/>
      <c r="X18" s="197" t="s">
        <v>15092</v>
      </c>
      <c r="Y18" s="196" t="s">
        <v>15192</v>
      </c>
      <c r="Z18" s="196" t="s">
        <v>15092</v>
      </c>
      <c r="AA18" s="197"/>
      <c r="AB18" s="197" t="s">
        <v>15092</v>
      </c>
      <c r="AC18" s="201" t="s">
        <v>15219</v>
      </c>
      <c r="AD18" s="199" t="s">
        <v>15220</v>
      </c>
      <c r="AE18" s="199" t="s">
        <v>15220</v>
      </c>
      <c r="AF18" s="199" t="s">
        <v>15220</v>
      </c>
      <c r="AG18" s="202">
        <v>15000000</v>
      </c>
      <c r="AH18" s="202">
        <v>0</v>
      </c>
      <c r="AI18" s="202">
        <v>15000000</v>
      </c>
      <c r="AJ18" s="202"/>
      <c r="AK18" s="203">
        <v>2200000</v>
      </c>
      <c r="AL18" s="204" t="s">
        <v>2284</v>
      </c>
      <c r="AM18" s="204" t="s">
        <v>15195</v>
      </c>
      <c r="AN18" s="196" t="s">
        <v>15196</v>
      </c>
      <c r="AO18" s="205">
        <v>43384</v>
      </c>
      <c r="AP18" s="206">
        <v>43766</v>
      </c>
      <c r="AQ18" s="204" t="s">
        <v>15187</v>
      </c>
      <c r="AR18" s="197" t="s">
        <v>15197</v>
      </c>
      <c r="AS18" s="206">
        <v>43936</v>
      </c>
      <c r="AT18" s="204" t="s">
        <v>15187</v>
      </c>
      <c r="AU18" s="197" t="s">
        <v>15197</v>
      </c>
      <c r="AV18" s="207">
        <v>43746</v>
      </c>
      <c r="AW18" s="208" t="s">
        <v>15187</v>
      </c>
      <c r="AX18" s="197" t="s">
        <v>15197</v>
      </c>
      <c r="AY18" s="207">
        <v>44176</v>
      </c>
      <c r="AZ18" s="207">
        <v>43861</v>
      </c>
      <c r="BA18" s="207" t="s">
        <v>15187</v>
      </c>
      <c r="BB18" s="207">
        <v>43938</v>
      </c>
      <c r="BC18" s="208" t="s">
        <v>15187</v>
      </c>
      <c r="BD18" s="197" t="s">
        <v>15197</v>
      </c>
      <c r="BE18" s="207">
        <v>44176</v>
      </c>
      <c r="BF18" s="206">
        <v>43963</v>
      </c>
      <c r="BG18" s="204" t="s">
        <v>15187</v>
      </c>
      <c r="BH18" s="197" t="s">
        <v>15197</v>
      </c>
      <c r="BI18" s="206">
        <v>44021</v>
      </c>
      <c r="BJ18" s="204" t="s">
        <v>15187</v>
      </c>
      <c r="BK18" s="197" t="s">
        <v>15197</v>
      </c>
      <c r="BL18" s="196" t="s">
        <v>15192</v>
      </c>
      <c r="BM18" s="206">
        <v>44176</v>
      </c>
      <c r="BN18" s="204" t="s">
        <v>15187</v>
      </c>
      <c r="BO18" s="209" t="s">
        <v>15197</v>
      </c>
      <c r="BP18" s="210">
        <v>23155.439999999999</v>
      </c>
      <c r="BQ18" s="210">
        <v>711852.44</v>
      </c>
      <c r="BR18" s="196" t="s">
        <v>15199</v>
      </c>
      <c r="BS18" s="197" t="s">
        <v>15092</v>
      </c>
      <c r="BT18" s="196" t="s">
        <v>15092</v>
      </c>
      <c r="BU18" s="196" t="s">
        <v>15092</v>
      </c>
      <c r="BV18" s="196"/>
      <c r="BW18" s="204" t="s">
        <v>15200</v>
      </c>
      <c r="BX18" s="204" t="s">
        <v>15092</v>
      </c>
      <c r="BY18" s="204" t="s">
        <v>15200</v>
      </c>
      <c r="BZ18" s="204" t="s">
        <v>15092</v>
      </c>
      <c r="CA18" s="204" t="s">
        <v>15200</v>
      </c>
      <c r="CB18" s="204" t="s">
        <v>15092</v>
      </c>
      <c r="CC18" s="204" t="s">
        <v>15092</v>
      </c>
      <c r="CD18" s="204" t="s">
        <v>15092</v>
      </c>
      <c r="CE18" s="204" t="s">
        <v>15200</v>
      </c>
      <c r="CF18" s="204" t="s">
        <v>15092</v>
      </c>
      <c r="CG18" s="211" t="s">
        <v>15197</v>
      </c>
      <c r="CH18" s="197" t="s">
        <v>15092</v>
      </c>
      <c r="CI18" s="211" t="s">
        <v>15197</v>
      </c>
      <c r="CJ18" s="211" t="s">
        <v>15197</v>
      </c>
    </row>
    <row r="19" spans="1:88" ht="56" hidden="1" x14ac:dyDescent="0.15">
      <c r="A19" s="195" t="s">
        <v>2007</v>
      </c>
      <c r="B19" s="195" t="s">
        <v>15276</v>
      </c>
      <c r="C19" s="196" t="s">
        <v>15177</v>
      </c>
      <c r="D19" s="195" t="s">
        <v>913</v>
      </c>
      <c r="E19" s="196" t="s">
        <v>15178</v>
      </c>
      <c r="F19" s="197" t="s">
        <v>15179</v>
      </c>
      <c r="G19" s="198" t="s">
        <v>15180</v>
      </c>
      <c r="H19" s="197" t="s">
        <v>15277</v>
      </c>
      <c r="I19" s="196" t="s">
        <v>15278</v>
      </c>
      <c r="J19" s="197" t="s">
        <v>15279</v>
      </c>
      <c r="K19" s="197" t="s">
        <v>15280</v>
      </c>
      <c r="L19" s="197" t="s">
        <v>15281</v>
      </c>
      <c r="M19" s="197">
        <v>1</v>
      </c>
      <c r="N19" s="199" t="s">
        <v>15185</v>
      </c>
      <c r="O19" s="197" t="s">
        <v>15233</v>
      </c>
      <c r="P19" s="200" t="s">
        <v>15187</v>
      </c>
      <c r="Q19" s="197" t="s">
        <v>15188</v>
      </c>
      <c r="R19" s="197" t="s">
        <v>15189</v>
      </c>
      <c r="S19" s="197" t="s">
        <v>58</v>
      </c>
      <c r="T19" s="199" t="s">
        <v>15200</v>
      </c>
      <c r="U19" s="199" t="s">
        <v>63</v>
      </c>
      <c r="V19" s="199" t="s">
        <v>15092</v>
      </c>
      <c r="W19" s="197"/>
      <c r="X19" s="197" t="s">
        <v>15092</v>
      </c>
      <c r="Y19" s="196" t="s">
        <v>15200</v>
      </c>
      <c r="Z19" s="196" t="s">
        <v>15282</v>
      </c>
      <c r="AA19" s="197"/>
      <c r="AB19" s="197" t="s">
        <v>15092</v>
      </c>
      <c r="AC19" s="201" t="s">
        <v>15219</v>
      </c>
      <c r="AD19" s="199" t="s">
        <v>15283</v>
      </c>
      <c r="AE19" s="199" t="s">
        <v>15283</v>
      </c>
      <c r="AF19" s="199" t="s">
        <v>15283</v>
      </c>
      <c r="AG19" s="202">
        <v>75000000</v>
      </c>
      <c r="AH19" s="202">
        <v>0</v>
      </c>
      <c r="AI19" s="202">
        <v>75000000</v>
      </c>
      <c r="AJ19" s="202"/>
      <c r="AK19" s="203">
        <v>0</v>
      </c>
      <c r="AL19" s="204" t="s">
        <v>15206</v>
      </c>
      <c r="AM19" s="204" t="s">
        <v>15207</v>
      </c>
      <c r="AN19" s="196" t="s">
        <v>15196</v>
      </c>
      <c r="AO19" s="205">
        <v>43440</v>
      </c>
      <c r="AP19" s="206">
        <v>43766</v>
      </c>
      <c r="AQ19" s="204" t="s">
        <v>15187</v>
      </c>
      <c r="AR19" s="197" t="s">
        <v>15197</v>
      </c>
      <c r="AS19" s="206">
        <v>43935</v>
      </c>
      <c r="AT19" s="204" t="s">
        <v>15187</v>
      </c>
      <c r="AU19" s="197" t="s">
        <v>15197</v>
      </c>
      <c r="AV19" s="207">
        <v>44073</v>
      </c>
      <c r="AW19" s="208" t="s">
        <v>15187</v>
      </c>
      <c r="AX19" s="197" t="s">
        <v>15197</v>
      </c>
      <c r="AY19" s="207">
        <v>44073</v>
      </c>
      <c r="AZ19" s="207">
        <v>43899</v>
      </c>
      <c r="BA19" s="207" t="s">
        <v>15187</v>
      </c>
      <c r="BB19" s="207">
        <v>43957</v>
      </c>
      <c r="BC19" s="208" t="s">
        <v>15187</v>
      </c>
      <c r="BD19" s="197" t="s">
        <v>15197</v>
      </c>
      <c r="BE19" s="207">
        <v>44068</v>
      </c>
      <c r="BF19" s="206">
        <v>43948</v>
      </c>
      <c r="BG19" s="204" t="s">
        <v>15187</v>
      </c>
      <c r="BH19" s="197" t="s">
        <v>15197</v>
      </c>
      <c r="BI19" s="206">
        <v>44004</v>
      </c>
      <c r="BJ19" s="204" t="s">
        <v>15187</v>
      </c>
      <c r="BK19" s="197" t="s">
        <v>15197</v>
      </c>
      <c r="BL19" s="196" t="s">
        <v>15192</v>
      </c>
      <c r="BM19" s="206">
        <v>44068</v>
      </c>
      <c r="BN19" s="204" t="s">
        <v>15187</v>
      </c>
      <c r="BO19" s="209" t="s">
        <v>15197</v>
      </c>
      <c r="BP19" s="210">
        <v>27760.82</v>
      </c>
      <c r="BQ19" s="210">
        <v>725493.89</v>
      </c>
      <c r="BR19" s="196" t="s">
        <v>15261</v>
      </c>
      <c r="BS19" s="197" t="s">
        <v>15092</v>
      </c>
      <c r="BT19" s="196" t="s">
        <v>15092</v>
      </c>
      <c r="BU19" s="196" t="s">
        <v>15092</v>
      </c>
      <c r="BV19" s="196"/>
      <c r="BW19" s="204" t="s">
        <v>15092</v>
      </c>
      <c r="BX19" s="204" t="s">
        <v>15092</v>
      </c>
      <c r="BY19" s="204" t="s">
        <v>15092</v>
      </c>
      <c r="BZ19" s="204" t="s">
        <v>15092</v>
      </c>
      <c r="CA19" s="204" t="s">
        <v>15200</v>
      </c>
      <c r="CB19" s="204" t="s">
        <v>15092</v>
      </c>
      <c r="CC19" s="204" t="s">
        <v>15092</v>
      </c>
      <c r="CD19" s="204" t="s">
        <v>15092</v>
      </c>
      <c r="CE19" s="204" t="s">
        <v>15092</v>
      </c>
      <c r="CF19" s="204" t="s">
        <v>15092</v>
      </c>
      <c r="CG19" s="211" t="s">
        <v>15197</v>
      </c>
      <c r="CH19" s="197" t="s">
        <v>15092</v>
      </c>
      <c r="CI19" s="211" t="s">
        <v>15197</v>
      </c>
      <c r="CJ19" s="211" t="s">
        <v>15197</v>
      </c>
    </row>
    <row r="20" spans="1:88" ht="126" hidden="1" x14ac:dyDescent="0.15">
      <c r="A20" s="195" t="s">
        <v>15284</v>
      </c>
      <c r="B20" s="195" t="s">
        <v>15285</v>
      </c>
      <c r="C20" s="196" t="s">
        <v>15177</v>
      </c>
      <c r="D20" s="195" t="s">
        <v>144</v>
      </c>
      <c r="E20" s="196" t="s">
        <v>15178</v>
      </c>
      <c r="F20" s="197" t="s">
        <v>15179</v>
      </c>
      <c r="G20" s="198" t="s">
        <v>15180</v>
      </c>
      <c r="H20" s="197" t="s">
        <v>15092</v>
      </c>
      <c r="I20" s="196" t="s">
        <v>15181</v>
      </c>
      <c r="J20" s="197" t="s">
        <v>15286</v>
      </c>
      <c r="K20" s="197" t="s">
        <v>15203</v>
      </c>
      <c r="L20" s="197" t="s">
        <v>15184</v>
      </c>
      <c r="M20" s="197">
        <v>1</v>
      </c>
      <c r="N20" s="199" t="s">
        <v>15185</v>
      </c>
      <c r="O20" s="197" t="s">
        <v>15233</v>
      </c>
      <c r="P20" s="200" t="s">
        <v>15187</v>
      </c>
      <c r="Q20" s="197" t="s">
        <v>15188</v>
      </c>
      <c r="R20" s="197" t="s">
        <v>15189</v>
      </c>
      <c r="S20" s="197" t="s">
        <v>15190</v>
      </c>
      <c r="T20" s="199" t="s">
        <v>63</v>
      </c>
      <c r="U20" s="199" t="s">
        <v>63</v>
      </c>
      <c r="V20" s="199" t="s">
        <v>15092</v>
      </c>
      <c r="W20" s="197" t="s">
        <v>15200</v>
      </c>
      <c r="X20" s="197" t="s">
        <v>15092</v>
      </c>
      <c r="Y20" s="196" t="s">
        <v>15200</v>
      </c>
      <c r="Z20" s="196" t="s">
        <v>15205</v>
      </c>
      <c r="AA20" s="197" t="s">
        <v>15287</v>
      </c>
      <c r="AB20" s="197"/>
      <c r="AC20" s="201" t="s">
        <v>15194</v>
      </c>
      <c r="AD20" s="199"/>
      <c r="AE20" s="199"/>
      <c r="AF20" s="199"/>
      <c r="AG20" s="202">
        <v>100000000</v>
      </c>
      <c r="AH20" s="202">
        <v>0</v>
      </c>
      <c r="AI20" s="202">
        <v>100000000</v>
      </c>
      <c r="AJ20" s="202"/>
      <c r="AK20" s="203">
        <v>0</v>
      </c>
      <c r="AL20" s="204"/>
      <c r="AM20" s="204" t="s">
        <v>15092</v>
      </c>
      <c r="AN20" s="196" t="s">
        <v>15196</v>
      </c>
      <c r="AO20" s="205">
        <v>43515</v>
      </c>
      <c r="AP20" s="206"/>
      <c r="AQ20" s="204"/>
      <c r="AR20" s="197" t="s">
        <v>15092</v>
      </c>
      <c r="AS20" s="206">
        <v>43803</v>
      </c>
      <c r="AT20" s="204" t="s">
        <v>15187</v>
      </c>
      <c r="AU20" s="197" t="s">
        <v>15197</v>
      </c>
      <c r="AV20" s="207"/>
      <c r="AW20" s="208"/>
      <c r="AX20" s="197" t="s">
        <v>15092</v>
      </c>
      <c r="AY20" s="207"/>
      <c r="AZ20" s="207"/>
      <c r="BA20" s="207"/>
      <c r="BB20" s="207">
        <v>43914</v>
      </c>
      <c r="BC20" s="208" t="s">
        <v>15187</v>
      </c>
      <c r="BD20" s="197" t="s">
        <v>15197</v>
      </c>
      <c r="BE20" s="207"/>
      <c r="BF20" s="206">
        <v>43812</v>
      </c>
      <c r="BG20" s="204" t="s">
        <v>15187</v>
      </c>
      <c r="BH20" s="197" t="s">
        <v>15197</v>
      </c>
      <c r="BI20" s="206">
        <v>43941</v>
      </c>
      <c r="BJ20" s="204" t="s">
        <v>15187</v>
      </c>
      <c r="BK20" s="197" t="s">
        <v>15197</v>
      </c>
      <c r="BL20" s="196" t="s">
        <v>15192</v>
      </c>
      <c r="BM20" s="206">
        <v>44068</v>
      </c>
      <c r="BN20" s="204" t="s">
        <v>15187</v>
      </c>
      <c r="BO20" s="209" t="s">
        <v>15197</v>
      </c>
      <c r="BP20" s="210">
        <v>0</v>
      </c>
      <c r="BQ20" s="210">
        <v>167282.88</v>
      </c>
      <c r="BR20" s="196" t="s">
        <v>15199</v>
      </c>
      <c r="BS20" s="197" t="s">
        <v>15092</v>
      </c>
      <c r="BT20" s="196" t="s">
        <v>15092</v>
      </c>
      <c r="BU20" s="196" t="s">
        <v>15092</v>
      </c>
      <c r="BV20" s="196"/>
      <c r="BW20" s="204" t="s">
        <v>15092</v>
      </c>
      <c r="BX20" s="204" t="s">
        <v>15092</v>
      </c>
      <c r="BY20" s="204" t="s">
        <v>15092</v>
      </c>
      <c r="BZ20" s="204" t="s">
        <v>15200</v>
      </c>
      <c r="CA20" s="204" t="s">
        <v>15092</v>
      </c>
      <c r="CB20" s="204" t="s">
        <v>15092</v>
      </c>
      <c r="CC20" s="204" t="s">
        <v>15092</v>
      </c>
      <c r="CD20" s="204" t="s">
        <v>15092</v>
      </c>
      <c r="CE20" s="204" t="s">
        <v>15200</v>
      </c>
      <c r="CF20" s="204" t="s">
        <v>15092</v>
      </c>
      <c r="CG20" s="211" t="s">
        <v>15092</v>
      </c>
      <c r="CH20" s="197" t="s">
        <v>15092</v>
      </c>
      <c r="CI20" s="211" t="s">
        <v>15092</v>
      </c>
      <c r="CJ20" s="211" t="s">
        <v>15092</v>
      </c>
    </row>
    <row r="21" spans="1:88" ht="42" hidden="1" x14ac:dyDescent="0.15">
      <c r="A21" s="195" t="s">
        <v>15288</v>
      </c>
      <c r="B21" s="195" t="s">
        <v>15289</v>
      </c>
      <c r="C21" s="196" t="s">
        <v>15243</v>
      </c>
      <c r="D21" s="195" t="s">
        <v>15290</v>
      </c>
      <c r="E21" s="196" t="s">
        <v>15178</v>
      </c>
      <c r="F21" s="197" t="s">
        <v>15179</v>
      </c>
      <c r="G21" s="198" t="s">
        <v>15244</v>
      </c>
      <c r="H21" s="197" t="s">
        <v>15092</v>
      </c>
      <c r="I21" s="196" t="s">
        <v>15245</v>
      </c>
      <c r="J21" s="197" t="s">
        <v>15291</v>
      </c>
      <c r="K21" s="197" t="s">
        <v>15292</v>
      </c>
      <c r="L21" s="197" t="s">
        <v>15248</v>
      </c>
      <c r="M21" s="197">
        <v>1</v>
      </c>
      <c r="N21" s="199" t="s">
        <v>15185</v>
      </c>
      <c r="O21" s="197" t="s">
        <v>15204</v>
      </c>
      <c r="P21" s="200" t="s">
        <v>15187</v>
      </c>
      <c r="Q21" s="197" t="s">
        <v>15188</v>
      </c>
      <c r="R21" s="197" t="s">
        <v>15189</v>
      </c>
      <c r="S21" s="197" t="s">
        <v>15190</v>
      </c>
      <c r="T21" s="199" t="s">
        <v>63</v>
      </c>
      <c r="U21" s="199" t="s">
        <v>63</v>
      </c>
      <c r="V21" s="199" t="s">
        <v>15092</v>
      </c>
      <c r="W21" s="197" t="s">
        <v>15200</v>
      </c>
      <c r="X21" s="197" t="s">
        <v>15092</v>
      </c>
      <c r="Y21" s="196" t="s">
        <v>15200</v>
      </c>
      <c r="Z21" s="196" t="s">
        <v>15234</v>
      </c>
      <c r="AA21" s="197" t="s">
        <v>15293</v>
      </c>
      <c r="AB21" s="197"/>
      <c r="AC21" s="201" t="s">
        <v>15194</v>
      </c>
      <c r="AD21" s="199"/>
      <c r="AE21" s="199"/>
      <c r="AF21" s="199"/>
      <c r="AG21" s="202">
        <v>13500000</v>
      </c>
      <c r="AH21" s="202">
        <v>0</v>
      </c>
      <c r="AI21" s="202">
        <v>13500000</v>
      </c>
      <c r="AJ21" s="202"/>
      <c r="AK21" s="203">
        <v>0</v>
      </c>
      <c r="AL21" s="204"/>
      <c r="AM21" s="204" t="s">
        <v>15092</v>
      </c>
      <c r="AN21" s="196" t="s">
        <v>15196</v>
      </c>
      <c r="AO21" s="205">
        <v>43753</v>
      </c>
      <c r="AP21" s="206"/>
      <c r="AQ21" s="204"/>
      <c r="AR21" s="197" t="s">
        <v>15092</v>
      </c>
      <c r="AS21" s="206">
        <v>43908</v>
      </c>
      <c r="AT21" s="204" t="s">
        <v>15187</v>
      </c>
      <c r="AU21" s="197" t="s">
        <v>15197</v>
      </c>
      <c r="AV21" s="207"/>
      <c r="AW21" s="208"/>
      <c r="AX21" s="197" t="s">
        <v>15092</v>
      </c>
      <c r="AY21" s="207"/>
      <c r="AZ21" s="207"/>
      <c r="BA21" s="207"/>
      <c r="BB21" s="207">
        <v>44155</v>
      </c>
      <c r="BC21" s="208" t="s">
        <v>15187</v>
      </c>
      <c r="BD21" s="197" t="s">
        <v>15197</v>
      </c>
      <c r="BE21" s="207"/>
      <c r="BF21" s="206">
        <v>44155</v>
      </c>
      <c r="BG21" s="204" t="s">
        <v>15187</v>
      </c>
      <c r="BH21" s="197" t="s">
        <v>15197</v>
      </c>
      <c r="BI21" s="206">
        <v>44173</v>
      </c>
      <c r="BJ21" s="204" t="s">
        <v>15187</v>
      </c>
      <c r="BK21" s="197" t="s">
        <v>15197</v>
      </c>
      <c r="BL21" s="196" t="s">
        <v>15192</v>
      </c>
      <c r="BM21" s="206">
        <v>44221</v>
      </c>
      <c r="BN21" s="204" t="s">
        <v>15187</v>
      </c>
      <c r="BO21" s="209" t="s">
        <v>15197</v>
      </c>
      <c r="BP21" s="210">
        <v>0</v>
      </c>
      <c r="BQ21" s="210">
        <v>86249.39</v>
      </c>
      <c r="BR21" s="196" t="s">
        <v>15199</v>
      </c>
      <c r="BS21" s="197" t="s">
        <v>15092</v>
      </c>
      <c r="BT21" s="196" t="s">
        <v>15092</v>
      </c>
      <c r="BU21" s="196" t="s">
        <v>15092</v>
      </c>
      <c r="BV21" s="196"/>
      <c r="BW21" s="204" t="s">
        <v>15200</v>
      </c>
      <c r="BX21" s="204" t="s">
        <v>15092</v>
      </c>
      <c r="BY21" s="204" t="s">
        <v>15200</v>
      </c>
      <c r="BZ21" s="204" t="s">
        <v>15092</v>
      </c>
      <c r="CA21" s="204" t="s">
        <v>15092</v>
      </c>
      <c r="CB21" s="204" t="s">
        <v>15092</v>
      </c>
      <c r="CC21" s="204" t="s">
        <v>15092</v>
      </c>
      <c r="CD21" s="204" t="s">
        <v>15092</v>
      </c>
      <c r="CE21" s="204" t="s">
        <v>15200</v>
      </c>
      <c r="CF21" s="204" t="s">
        <v>15092</v>
      </c>
      <c r="CG21" s="211" t="s">
        <v>15092</v>
      </c>
      <c r="CH21" s="197" t="s">
        <v>15092</v>
      </c>
      <c r="CI21" s="211" t="s">
        <v>15092</v>
      </c>
      <c r="CJ21" s="211" t="s">
        <v>15092</v>
      </c>
    </row>
    <row r="22" spans="1:88" ht="42" x14ac:dyDescent="0.15">
      <c r="A22" s="195" t="s">
        <v>14653</v>
      </c>
      <c r="B22" s="217" t="s">
        <v>15294</v>
      </c>
      <c r="C22" s="196" t="s">
        <v>15177</v>
      </c>
      <c r="D22" s="195" t="s">
        <v>2473</v>
      </c>
      <c r="E22" s="196" t="s">
        <v>15178</v>
      </c>
      <c r="F22" s="197" t="s">
        <v>15179</v>
      </c>
      <c r="G22" s="198" t="s">
        <v>15180</v>
      </c>
      <c r="H22" s="197" t="s">
        <v>15295</v>
      </c>
      <c r="I22" s="196" t="s">
        <v>15278</v>
      </c>
      <c r="J22" s="197" t="s">
        <v>15296</v>
      </c>
      <c r="K22" s="197" t="s">
        <v>15297</v>
      </c>
      <c r="L22" s="197" t="s">
        <v>15281</v>
      </c>
      <c r="M22" s="197">
        <v>1</v>
      </c>
      <c r="N22" s="199" t="s">
        <v>15185</v>
      </c>
      <c r="O22" s="197" t="s">
        <v>15233</v>
      </c>
      <c r="P22" s="200" t="s">
        <v>15187</v>
      </c>
      <c r="Q22" s="197" t="s">
        <v>15188</v>
      </c>
      <c r="R22" s="197" t="s">
        <v>15189</v>
      </c>
      <c r="S22" s="197" t="s">
        <v>15190</v>
      </c>
      <c r="T22" s="199" t="s">
        <v>63</v>
      </c>
      <c r="U22" s="199" t="s">
        <v>63</v>
      </c>
      <c r="V22" s="199" t="s">
        <v>15092</v>
      </c>
      <c r="W22" s="197"/>
      <c r="X22" s="197" t="s">
        <v>15092</v>
      </c>
      <c r="Y22" s="196" t="s">
        <v>15200</v>
      </c>
      <c r="Z22" s="196" t="s">
        <v>15234</v>
      </c>
      <c r="AA22" s="197"/>
      <c r="AB22" s="197" t="s">
        <v>15092</v>
      </c>
      <c r="AC22" s="201" t="s">
        <v>15219</v>
      </c>
      <c r="AD22" s="199" t="s">
        <v>15229</v>
      </c>
      <c r="AE22" s="199" t="s">
        <v>15220</v>
      </c>
      <c r="AF22" s="199" t="s">
        <v>15229</v>
      </c>
      <c r="AG22" s="202">
        <v>125000000</v>
      </c>
      <c r="AH22" s="202">
        <v>0</v>
      </c>
      <c r="AI22" s="202">
        <v>125000000</v>
      </c>
      <c r="AJ22" s="202"/>
      <c r="AK22" s="203">
        <v>0</v>
      </c>
      <c r="AL22" s="204" t="s">
        <v>15206</v>
      </c>
      <c r="AM22" s="204" t="s">
        <v>15207</v>
      </c>
      <c r="AN22" s="196" t="s">
        <v>15196</v>
      </c>
      <c r="AO22" s="205">
        <v>43530</v>
      </c>
      <c r="AP22" s="206">
        <v>43619</v>
      </c>
      <c r="AQ22" s="204" t="s">
        <v>15187</v>
      </c>
      <c r="AR22" s="197" t="s">
        <v>15197</v>
      </c>
      <c r="AS22" s="206">
        <v>43935</v>
      </c>
      <c r="AT22" s="204" t="s">
        <v>15187</v>
      </c>
      <c r="AU22" s="197" t="s">
        <v>15197</v>
      </c>
      <c r="AV22" s="207">
        <v>43616</v>
      </c>
      <c r="AW22" s="208" t="s">
        <v>15187</v>
      </c>
      <c r="AX22" s="197" t="s">
        <v>15197</v>
      </c>
      <c r="AY22" s="207">
        <v>44028</v>
      </c>
      <c r="AZ22" s="207">
        <v>43874</v>
      </c>
      <c r="BA22" s="207" t="s">
        <v>15187</v>
      </c>
      <c r="BB22" s="207">
        <v>43963</v>
      </c>
      <c r="BC22" s="208" t="s">
        <v>15187</v>
      </c>
      <c r="BD22" s="197" t="s">
        <v>15197</v>
      </c>
      <c r="BE22" s="207">
        <v>44028</v>
      </c>
      <c r="BF22" s="206">
        <v>43941</v>
      </c>
      <c r="BG22" s="204" t="s">
        <v>15187</v>
      </c>
      <c r="BH22" s="197" t="s">
        <v>15197</v>
      </c>
      <c r="BI22" s="206">
        <v>43984</v>
      </c>
      <c r="BJ22" s="204" t="s">
        <v>15187</v>
      </c>
      <c r="BK22" s="197" t="s">
        <v>15197</v>
      </c>
      <c r="BL22" s="196" t="s">
        <v>15192</v>
      </c>
      <c r="BM22" s="206">
        <v>44028</v>
      </c>
      <c r="BN22" s="204" t="s">
        <v>15187</v>
      </c>
      <c r="BO22" s="209" t="s">
        <v>15197</v>
      </c>
      <c r="BP22" s="210">
        <v>16075.4</v>
      </c>
      <c r="BQ22" s="210">
        <v>406767.54</v>
      </c>
      <c r="BR22" s="196" t="s">
        <v>15199</v>
      </c>
      <c r="BS22" s="197" t="s">
        <v>15092</v>
      </c>
      <c r="BT22" s="196" t="s">
        <v>15092</v>
      </c>
      <c r="BU22" s="196" t="s">
        <v>15092</v>
      </c>
      <c r="BV22" s="196"/>
      <c r="BW22" s="204" t="s">
        <v>15092</v>
      </c>
      <c r="BX22" s="204" t="s">
        <v>15092</v>
      </c>
      <c r="BY22" s="204" t="s">
        <v>15092</v>
      </c>
      <c r="BZ22" s="204" t="s">
        <v>15200</v>
      </c>
      <c r="CA22" s="204" t="s">
        <v>15092</v>
      </c>
      <c r="CB22" s="204" t="s">
        <v>15092</v>
      </c>
      <c r="CC22" s="204" t="s">
        <v>15092</v>
      </c>
      <c r="CD22" s="204" t="s">
        <v>15200</v>
      </c>
      <c r="CE22" s="204" t="s">
        <v>15200</v>
      </c>
      <c r="CF22" s="204" t="s">
        <v>15092</v>
      </c>
      <c r="CG22" s="211" t="s">
        <v>15197</v>
      </c>
      <c r="CH22" s="197" t="s">
        <v>15092</v>
      </c>
      <c r="CI22" s="211" t="s">
        <v>15197</v>
      </c>
      <c r="CJ22" s="211" t="s">
        <v>15197</v>
      </c>
    </row>
    <row r="23" spans="1:88" ht="56" hidden="1" x14ac:dyDescent="0.15">
      <c r="A23" s="195" t="s">
        <v>15298</v>
      </c>
      <c r="B23" s="195" t="s">
        <v>15299</v>
      </c>
      <c r="C23" s="196" t="s">
        <v>15177</v>
      </c>
      <c r="D23" s="195" t="s">
        <v>913</v>
      </c>
      <c r="E23" s="196" t="s">
        <v>15178</v>
      </c>
      <c r="F23" s="197" t="s">
        <v>15179</v>
      </c>
      <c r="G23" s="198" t="s">
        <v>15180</v>
      </c>
      <c r="H23" s="197" t="s">
        <v>15300</v>
      </c>
      <c r="I23" s="196" t="s">
        <v>15278</v>
      </c>
      <c r="J23" s="197" t="s">
        <v>15301</v>
      </c>
      <c r="K23" s="197" t="s">
        <v>15280</v>
      </c>
      <c r="L23" s="197" t="s">
        <v>15281</v>
      </c>
      <c r="M23" s="197">
        <v>1</v>
      </c>
      <c r="N23" s="199" t="s">
        <v>15185</v>
      </c>
      <c r="O23" s="197" t="s">
        <v>15233</v>
      </c>
      <c r="P23" s="200" t="s">
        <v>15187</v>
      </c>
      <c r="Q23" s="197" t="s">
        <v>15188</v>
      </c>
      <c r="R23" s="197" t="s">
        <v>15189</v>
      </c>
      <c r="S23" s="197" t="s">
        <v>15190</v>
      </c>
      <c r="T23" s="199" t="s">
        <v>63</v>
      </c>
      <c r="U23" s="199" t="s">
        <v>15191</v>
      </c>
      <c r="V23" s="199" t="s">
        <v>15092</v>
      </c>
      <c r="W23" s="197"/>
      <c r="X23" s="197" t="s">
        <v>15092</v>
      </c>
      <c r="Y23" s="196" t="s">
        <v>15200</v>
      </c>
      <c r="Z23" s="196" t="s">
        <v>15282</v>
      </c>
      <c r="AA23" s="197"/>
      <c r="AB23" s="197" t="s">
        <v>15092</v>
      </c>
      <c r="AC23" s="201" t="s">
        <v>15219</v>
      </c>
      <c r="AD23" s="199" t="s">
        <v>15229</v>
      </c>
      <c r="AE23" s="199" t="s">
        <v>15220</v>
      </c>
      <c r="AF23" s="199" t="s">
        <v>15229</v>
      </c>
      <c r="AG23" s="202">
        <v>500000000</v>
      </c>
      <c r="AH23" s="202">
        <v>0</v>
      </c>
      <c r="AI23" s="202">
        <v>500000000</v>
      </c>
      <c r="AJ23" s="202"/>
      <c r="AK23" s="203">
        <v>0</v>
      </c>
      <c r="AL23" s="204" t="s">
        <v>15206</v>
      </c>
      <c r="AM23" s="204" t="s">
        <v>15207</v>
      </c>
      <c r="AN23" s="196" t="s">
        <v>15196</v>
      </c>
      <c r="AO23" s="205">
        <v>43535</v>
      </c>
      <c r="AP23" s="206">
        <v>43677</v>
      </c>
      <c r="AQ23" s="204" t="s">
        <v>15187</v>
      </c>
      <c r="AR23" s="197" t="s">
        <v>15197</v>
      </c>
      <c r="AS23" s="206">
        <v>43901</v>
      </c>
      <c r="AT23" s="204" t="s">
        <v>15187</v>
      </c>
      <c r="AU23" s="197" t="s">
        <v>15197</v>
      </c>
      <c r="AV23" s="207">
        <v>43710</v>
      </c>
      <c r="AW23" s="208" t="s">
        <v>15187</v>
      </c>
      <c r="AX23" s="197" t="s">
        <v>15197</v>
      </c>
      <c r="AY23" s="207">
        <v>43759</v>
      </c>
      <c r="AZ23" s="207">
        <v>43859</v>
      </c>
      <c r="BA23" s="207" t="s">
        <v>15187</v>
      </c>
      <c r="BB23" s="207">
        <v>43951</v>
      </c>
      <c r="BC23" s="208" t="s">
        <v>15187</v>
      </c>
      <c r="BD23" s="197" t="s">
        <v>15197</v>
      </c>
      <c r="BE23" s="207">
        <v>44033</v>
      </c>
      <c r="BF23" s="206">
        <v>43928</v>
      </c>
      <c r="BG23" s="204" t="s">
        <v>15187</v>
      </c>
      <c r="BH23" s="197" t="s">
        <v>15197</v>
      </c>
      <c r="BI23" s="206">
        <v>43979</v>
      </c>
      <c r="BJ23" s="204" t="s">
        <v>15187</v>
      </c>
      <c r="BK23" s="197" t="s">
        <v>15197</v>
      </c>
      <c r="BL23" s="196" t="s">
        <v>15192</v>
      </c>
      <c r="BM23" s="206">
        <v>44040</v>
      </c>
      <c r="BN23" s="204" t="s">
        <v>15187</v>
      </c>
      <c r="BO23" s="209" t="s">
        <v>15197</v>
      </c>
      <c r="BP23" s="210">
        <v>48643.89</v>
      </c>
      <c r="BQ23" s="210">
        <v>704235.57</v>
      </c>
      <c r="BR23" s="196" t="s">
        <v>15199</v>
      </c>
      <c r="BS23" s="197" t="s">
        <v>15200</v>
      </c>
      <c r="BT23" s="196" t="s">
        <v>15092</v>
      </c>
      <c r="BU23" s="196" t="s">
        <v>15092</v>
      </c>
      <c r="BV23" s="196"/>
      <c r="BW23" s="204" t="s">
        <v>15092</v>
      </c>
      <c r="BX23" s="204" t="s">
        <v>15092</v>
      </c>
      <c r="BY23" s="204" t="s">
        <v>15092</v>
      </c>
      <c r="BZ23" s="204" t="s">
        <v>15092</v>
      </c>
      <c r="CA23" s="204" t="s">
        <v>15092</v>
      </c>
      <c r="CB23" s="204" t="s">
        <v>15092</v>
      </c>
      <c r="CC23" s="204" t="s">
        <v>15092</v>
      </c>
      <c r="CD23" s="204" t="s">
        <v>15092</v>
      </c>
      <c r="CE23" s="204" t="s">
        <v>15092</v>
      </c>
      <c r="CF23" s="204" t="s">
        <v>15092</v>
      </c>
      <c r="CG23" s="211" t="s">
        <v>15197</v>
      </c>
      <c r="CH23" s="197" t="s">
        <v>15092</v>
      </c>
      <c r="CI23" s="211" t="s">
        <v>15197</v>
      </c>
      <c r="CJ23" s="211" t="s">
        <v>15197</v>
      </c>
    </row>
    <row r="24" spans="1:88" ht="16" hidden="1" x14ac:dyDescent="0.15">
      <c r="A24" s="195" t="s">
        <v>15302</v>
      </c>
      <c r="B24" s="195" t="s">
        <v>15303</v>
      </c>
      <c r="C24" s="196" t="s">
        <v>15210</v>
      </c>
      <c r="D24" s="195" t="s">
        <v>150</v>
      </c>
      <c r="E24" s="196" t="s">
        <v>15178</v>
      </c>
      <c r="F24" s="197" t="s">
        <v>15179</v>
      </c>
      <c r="G24" s="198" t="s">
        <v>15212</v>
      </c>
      <c r="H24" s="197" t="s">
        <v>15092</v>
      </c>
      <c r="I24" s="196" t="s">
        <v>15224</v>
      </c>
      <c r="J24" s="197" t="s">
        <v>15304</v>
      </c>
      <c r="K24" s="197" t="s">
        <v>15240</v>
      </c>
      <c r="L24" s="197" t="s">
        <v>15227</v>
      </c>
      <c r="M24" s="197">
        <v>1</v>
      </c>
      <c r="N24" s="199" t="s">
        <v>15185</v>
      </c>
      <c r="O24" s="197" t="s">
        <v>15204</v>
      </c>
      <c r="P24" s="200" t="s">
        <v>15187</v>
      </c>
      <c r="Q24" s="197" t="s">
        <v>15188</v>
      </c>
      <c r="R24" s="197" t="s">
        <v>15241</v>
      </c>
      <c r="S24" s="197" t="s">
        <v>58</v>
      </c>
      <c r="T24" s="199" t="s">
        <v>15200</v>
      </c>
      <c r="U24" s="199" t="s">
        <v>63</v>
      </c>
      <c r="V24" s="199" t="s">
        <v>15092</v>
      </c>
      <c r="W24" s="197" t="s">
        <v>15200</v>
      </c>
      <c r="X24" s="197" t="s">
        <v>15092</v>
      </c>
      <c r="Y24" s="196" t="s">
        <v>15192</v>
      </c>
      <c r="Z24" s="196" t="s">
        <v>15092</v>
      </c>
      <c r="AA24" s="197" t="s">
        <v>106</v>
      </c>
      <c r="AB24" s="197" t="s">
        <v>15092</v>
      </c>
      <c r="AC24" s="201" t="s">
        <v>15219</v>
      </c>
      <c r="AD24" s="199"/>
      <c r="AE24" s="199"/>
      <c r="AF24" s="199"/>
      <c r="AG24" s="202">
        <v>122500000</v>
      </c>
      <c r="AH24" s="202">
        <v>0</v>
      </c>
      <c r="AI24" s="202">
        <v>0</v>
      </c>
      <c r="AJ24" s="202">
        <v>122500000</v>
      </c>
      <c r="AK24" s="203"/>
      <c r="AL24" s="204"/>
      <c r="AM24" s="204" t="s">
        <v>15092</v>
      </c>
      <c r="AN24" s="196" t="s">
        <v>15196</v>
      </c>
      <c r="AO24" s="205">
        <v>43600</v>
      </c>
      <c r="AP24" s="206"/>
      <c r="AQ24" s="204"/>
      <c r="AR24" s="197" t="s">
        <v>15092</v>
      </c>
      <c r="AS24" s="206">
        <v>44050</v>
      </c>
      <c r="AT24" s="204" t="s">
        <v>15187</v>
      </c>
      <c r="AU24" s="197" t="s">
        <v>15197</v>
      </c>
      <c r="AV24" s="207"/>
      <c r="AW24" s="208"/>
      <c r="AX24" s="197" t="s">
        <v>15092</v>
      </c>
      <c r="AY24" s="207">
        <v>44257</v>
      </c>
      <c r="AZ24" s="207"/>
      <c r="BA24" s="207"/>
      <c r="BB24" s="207">
        <v>44063</v>
      </c>
      <c r="BC24" s="208" t="s">
        <v>15187</v>
      </c>
      <c r="BD24" s="197" t="s">
        <v>15197</v>
      </c>
      <c r="BE24" s="207">
        <v>44257</v>
      </c>
      <c r="BF24" s="206">
        <v>44207</v>
      </c>
      <c r="BG24" s="204" t="s">
        <v>15187</v>
      </c>
      <c r="BH24" s="197" t="s">
        <v>15197</v>
      </c>
      <c r="BI24" s="206">
        <v>44238</v>
      </c>
      <c r="BJ24" s="204" t="s">
        <v>15187</v>
      </c>
      <c r="BK24" s="197" t="s">
        <v>15197</v>
      </c>
      <c r="BL24" s="196" t="s">
        <v>15192</v>
      </c>
      <c r="BM24" s="206">
        <v>44257</v>
      </c>
      <c r="BN24" s="204" t="s">
        <v>15187</v>
      </c>
      <c r="BO24" s="209" t="s">
        <v>15197</v>
      </c>
      <c r="BP24" s="210">
        <v>0</v>
      </c>
      <c r="BQ24" s="210">
        <v>199971.23</v>
      </c>
      <c r="BR24" s="196" t="s">
        <v>15261</v>
      </c>
      <c r="BS24" s="197" t="s">
        <v>15092</v>
      </c>
      <c r="BT24" s="196" t="s">
        <v>15092</v>
      </c>
      <c r="BU24" s="196" t="s">
        <v>15092</v>
      </c>
      <c r="BV24" s="196"/>
      <c r="BW24" s="204" t="s">
        <v>15092</v>
      </c>
      <c r="BX24" s="204" t="s">
        <v>15092</v>
      </c>
      <c r="BY24" s="204" t="s">
        <v>15092</v>
      </c>
      <c r="BZ24" s="204" t="s">
        <v>15092</v>
      </c>
      <c r="CA24" s="204" t="s">
        <v>15200</v>
      </c>
      <c r="CB24" s="204" t="s">
        <v>15092</v>
      </c>
      <c r="CC24" s="204" t="s">
        <v>15092</v>
      </c>
      <c r="CD24" s="204" t="s">
        <v>15092</v>
      </c>
      <c r="CE24" s="204" t="s">
        <v>15092</v>
      </c>
      <c r="CF24" s="204" t="s">
        <v>15092</v>
      </c>
      <c r="CG24" s="211" t="s">
        <v>15092</v>
      </c>
      <c r="CH24" s="197" t="s">
        <v>15092</v>
      </c>
      <c r="CI24" s="211" t="s">
        <v>15197</v>
      </c>
      <c r="CJ24" s="211" t="s">
        <v>15197</v>
      </c>
    </row>
    <row r="25" spans="1:88" ht="28" x14ac:dyDescent="0.15">
      <c r="A25" s="195" t="s">
        <v>14764</v>
      </c>
      <c r="B25" s="217" t="s">
        <v>15305</v>
      </c>
      <c r="C25" s="196" t="s">
        <v>20</v>
      </c>
      <c r="D25" s="195" t="s">
        <v>14765</v>
      </c>
      <c r="E25" s="196" t="s">
        <v>15178</v>
      </c>
      <c r="F25" s="197" t="s">
        <v>15179</v>
      </c>
      <c r="G25" s="198" t="s">
        <v>15306</v>
      </c>
      <c r="H25" s="197" t="s">
        <v>15092</v>
      </c>
      <c r="I25" s="196" t="s">
        <v>15307</v>
      </c>
      <c r="J25" s="197" t="s">
        <v>15308</v>
      </c>
      <c r="K25" s="197" t="s">
        <v>15309</v>
      </c>
      <c r="L25" s="197" t="s">
        <v>15310</v>
      </c>
      <c r="M25" s="197">
        <v>1</v>
      </c>
      <c r="N25" s="199" t="s">
        <v>15185</v>
      </c>
      <c r="O25" s="197" t="s">
        <v>15218</v>
      </c>
      <c r="P25" s="200" t="s">
        <v>15187</v>
      </c>
      <c r="Q25" s="197" t="s">
        <v>15188</v>
      </c>
      <c r="R25" s="197" t="s">
        <v>15189</v>
      </c>
      <c r="S25" s="197" t="s">
        <v>15190</v>
      </c>
      <c r="T25" s="199" t="s">
        <v>63</v>
      </c>
      <c r="U25" s="199" t="s">
        <v>63</v>
      </c>
      <c r="V25" s="199" t="s">
        <v>15092</v>
      </c>
      <c r="W25" s="197"/>
      <c r="X25" s="197" t="s">
        <v>15092</v>
      </c>
      <c r="Y25" s="196" t="s">
        <v>15200</v>
      </c>
      <c r="Z25" s="196" t="s">
        <v>15228</v>
      </c>
      <c r="AA25" s="197"/>
      <c r="AB25" s="197" t="s">
        <v>15092</v>
      </c>
      <c r="AC25" s="201" t="s">
        <v>15219</v>
      </c>
      <c r="AD25" s="199" t="s">
        <v>15220</v>
      </c>
      <c r="AE25" s="199" t="s">
        <v>15220</v>
      </c>
      <c r="AF25" s="199" t="s">
        <v>15220</v>
      </c>
      <c r="AG25" s="202">
        <v>200000000</v>
      </c>
      <c r="AH25" s="202">
        <v>200000000</v>
      </c>
      <c r="AI25" s="202">
        <v>0</v>
      </c>
      <c r="AJ25" s="202"/>
      <c r="AK25" s="203">
        <v>0</v>
      </c>
      <c r="AL25" s="204" t="s">
        <v>15206</v>
      </c>
      <c r="AM25" s="204" t="s">
        <v>15207</v>
      </c>
      <c r="AN25" s="196" t="s">
        <v>15196</v>
      </c>
      <c r="AO25" s="205">
        <v>43580</v>
      </c>
      <c r="AP25" s="206">
        <v>43633</v>
      </c>
      <c r="AQ25" s="204" t="s">
        <v>15187</v>
      </c>
      <c r="AR25" s="197" t="s">
        <v>15197</v>
      </c>
      <c r="AS25" s="206">
        <v>43852</v>
      </c>
      <c r="AT25" s="204" t="s">
        <v>15187</v>
      </c>
      <c r="AU25" s="197" t="s">
        <v>15197</v>
      </c>
      <c r="AV25" s="207">
        <v>43631</v>
      </c>
      <c r="AW25" s="208" t="s">
        <v>15187</v>
      </c>
      <c r="AX25" s="197" t="s">
        <v>15197</v>
      </c>
      <c r="AY25" s="207">
        <v>44321</v>
      </c>
      <c r="AZ25" s="207">
        <v>43776</v>
      </c>
      <c r="BA25" s="207" t="s">
        <v>15198</v>
      </c>
      <c r="BB25" s="207">
        <v>44228</v>
      </c>
      <c r="BC25" s="208" t="s">
        <v>15187</v>
      </c>
      <c r="BD25" s="197" t="s">
        <v>15197</v>
      </c>
      <c r="BE25" s="207">
        <v>44321</v>
      </c>
      <c r="BF25" s="206">
        <v>44228</v>
      </c>
      <c r="BG25" s="204" t="s">
        <v>15187</v>
      </c>
      <c r="BH25" s="197" t="s">
        <v>15197</v>
      </c>
      <c r="BI25" s="206">
        <v>44236</v>
      </c>
      <c r="BJ25" s="204" t="s">
        <v>15187</v>
      </c>
      <c r="BK25" s="197" t="s">
        <v>15197</v>
      </c>
      <c r="BL25" s="196" t="s">
        <v>15192</v>
      </c>
      <c r="BM25" s="206">
        <v>44321</v>
      </c>
      <c r="BN25" s="204" t="s">
        <v>15187</v>
      </c>
      <c r="BO25" s="209" t="s">
        <v>15197</v>
      </c>
      <c r="BP25" s="210">
        <v>8079.58</v>
      </c>
      <c r="BQ25" s="210">
        <v>741701.3</v>
      </c>
      <c r="BR25" s="196" t="s">
        <v>15261</v>
      </c>
      <c r="BS25" s="197" t="s">
        <v>15092</v>
      </c>
      <c r="BT25" s="196" t="s">
        <v>15092</v>
      </c>
      <c r="BU25" s="196" t="s">
        <v>15092</v>
      </c>
      <c r="BV25" s="196"/>
      <c r="BW25" s="204" t="s">
        <v>15092</v>
      </c>
      <c r="BX25" s="204" t="s">
        <v>15092</v>
      </c>
      <c r="BY25" s="204" t="s">
        <v>15092</v>
      </c>
      <c r="BZ25" s="204" t="s">
        <v>15092</v>
      </c>
      <c r="CA25" s="204" t="s">
        <v>15092</v>
      </c>
      <c r="CB25" s="204" t="s">
        <v>15092</v>
      </c>
      <c r="CC25" s="204" t="s">
        <v>15092</v>
      </c>
      <c r="CD25" s="204" t="s">
        <v>15200</v>
      </c>
      <c r="CE25" s="204" t="s">
        <v>15092</v>
      </c>
      <c r="CF25" s="204" t="s">
        <v>15092</v>
      </c>
      <c r="CG25" s="211" t="s">
        <v>15195</v>
      </c>
      <c r="CH25" s="197" t="s">
        <v>15092</v>
      </c>
      <c r="CI25" s="211" t="s">
        <v>15197</v>
      </c>
      <c r="CJ25" s="211" t="s">
        <v>15197</v>
      </c>
    </row>
    <row r="26" spans="1:88" ht="70" hidden="1" x14ac:dyDescent="0.15">
      <c r="A26" s="195" t="s">
        <v>15311</v>
      </c>
      <c r="B26" s="195" t="s">
        <v>15312</v>
      </c>
      <c r="C26" s="196" t="s">
        <v>21</v>
      </c>
      <c r="D26" s="195" t="s">
        <v>160</v>
      </c>
      <c r="E26" s="196" t="s">
        <v>15178</v>
      </c>
      <c r="F26" s="197" t="s">
        <v>15179</v>
      </c>
      <c r="G26" s="198" t="s">
        <v>15251</v>
      </c>
      <c r="H26" s="197" t="s">
        <v>15313</v>
      </c>
      <c r="I26" s="196" t="s">
        <v>15253</v>
      </c>
      <c r="J26" s="197" t="s">
        <v>15314</v>
      </c>
      <c r="K26" s="197" t="s">
        <v>15315</v>
      </c>
      <c r="L26" s="197" t="s">
        <v>15256</v>
      </c>
      <c r="M26" s="197">
        <v>1</v>
      </c>
      <c r="N26" s="199" t="s">
        <v>15185</v>
      </c>
      <c r="O26" s="197" t="s">
        <v>15218</v>
      </c>
      <c r="P26" s="200" t="s">
        <v>15187</v>
      </c>
      <c r="Q26" s="197" t="s">
        <v>15188</v>
      </c>
      <c r="R26" s="197" t="s">
        <v>15189</v>
      </c>
      <c r="S26" s="197" t="s">
        <v>58</v>
      </c>
      <c r="T26" s="199" t="s">
        <v>15200</v>
      </c>
      <c r="U26" s="199" t="s">
        <v>63</v>
      </c>
      <c r="V26" s="199" t="s">
        <v>15092</v>
      </c>
      <c r="W26" s="197"/>
      <c r="X26" s="197" t="s">
        <v>15092</v>
      </c>
      <c r="Y26" s="196" t="s">
        <v>15200</v>
      </c>
      <c r="Z26" s="196" t="s">
        <v>15316</v>
      </c>
      <c r="AA26" s="197"/>
      <c r="AB26" s="197" t="s">
        <v>15092</v>
      </c>
      <c r="AC26" s="201" t="s">
        <v>15219</v>
      </c>
      <c r="AD26" s="199" t="s">
        <v>15283</v>
      </c>
      <c r="AE26" s="199" t="s">
        <v>15283</v>
      </c>
      <c r="AF26" s="199" t="s">
        <v>15283</v>
      </c>
      <c r="AG26" s="202">
        <v>60000000</v>
      </c>
      <c r="AH26" s="202">
        <v>0</v>
      </c>
      <c r="AI26" s="202">
        <v>60000000</v>
      </c>
      <c r="AJ26" s="202"/>
      <c r="AK26" s="203">
        <v>0</v>
      </c>
      <c r="AL26" s="204" t="s">
        <v>2284</v>
      </c>
      <c r="AM26" s="204" t="s">
        <v>15195</v>
      </c>
      <c r="AN26" s="196" t="s">
        <v>15196</v>
      </c>
      <c r="AO26" s="205">
        <v>43747</v>
      </c>
      <c r="AP26" s="206">
        <v>44073</v>
      </c>
      <c r="AQ26" s="204" t="s">
        <v>15187</v>
      </c>
      <c r="AR26" s="197" t="s">
        <v>15197</v>
      </c>
      <c r="AS26" s="206">
        <v>44251</v>
      </c>
      <c r="AT26" s="204" t="s">
        <v>15187</v>
      </c>
      <c r="AU26" s="197" t="s">
        <v>15197</v>
      </c>
      <c r="AV26" s="207">
        <v>44067</v>
      </c>
      <c r="AW26" s="208" t="s">
        <v>15187</v>
      </c>
      <c r="AX26" s="197" t="s">
        <v>15197</v>
      </c>
      <c r="AY26" s="207">
        <v>44358</v>
      </c>
      <c r="AZ26" s="207">
        <v>44159</v>
      </c>
      <c r="BA26" s="207" t="s">
        <v>15187</v>
      </c>
      <c r="BB26" s="207">
        <v>44265</v>
      </c>
      <c r="BC26" s="208" t="s">
        <v>15187</v>
      </c>
      <c r="BD26" s="197" t="s">
        <v>15197</v>
      </c>
      <c r="BE26" s="207">
        <v>44358</v>
      </c>
      <c r="BF26" s="206">
        <v>44266</v>
      </c>
      <c r="BG26" s="204" t="s">
        <v>15187</v>
      </c>
      <c r="BH26" s="197" t="s">
        <v>15197</v>
      </c>
      <c r="BI26" s="206">
        <v>44302</v>
      </c>
      <c r="BJ26" s="204" t="s">
        <v>15187</v>
      </c>
      <c r="BK26" s="197" t="s">
        <v>15197</v>
      </c>
      <c r="BL26" s="196" t="s">
        <v>15192</v>
      </c>
      <c r="BM26" s="206">
        <v>44358</v>
      </c>
      <c r="BN26" s="204" t="s">
        <v>15187</v>
      </c>
      <c r="BO26" s="209" t="s">
        <v>15197</v>
      </c>
      <c r="BP26" s="210">
        <v>10655.88</v>
      </c>
      <c r="BQ26" s="210">
        <v>381066.23</v>
      </c>
      <c r="BR26" s="196" t="s">
        <v>15199</v>
      </c>
      <c r="BS26" s="197" t="s">
        <v>15092</v>
      </c>
      <c r="BT26" s="196" t="s">
        <v>15092</v>
      </c>
      <c r="BU26" s="196" t="s">
        <v>15092</v>
      </c>
      <c r="BV26" s="196"/>
      <c r="BW26" s="204" t="s">
        <v>15092</v>
      </c>
      <c r="BX26" s="204" t="s">
        <v>15092</v>
      </c>
      <c r="BY26" s="204" t="s">
        <v>15092</v>
      </c>
      <c r="BZ26" s="204" t="s">
        <v>15092</v>
      </c>
      <c r="CA26" s="204" t="s">
        <v>15092</v>
      </c>
      <c r="CB26" s="204" t="s">
        <v>15092</v>
      </c>
      <c r="CC26" s="204" t="s">
        <v>15092</v>
      </c>
      <c r="CD26" s="204" t="s">
        <v>15092</v>
      </c>
      <c r="CE26" s="204" t="s">
        <v>15092</v>
      </c>
      <c r="CF26" s="204" t="s">
        <v>15092</v>
      </c>
      <c r="CG26" s="211" t="s">
        <v>15197</v>
      </c>
      <c r="CH26" s="197" t="s">
        <v>15092</v>
      </c>
      <c r="CI26" s="211" t="s">
        <v>15197</v>
      </c>
      <c r="CJ26" s="211" t="s">
        <v>15197</v>
      </c>
    </row>
    <row r="27" spans="1:88" ht="42" hidden="1" x14ac:dyDescent="0.15">
      <c r="A27" s="195" t="s">
        <v>15317</v>
      </c>
      <c r="B27" s="195" t="s">
        <v>15318</v>
      </c>
      <c r="C27" s="196" t="s">
        <v>15177</v>
      </c>
      <c r="D27" s="195" t="s">
        <v>15319</v>
      </c>
      <c r="E27" s="196" t="s">
        <v>15178</v>
      </c>
      <c r="F27" s="197" t="s">
        <v>15179</v>
      </c>
      <c r="G27" s="198" t="s">
        <v>15180</v>
      </c>
      <c r="H27" s="197" t="s">
        <v>15320</v>
      </c>
      <c r="I27" s="196" t="s">
        <v>15278</v>
      </c>
      <c r="J27" s="197" t="s">
        <v>15321</v>
      </c>
      <c r="K27" s="197" t="s">
        <v>15297</v>
      </c>
      <c r="L27" s="197" t="s">
        <v>15281</v>
      </c>
      <c r="M27" s="197">
        <v>1</v>
      </c>
      <c r="N27" s="199" t="s">
        <v>15185</v>
      </c>
      <c r="O27" s="197" t="s">
        <v>15186</v>
      </c>
      <c r="P27" s="200" t="s">
        <v>15187</v>
      </c>
      <c r="Q27" s="197" t="s">
        <v>15188</v>
      </c>
      <c r="R27" s="197" t="s">
        <v>15189</v>
      </c>
      <c r="S27" s="197" t="s">
        <v>15190</v>
      </c>
      <c r="T27" s="199" t="s">
        <v>63</v>
      </c>
      <c r="U27" s="199" t="s">
        <v>63</v>
      </c>
      <c r="V27" s="199" t="s">
        <v>15092</v>
      </c>
      <c r="W27" s="197" t="s">
        <v>15200</v>
      </c>
      <c r="X27" s="197" t="s">
        <v>15092</v>
      </c>
      <c r="Y27" s="196" t="s">
        <v>15200</v>
      </c>
      <c r="Z27" s="196" t="s">
        <v>15322</v>
      </c>
      <c r="AA27" s="197" t="s">
        <v>15323</v>
      </c>
      <c r="AB27" s="197"/>
      <c r="AC27" s="201" t="s">
        <v>15194</v>
      </c>
      <c r="AD27" s="199"/>
      <c r="AE27" s="199"/>
      <c r="AF27" s="199"/>
      <c r="AG27" s="202">
        <v>15000000</v>
      </c>
      <c r="AH27" s="202">
        <v>0</v>
      </c>
      <c r="AI27" s="202">
        <v>15000000</v>
      </c>
      <c r="AJ27" s="202"/>
      <c r="AK27" s="203">
        <v>0</v>
      </c>
      <c r="AL27" s="204"/>
      <c r="AM27" s="204" t="s">
        <v>15092</v>
      </c>
      <c r="AN27" s="196" t="s">
        <v>15196</v>
      </c>
      <c r="AO27" s="205">
        <v>43705</v>
      </c>
      <c r="AP27" s="206"/>
      <c r="AQ27" s="204"/>
      <c r="AR27" s="197" t="s">
        <v>15092</v>
      </c>
      <c r="AS27" s="206">
        <v>44126</v>
      </c>
      <c r="AT27" s="204" t="s">
        <v>15187</v>
      </c>
      <c r="AU27" s="197" t="s">
        <v>15197</v>
      </c>
      <c r="AV27" s="207"/>
      <c r="AW27" s="208"/>
      <c r="AX27" s="197" t="s">
        <v>15092</v>
      </c>
      <c r="AY27" s="207"/>
      <c r="AZ27" s="207"/>
      <c r="BA27" s="207"/>
      <c r="BB27" s="207">
        <v>44138</v>
      </c>
      <c r="BC27" s="208" t="s">
        <v>15187</v>
      </c>
      <c r="BD27" s="197" t="s">
        <v>15197</v>
      </c>
      <c r="BE27" s="207"/>
      <c r="BF27" s="206">
        <v>44124</v>
      </c>
      <c r="BG27" s="204" t="s">
        <v>15187</v>
      </c>
      <c r="BH27" s="197" t="s">
        <v>15197</v>
      </c>
      <c r="BI27" s="206">
        <v>44139</v>
      </c>
      <c r="BJ27" s="204" t="s">
        <v>15187</v>
      </c>
      <c r="BK27" s="197" t="s">
        <v>15197</v>
      </c>
      <c r="BL27" s="196" t="s">
        <v>15192</v>
      </c>
      <c r="BM27" s="206">
        <v>44182</v>
      </c>
      <c r="BN27" s="204" t="s">
        <v>15187</v>
      </c>
      <c r="BO27" s="209" t="s">
        <v>15197</v>
      </c>
      <c r="BP27" s="210">
        <v>0</v>
      </c>
      <c r="BQ27" s="210">
        <v>28621.79</v>
      </c>
      <c r="BR27" s="196" t="s">
        <v>15199</v>
      </c>
      <c r="BS27" s="197" t="s">
        <v>15092</v>
      </c>
      <c r="BT27" s="196" t="s">
        <v>15092</v>
      </c>
      <c r="BU27" s="196" t="s">
        <v>15092</v>
      </c>
      <c r="BV27" s="196"/>
      <c r="BW27" s="204" t="s">
        <v>15092</v>
      </c>
      <c r="BX27" s="204" t="s">
        <v>15092</v>
      </c>
      <c r="BY27" s="204" t="s">
        <v>15092</v>
      </c>
      <c r="BZ27" s="204" t="s">
        <v>15092</v>
      </c>
      <c r="CA27" s="204" t="s">
        <v>15200</v>
      </c>
      <c r="CB27" s="204" t="s">
        <v>15092</v>
      </c>
      <c r="CC27" s="204" t="s">
        <v>15092</v>
      </c>
      <c r="CD27" s="204" t="s">
        <v>15092</v>
      </c>
      <c r="CE27" s="204" t="s">
        <v>15200</v>
      </c>
      <c r="CF27" s="204" t="s">
        <v>15092</v>
      </c>
      <c r="CG27" s="211" t="s">
        <v>15092</v>
      </c>
      <c r="CH27" s="197" t="s">
        <v>15092</v>
      </c>
      <c r="CI27" s="211" t="s">
        <v>15092</v>
      </c>
      <c r="CJ27" s="211" t="s">
        <v>15092</v>
      </c>
    </row>
    <row r="28" spans="1:88" ht="28" hidden="1" x14ac:dyDescent="0.15">
      <c r="A28" s="195" t="s">
        <v>15324</v>
      </c>
      <c r="B28" s="195" t="s">
        <v>15325</v>
      </c>
      <c r="C28" s="196" t="s">
        <v>22</v>
      </c>
      <c r="D28" s="195" t="s">
        <v>15326</v>
      </c>
      <c r="E28" s="196" t="s">
        <v>15178</v>
      </c>
      <c r="F28" s="197" t="s">
        <v>15179</v>
      </c>
      <c r="G28" s="198" t="s">
        <v>15327</v>
      </c>
      <c r="H28" s="197" t="s">
        <v>15328</v>
      </c>
      <c r="I28" s="196" t="s">
        <v>15329</v>
      </c>
      <c r="J28" s="197" t="s">
        <v>15330</v>
      </c>
      <c r="K28" s="197" t="s">
        <v>15331</v>
      </c>
      <c r="L28" s="197" t="s">
        <v>15332</v>
      </c>
      <c r="M28" s="197">
        <v>1</v>
      </c>
      <c r="N28" s="199" t="s">
        <v>15185</v>
      </c>
      <c r="O28" s="197" t="s">
        <v>15204</v>
      </c>
      <c r="P28" s="200" t="s">
        <v>15187</v>
      </c>
      <c r="Q28" s="197" t="s">
        <v>15188</v>
      </c>
      <c r="R28" s="197" t="s">
        <v>15189</v>
      </c>
      <c r="S28" s="197" t="s">
        <v>15190</v>
      </c>
      <c r="T28" s="199" t="s">
        <v>63</v>
      </c>
      <c r="U28" s="199" t="s">
        <v>63</v>
      </c>
      <c r="V28" s="199" t="s">
        <v>15092</v>
      </c>
      <c r="W28" s="197"/>
      <c r="X28" s="197" t="s">
        <v>15092</v>
      </c>
      <c r="Y28" s="196" t="s">
        <v>15200</v>
      </c>
      <c r="Z28" s="196" t="s">
        <v>15228</v>
      </c>
      <c r="AA28" s="197"/>
      <c r="AB28" s="197" t="s">
        <v>15092</v>
      </c>
      <c r="AC28" s="201" t="s">
        <v>15219</v>
      </c>
      <c r="AD28" s="199" t="s">
        <v>15220</v>
      </c>
      <c r="AE28" s="199" t="s">
        <v>15220</v>
      </c>
      <c r="AF28" s="199" t="s">
        <v>15220</v>
      </c>
      <c r="AG28" s="202">
        <v>10000000</v>
      </c>
      <c r="AH28" s="202">
        <v>0</v>
      </c>
      <c r="AI28" s="202">
        <v>10000000</v>
      </c>
      <c r="AJ28" s="202"/>
      <c r="AK28" s="203">
        <v>0</v>
      </c>
      <c r="AL28" s="204" t="s">
        <v>2284</v>
      </c>
      <c r="AM28" s="204" t="s">
        <v>15195</v>
      </c>
      <c r="AN28" s="196" t="s">
        <v>15196</v>
      </c>
      <c r="AO28" s="205">
        <v>43723</v>
      </c>
      <c r="AP28" s="206">
        <v>43907</v>
      </c>
      <c r="AQ28" s="204" t="s">
        <v>15187</v>
      </c>
      <c r="AR28" s="197" t="s">
        <v>15197</v>
      </c>
      <c r="AS28" s="206">
        <v>44118</v>
      </c>
      <c r="AT28" s="204" t="s">
        <v>15187</v>
      </c>
      <c r="AU28" s="197" t="s">
        <v>15197</v>
      </c>
      <c r="AV28" s="207">
        <v>43915</v>
      </c>
      <c r="AW28" s="208" t="s">
        <v>15187</v>
      </c>
      <c r="AX28" s="197" t="s">
        <v>15197</v>
      </c>
      <c r="AY28" s="207">
        <v>43930</v>
      </c>
      <c r="AZ28" s="207">
        <v>44075</v>
      </c>
      <c r="BA28" s="207" t="s">
        <v>15198</v>
      </c>
      <c r="BB28" s="207">
        <v>44151</v>
      </c>
      <c r="BC28" s="208" t="s">
        <v>15187</v>
      </c>
      <c r="BD28" s="197" t="s">
        <v>15197</v>
      </c>
      <c r="BE28" s="207">
        <v>44217</v>
      </c>
      <c r="BF28" s="206">
        <v>44123</v>
      </c>
      <c r="BG28" s="204" t="s">
        <v>15187</v>
      </c>
      <c r="BH28" s="197" t="s">
        <v>15197</v>
      </c>
      <c r="BI28" s="206">
        <v>44164</v>
      </c>
      <c r="BJ28" s="204" t="s">
        <v>15187</v>
      </c>
      <c r="BK28" s="197" t="s">
        <v>15197</v>
      </c>
      <c r="BL28" s="196" t="s">
        <v>15192</v>
      </c>
      <c r="BM28" s="206">
        <v>44217</v>
      </c>
      <c r="BN28" s="204" t="s">
        <v>15187</v>
      </c>
      <c r="BO28" s="209" t="s">
        <v>15197</v>
      </c>
      <c r="BP28" s="210">
        <v>0</v>
      </c>
      <c r="BQ28" s="210">
        <v>305062.24</v>
      </c>
      <c r="BR28" s="196" t="s">
        <v>15199</v>
      </c>
      <c r="BS28" s="197" t="s">
        <v>15092</v>
      </c>
      <c r="BT28" s="196" t="s">
        <v>15092</v>
      </c>
      <c r="BU28" s="196" t="s">
        <v>15092</v>
      </c>
      <c r="BV28" s="196"/>
      <c r="BW28" s="204" t="s">
        <v>15200</v>
      </c>
      <c r="BX28" s="204" t="s">
        <v>15092</v>
      </c>
      <c r="BY28" s="204" t="s">
        <v>15200</v>
      </c>
      <c r="BZ28" s="204" t="s">
        <v>15092</v>
      </c>
      <c r="CA28" s="204" t="s">
        <v>15092</v>
      </c>
      <c r="CB28" s="204" t="s">
        <v>15092</v>
      </c>
      <c r="CC28" s="204" t="s">
        <v>15092</v>
      </c>
      <c r="CD28" s="204" t="s">
        <v>15092</v>
      </c>
      <c r="CE28" s="204" t="s">
        <v>15092</v>
      </c>
      <c r="CF28" s="204" t="s">
        <v>15092</v>
      </c>
      <c r="CG28" s="211" t="s">
        <v>15195</v>
      </c>
      <c r="CH28" s="197" t="s">
        <v>15092</v>
      </c>
      <c r="CI28" s="211" t="s">
        <v>15197</v>
      </c>
      <c r="CJ28" s="211" t="s">
        <v>15197</v>
      </c>
    </row>
    <row r="29" spans="1:88" ht="42" hidden="1" x14ac:dyDescent="0.15">
      <c r="A29" s="195" t="s">
        <v>15333</v>
      </c>
      <c r="B29" s="195" t="s">
        <v>15334</v>
      </c>
      <c r="C29" s="196" t="s">
        <v>20</v>
      </c>
      <c r="D29" s="195" t="s">
        <v>15335</v>
      </c>
      <c r="E29" s="196" t="s">
        <v>15178</v>
      </c>
      <c r="F29" s="197" t="s">
        <v>15179</v>
      </c>
      <c r="G29" s="198" t="s">
        <v>15306</v>
      </c>
      <c r="H29" s="197" t="s">
        <v>15092</v>
      </c>
      <c r="I29" s="196" t="s">
        <v>15307</v>
      </c>
      <c r="J29" s="197" t="s">
        <v>15336</v>
      </c>
      <c r="K29" s="197" t="s">
        <v>15337</v>
      </c>
      <c r="L29" s="197" t="s">
        <v>15310</v>
      </c>
      <c r="M29" s="197">
        <v>1</v>
      </c>
      <c r="N29" s="199" t="s">
        <v>15185</v>
      </c>
      <c r="O29" s="197" t="s">
        <v>15186</v>
      </c>
      <c r="P29" s="200" t="s">
        <v>15187</v>
      </c>
      <c r="Q29" s="197" t="s">
        <v>15188</v>
      </c>
      <c r="R29" s="197" t="s">
        <v>15189</v>
      </c>
      <c r="S29" s="197" t="s">
        <v>15190</v>
      </c>
      <c r="T29" s="199" t="s">
        <v>63</v>
      </c>
      <c r="U29" s="199" t="s">
        <v>15191</v>
      </c>
      <c r="V29" s="199" t="s">
        <v>15092</v>
      </c>
      <c r="W29" s="197"/>
      <c r="X29" s="197" t="s">
        <v>15092</v>
      </c>
      <c r="Y29" s="196" t="s">
        <v>15200</v>
      </c>
      <c r="Z29" s="196" t="s">
        <v>15234</v>
      </c>
      <c r="AA29" s="197"/>
      <c r="AB29" s="197" t="s">
        <v>15092</v>
      </c>
      <c r="AC29" s="201" t="s">
        <v>15219</v>
      </c>
      <c r="AD29" s="199" t="s">
        <v>15220</v>
      </c>
      <c r="AE29" s="199" t="s">
        <v>15220</v>
      </c>
      <c r="AF29" s="199" t="s">
        <v>15220</v>
      </c>
      <c r="AG29" s="202">
        <v>25000000</v>
      </c>
      <c r="AH29" s="202">
        <v>25000000</v>
      </c>
      <c r="AI29" s="202">
        <v>0</v>
      </c>
      <c r="AJ29" s="202"/>
      <c r="AK29" s="203">
        <v>0</v>
      </c>
      <c r="AL29" s="204" t="s">
        <v>15206</v>
      </c>
      <c r="AM29" s="204" t="s">
        <v>15207</v>
      </c>
      <c r="AN29" s="196" t="s">
        <v>15196</v>
      </c>
      <c r="AO29" s="205">
        <v>43687</v>
      </c>
      <c r="AP29" s="206">
        <v>43913</v>
      </c>
      <c r="AQ29" s="204" t="s">
        <v>15187</v>
      </c>
      <c r="AR29" s="197" t="s">
        <v>15197</v>
      </c>
      <c r="AS29" s="206">
        <v>44111</v>
      </c>
      <c r="AT29" s="204" t="s">
        <v>15187</v>
      </c>
      <c r="AU29" s="197" t="s">
        <v>15197</v>
      </c>
      <c r="AV29" s="207">
        <v>43920</v>
      </c>
      <c r="AW29" s="208" t="s">
        <v>15187</v>
      </c>
      <c r="AX29" s="197" t="s">
        <v>15197</v>
      </c>
      <c r="AY29" s="207">
        <v>43949</v>
      </c>
      <c r="AZ29" s="207">
        <v>44097</v>
      </c>
      <c r="BA29" s="207" t="s">
        <v>15187</v>
      </c>
      <c r="BB29" s="207">
        <v>44126</v>
      </c>
      <c r="BC29" s="208" t="s">
        <v>15187</v>
      </c>
      <c r="BD29" s="197" t="s">
        <v>15197</v>
      </c>
      <c r="BE29" s="207">
        <v>44176</v>
      </c>
      <c r="BF29" s="206">
        <v>44126</v>
      </c>
      <c r="BG29" s="204" t="s">
        <v>15187</v>
      </c>
      <c r="BH29" s="197" t="s">
        <v>15197</v>
      </c>
      <c r="BI29" s="206">
        <v>44134</v>
      </c>
      <c r="BJ29" s="204" t="s">
        <v>15187</v>
      </c>
      <c r="BK29" s="197" t="s">
        <v>15197</v>
      </c>
      <c r="BL29" s="196" t="s">
        <v>15192</v>
      </c>
      <c r="BM29" s="206">
        <v>44176</v>
      </c>
      <c r="BN29" s="204" t="s">
        <v>15187</v>
      </c>
      <c r="BO29" s="209" t="s">
        <v>15197</v>
      </c>
      <c r="BP29" s="210">
        <v>1791.9</v>
      </c>
      <c r="BQ29" s="210">
        <v>276617.18</v>
      </c>
      <c r="BR29" s="196" t="s">
        <v>15199</v>
      </c>
      <c r="BS29" s="197" t="s">
        <v>15092</v>
      </c>
      <c r="BT29" s="196" t="s">
        <v>15092</v>
      </c>
      <c r="BU29" s="196" t="s">
        <v>15092</v>
      </c>
      <c r="BV29" s="196"/>
      <c r="BW29" s="204" t="s">
        <v>15092</v>
      </c>
      <c r="BX29" s="204" t="s">
        <v>15092</v>
      </c>
      <c r="BY29" s="204" t="s">
        <v>15092</v>
      </c>
      <c r="BZ29" s="204" t="s">
        <v>15092</v>
      </c>
      <c r="CA29" s="204" t="s">
        <v>15092</v>
      </c>
      <c r="CB29" s="204" t="s">
        <v>15092</v>
      </c>
      <c r="CC29" s="204" t="s">
        <v>15092</v>
      </c>
      <c r="CD29" s="204" t="s">
        <v>15092</v>
      </c>
      <c r="CE29" s="204" t="s">
        <v>15092</v>
      </c>
      <c r="CF29" s="204" t="s">
        <v>15092</v>
      </c>
      <c r="CG29" s="211" t="s">
        <v>15197</v>
      </c>
      <c r="CH29" s="197" t="s">
        <v>15092</v>
      </c>
      <c r="CI29" s="211" t="s">
        <v>15197</v>
      </c>
      <c r="CJ29" s="211" t="s">
        <v>15197</v>
      </c>
    </row>
    <row r="30" spans="1:88" ht="28" hidden="1" x14ac:dyDescent="0.15">
      <c r="A30" s="195" t="s">
        <v>15338</v>
      </c>
      <c r="B30" s="195" t="s">
        <v>15339</v>
      </c>
      <c r="C30" s="196" t="s">
        <v>21</v>
      </c>
      <c r="D30" s="195" t="s">
        <v>153</v>
      </c>
      <c r="E30" s="196" t="s">
        <v>15178</v>
      </c>
      <c r="F30" s="197" t="s">
        <v>15179</v>
      </c>
      <c r="G30" s="198" t="s">
        <v>15251</v>
      </c>
      <c r="H30" s="197" t="s">
        <v>15092</v>
      </c>
      <c r="I30" s="196" t="s">
        <v>15253</v>
      </c>
      <c r="J30" s="197" t="s">
        <v>15340</v>
      </c>
      <c r="K30" s="197" t="s">
        <v>15341</v>
      </c>
      <c r="L30" s="197" t="s">
        <v>15256</v>
      </c>
      <c r="M30" s="197">
        <v>1</v>
      </c>
      <c r="N30" s="199" t="s">
        <v>15185</v>
      </c>
      <c r="O30" s="197" t="s">
        <v>15186</v>
      </c>
      <c r="P30" s="200" t="s">
        <v>15187</v>
      </c>
      <c r="Q30" s="197" t="s">
        <v>15188</v>
      </c>
      <c r="R30" s="197" t="s">
        <v>15189</v>
      </c>
      <c r="S30" s="197" t="s">
        <v>15190</v>
      </c>
      <c r="T30" s="199" t="s">
        <v>63</v>
      </c>
      <c r="U30" s="199" t="s">
        <v>15191</v>
      </c>
      <c r="V30" s="199" t="s">
        <v>15092</v>
      </c>
      <c r="W30" s="197"/>
      <c r="X30" s="197" t="s">
        <v>15092</v>
      </c>
      <c r="Y30" s="196" t="s">
        <v>15200</v>
      </c>
      <c r="Z30" s="196" t="s">
        <v>15228</v>
      </c>
      <c r="AA30" s="197"/>
      <c r="AB30" s="197" t="s">
        <v>15092</v>
      </c>
      <c r="AC30" s="201" t="s">
        <v>15219</v>
      </c>
      <c r="AD30" s="199" t="s">
        <v>15220</v>
      </c>
      <c r="AE30" s="199" t="s">
        <v>15220</v>
      </c>
      <c r="AF30" s="199" t="s">
        <v>15220</v>
      </c>
      <c r="AG30" s="202">
        <v>68000000</v>
      </c>
      <c r="AH30" s="202">
        <v>68000000</v>
      </c>
      <c r="AI30" s="202">
        <v>0</v>
      </c>
      <c r="AJ30" s="202"/>
      <c r="AK30" s="203">
        <v>0</v>
      </c>
      <c r="AL30" s="204" t="s">
        <v>2284</v>
      </c>
      <c r="AM30" s="204" t="s">
        <v>15195</v>
      </c>
      <c r="AN30" s="196" t="s">
        <v>15196</v>
      </c>
      <c r="AO30" s="205">
        <v>43721</v>
      </c>
      <c r="AP30" s="206">
        <v>43906</v>
      </c>
      <c r="AQ30" s="204" t="s">
        <v>15187</v>
      </c>
      <c r="AR30" s="197" t="s">
        <v>15197</v>
      </c>
      <c r="AS30" s="206">
        <v>44117</v>
      </c>
      <c r="AT30" s="204" t="s">
        <v>15187</v>
      </c>
      <c r="AU30" s="197" t="s">
        <v>15197</v>
      </c>
      <c r="AV30" s="207">
        <v>43902</v>
      </c>
      <c r="AW30" s="208" t="s">
        <v>15187</v>
      </c>
      <c r="AX30" s="197" t="s">
        <v>15197</v>
      </c>
      <c r="AY30" s="207">
        <v>44116</v>
      </c>
      <c r="AZ30" s="207">
        <v>44082</v>
      </c>
      <c r="BA30" s="207" t="s">
        <v>15187</v>
      </c>
      <c r="BB30" s="207">
        <v>44123</v>
      </c>
      <c r="BC30" s="208" t="s">
        <v>15187</v>
      </c>
      <c r="BD30" s="197" t="s">
        <v>15197</v>
      </c>
      <c r="BE30" s="207">
        <v>44180</v>
      </c>
      <c r="BF30" s="206">
        <v>44123</v>
      </c>
      <c r="BG30" s="204" t="s">
        <v>15187</v>
      </c>
      <c r="BH30" s="197" t="s">
        <v>15197</v>
      </c>
      <c r="BI30" s="206">
        <v>44140</v>
      </c>
      <c r="BJ30" s="204" t="s">
        <v>15187</v>
      </c>
      <c r="BK30" s="197" t="s">
        <v>15197</v>
      </c>
      <c r="BL30" s="196" t="s">
        <v>15192</v>
      </c>
      <c r="BM30" s="206">
        <v>44180</v>
      </c>
      <c r="BN30" s="204" t="s">
        <v>15187</v>
      </c>
      <c r="BO30" s="209" t="s">
        <v>15197</v>
      </c>
      <c r="BP30" s="210">
        <v>26093.25</v>
      </c>
      <c r="BQ30" s="210">
        <v>935903.08</v>
      </c>
      <c r="BR30" s="196" t="s">
        <v>15199</v>
      </c>
      <c r="BS30" s="197" t="s">
        <v>15092</v>
      </c>
      <c r="BT30" s="196" t="s">
        <v>15092</v>
      </c>
      <c r="BU30" s="196" t="s">
        <v>15092</v>
      </c>
      <c r="BV30" s="196"/>
      <c r="BW30" s="204" t="s">
        <v>15092</v>
      </c>
      <c r="BX30" s="204" t="s">
        <v>15092</v>
      </c>
      <c r="BY30" s="204" t="s">
        <v>15092</v>
      </c>
      <c r="BZ30" s="204" t="s">
        <v>15092</v>
      </c>
      <c r="CA30" s="204" t="s">
        <v>15092</v>
      </c>
      <c r="CB30" s="204" t="s">
        <v>15092</v>
      </c>
      <c r="CC30" s="204" t="s">
        <v>15092</v>
      </c>
      <c r="CD30" s="204" t="s">
        <v>15092</v>
      </c>
      <c r="CE30" s="204" t="s">
        <v>15200</v>
      </c>
      <c r="CF30" s="204" t="s">
        <v>15092</v>
      </c>
      <c r="CG30" s="211" t="s">
        <v>15197</v>
      </c>
      <c r="CH30" s="197" t="s">
        <v>15092</v>
      </c>
      <c r="CI30" s="211" t="s">
        <v>15197</v>
      </c>
      <c r="CJ30" s="211" t="s">
        <v>15197</v>
      </c>
    </row>
    <row r="31" spans="1:88" ht="16" hidden="1" x14ac:dyDescent="0.15">
      <c r="A31" s="195" t="s">
        <v>15342</v>
      </c>
      <c r="B31" s="195" t="s">
        <v>15343</v>
      </c>
      <c r="C31" s="196" t="s">
        <v>15210</v>
      </c>
      <c r="D31" s="195" t="s">
        <v>15344</v>
      </c>
      <c r="E31" s="196" t="s">
        <v>15178</v>
      </c>
      <c r="F31" s="197" t="s">
        <v>15179</v>
      </c>
      <c r="G31" s="198" t="s">
        <v>15212</v>
      </c>
      <c r="H31" s="197" t="s">
        <v>15092</v>
      </c>
      <c r="I31" s="196" t="s">
        <v>15214</v>
      </c>
      <c r="J31" s="197" t="s">
        <v>15345</v>
      </c>
      <c r="K31" s="197" t="s">
        <v>15232</v>
      </c>
      <c r="L31" s="197" t="s">
        <v>15217</v>
      </c>
      <c r="M31" s="197">
        <v>1</v>
      </c>
      <c r="N31" s="199" t="s">
        <v>15185</v>
      </c>
      <c r="O31" s="197" t="s">
        <v>15218</v>
      </c>
      <c r="P31" s="200" t="s">
        <v>15187</v>
      </c>
      <c r="Q31" s="197" t="s">
        <v>15188</v>
      </c>
      <c r="R31" s="197" t="s">
        <v>15189</v>
      </c>
      <c r="S31" s="197" t="s">
        <v>15190</v>
      </c>
      <c r="T31" s="199" t="s">
        <v>63</v>
      </c>
      <c r="U31" s="199" t="s">
        <v>15191</v>
      </c>
      <c r="V31" s="199" t="s">
        <v>15092</v>
      </c>
      <c r="W31" s="197"/>
      <c r="X31" s="197" t="s">
        <v>15092</v>
      </c>
      <c r="Y31" s="196" t="s">
        <v>15192</v>
      </c>
      <c r="Z31" s="196" t="s">
        <v>15092</v>
      </c>
      <c r="AA31" s="197"/>
      <c r="AB31" s="197" t="s">
        <v>15092</v>
      </c>
      <c r="AC31" s="201" t="s">
        <v>15219</v>
      </c>
      <c r="AD31" s="199" t="s">
        <v>15346</v>
      </c>
      <c r="AE31" s="199" t="s">
        <v>15220</v>
      </c>
      <c r="AF31" s="199" t="s">
        <v>15346</v>
      </c>
      <c r="AG31" s="202">
        <v>40000000</v>
      </c>
      <c r="AH31" s="202">
        <v>0</v>
      </c>
      <c r="AI31" s="202">
        <v>40000000</v>
      </c>
      <c r="AJ31" s="202"/>
      <c r="AK31" s="203">
        <v>0</v>
      </c>
      <c r="AL31" s="204" t="s">
        <v>2284</v>
      </c>
      <c r="AM31" s="204" t="s">
        <v>15195</v>
      </c>
      <c r="AN31" s="196" t="s">
        <v>15196</v>
      </c>
      <c r="AO31" s="205">
        <v>43762</v>
      </c>
      <c r="AP31" s="206">
        <v>43859</v>
      </c>
      <c r="AQ31" s="204" t="s">
        <v>15187</v>
      </c>
      <c r="AR31" s="197" t="s">
        <v>15197</v>
      </c>
      <c r="AS31" s="206">
        <v>44237</v>
      </c>
      <c r="AT31" s="204" t="s">
        <v>15187</v>
      </c>
      <c r="AU31" s="197" t="s">
        <v>15197</v>
      </c>
      <c r="AV31" s="207">
        <v>43894</v>
      </c>
      <c r="AW31" s="208" t="s">
        <v>15187</v>
      </c>
      <c r="AX31" s="197" t="s">
        <v>15197</v>
      </c>
      <c r="AY31" s="207">
        <v>44363</v>
      </c>
      <c r="AZ31" s="207">
        <v>44041</v>
      </c>
      <c r="BA31" s="207" t="s">
        <v>15187</v>
      </c>
      <c r="BB31" s="207">
        <v>44266</v>
      </c>
      <c r="BC31" s="208" t="s">
        <v>15187</v>
      </c>
      <c r="BD31" s="197" t="s">
        <v>15197</v>
      </c>
      <c r="BE31" s="207">
        <v>44363</v>
      </c>
      <c r="BF31" s="206">
        <v>44267</v>
      </c>
      <c r="BG31" s="204" t="s">
        <v>15187</v>
      </c>
      <c r="BH31" s="197" t="s">
        <v>15197</v>
      </c>
      <c r="BI31" s="206">
        <v>44320</v>
      </c>
      <c r="BJ31" s="204" t="s">
        <v>15187</v>
      </c>
      <c r="BK31" s="197" t="s">
        <v>15197</v>
      </c>
      <c r="BL31" s="196" t="s">
        <v>15192</v>
      </c>
      <c r="BM31" s="206">
        <v>44363</v>
      </c>
      <c r="BN31" s="204" t="s">
        <v>15187</v>
      </c>
      <c r="BO31" s="209" t="s">
        <v>15197</v>
      </c>
      <c r="BP31" s="210">
        <v>9533.7000000000007</v>
      </c>
      <c r="BQ31" s="210">
        <v>525447.87</v>
      </c>
      <c r="BR31" s="196" t="s">
        <v>15258</v>
      </c>
      <c r="BS31" s="197" t="s">
        <v>15092</v>
      </c>
      <c r="BT31" s="196" t="s">
        <v>15092</v>
      </c>
      <c r="BU31" s="196" t="s">
        <v>15092</v>
      </c>
      <c r="BV31" s="196"/>
      <c r="BW31" s="204" t="s">
        <v>15092</v>
      </c>
      <c r="BX31" s="204" t="s">
        <v>15092</v>
      </c>
      <c r="BY31" s="204" t="s">
        <v>15092</v>
      </c>
      <c r="BZ31" s="204" t="s">
        <v>15200</v>
      </c>
      <c r="CA31" s="204" t="s">
        <v>15092</v>
      </c>
      <c r="CB31" s="204" t="s">
        <v>15092</v>
      </c>
      <c r="CC31" s="204" t="s">
        <v>15092</v>
      </c>
      <c r="CD31" s="204" t="s">
        <v>15092</v>
      </c>
      <c r="CE31" s="204" t="s">
        <v>15092</v>
      </c>
      <c r="CF31" s="204" t="s">
        <v>15092</v>
      </c>
      <c r="CG31" s="211" t="s">
        <v>15197</v>
      </c>
      <c r="CH31" s="197" t="s">
        <v>15092</v>
      </c>
      <c r="CI31" s="211" t="s">
        <v>15197</v>
      </c>
      <c r="CJ31" s="211" t="s">
        <v>15197</v>
      </c>
    </row>
    <row r="32" spans="1:88" ht="16" hidden="1" x14ac:dyDescent="0.15">
      <c r="A32" s="195" t="s">
        <v>15347</v>
      </c>
      <c r="B32" s="195" t="s">
        <v>15348</v>
      </c>
      <c r="C32" s="196" t="s">
        <v>15210</v>
      </c>
      <c r="D32" s="195" t="s">
        <v>158</v>
      </c>
      <c r="E32" s="196" t="s">
        <v>15178</v>
      </c>
      <c r="F32" s="197" t="s">
        <v>15179</v>
      </c>
      <c r="G32" s="198" t="s">
        <v>15212</v>
      </c>
      <c r="H32" s="197" t="s">
        <v>15092</v>
      </c>
      <c r="I32" s="196" t="s">
        <v>15224</v>
      </c>
      <c r="J32" s="197" t="s">
        <v>15349</v>
      </c>
      <c r="K32" s="197" t="s">
        <v>15226</v>
      </c>
      <c r="L32" s="197" t="s">
        <v>15227</v>
      </c>
      <c r="M32" s="197">
        <v>1</v>
      </c>
      <c r="N32" s="199" t="s">
        <v>15185</v>
      </c>
      <c r="O32" s="197" t="s">
        <v>15218</v>
      </c>
      <c r="P32" s="200" t="s">
        <v>15187</v>
      </c>
      <c r="Q32" s="197" t="s">
        <v>15188</v>
      </c>
      <c r="R32" s="197" t="s">
        <v>15189</v>
      </c>
      <c r="S32" s="197" t="s">
        <v>15190</v>
      </c>
      <c r="T32" s="199" t="s">
        <v>63</v>
      </c>
      <c r="U32" s="199" t="s">
        <v>63</v>
      </c>
      <c r="V32" s="199" t="s">
        <v>15092</v>
      </c>
      <c r="W32" s="197"/>
      <c r="X32" s="197" t="s">
        <v>15092</v>
      </c>
      <c r="Y32" s="196" t="s">
        <v>15192</v>
      </c>
      <c r="Z32" s="196" t="s">
        <v>15092</v>
      </c>
      <c r="AA32" s="197"/>
      <c r="AB32" s="197" t="s">
        <v>15092</v>
      </c>
      <c r="AC32" s="201" t="s">
        <v>15219</v>
      </c>
      <c r="AD32" s="199" t="s">
        <v>15220</v>
      </c>
      <c r="AE32" s="199" t="s">
        <v>15220</v>
      </c>
      <c r="AF32" s="199" t="s">
        <v>15220</v>
      </c>
      <c r="AG32" s="202">
        <v>100000000</v>
      </c>
      <c r="AH32" s="202">
        <v>0</v>
      </c>
      <c r="AI32" s="202">
        <v>100000000</v>
      </c>
      <c r="AJ32" s="202"/>
      <c r="AK32" s="203">
        <v>0</v>
      </c>
      <c r="AL32" s="204" t="s">
        <v>2284</v>
      </c>
      <c r="AM32" s="204" t="s">
        <v>15195</v>
      </c>
      <c r="AN32" s="196" t="s">
        <v>15196</v>
      </c>
      <c r="AO32" s="205">
        <v>43773</v>
      </c>
      <c r="AP32" s="206">
        <v>43936</v>
      </c>
      <c r="AQ32" s="204" t="s">
        <v>15187</v>
      </c>
      <c r="AR32" s="197" t="s">
        <v>15197</v>
      </c>
      <c r="AS32" s="206">
        <v>44264</v>
      </c>
      <c r="AT32" s="204" t="s">
        <v>15187</v>
      </c>
      <c r="AU32" s="197" t="s">
        <v>15197</v>
      </c>
      <c r="AV32" s="207">
        <v>43961</v>
      </c>
      <c r="AW32" s="208" t="s">
        <v>15187</v>
      </c>
      <c r="AX32" s="197" t="s">
        <v>15197</v>
      </c>
      <c r="AY32" s="207">
        <v>43942</v>
      </c>
      <c r="AZ32" s="207">
        <v>44174</v>
      </c>
      <c r="BA32" s="207" t="s">
        <v>15187</v>
      </c>
      <c r="BB32" s="207">
        <v>44278</v>
      </c>
      <c r="BC32" s="208" t="s">
        <v>15187</v>
      </c>
      <c r="BD32" s="197" t="s">
        <v>15197</v>
      </c>
      <c r="BE32" s="207">
        <v>44350</v>
      </c>
      <c r="BF32" s="206">
        <v>44278</v>
      </c>
      <c r="BG32" s="204" t="s">
        <v>15187</v>
      </c>
      <c r="BH32" s="197" t="s">
        <v>15197</v>
      </c>
      <c r="BI32" s="206">
        <v>44301</v>
      </c>
      <c r="BJ32" s="204" t="s">
        <v>15187</v>
      </c>
      <c r="BK32" s="197" t="s">
        <v>15197</v>
      </c>
      <c r="BL32" s="196" t="s">
        <v>15192</v>
      </c>
      <c r="BM32" s="206">
        <v>44350</v>
      </c>
      <c r="BN32" s="204" t="s">
        <v>15187</v>
      </c>
      <c r="BO32" s="209" t="s">
        <v>15197</v>
      </c>
      <c r="BP32" s="210">
        <v>18281.740000000002</v>
      </c>
      <c r="BQ32" s="210">
        <v>616091.07999999996</v>
      </c>
      <c r="BR32" s="196" t="s">
        <v>15199</v>
      </c>
      <c r="BS32" s="197" t="s">
        <v>15092</v>
      </c>
      <c r="BT32" s="196" t="s">
        <v>15092</v>
      </c>
      <c r="BU32" s="196" t="s">
        <v>15092</v>
      </c>
      <c r="BV32" s="196"/>
      <c r="BW32" s="204" t="s">
        <v>15092</v>
      </c>
      <c r="BX32" s="204" t="s">
        <v>15092</v>
      </c>
      <c r="BY32" s="204" t="s">
        <v>15092</v>
      </c>
      <c r="BZ32" s="204" t="s">
        <v>15092</v>
      </c>
      <c r="CA32" s="204" t="s">
        <v>15092</v>
      </c>
      <c r="CB32" s="204" t="s">
        <v>15092</v>
      </c>
      <c r="CC32" s="204" t="s">
        <v>15092</v>
      </c>
      <c r="CD32" s="204" t="s">
        <v>15092</v>
      </c>
      <c r="CE32" s="204" t="s">
        <v>15200</v>
      </c>
      <c r="CF32" s="204" t="s">
        <v>15092</v>
      </c>
      <c r="CG32" s="211" t="s">
        <v>15197</v>
      </c>
      <c r="CH32" s="197" t="s">
        <v>15092</v>
      </c>
      <c r="CI32" s="211" t="s">
        <v>15197</v>
      </c>
      <c r="CJ32" s="211" t="s">
        <v>15197</v>
      </c>
    </row>
    <row r="33" spans="1:88" ht="70" hidden="1" x14ac:dyDescent="0.15">
      <c r="A33" s="195" t="s">
        <v>15350</v>
      </c>
      <c r="B33" s="195" t="s">
        <v>15351</v>
      </c>
      <c r="C33" s="196" t="s">
        <v>21</v>
      </c>
      <c r="D33" s="195" t="s">
        <v>1967</v>
      </c>
      <c r="E33" s="196" t="s">
        <v>15178</v>
      </c>
      <c r="F33" s="197" t="s">
        <v>15179</v>
      </c>
      <c r="G33" s="198" t="s">
        <v>15251</v>
      </c>
      <c r="H33" s="197" t="s">
        <v>15352</v>
      </c>
      <c r="I33" s="196" t="s">
        <v>15253</v>
      </c>
      <c r="J33" s="197" t="s">
        <v>15353</v>
      </c>
      <c r="K33" s="197" t="s">
        <v>15354</v>
      </c>
      <c r="L33" s="197" t="s">
        <v>15256</v>
      </c>
      <c r="M33" s="197">
        <v>1</v>
      </c>
      <c r="N33" s="199" t="s">
        <v>15185</v>
      </c>
      <c r="O33" s="197" t="s">
        <v>15218</v>
      </c>
      <c r="P33" s="200" t="s">
        <v>15187</v>
      </c>
      <c r="Q33" s="197" t="s">
        <v>15188</v>
      </c>
      <c r="R33" s="197" t="s">
        <v>15189</v>
      </c>
      <c r="S33" s="197" t="s">
        <v>15355</v>
      </c>
      <c r="T33" s="199" t="s">
        <v>63</v>
      </c>
      <c r="U33" s="199" t="s">
        <v>63</v>
      </c>
      <c r="V33" s="199" t="s">
        <v>15092</v>
      </c>
      <c r="W33" s="197"/>
      <c r="X33" s="197" t="s">
        <v>15092</v>
      </c>
      <c r="Y33" s="196" t="s">
        <v>15200</v>
      </c>
      <c r="Z33" s="196" t="s">
        <v>15316</v>
      </c>
      <c r="AA33" s="197" t="s">
        <v>15356</v>
      </c>
      <c r="AB33" s="197"/>
      <c r="AC33" s="201" t="s">
        <v>63</v>
      </c>
      <c r="AD33" s="199"/>
      <c r="AE33" s="199"/>
      <c r="AF33" s="199"/>
      <c r="AG33" s="202">
        <v>400000000</v>
      </c>
      <c r="AH33" s="202">
        <v>0</v>
      </c>
      <c r="AI33" s="202">
        <v>400000000</v>
      </c>
      <c r="AJ33" s="202"/>
      <c r="AK33" s="203">
        <v>0</v>
      </c>
      <c r="AL33" s="204" t="s">
        <v>2284</v>
      </c>
      <c r="AM33" s="204" t="s">
        <v>15195</v>
      </c>
      <c r="AN33" s="196" t="s">
        <v>15196</v>
      </c>
      <c r="AO33" s="205">
        <v>44025</v>
      </c>
      <c r="AP33" s="206">
        <v>44308</v>
      </c>
      <c r="AQ33" s="204" t="s">
        <v>15187</v>
      </c>
      <c r="AR33" s="197" t="s">
        <v>15197</v>
      </c>
      <c r="AS33" s="206">
        <v>44343</v>
      </c>
      <c r="AT33" s="204" t="s">
        <v>15187</v>
      </c>
      <c r="AU33" s="197" t="s">
        <v>15197</v>
      </c>
      <c r="AV33" s="207">
        <v>44327</v>
      </c>
      <c r="AW33" s="208" t="s">
        <v>15187</v>
      </c>
      <c r="AX33" s="197" t="s">
        <v>15197</v>
      </c>
      <c r="AY33" s="207">
        <v>44375</v>
      </c>
      <c r="AZ33" s="207"/>
      <c r="BA33" s="207"/>
      <c r="BB33" s="207">
        <v>44348</v>
      </c>
      <c r="BC33" s="208" t="s">
        <v>15198</v>
      </c>
      <c r="BD33" s="197" t="s">
        <v>15195</v>
      </c>
      <c r="BE33" s="207">
        <v>44375</v>
      </c>
      <c r="BF33" s="206"/>
      <c r="BG33" s="204" t="s">
        <v>15092</v>
      </c>
      <c r="BH33" s="197" t="s">
        <v>15092</v>
      </c>
      <c r="BI33" s="206">
        <v>44347</v>
      </c>
      <c r="BJ33" s="204" t="s">
        <v>15187</v>
      </c>
      <c r="BK33" s="197" t="s">
        <v>15197</v>
      </c>
      <c r="BL33" s="196" t="s">
        <v>15192</v>
      </c>
      <c r="BM33" s="206">
        <v>44375</v>
      </c>
      <c r="BN33" s="204" t="s">
        <v>15187</v>
      </c>
      <c r="BO33" s="209" t="s">
        <v>15197</v>
      </c>
      <c r="BP33" s="210">
        <v>13459.33</v>
      </c>
      <c r="BQ33" s="210">
        <v>427245.11</v>
      </c>
      <c r="BR33" s="196" t="s">
        <v>15258</v>
      </c>
      <c r="BS33" s="197" t="s">
        <v>15092</v>
      </c>
      <c r="BT33" s="196" t="s">
        <v>15092</v>
      </c>
      <c r="BU33" s="196" t="s">
        <v>15092</v>
      </c>
      <c r="BV33" s="196" t="s">
        <v>15192</v>
      </c>
      <c r="BW33" s="204" t="s">
        <v>15092</v>
      </c>
      <c r="BX33" s="204" t="s">
        <v>15092</v>
      </c>
      <c r="BY33" s="204" t="s">
        <v>15092</v>
      </c>
      <c r="BZ33" s="204" t="s">
        <v>15092</v>
      </c>
      <c r="CA33" s="204" t="s">
        <v>15092</v>
      </c>
      <c r="CB33" s="204" t="s">
        <v>15092</v>
      </c>
      <c r="CC33" s="204" t="s">
        <v>15092</v>
      </c>
      <c r="CD33" s="204" t="s">
        <v>15092</v>
      </c>
      <c r="CE33" s="204" t="s">
        <v>15092</v>
      </c>
      <c r="CF33" s="204" t="s">
        <v>15092</v>
      </c>
      <c r="CG33" s="211" t="s">
        <v>15092</v>
      </c>
      <c r="CH33" s="197" t="s">
        <v>15092</v>
      </c>
      <c r="CI33" s="211" t="s">
        <v>15197</v>
      </c>
      <c r="CJ33" s="211" t="s">
        <v>15197</v>
      </c>
    </row>
    <row r="34" spans="1:88" ht="70" x14ac:dyDescent="0.15">
      <c r="A34" s="195" t="s">
        <v>14774</v>
      </c>
      <c r="B34" s="217" t="s">
        <v>15357</v>
      </c>
      <c r="C34" s="196" t="s">
        <v>15210</v>
      </c>
      <c r="D34" s="195" t="s">
        <v>14750</v>
      </c>
      <c r="E34" s="196" t="s">
        <v>15178</v>
      </c>
      <c r="F34" s="197" t="s">
        <v>15179</v>
      </c>
      <c r="G34" s="198" t="s">
        <v>15212</v>
      </c>
      <c r="H34" s="197" t="s">
        <v>15092</v>
      </c>
      <c r="I34" s="196" t="s">
        <v>15224</v>
      </c>
      <c r="J34" s="197" t="s">
        <v>15358</v>
      </c>
      <c r="K34" s="197" t="s">
        <v>15237</v>
      </c>
      <c r="L34" s="197" t="s">
        <v>15227</v>
      </c>
      <c r="M34" s="197">
        <v>1</v>
      </c>
      <c r="N34" s="199" t="s">
        <v>15185</v>
      </c>
      <c r="O34" s="197" t="s">
        <v>15204</v>
      </c>
      <c r="P34" s="200" t="s">
        <v>15187</v>
      </c>
      <c r="Q34" s="197" t="s">
        <v>15188</v>
      </c>
      <c r="R34" s="197" t="s">
        <v>15189</v>
      </c>
      <c r="S34" s="197" t="s">
        <v>15190</v>
      </c>
      <c r="T34" s="199" t="s">
        <v>63</v>
      </c>
      <c r="U34" s="199" t="s">
        <v>15191</v>
      </c>
      <c r="V34" s="199" t="s">
        <v>15092</v>
      </c>
      <c r="W34" s="197"/>
      <c r="X34" s="197" t="s">
        <v>15092</v>
      </c>
      <c r="Y34" s="196" t="s">
        <v>15200</v>
      </c>
      <c r="Z34" s="196" t="s">
        <v>15316</v>
      </c>
      <c r="AA34" s="197"/>
      <c r="AB34" s="197" t="s">
        <v>15092</v>
      </c>
      <c r="AC34" s="201" t="s">
        <v>15219</v>
      </c>
      <c r="AD34" s="199" t="s">
        <v>15229</v>
      </c>
      <c r="AE34" s="199" t="s">
        <v>15229</v>
      </c>
      <c r="AF34" s="199" t="s">
        <v>15229</v>
      </c>
      <c r="AG34" s="202">
        <v>160000000</v>
      </c>
      <c r="AH34" s="202">
        <v>0</v>
      </c>
      <c r="AI34" s="202">
        <v>160000000</v>
      </c>
      <c r="AJ34" s="202"/>
      <c r="AK34" s="203">
        <v>139000000</v>
      </c>
      <c r="AL34" s="204" t="s">
        <v>2284</v>
      </c>
      <c r="AM34" s="204" t="s">
        <v>15195</v>
      </c>
      <c r="AN34" s="196" t="s">
        <v>15196</v>
      </c>
      <c r="AO34" s="205">
        <v>43769</v>
      </c>
      <c r="AP34" s="206">
        <v>43955</v>
      </c>
      <c r="AQ34" s="204" t="s">
        <v>15187</v>
      </c>
      <c r="AR34" s="197" t="s">
        <v>15197</v>
      </c>
      <c r="AS34" s="206">
        <v>44055</v>
      </c>
      <c r="AT34" s="204" t="s">
        <v>15187</v>
      </c>
      <c r="AU34" s="197" t="s">
        <v>15197</v>
      </c>
      <c r="AV34" s="207">
        <v>43942</v>
      </c>
      <c r="AW34" s="208" t="s">
        <v>15187</v>
      </c>
      <c r="AX34" s="197" t="s">
        <v>15197</v>
      </c>
      <c r="AY34" s="207">
        <v>43947</v>
      </c>
      <c r="AZ34" s="207">
        <v>44011</v>
      </c>
      <c r="BA34" s="207" t="s">
        <v>15187</v>
      </c>
      <c r="BB34" s="207">
        <v>44252</v>
      </c>
      <c r="BC34" s="208" t="s">
        <v>15187</v>
      </c>
      <c r="BD34" s="197" t="s">
        <v>15197</v>
      </c>
      <c r="BE34" s="207">
        <v>44281</v>
      </c>
      <c r="BF34" s="206">
        <v>44252</v>
      </c>
      <c r="BG34" s="204" t="s">
        <v>15187</v>
      </c>
      <c r="BH34" s="197" t="s">
        <v>15197</v>
      </c>
      <c r="BI34" s="206">
        <v>44253</v>
      </c>
      <c r="BJ34" s="204" t="s">
        <v>15187</v>
      </c>
      <c r="BK34" s="197" t="s">
        <v>15197</v>
      </c>
      <c r="BL34" s="196" t="s">
        <v>15192</v>
      </c>
      <c r="BM34" s="206">
        <v>44281</v>
      </c>
      <c r="BN34" s="204" t="s">
        <v>15187</v>
      </c>
      <c r="BO34" s="209" t="s">
        <v>15197</v>
      </c>
      <c r="BP34" s="210">
        <v>64180.98</v>
      </c>
      <c r="BQ34" s="210">
        <v>1154550.69</v>
      </c>
      <c r="BR34" s="196" t="s">
        <v>15258</v>
      </c>
      <c r="BS34" s="197" t="s">
        <v>15092</v>
      </c>
      <c r="BT34" s="196" t="s">
        <v>15092</v>
      </c>
      <c r="BU34" s="196" t="s">
        <v>15092</v>
      </c>
      <c r="BV34" s="196"/>
      <c r="BW34" s="204" t="s">
        <v>15092</v>
      </c>
      <c r="BX34" s="204" t="s">
        <v>15092</v>
      </c>
      <c r="BY34" s="204" t="s">
        <v>15092</v>
      </c>
      <c r="BZ34" s="204" t="s">
        <v>15092</v>
      </c>
      <c r="CA34" s="204" t="s">
        <v>15092</v>
      </c>
      <c r="CB34" s="204" t="s">
        <v>15092</v>
      </c>
      <c r="CC34" s="204" t="s">
        <v>15092</v>
      </c>
      <c r="CD34" s="204" t="s">
        <v>15200</v>
      </c>
      <c r="CE34" s="204" t="s">
        <v>15200</v>
      </c>
      <c r="CF34" s="204" t="s">
        <v>15092</v>
      </c>
      <c r="CG34" s="211" t="s">
        <v>15197</v>
      </c>
      <c r="CH34" s="197" t="s">
        <v>15092</v>
      </c>
      <c r="CI34" s="211" t="s">
        <v>15197</v>
      </c>
      <c r="CJ34" s="211" t="s">
        <v>15197</v>
      </c>
    </row>
    <row r="35" spans="1:88" ht="16" x14ac:dyDescent="0.15">
      <c r="A35" s="195" t="s">
        <v>15000</v>
      </c>
      <c r="B35" s="217" t="s">
        <v>15359</v>
      </c>
      <c r="C35" s="196" t="s">
        <v>15177</v>
      </c>
      <c r="D35" s="195" t="s">
        <v>15001</v>
      </c>
      <c r="E35" s="196" t="s">
        <v>15178</v>
      </c>
      <c r="F35" s="197" t="s">
        <v>15179</v>
      </c>
      <c r="G35" s="198" t="s">
        <v>15180</v>
      </c>
      <c r="H35" s="197" t="s">
        <v>15360</v>
      </c>
      <c r="I35" s="196" t="s">
        <v>15278</v>
      </c>
      <c r="J35" s="197" t="s">
        <v>15361</v>
      </c>
      <c r="K35" s="197" t="s">
        <v>15362</v>
      </c>
      <c r="L35" s="197" t="s">
        <v>15281</v>
      </c>
      <c r="M35" s="197">
        <v>1</v>
      </c>
      <c r="N35" s="199" t="s">
        <v>15185</v>
      </c>
      <c r="O35" s="197" t="s">
        <v>15218</v>
      </c>
      <c r="P35" s="200" t="s">
        <v>15187</v>
      </c>
      <c r="Q35" s="197" t="s">
        <v>63</v>
      </c>
      <c r="R35" s="197" t="s">
        <v>15241</v>
      </c>
      <c r="S35" s="197" t="s">
        <v>15190</v>
      </c>
      <c r="T35" s="199" t="s">
        <v>63</v>
      </c>
      <c r="U35" s="199" t="s">
        <v>63</v>
      </c>
      <c r="V35" s="199" t="s">
        <v>15092</v>
      </c>
      <c r="W35" s="197"/>
      <c r="X35" s="197" t="s">
        <v>15092</v>
      </c>
      <c r="Y35" s="196" t="s">
        <v>15192</v>
      </c>
      <c r="Z35" s="196" t="s">
        <v>15092</v>
      </c>
      <c r="AA35" s="197"/>
      <c r="AB35" s="197" t="s">
        <v>15092</v>
      </c>
      <c r="AC35" s="201" t="s">
        <v>15219</v>
      </c>
      <c r="AD35" s="199" t="s">
        <v>15220</v>
      </c>
      <c r="AE35" s="199" t="s">
        <v>15220</v>
      </c>
      <c r="AF35" s="199" t="s">
        <v>15220</v>
      </c>
      <c r="AG35" s="202">
        <v>5605000</v>
      </c>
      <c r="AH35" s="202">
        <v>0</v>
      </c>
      <c r="AI35" s="202">
        <v>0</v>
      </c>
      <c r="AJ35" s="202">
        <v>5605000</v>
      </c>
      <c r="AK35" s="203"/>
      <c r="AL35" s="204" t="s">
        <v>15206</v>
      </c>
      <c r="AM35" s="204" t="s">
        <v>15207</v>
      </c>
      <c r="AN35" s="196" t="s">
        <v>15196</v>
      </c>
      <c r="AO35" s="205">
        <v>43767</v>
      </c>
      <c r="AP35" s="206">
        <v>43838</v>
      </c>
      <c r="AQ35" s="204" t="s">
        <v>15187</v>
      </c>
      <c r="AR35" s="197" t="s">
        <v>15197</v>
      </c>
      <c r="AS35" s="206">
        <v>44005</v>
      </c>
      <c r="AT35" s="204" t="s">
        <v>15187</v>
      </c>
      <c r="AU35" s="197" t="s">
        <v>15197</v>
      </c>
      <c r="AV35" s="207">
        <v>43994</v>
      </c>
      <c r="AW35" s="208" t="s">
        <v>15221</v>
      </c>
      <c r="AX35" s="197" t="s">
        <v>15195</v>
      </c>
      <c r="AY35" s="207">
        <v>43997</v>
      </c>
      <c r="AZ35" s="207">
        <v>43998</v>
      </c>
      <c r="BA35" s="207" t="s">
        <v>15198</v>
      </c>
      <c r="BB35" s="207">
        <v>44231</v>
      </c>
      <c r="BC35" s="208" t="s">
        <v>15187</v>
      </c>
      <c r="BD35" s="197" t="s">
        <v>15197</v>
      </c>
      <c r="BE35" s="207">
        <v>44288</v>
      </c>
      <c r="BF35" s="206">
        <v>44215</v>
      </c>
      <c r="BG35" s="204" t="s">
        <v>15187</v>
      </c>
      <c r="BH35" s="197" t="s">
        <v>15197</v>
      </c>
      <c r="BI35" s="206">
        <v>44265</v>
      </c>
      <c r="BJ35" s="204" t="s">
        <v>15187</v>
      </c>
      <c r="BK35" s="197" t="s">
        <v>15197</v>
      </c>
      <c r="BL35" s="196" t="s">
        <v>15192</v>
      </c>
      <c r="BM35" s="206">
        <v>44288</v>
      </c>
      <c r="BN35" s="204" t="s">
        <v>15187</v>
      </c>
      <c r="BO35" s="209" t="s">
        <v>15197</v>
      </c>
      <c r="BP35" s="210">
        <v>29104.6</v>
      </c>
      <c r="BQ35" s="210">
        <v>169339.43</v>
      </c>
      <c r="BR35" s="196" t="s">
        <v>15199</v>
      </c>
      <c r="BS35" s="197" t="s">
        <v>15092</v>
      </c>
      <c r="BT35" s="196" t="s">
        <v>15092</v>
      </c>
      <c r="BU35" s="196" t="s">
        <v>15092</v>
      </c>
      <c r="BV35" s="196"/>
      <c r="BW35" s="204" t="s">
        <v>15092</v>
      </c>
      <c r="BX35" s="204" t="s">
        <v>15092</v>
      </c>
      <c r="BY35" s="204" t="s">
        <v>15092</v>
      </c>
      <c r="BZ35" s="204" t="s">
        <v>15092</v>
      </c>
      <c r="CA35" s="204" t="s">
        <v>15092</v>
      </c>
      <c r="CB35" s="204" t="s">
        <v>15092</v>
      </c>
      <c r="CC35" s="204" t="s">
        <v>15092</v>
      </c>
      <c r="CD35" s="204" t="s">
        <v>15200</v>
      </c>
      <c r="CE35" s="204" t="s">
        <v>15092</v>
      </c>
      <c r="CF35" s="204" t="s">
        <v>15092</v>
      </c>
      <c r="CG35" s="211" t="s">
        <v>15195</v>
      </c>
      <c r="CH35" s="197" t="s">
        <v>15092</v>
      </c>
      <c r="CI35" s="211" t="s">
        <v>15197</v>
      </c>
      <c r="CJ35" s="211" t="s">
        <v>15197</v>
      </c>
    </row>
    <row r="36" spans="1:88" ht="42" x14ac:dyDescent="0.15">
      <c r="A36" s="195" t="s">
        <v>14639</v>
      </c>
      <c r="B36" s="217" t="s">
        <v>15363</v>
      </c>
      <c r="C36" s="196" t="s">
        <v>15177</v>
      </c>
      <c r="D36" s="195" t="s">
        <v>2473</v>
      </c>
      <c r="E36" s="196" t="s">
        <v>15178</v>
      </c>
      <c r="F36" s="197" t="s">
        <v>15179</v>
      </c>
      <c r="G36" s="198" t="s">
        <v>15180</v>
      </c>
      <c r="H36" s="197" t="s">
        <v>15364</v>
      </c>
      <c r="I36" s="196" t="s">
        <v>15278</v>
      </c>
      <c r="J36" s="197" t="s">
        <v>15365</v>
      </c>
      <c r="K36" s="197" t="s">
        <v>15297</v>
      </c>
      <c r="L36" s="197" t="s">
        <v>15281</v>
      </c>
      <c r="M36" s="197">
        <v>1</v>
      </c>
      <c r="N36" s="199" t="s">
        <v>15185</v>
      </c>
      <c r="O36" s="197" t="s">
        <v>15186</v>
      </c>
      <c r="P36" s="200" t="s">
        <v>15187</v>
      </c>
      <c r="Q36" s="197" t="s">
        <v>15188</v>
      </c>
      <c r="R36" s="197" t="s">
        <v>15189</v>
      </c>
      <c r="S36" s="197" t="s">
        <v>15190</v>
      </c>
      <c r="T36" s="199" t="s">
        <v>63</v>
      </c>
      <c r="U36" s="199" t="s">
        <v>63</v>
      </c>
      <c r="V36" s="199" t="s">
        <v>15092</v>
      </c>
      <c r="W36" s="197" t="s">
        <v>15200</v>
      </c>
      <c r="X36" s="197" t="s">
        <v>15092</v>
      </c>
      <c r="Y36" s="196" t="s">
        <v>15200</v>
      </c>
      <c r="Z36" s="196" t="s">
        <v>15234</v>
      </c>
      <c r="AA36" s="197" t="s">
        <v>2011</v>
      </c>
      <c r="AB36" s="197"/>
      <c r="AC36" s="201" t="s">
        <v>15194</v>
      </c>
      <c r="AD36" s="199"/>
      <c r="AE36" s="199"/>
      <c r="AF36" s="199"/>
      <c r="AG36" s="202">
        <v>45000000</v>
      </c>
      <c r="AH36" s="202">
        <v>0</v>
      </c>
      <c r="AI36" s="202">
        <v>45000000</v>
      </c>
      <c r="AJ36" s="202"/>
      <c r="AK36" s="203">
        <v>52450000</v>
      </c>
      <c r="AL36" s="204"/>
      <c r="AM36" s="204" t="s">
        <v>15092</v>
      </c>
      <c r="AN36" s="196" t="s">
        <v>15196</v>
      </c>
      <c r="AO36" s="205">
        <v>43808</v>
      </c>
      <c r="AP36" s="206"/>
      <c r="AQ36" s="204"/>
      <c r="AR36" s="197" t="s">
        <v>15092</v>
      </c>
      <c r="AS36" s="206">
        <v>43853</v>
      </c>
      <c r="AT36" s="204" t="s">
        <v>15187</v>
      </c>
      <c r="AU36" s="197" t="s">
        <v>15197</v>
      </c>
      <c r="AV36" s="207"/>
      <c r="AW36" s="208"/>
      <c r="AX36" s="197" t="s">
        <v>15092</v>
      </c>
      <c r="AY36" s="207"/>
      <c r="AZ36" s="207"/>
      <c r="BA36" s="207"/>
      <c r="BB36" s="207">
        <v>44092</v>
      </c>
      <c r="BC36" s="208" t="s">
        <v>15187</v>
      </c>
      <c r="BD36" s="197" t="s">
        <v>15197</v>
      </c>
      <c r="BE36" s="207"/>
      <c r="BF36" s="206">
        <v>43857</v>
      </c>
      <c r="BG36" s="204" t="s">
        <v>15187</v>
      </c>
      <c r="BH36" s="197" t="s">
        <v>15197</v>
      </c>
      <c r="BI36" s="206">
        <v>44103</v>
      </c>
      <c r="BJ36" s="204" t="s">
        <v>15187</v>
      </c>
      <c r="BK36" s="197" t="s">
        <v>15197</v>
      </c>
      <c r="BL36" s="196" t="s">
        <v>15192</v>
      </c>
      <c r="BM36" s="206">
        <v>44159</v>
      </c>
      <c r="BN36" s="204" t="s">
        <v>15187</v>
      </c>
      <c r="BO36" s="209" t="s">
        <v>15197</v>
      </c>
      <c r="BP36" s="210">
        <v>0</v>
      </c>
      <c r="BQ36" s="210">
        <v>58785.64</v>
      </c>
      <c r="BR36" s="196"/>
      <c r="BS36" s="197" t="s">
        <v>15092</v>
      </c>
      <c r="BT36" s="196" t="s">
        <v>15092</v>
      </c>
      <c r="BU36" s="196" t="s">
        <v>15092</v>
      </c>
      <c r="BV36" s="196"/>
      <c r="BW36" s="204" t="s">
        <v>15092</v>
      </c>
      <c r="BX36" s="204" t="s">
        <v>15092</v>
      </c>
      <c r="BY36" s="204" t="s">
        <v>15092</v>
      </c>
      <c r="BZ36" s="204" t="s">
        <v>15200</v>
      </c>
      <c r="CA36" s="204" t="s">
        <v>15200</v>
      </c>
      <c r="CB36" s="204" t="s">
        <v>15092</v>
      </c>
      <c r="CC36" s="204" t="s">
        <v>15092</v>
      </c>
      <c r="CD36" s="204" t="s">
        <v>15200</v>
      </c>
      <c r="CE36" s="204" t="s">
        <v>15200</v>
      </c>
      <c r="CF36" s="204" t="s">
        <v>15092</v>
      </c>
      <c r="CG36" s="211" t="s">
        <v>15092</v>
      </c>
      <c r="CH36" s="197" t="s">
        <v>15092</v>
      </c>
      <c r="CI36" s="211" t="s">
        <v>15092</v>
      </c>
      <c r="CJ36" s="211" t="s">
        <v>15092</v>
      </c>
    </row>
    <row r="37" spans="1:88" ht="112" hidden="1" x14ac:dyDescent="0.15">
      <c r="A37" s="195" t="s">
        <v>15366</v>
      </c>
      <c r="B37" s="195" t="s">
        <v>15367</v>
      </c>
      <c r="C37" s="196" t="s">
        <v>24</v>
      </c>
      <c r="D37" s="195" t="s">
        <v>1355</v>
      </c>
      <c r="E37" s="196" t="s">
        <v>15178</v>
      </c>
      <c r="F37" s="197" t="s">
        <v>15179</v>
      </c>
      <c r="G37" s="198" t="s">
        <v>15368</v>
      </c>
      <c r="H37" s="197" t="s">
        <v>15369</v>
      </c>
      <c r="I37" s="196" t="s">
        <v>15370</v>
      </c>
      <c r="J37" s="197" t="s">
        <v>15371</v>
      </c>
      <c r="K37" s="197" t="s">
        <v>15372</v>
      </c>
      <c r="L37" s="197" t="s">
        <v>15373</v>
      </c>
      <c r="M37" s="197">
        <v>1</v>
      </c>
      <c r="N37" s="199" t="s">
        <v>15185</v>
      </c>
      <c r="O37" s="197" t="s">
        <v>15218</v>
      </c>
      <c r="P37" s="200" t="s">
        <v>15187</v>
      </c>
      <c r="Q37" s="197" t="s">
        <v>15188</v>
      </c>
      <c r="R37" s="197" t="s">
        <v>15189</v>
      </c>
      <c r="S37" s="197" t="s">
        <v>58</v>
      </c>
      <c r="T37" s="199" t="s">
        <v>15192</v>
      </c>
      <c r="U37" s="199" t="s">
        <v>63</v>
      </c>
      <c r="V37" s="199" t="s">
        <v>15092</v>
      </c>
      <c r="W37" s="197"/>
      <c r="X37" s="197" t="s">
        <v>15092</v>
      </c>
      <c r="Y37" s="196" t="s">
        <v>15200</v>
      </c>
      <c r="Z37" s="196" t="s">
        <v>15374</v>
      </c>
      <c r="AA37" s="197"/>
      <c r="AB37" s="197" t="s">
        <v>15092</v>
      </c>
      <c r="AC37" s="201" t="s">
        <v>63</v>
      </c>
      <c r="AD37" s="199"/>
      <c r="AE37" s="199"/>
      <c r="AF37" s="199"/>
      <c r="AG37" s="202">
        <v>450000000</v>
      </c>
      <c r="AH37" s="202">
        <v>450000000</v>
      </c>
      <c r="AI37" s="202">
        <v>0</v>
      </c>
      <c r="AJ37" s="202"/>
      <c r="AK37" s="203">
        <v>0</v>
      </c>
      <c r="AL37" s="204" t="s">
        <v>15206</v>
      </c>
      <c r="AM37" s="204" t="s">
        <v>15207</v>
      </c>
      <c r="AN37" s="196" t="s">
        <v>15196</v>
      </c>
      <c r="AO37" s="205">
        <v>43794</v>
      </c>
      <c r="AP37" s="206">
        <v>44174</v>
      </c>
      <c r="AQ37" s="204" t="s">
        <v>15187</v>
      </c>
      <c r="AR37" s="197" t="s">
        <v>15197</v>
      </c>
      <c r="AS37" s="206">
        <v>44279</v>
      </c>
      <c r="AT37" s="204" t="s">
        <v>15187</v>
      </c>
      <c r="AU37" s="197" t="s">
        <v>15197</v>
      </c>
      <c r="AV37" s="207">
        <v>44204</v>
      </c>
      <c r="AW37" s="208" t="s">
        <v>15187</v>
      </c>
      <c r="AX37" s="197" t="s">
        <v>15197</v>
      </c>
      <c r="AY37" s="207">
        <v>44351</v>
      </c>
      <c r="AZ37" s="207">
        <v>44252</v>
      </c>
      <c r="BA37" s="207" t="s">
        <v>15187</v>
      </c>
      <c r="BB37" s="207">
        <v>44305</v>
      </c>
      <c r="BC37" s="208" t="s">
        <v>15187</v>
      </c>
      <c r="BD37" s="197" t="s">
        <v>15197</v>
      </c>
      <c r="BE37" s="207">
        <v>44351</v>
      </c>
      <c r="BF37" s="206">
        <v>44306</v>
      </c>
      <c r="BG37" s="204" t="s">
        <v>15187</v>
      </c>
      <c r="BH37" s="197" t="s">
        <v>15197</v>
      </c>
      <c r="BI37" s="206">
        <v>44314</v>
      </c>
      <c r="BJ37" s="204" t="s">
        <v>15187</v>
      </c>
      <c r="BK37" s="197" t="s">
        <v>15197</v>
      </c>
      <c r="BL37" s="196" t="s">
        <v>15192</v>
      </c>
      <c r="BM37" s="206">
        <v>44351</v>
      </c>
      <c r="BN37" s="204" t="s">
        <v>15187</v>
      </c>
      <c r="BO37" s="209" t="s">
        <v>15197</v>
      </c>
      <c r="BP37" s="210">
        <v>0</v>
      </c>
      <c r="BQ37" s="210">
        <v>466321.44</v>
      </c>
      <c r="BR37" s="196" t="s">
        <v>15261</v>
      </c>
      <c r="BS37" s="197" t="s">
        <v>15092</v>
      </c>
      <c r="BT37" s="196" t="s">
        <v>15092</v>
      </c>
      <c r="BU37" s="196" t="s">
        <v>15092</v>
      </c>
      <c r="BV37" s="196"/>
      <c r="BW37" s="204" t="s">
        <v>15092</v>
      </c>
      <c r="BX37" s="204" t="s">
        <v>15092</v>
      </c>
      <c r="BY37" s="204" t="s">
        <v>15092</v>
      </c>
      <c r="BZ37" s="204" t="s">
        <v>15092</v>
      </c>
      <c r="CA37" s="204" t="s">
        <v>15092</v>
      </c>
      <c r="CB37" s="204" t="s">
        <v>15092</v>
      </c>
      <c r="CC37" s="204" t="s">
        <v>15092</v>
      </c>
      <c r="CD37" s="204" t="s">
        <v>15092</v>
      </c>
      <c r="CE37" s="204" t="s">
        <v>15092</v>
      </c>
      <c r="CF37" s="204" t="s">
        <v>15092</v>
      </c>
      <c r="CG37" s="211" t="s">
        <v>15197</v>
      </c>
      <c r="CH37" s="197" t="s">
        <v>15092</v>
      </c>
      <c r="CI37" s="211" t="s">
        <v>15197</v>
      </c>
      <c r="CJ37" s="211" t="s">
        <v>15197</v>
      </c>
    </row>
    <row r="38" spans="1:88" ht="16" hidden="1" x14ac:dyDescent="0.15">
      <c r="A38" s="195" t="s">
        <v>15375</v>
      </c>
      <c r="B38" s="195" t="s">
        <v>15376</v>
      </c>
      <c r="C38" s="196" t="s">
        <v>15177</v>
      </c>
      <c r="D38" s="195" t="s">
        <v>15377</v>
      </c>
      <c r="E38" s="196" t="s">
        <v>15178</v>
      </c>
      <c r="F38" s="197" t="s">
        <v>15179</v>
      </c>
      <c r="G38" s="198" t="s">
        <v>15180</v>
      </c>
      <c r="H38" s="197" t="s">
        <v>15092</v>
      </c>
      <c r="I38" s="196" t="s">
        <v>15278</v>
      </c>
      <c r="J38" s="197" t="s">
        <v>15378</v>
      </c>
      <c r="K38" s="197" t="s">
        <v>15297</v>
      </c>
      <c r="L38" s="197" t="s">
        <v>15281</v>
      </c>
      <c r="M38" s="197">
        <v>1</v>
      </c>
      <c r="N38" s="199" t="s">
        <v>15185</v>
      </c>
      <c r="O38" s="197" t="s">
        <v>15218</v>
      </c>
      <c r="P38" s="200" t="s">
        <v>15187</v>
      </c>
      <c r="Q38" s="197" t="s">
        <v>63</v>
      </c>
      <c r="R38" s="197" t="s">
        <v>15241</v>
      </c>
      <c r="S38" s="197" t="s">
        <v>15190</v>
      </c>
      <c r="T38" s="199" t="s">
        <v>63</v>
      </c>
      <c r="U38" s="199" t="s">
        <v>15191</v>
      </c>
      <c r="V38" s="199" t="s">
        <v>15092</v>
      </c>
      <c r="W38" s="197"/>
      <c r="X38" s="197" t="s">
        <v>15092</v>
      </c>
      <c r="Y38" s="196" t="s">
        <v>15192</v>
      </c>
      <c r="Z38" s="196" t="s">
        <v>15092</v>
      </c>
      <c r="AA38" s="197"/>
      <c r="AB38" s="197" t="s">
        <v>15092</v>
      </c>
      <c r="AC38" s="201" t="s">
        <v>15219</v>
      </c>
      <c r="AD38" s="199" t="s">
        <v>15346</v>
      </c>
      <c r="AE38" s="199" t="s">
        <v>15220</v>
      </c>
      <c r="AF38" s="199" t="s">
        <v>15346</v>
      </c>
      <c r="AG38" s="202">
        <v>30850000</v>
      </c>
      <c r="AH38" s="202">
        <v>0</v>
      </c>
      <c r="AI38" s="202">
        <v>0</v>
      </c>
      <c r="AJ38" s="202">
        <v>30850000</v>
      </c>
      <c r="AK38" s="203"/>
      <c r="AL38" s="204" t="s">
        <v>15379</v>
      </c>
      <c r="AM38" s="204" t="s">
        <v>15195</v>
      </c>
      <c r="AN38" s="196" t="s">
        <v>15196</v>
      </c>
      <c r="AO38" s="205">
        <v>43840</v>
      </c>
      <c r="AP38" s="206">
        <v>43962</v>
      </c>
      <c r="AQ38" s="204" t="s">
        <v>15187</v>
      </c>
      <c r="AR38" s="197" t="s">
        <v>15197</v>
      </c>
      <c r="AS38" s="206">
        <v>44057</v>
      </c>
      <c r="AT38" s="204" t="s">
        <v>15187</v>
      </c>
      <c r="AU38" s="197" t="s">
        <v>15197</v>
      </c>
      <c r="AV38" s="207">
        <v>43962</v>
      </c>
      <c r="AW38" s="208" t="s">
        <v>15187</v>
      </c>
      <c r="AX38" s="197" t="s">
        <v>15197</v>
      </c>
      <c r="AY38" s="207">
        <v>43964</v>
      </c>
      <c r="AZ38" s="207">
        <v>43930</v>
      </c>
      <c r="BA38" s="207" t="s">
        <v>15187</v>
      </c>
      <c r="BB38" s="207">
        <v>44237</v>
      </c>
      <c r="BC38" s="208" t="s">
        <v>15187</v>
      </c>
      <c r="BD38" s="197" t="s">
        <v>15197</v>
      </c>
      <c r="BE38" s="207">
        <v>44327</v>
      </c>
      <c r="BF38" s="206">
        <v>44243</v>
      </c>
      <c r="BG38" s="204" t="s">
        <v>15187</v>
      </c>
      <c r="BH38" s="197" t="s">
        <v>15197</v>
      </c>
      <c r="BI38" s="206">
        <v>44251</v>
      </c>
      <c r="BJ38" s="204" t="s">
        <v>15187</v>
      </c>
      <c r="BK38" s="197" t="s">
        <v>15197</v>
      </c>
      <c r="BL38" s="196" t="s">
        <v>15192</v>
      </c>
      <c r="BM38" s="206">
        <v>44313</v>
      </c>
      <c r="BN38" s="204" t="s">
        <v>15187</v>
      </c>
      <c r="BO38" s="209" t="s">
        <v>15197</v>
      </c>
      <c r="BP38" s="210">
        <v>59866.26</v>
      </c>
      <c r="BQ38" s="210">
        <v>583214.81999999995</v>
      </c>
      <c r="BR38" s="196" t="s">
        <v>15199</v>
      </c>
      <c r="BS38" s="197" t="s">
        <v>15092</v>
      </c>
      <c r="BT38" s="196" t="s">
        <v>15092</v>
      </c>
      <c r="BU38" s="196" t="s">
        <v>15092</v>
      </c>
      <c r="BV38" s="196"/>
      <c r="BW38" s="204" t="s">
        <v>15092</v>
      </c>
      <c r="BX38" s="204" t="s">
        <v>15092</v>
      </c>
      <c r="BY38" s="204" t="s">
        <v>15092</v>
      </c>
      <c r="BZ38" s="204" t="s">
        <v>15200</v>
      </c>
      <c r="CA38" s="204" t="s">
        <v>15092</v>
      </c>
      <c r="CB38" s="204" t="s">
        <v>15092</v>
      </c>
      <c r="CC38" s="204" t="s">
        <v>15092</v>
      </c>
      <c r="CD38" s="204" t="s">
        <v>15092</v>
      </c>
      <c r="CE38" s="204" t="s">
        <v>15200</v>
      </c>
      <c r="CF38" s="204" t="s">
        <v>15092</v>
      </c>
      <c r="CG38" s="211" t="s">
        <v>15197</v>
      </c>
      <c r="CH38" s="197" t="s">
        <v>15092</v>
      </c>
      <c r="CI38" s="211" t="s">
        <v>15197</v>
      </c>
      <c r="CJ38" s="211" t="s">
        <v>15197</v>
      </c>
    </row>
    <row r="39" spans="1:88" ht="16" x14ac:dyDescent="0.15">
      <c r="A39" s="195" t="s">
        <v>15067</v>
      </c>
      <c r="B39" s="217" t="s">
        <v>15380</v>
      </c>
      <c r="C39" s="196" t="s">
        <v>15177</v>
      </c>
      <c r="D39" s="195" t="s">
        <v>151</v>
      </c>
      <c r="E39" s="196" t="s">
        <v>15178</v>
      </c>
      <c r="F39" s="197" t="s">
        <v>15179</v>
      </c>
      <c r="G39" s="198" t="s">
        <v>15180</v>
      </c>
      <c r="H39" s="197" t="s">
        <v>15092</v>
      </c>
      <c r="I39" s="196" t="s">
        <v>15278</v>
      </c>
      <c r="J39" s="197" t="s">
        <v>15381</v>
      </c>
      <c r="K39" s="197" t="s">
        <v>15362</v>
      </c>
      <c r="L39" s="197" t="s">
        <v>15281</v>
      </c>
      <c r="M39" s="197">
        <v>1</v>
      </c>
      <c r="N39" s="199" t="s">
        <v>15185</v>
      </c>
      <c r="O39" s="197" t="s">
        <v>15233</v>
      </c>
      <c r="P39" s="200" t="s">
        <v>15187</v>
      </c>
      <c r="Q39" s="197" t="s">
        <v>15188</v>
      </c>
      <c r="R39" s="197" t="s">
        <v>15241</v>
      </c>
      <c r="S39" s="197" t="s">
        <v>15190</v>
      </c>
      <c r="T39" s="199" t="s">
        <v>63</v>
      </c>
      <c r="U39" s="199" t="s">
        <v>63</v>
      </c>
      <c r="V39" s="199" t="s">
        <v>15092</v>
      </c>
      <c r="W39" s="197" t="s">
        <v>15200</v>
      </c>
      <c r="X39" s="197" t="s">
        <v>15092</v>
      </c>
      <c r="Y39" s="196" t="s">
        <v>15192</v>
      </c>
      <c r="Z39" s="196" t="s">
        <v>15092</v>
      </c>
      <c r="AA39" s="197" t="s">
        <v>127</v>
      </c>
      <c r="AB39" s="197"/>
      <c r="AC39" s="201" t="s">
        <v>15194</v>
      </c>
      <c r="AD39" s="199"/>
      <c r="AE39" s="199"/>
      <c r="AF39" s="199"/>
      <c r="AG39" s="202">
        <v>40300000</v>
      </c>
      <c r="AH39" s="202">
        <v>0</v>
      </c>
      <c r="AI39" s="202">
        <v>0</v>
      </c>
      <c r="AJ39" s="202">
        <v>40300000</v>
      </c>
      <c r="AK39" s="203"/>
      <c r="AL39" s="204"/>
      <c r="AM39" s="204" t="s">
        <v>15092</v>
      </c>
      <c r="AN39" s="196" t="s">
        <v>15196</v>
      </c>
      <c r="AO39" s="205">
        <v>43895</v>
      </c>
      <c r="AP39" s="206"/>
      <c r="AQ39" s="204"/>
      <c r="AR39" s="197" t="s">
        <v>15092</v>
      </c>
      <c r="AS39" s="206">
        <v>43936</v>
      </c>
      <c r="AT39" s="204" t="s">
        <v>15187</v>
      </c>
      <c r="AU39" s="197" t="s">
        <v>15197</v>
      </c>
      <c r="AV39" s="207"/>
      <c r="AW39" s="208"/>
      <c r="AX39" s="197" t="s">
        <v>15092</v>
      </c>
      <c r="AY39" s="207"/>
      <c r="AZ39" s="207"/>
      <c r="BA39" s="207"/>
      <c r="BB39" s="207">
        <v>43978</v>
      </c>
      <c r="BC39" s="208" t="s">
        <v>15187</v>
      </c>
      <c r="BD39" s="197" t="s">
        <v>15197</v>
      </c>
      <c r="BE39" s="207"/>
      <c r="BF39" s="206">
        <v>43944</v>
      </c>
      <c r="BG39" s="204" t="s">
        <v>15187</v>
      </c>
      <c r="BH39" s="197" t="s">
        <v>15197</v>
      </c>
      <c r="BI39" s="206">
        <v>43992</v>
      </c>
      <c r="BJ39" s="204" t="s">
        <v>15187</v>
      </c>
      <c r="BK39" s="197" t="s">
        <v>15197</v>
      </c>
      <c r="BL39" s="196" t="s">
        <v>15192</v>
      </c>
      <c r="BM39" s="206">
        <v>44020</v>
      </c>
      <c r="BN39" s="204" t="s">
        <v>15187</v>
      </c>
      <c r="BO39" s="209" t="s">
        <v>15197</v>
      </c>
      <c r="BP39" s="210">
        <v>0</v>
      </c>
      <c r="BQ39" s="210">
        <v>0</v>
      </c>
      <c r="BR39" s="196" t="s">
        <v>15199</v>
      </c>
      <c r="BS39" s="197" t="s">
        <v>15092</v>
      </c>
      <c r="BT39" s="196" t="s">
        <v>15092</v>
      </c>
      <c r="BU39" s="196" t="s">
        <v>15092</v>
      </c>
      <c r="BV39" s="196"/>
      <c r="BW39" s="204" t="s">
        <v>15092</v>
      </c>
      <c r="BX39" s="204" t="s">
        <v>15092</v>
      </c>
      <c r="BY39" s="204" t="s">
        <v>15092</v>
      </c>
      <c r="BZ39" s="204" t="s">
        <v>15092</v>
      </c>
      <c r="CA39" s="204" t="s">
        <v>15200</v>
      </c>
      <c r="CB39" s="204" t="s">
        <v>15092</v>
      </c>
      <c r="CC39" s="204" t="s">
        <v>15092</v>
      </c>
      <c r="CD39" s="204" t="s">
        <v>15200</v>
      </c>
      <c r="CE39" s="204" t="s">
        <v>15092</v>
      </c>
      <c r="CF39" s="204" t="s">
        <v>15092</v>
      </c>
      <c r="CG39" s="211" t="s">
        <v>15092</v>
      </c>
      <c r="CH39" s="197" t="s">
        <v>15092</v>
      </c>
      <c r="CI39" s="211" t="s">
        <v>15092</v>
      </c>
      <c r="CJ39" s="211" t="s">
        <v>15092</v>
      </c>
    </row>
    <row r="40" spans="1:88" ht="16" x14ac:dyDescent="0.15">
      <c r="A40" s="195" t="s">
        <v>14675</v>
      </c>
      <c r="B40" s="217" t="s">
        <v>15382</v>
      </c>
      <c r="C40" s="196" t="s">
        <v>21</v>
      </c>
      <c r="D40" s="195" t="s">
        <v>32</v>
      </c>
      <c r="E40" s="196" t="s">
        <v>15178</v>
      </c>
      <c r="F40" s="197" t="s">
        <v>15179</v>
      </c>
      <c r="G40" s="198" t="s">
        <v>15251</v>
      </c>
      <c r="H40" s="197" t="s">
        <v>15383</v>
      </c>
      <c r="I40" s="196" t="s">
        <v>15253</v>
      </c>
      <c r="J40" s="197" t="s">
        <v>15384</v>
      </c>
      <c r="K40" s="197" t="s">
        <v>15385</v>
      </c>
      <c r="L40" s="197" t="s">
        <v>15256</v>
      </c>
      <c r="M40" s="197">
        <v>1</v>
      </c>
      <c r="N40" s="199" t="s">
        <v>15185</v>
      </c>
      <c r="O40" s="197" t="s">
        <v>15204</v>
      </c>
      <c r="P40" s="200" t="s">
        <v>15187</v>
      </c>
      <c r="Q40" s="197" t="s">
        <v>63</v>
      </c>
      <c r="R40" s="197" t="s">
        <v>15241</v>
      </c>
      <c r="S40" s="197" t="s">
        <v>15190</v>
      </c>
      <c r="T40" s="199" t="s">
        <v>63</v>
      </c>
      <c r="U40" s="199" t="s">
        <v>63</v>
      </c>
      <c r="V40" s="199" t="s">
        <v>15092</v>
      </c>
      <c r="W40" s="197" t="s">
        <v>15200</v>
      </c>
      <c r="X40" s="197" t="s">
        <v>15092</v>
      </c>
      <c r="Y40" s="196" t="s">
        <v>15192</v>
      </c>
      <c r="Z40" s="196" t="s">
        <v>15092</v>
      </c>
      <c r="AA40" s="197" t="s">
        <v>31</v>
      </c>
      <c r="AB40" s="197"/>
      <c r="AC40" s="201" t="s">
        <v>15194</v>
      </c>
      <c r="AD40" s="199"/>
      <c r="AE40" s="199"/>
      <c r="AF40" s="199"/>
      <c r="AG40" s="202">
        <v>25000000</v>
      </c>
      <c r="AH40" s="202">
        <v>0</v>
      </c>
      <c r="AI40" s="202">
        <v>0</v>
      </c>
      <c r="AJ40" s="202">
        <v>25000000</v>
      </c>
      <c r="AK40" s="203"/>
      <c r="AL40" s="204"/>
      <c r="AM40" s="204" t="s">
        <v>15092</v>
      </c>
      <c r="AN40" s="196" t="s">
        <v>15196</v>
      </c>
      <c r="AO40" s="205">
        <v>43825</v>
      </c>
      <c r="AP40" s="206"/>
      <c r="AQ40" s="204"/>
      <c r="AR40" s="197" t="s">
        <v>15092</v>
      </c>
      <c r="AS40" s="206">
        <v>44076</v>
      </c>
      <c r="AT40" s="204" t="s">
        <v>15187</v>
      </c>
      <c r="AU40" s="197" t="s">
        <v>15197</v>
      </c>
      <c r="AV40" s="207"/>
      <c r="AW40" s="208"/>
      <c r="AX40" s="197" t="s">
        <v>15092</v>
      </c>
      <c r="AY40" s="207"/>
      <c r="AZ40" s="207"/>
      <c r="BA40" s="207"/>
      <c r="BB40" s="207">
        <v>44116</v>
      </c>
      <c r="BC40" s="208" t="s">
        <v>15187</v>
      </c>
      <c r="BD40" s="197" t="s">
        <v>15197</v>
      </c>
      <c r="BE40" s="207"/>
      <c r="BF40" s="206">
        <v>44081</v>
      </c>
      <c r="BG40" s="204" t="s">
        <v>15187</v>
      </c>
      <c r="BH40" s="197" t="s">
        <v>15197</v>
      </c>
      <c r="BI40" s="206">
        <v>44251</v>
      </c>
      <c r="BJ40" s="204" t="s">
        <v>15187</v>
      </c>
      <c r="BK40" s="197" t="s">
        <v>15197</v>
      </c>
      <c r="BL40" s="196" t="s">
        <v>15192</v>
      </c>
      <c r="BM40" s="206">
        <v>44284</v>
      </c>
      <c r="BN40" s="204" t="s">
        <v>15187</v>
      </c>
      <c r="BO40" s="209" t="s">
        <v>15197</v>
      </c>
      <c r="BP40" s="210">
        <v>0</v>
      </c>
      <c r="BQ40" s="210">
        <v>0</v>
      </c>
      <c r="BR40" s="196" t="s">
        <v>15199</v>
      </c>
      <c r="BS40" s="197" t="s">
        <v>15092</v>
      </c>
      <c r="BT40" s="196" t="s">
        <v>15092</v>
      </c>
      <c r="BU40" s="196" t="s">
        <v>15092</v>
      </c>
      <c r="BV40" s="196"/>
      <c r="BW40" s="204" t="s">
        <v>15092</v>
      </c>
      <c r="BX40" s="204" t="s">
        <v>15092</v>
      </c>
      <c r="BY40" s="204" t="s">
        <v>15092</v>
      </c>
      <c r="BZ40" s="204" t="s">
        <v>15200</v>
      </c>
      <c r="CA40" s="204" t="s">
        <v>15092</v>
      </c>
      <c r="CB40" s="204" t="s">
        <v>15092</v>
      </c>
      <c r="CC40" s="204" t="s">
        <v>15092</v>
      </c>
      <c r="CD40" s="204" t="s">
        <v>15200</v>
      </c>
      <c r="CE40" s="204" t="s">
        <v>15092</v>
      </c>
      <c r="CF40" s="204" t="s">
        <v>15092</v>
      </c>
      <c r="CG40" s="211" t="s">
        <v>15092</v>
      </c>
      <c r="CH40" s="197" t="s">
        <v>15092</v>
      </c>
      <c r="CI40" s="211" t="s">
        <v>15092</v>
      </c>
      <c r="CJ40" s="211" t="s">
        <v>15092</v>
      </c>
    </row>
    <row r="41" spans="1:88" ht="16" hidden="1" x14ac:dyDescent="0.15">
      <c r="A41" s="195" t="s">
        <v>15386</v>
      </c>
      <c r="B41" s="195" t="s">
        <v>15387</v>
      </c>
      <c r="C41" s="196" t="s">
        <v>15177</v>
      </c>
      <c r="D41" s="195" t="s">
        <v>15388</v>
      </c>
      <c r="E41" s="196" t="s">
        <v>15178</v>
      </c>
      <c r="F41" s="197" t="s">
        <v>15179</v>
      </c>
      <c r="G41" s="198" t="s">
        <v>15180</v>
      </c>
      <c r="H41" s="197" t="s">
        <v>15092</v>
      </c>
      <c r="I41" s="196" t="s">
        <v>15181</v>
      </c>
      <c r="J41" s="197" t="s">
        <v>15389</v>
      </c>
      <c r="K41" s="197" t="s">
        <v>15183</v>
      </c>
      <c r="L41" s="197" t="s">
        <v>15184</v>
      </c>
      <c r="M41" s="197">
        <v>1</v>
      </c>
      <c r="N41" s="199" t="s">
        <v>15185</v>
      </c>
      <c r="O41" s="197" t="s">
        <v>15218</v>
      </c>
      <c r="P41" s="200" t="s">
        <v>15187</v>
      </c>
      <c r="Q41" s="197" t="s">
        <v>15188</v>
      </c>
      <c r="R41" s="197" t="s">
        <v>15241</v>
      </c>
      <c r="S41" s="197" t="s">
        <v>15190</v>
      </c>
      <c r="T41" s="199" t="s">
        <v>63</v>
      </c>
      <c r="U41" s="199" t="s">
        <v>63</v>
      </c>
      <c r="V41" s="199" t="s">
        <v>15092</v>
      </c>
      <c r="W41" s="197" t="s">
        <v>15200</v>
      </c>
      <c r="X41" s="197" t="s">
        <v>15092</v>
      </c>
      <c r="Y41" s="196" t="s">
        <v>15192</v>
      </c>
      <c r="Z41" s="196" t="s">
        <v>15092</v>
      </c>
      <c r="AA41" s="197" t="s">
        <v>15390</v>
      </c>
      <c r="AB41" s="197"/>
      <c r="AC41" s="201" t="s">
        <v>15194</v>
      </c>
      <c r="AD41" s="199"/>
      <c r="AE41" s="199"/>
      <c r="AF41" s="199"/>
      <c r="AG41" s="202">
        <v>7160000</v>
      </c>
      <c r="AH41" s="202">
        <v>0</v>
      </c>
      <c r="AI41" s="202">
        <v>0</v>
      </c>
      <c r="AJ41" s="202">
        <v>7160000</v>
      </c>
      <c r="AK41" s="203"/>
      <c r="AL41" s="204"/>
      <c r="AM41" s="204" t="s">
        <v>15092</v>
      </c>
      <c r="AN41" s="196" t="s">
        <v>15196</v>
      </c>
      <c r="AO41" s="205">
        <v>43826</v>
      </c>
      <c r="AP41" s="206"/>
      <c r="AQ41" s="204"/>
      <c r="AR41" s="197" t="s">
        <v>15092</v>
      </c>
      <c r="AS41" s="206">
        <v>44166</v>
      </c>
      <c r="AT41" s="204" t="s">
        <v>15187</v>
      </c>
      <c r="AU41" s="197" t="s">
        <v>15197</v>
      </c>
      <c r="AV41" s="207"/>
      <c r="AW41" s="208"/>
      <c r="AX41" s="197" t="s">
        <v>15092</v>
      </c>
      <c r="AY41" s="207"/>
      <c r="AZ41" s="207"/>
      <c r="BA41" s="207"/>
      <c r="BB41" s="207">
        <v>44298</v>
      </c>
      <c r="BC41" s="208" t="s">
        <v>15187</v>
      </c>
      <c r="BD41" s="197" t="s">
        <v>15197</v>
      </c>
      <c r="BE41" s="207"/>
      <c r="BF41" s="206">
        <v>44291</v>
      </c>
      <c r="BG41" s="204" t="s">
        <v>15221</v>
      </c>
      <c r="BH41" s="197" t="s">
        <v>15195</v>
      </c>
      <c r="BI41" s="206">
        <v>44313</v>
      </c>
      <c r="BJ41" s="204" t="s">
        <v>15187</v>
      </c>
      <c r="BK41" s="197" t="s">
        <v>15197</v>
      </c>
      <c r="BL41" s="196" t="s">
        <v>15192</v>
      </c>
      <c r="BM41" s="206">
        <v>44357</v>
      </c>
      <c r="BN41" s="204" t="s">
        <v>15187</v>
      </c>
      <c r="BO41" s="209" t="s">
        <v>15197</v>
      </c>
      <c r="BP41" s="210">
        <v>0</v>
      </c>
      <c r="BQ41" s="210">
        <v>20404.8</v>
      </c>
      <c r="BR41" s="196"/>
      <c r="BS41" s="197" t="s">
        <v>15092</v>
      </c>
      <c r="BT41" s="196" t="s">
        <v>15092</v>
      </c>
      <c r="BU41" s="196" t="s">
        <v>15092</v>
      </c>
      <c r="BV41" s="196"/>
      <c r="BW41" s="204" t="s">
        <v>15092</v>
      </c>
      <c r="BX41" s="204" t="s">
        <v>15092</v>
      </c>
      <c r="BY41" s="204" t="s">
        <v>15092</v>
      </c>
      <c r="BZ41" s="204" t="s">
        <v>15092</v>
      </c>
      <c r="CA41" s="204" t="s">
        <v>15092</v>
      </c>
      <c r="CB41" s="204" t="s">
        <v>15092</v>
      </c>
      <c r="CC41" s="204" t="s">
        <v>15092</v>
      </c>
      <c r="CD41" s="204" t="s">
        <v>15092</v>
      </c>
      <c r="CE41" s="204" t="s">
        <v>15092</v>
      </c>
      <c r="CF41" s="204" t="s">
        <v>15092</v>
      </c>
      <c r="CG41" s="211" t="s">
        <v>15092</v>
      </c>
      <c r="CH41" s="197" t="s">
        <v>15092</v>
      </c>
      <c r="CI41" s="211" t="s">
        <v>15092</v>
      </c>
      <c r="CJ41" s="211" t="s">
        <v>15092</v>
      </c>
    </row>
    <row r="42" spans="1:88" ht="16" x14ac:dyDescent="0.15">
      <c r="A42" s="195" t="s">
        <v>14722</v>
      </c>
      <c r="B42" s="217" t="s">
        <v>15391</v>
      </c>
      <c r="C42" s="196" t="s">
        <v>15177</v>
      </c>
      <c r="D42" s="195" t="s">
        <v>162</v>
      </c>
      <c r="E42" s="196" t="s">
        <v>15178</v>
      </c>
      <c r="F42" s="197" t="s">
        <v>15179</v>
      </c>
      <c r="G42" s="198" t="s">
        <v>15180</v>
      </c>
      <c r="H42" s="197" t="s">
        <v>15092</v>
      </c>
      <c r="I42" s="196" t="s">
        <v>15181</v>
      </c>
      <c r="J42" s="197" t="s">
        <v>15182</v>
      </c>
      <c r="K42" s="197" t="s">
        <v>15183</v>
      </c>
      <c r="L42" s="197" t="s">
        <v>15184</v>
      </c>
      <c r="M42" s="197">
        <v>1</v>
      </c>
      <c r="N42" s="199" t="s">
        <v>15185</v>
      </c>
      <c r="O42" s="197" t="s">
        <v>15218</v>
      </c>
      <c r="P42" s="200" t="s">
        <v>15187</v>
      </c>
      <c r="Q42" s="197" t="s">
        <v>15188</v>
      </c>
      <c r="R42" s="197" t="s">
        <v>15241</v>
      </c>
      <c r="S42" s="197" t="s">
        <v>15190</v>
      </c>
      <c r="T42" s="199" t="s">
        <v>63</v>
      </c>
      <c r="U42" s="199" t="s">
        <v>63</v>
      </c>
      <c r="V42" s="199" t="s">
        <v>15092</v>
      </c>
      <c r="W42" s="197" t="s">
        <v>15200</v>
      </c>
      <c r="X42" s="197" t="s">
        <v>15092</v>
      </c>
      <c r="Y42" s="196" t="s">
        <v>15192</v>
      </c>
      <c r="Z42" s="196" t="s">
        <v>15092</v>
      </c>
      <c r="AA42" s="197" t="s">
        <v>2762</v>
      </c>
      <c r="AB42" s="197"/>
      <c r="AC42" s="201" t="s">
        <v>15194</v>
      </c>
      <c r="AD42" s="199"/>
      <c r="AE42" s="199"/>
      <c r="AF42" s="199"/>
      <c r="AG42" s="202">
        <v>6900000</v>
      </c>
      <c r="AH42" s="202">
        <v>0</v>
      </c>
      <c r="AI42" s="202">
        <v>0</v>
      </c>
      <c r="AJ42" s="202">
        <v>6900000</v>
      </c>
      <c r="AK42" s="203"/>
      <c r="AL42" s="204"/>
      <c r="AM42" s="204" t="s">
        <v>15092</v>
      </c>
      <c r="AN42" s="196" t="s">
        <v>15196</v>
      </c>
      <c r="AO42" s="205">
        <v>43830</v>
      </c>
      <c r="AP42" s="206"/>
      <c r="AQ42" s="204"/>
      <c r="AR42" s="197" t="s">
        <v>15092</v>
      </c>
      <c r="AS42" s="206">
        <v>44182</v>
      </c>
      <c r="AT42" s="204" t="s">
        <v>15187</v>
      </c>
      <c r="AU42" s="197" t="s">
        <v>15197</v>
      </c>
      <c r="AV42" s="207"/>
      <c r="AW42" s="208"/>
      <c r="AX42" s="197" t="s">
        <v>15092</v>
      </c>
      <c r="AY42" s="207"/>
      <c r="AZ42" s="207"/>
      <c r="BA42" s="207"/>
      <c r="BB42" s="207">
        <v>44239</v>
      </c>
      <c r="BC42" s="208" t="s">
        <v>15187</v>
      </c>
      <c r="BD42" s="197" t="s">
        <v>15197</v>
      </c>
      <c r="BE42" s="207"/>
      <c r="BF42" s="206">
        <v>44239</v>
      </c>
      <c r="BG42" s="204" t="s">
        <v>15187</v>
      </c>
      <c r="BH42" s="197" t="s">
        <v>15197</v>
      </c>
      <c r="BI42" s="206">
        <v>44246</v>
      </c>
      <c r="BJ42" s="204" t="s">
        <v>15187</v>
      </c>
      <c r="BK42" s="197" t="s">
        <v>15197</v>
      </c>
      <c r="BL42" s="196" t="s">
        <v>15192</v>
      </c>
      <c r="BM42" s="206">
        <v>44322</v>
      </c>
      <c r="BN42" s="204" t="s">
        <v>15187</v>
      </c>
      <c r="BO42" s="209" t="s">
        <v>15197</v>
      </c>
      <c r="BP42" s="210">
        <v>0</v>
      </c>
      <c r="BQ42" s="210">
        <v>5033.51</v>
      </c>
      <c r="BR42" s="196"/>
      <c r="BS42" s="197" t="s">
        <v>15092</v>
      </c>
      <c r="BT42" s="196" t="s">
        <v>15092</v>
      </c>
      <c r="BU42" s="196" t="s">
        <v>15092</v>
      </c>
      <c r="BV42" s="196"/>
      <c r="BW42" s="204" t="s">
        <v>15092</v>
      </c>
      <c r="BX42" s="204" t="s">
        <v>15092</v>
      </c>
      <c r="BY42" s="204" t="s">
        <v>15092</v>
      </c>
      <c r="BZ42" s="204" t="s">
        <v>15092</v>
      </c>
      <c r="CA42" s="204" t="s">
        <v>15092</v>
      </c>
      <c r="CB42" s="204" t="s">
        <v>15092</v>
      </c>
      <c r="CC42" s="204" t="s">
        <v>15092</v>
      </c>
      <c r="CD42" s="204" t="s">
        <v>15200</v>
      </c>
      <c r="CE42" s="204" t="s">
        <v>15092</v>
      </c>
      <c r="CF42" s="204" t="s">
        <v>15092</v>
      </c>
      <c r="CG42" s="211" t="s">
        <v>15092</v>
      </c>
      <c r="CH42" s="197" t="s">
        <v>15092</v>
      </c>
      <c r="CI42" s="211" t="s">
        <v>15092</v>
      </c>
      <c r="CJ42" s="211" t="s">
        <v>15092</v>
      </c>
    </row>
    <row r="43" spans="1:88" ht="28" hidden="1" x14ac:dyDescent="0.15">
      <c r="A43" s="195" t="s">
        <v>15392</v>
      </c>
      <c r="B43" s="195" t="s">
        <v>15393</v>
      </c>
      <c r="C43" s="196" t="s">
        <v>21</v>
      </c>
      <c r="D43" s="195" t="s">
        <v>1967</v>
      </c>
      <c r="E43" s="196" t="s">
        <v>15178</v>
      </c>
      <c r="F43" s="197" t="s">
        <v>15179</v>
      </c>
      <c r="G43" s="198" t="s">
        <v>15251</v>
      </c>
      <c r="H43" s="197" t="s">
        <v>15394</v>
      </c>
      <c r="I43" s="196" t="s">
        <v>15253</v>
      </c>
      <c r="J43" s="197" t="s">
        <v>15395</v>
      </c>
      <c r="K43" s="197" t="s">
        <v>15354</v>
      </c>
      <c r="L43" s="197" t="s">
        <v>15256</v>
      </c>
      <c r="M43" s="197">
        <v>1</v>
      </c>
      <c r="N43" s="199" t="s">
        <v>15185</v>
      </c>
      <c r="O43" s="197" t="s">
        <v>15233</v>
      </c>
      <c r="P43" s="200" t="s">
        <v>15187</v>
      </c>
      <c r="Q43" s="197" t="s">
        <v>15188</v>
      </c>
      <c r="R43" s="197" t="s">
        <v>15189</v>
      </c>
      <c r="S43" s="197" t="s">
        <v>58</v>
      </c>
      <c r="T43" s="199" t="s">
        <v>15192</v>
      </c>
      <c r="U43" s="199" t="s">
        <v>63</v>
      </c>
      <c r="V43" s="199" t="s">
        <v>15092</v>
      </c>
      <c r="W43" s="197"/>
      <c r="X43" s="197" t="s">
        <v>15092</v>
      </c>
      <c r="Y43" s="196" t="s">
        <v>15200</v>
      </c>
      <c r="Z43" s="196" t="s">
        <v>15228</v>
      </c>
      <c r="AA43" s="197"/>
      <c r="AB43" s="197" t="s">
        <v>15092</v>
      </c>
      <c r="AC43" s="201" t="s">
        <v>63</v>
      </c>
      <c r="AD43" s="199"/>
      <c r="AE43" s="199"/>
      <c r="AF43" s="199"/>
      <c r="AG43" s="202">
        <v>200000000</v>
      </c>
      <c r="AH43" s="202">
        <v>0</v>
      </c>
      <c r="AI43" s="202">
        <v>200000000</v>
      </c>
      <c r="AJ43" s="202"/>
      <c r="AK43" s="203">
        <v>0</v>
      </c>
      <c r="AL43" s="204" t="s">
        <v>15206</v>
      </c>
      <c r="AM43" s="204" t="s">
        <v>15207</v>
      </c>
      <c r="AN43" s="196" t="s">
        <v>15196</v>
      </c>
      <c r="AO43" s="205">
        <v>43846</v>
      </c>
      <c r="AP43" s="206">
        <v>43951</v>
      </c>
      <c r="AQ43" s="204" t="s">
        <v>15187</v>
      </c>
      <c r="AR43" s="197" t="s">
        <v>15197</v>
      </c>
      <c r="AS43" s="206">
        <v>43993</v>
      </c>
      <c r="AT43" s="204" t="s">
        <v>15187</v>
      </c>
      <c r="AU43" s="197" t="s">
        <v>15197</v>
      </c>
      <c r="AV43" s="207">
        <v>43950</v>
      </c>
      <c r="AW43" s="208" t="s">
        <v>15187</v>
      </c>
      <c r="AX43" s="197" t="s">
        <v>15197</v>
      </c>
      <c r="AY43" s="207">
        <v>44043</v>
      </c>
      <c r="AZ43" s="207"/>
      <c r="BA43" s="207"/>
      <c r="BB43" s="207">
        <v>43998</v>
      </c>
      <c r="BC43" s="208" t="s">
        <v>15187</v>
      </c>
      <c r="BD43" s="197" t="s">
        <v>15197</v>
      </c>
      <c r="BE43" s="207">
        <v>44043</v>
      </c>
      <c r="BF43" s="206">
        <v>44004</v>
      </c>
      <c r="BG43" s="204" t="s">
        <v>15187</v>
      </c>
      <c r="BH43" s="197" t="s">
        <v>15197</v>
      </c>
      <c r="BI43" s="206">
        <v>44018</v>
      </c>
      <c r="BJ43" s="204" t="s">
        <v>15187</v>
      </c>
      <c r="BK43" s="197" t="s">
        <v>15197</v>
      </c>
      <c r="BL43" s="196" t="s">
        <v>15192</v>
      </c>
      <c r="BM43" s="206">
        <v>44043</v>
      </c>
      <c r="BN43" s="204" t="s">
        <v>15187</v>
      </c>
      <c r="BO43" s="209" t="s">
        <v>15197</v>
      </c>
      <c r="BP43" s="210">
        <v>176823.61</v>
      </c>
      <c r="BQ43" s="210">
        <v>812063.85</v>
      </c>
      <c r="BR43" s="196" t="s">
        <v>15261</v>
      </c>
      <c r="BS43" s="197" t="s">
        <v>15092</v>
      </c>
      <c r="BT43" s="196" t="s">
        <v>15092</v>
      </c>
      <c r="BU43" s="196" t="s">
        <v>15092</v>
      </c>
      <c r="BV43" s="196"/>
      <c r="BW43" s="204" t="s">
        <v>15092</v>
      </c>
      <c r="BX43" s="204" t="s">
        <v>15092</v>
      </c>
      <c r="BY43" s="204" t="s">
        <v>15092</v>
      </c>
      <c r="BZ43" s="204" t="s">
        <v>15092</v>
      </c>
      <c r="CA43" s="204" t="s">
        <v>15200</v>
      </c>
      <c r="CB43" s="204" t="s">
        <v>15092</v>
      </c>
      <c r="CC43" s="204" t="s">
        <v>15092</v>
      </c>
      <c r="CD43" s="204" t="s">
        <v>15092</v>
      </c>
      <c r="CE43" s="204" t="s">
        <v>15092</v>
      </c>
      <c r="CF43" s="204" t="s">
        <v>15092</v>
      </c>
      <c r="CG43" s="211" t="s">
        <v>15092</v>
      </c>
      <c r="CH43" s="197" t="s">
        <v>15092</v>
      </c>
      <c r="CI43" s="211" t="s">
        <v>15197</v>
      </c>
      <c r="CJ43" s="211" t="s">
        <v>15197</v>
      </c>
    </row>
    <row r="44" spans="1:88" ht="16" x14ac:dyDescent="0.15">
      <c r="A44" s="195" t="s">
        <v>15016</v>
      </c>
      <c r="B44" s="217" t="s">
        <v>15396</v>
      </c>
      <c r="C44" s="196" t="s">
        <v>22</v>
      </c>
      <c r="D44" s="195" t="s">
        <v>15397</v>
      </c>
      <c r="E44" s="196" t="s">
        <v>15178</v>
      </c>
      <c r="F44" s="197" t="s">
        <v>15179</v>
      </c>
      <c r="G44" s="198" t="s">
        <v>15327</v>
      </c>
      <c r="H44" s="197" t="s">
        <v>15092</v>
      </c>
      <c r="I44" s="196" t="s">
        <v>15329</v>
      </c>
      <c r="J44" s="197" t="s">
        <v>15398</v>
      </c>
      <c r="K44" s="197" t="s">
        <v>15399</v>
      </c>
      <c r="L44" s="197" t="s">
        <v>15332</v>
      </c>
      <c r="M44" s="197">
        <v>1</v>
      </c>
      <c r="N44" s="199" t="s">
        <v>15185</v>
      </c>
      <c r="O44" s="197" t="s">
        <v>15204</v>
      </c>
      <c r="P44" s="200" t="s">
        <v>15187</v>
      </c>
      <c r="Q44" s="197" t="s">
        <v>15188</v>
      </c>
      <c r="R44" s="197" t="s">
        <v>15189</v>
      </c>
      <c r="S44" s="197" t="s">
        <v>15190</v>
      </c>
      <c r="T44" s="199" t="s">
        <v>63</v>
      </c>
      <c r="U44" s="199" t="s">
        <v>63</v>
      </c>
      <c r="V44" s="199" t="s">
        <v>15092</v>
      </c>
      <c r="W44" s="197"/>
      <c r="X44" s="197" t="s">
        <v>15092</v>
      </c>
      <c r="Y44" s="196" t="s">
        <v>15192</v>
      </c>
      <c r="Z44" s="196" t="s">
        <v>15092</v>
      </c>
      <c r="AA44" s="197"/>
      <c r="AB44" s="197" t="s">
        <v>15092</v>
      </c>
      <c r="AC44" s="201" t="s">
        <v>15219</v>
      </c>
      <c r="AD44" s="199" t="s">
        <v>15220</v>
      </c>
      <c r="AE44" s="199" t="s">
        <v>15220</v>
      </c>
      <c r="AF44" s="199" t="s">
        <v>15220</v>
      </c>
      <c r="AG44" s="202">
        <v>30000000</v>
      </c>
      <c r="AH44" s="202">
        <v>0</v>
      </c>
      <c r="AI44" s="202">
        <v>30000000</v>
      </c>
      <c r="AJ44" s="202"/>
      <c r="AK44" s="203">
        <v>16900000</v>
      </c>
      <c r="AL44" s="204" t="s">
        <v>15206</v>
      </c>
      <c r="AM44" s="204" t="s">
        <v>15207</v>
      </c>
      <c r="AN44" s="196" t="s">
        <v>15196</v>
      </c>
      <c r="AO44" s="205">
        <v>43857</v>
      </c>
      <c r="AP44" s="206">
        <v>43909</v>
      </c>
      <c r="AQ44" s="204" t="s">
        <v>15187</v>
      </c>
      <c r="AR44" s="197" t="s">
        <v>15197</v>
      </c>
      <c r="AS44" s="206">
        <v>44043</v>
      </c>
      <c r="AT44" s="204" t="s">
        <v>15187</v>
      </c>
      <c r="AU44" s="197" t="s">
        <v>15197</v>
      </c>
      <c r="AV44" s="207">
        <v>43923</v>
      </c>
      <c r="AW44" s="208" t="s">
        <v>15187</v>
      </c>
      <c r="AX44" s="197" t="s">
        <v>15197</v>
      </c>
      <c r="AY44" s="207">
        <v>43920</v>
      </c>
      <c r="AZ44" s="207">
        <v>43991</v>
      </c>
      <c r="BA44" s="207" t="s">
        <v>15187</v>
      </c>
      <c r="BB44" s="207">
        <v>44083</v>
      </c>
      <c r="BC44" s="208" t="s">
        <v>15187</v>
      </c>
      <c r="BD44" s="197" t="s">
        <v>15197</v>
      </c>
      <c r="BE44" s="207">
        <v>44273</v>
      </c>
      <c r="BF44" s="206">
        <v>44088</v>
      </c>
      <c r="BG44" s="204" t="s">
        <v>15187</v>
      </c>
      <c r="BH44" s="197" t="s">
        <v>15197</v>
      </c>
      <c r="BI44" s="206">
        <v>44244</v>
      </c>
      <c r="BJ44" s="204" t="s">
        <v>15187</v>
      </c>
      <c r="BK44" s="197" t="s">
        <v>15197</v>
      </c>
      <c r="BL44" s="196" t="s">
        <v>15192</v>
      </c>
      <c r="BM44" s="206">
        <v>44273</v>
      </c>
      <c r="BN44" s="204" t="s">
        <v>15187</v>
      </c>
      <c r="BO44" s="209" t="s">
        <v>15197</v>
      </c>
      <c r="BP44" s="210">
        <v>1181.25</v>
      </c>
      <c r="BQ44" s="210">
        <v>366910.2</v>
      </c>
      <c r="BR44" s="196"/>
      <c r="BS44" s="197" t="s">
        <v>15092</v>
      </c>
      <c r="BT44" s="196" t="s">
        <v>15092</v>
      </c>
      <c r="BU44" s="196" t="s">
        <v>15092</v>
      </c>
      <c r="BV44" s="196"/>
      <c r="BW44" s="204" t="s">
        <v>15092</v>
      </c>
      <c r="BX44" s="204" t="s">
        <v>15092</v>
      </c>
      <c r="BY44" s="204" t="s">
        <v>15092</v>
      </c>
      <c r="BZ44" s="204" t="s">
        <v>15092</v>
      </c>
      <c r="CA44" s="204" t="s">
        <v>15092</v>
      </c>
      <c r="CB44" s="204" t="s">
        <v>15092</v>
      </c>
      <c r="CC44" s="204" t="s">
        <v>15092</v>
      </c>
      <c r="CD44" s="204" t="s">
        <v>15200</v>
      </c>
      <c r="CE44" s="204" t="s">
        <v>15092</v>
      </c>
      <c r="CF44" s="204" t="s">
        <v>15092</v>
      </c>
      <c r="CG44" s="211" t="s">
        <v>15197</v>
      </c>
      <c r="CH44" s="197" t="s">
        <v>15092</v>
      </c>
      <c r="CI44" s="211" t="s">
        <v>15197</v>
      </c>
      <c r="CJ44" s="211" t="s">
        <v>15197</v>
      </c>
    </row>
    <row r="45" spans="1:88" ht="16" hidden="1" x14ac:dyDescent="0.15">
      <c r="A45" s="195" t="s">
        <v>15400</v>
      </c>
      <c r="B45" s="195" t="s">
        <v>15401</v>
      </c>
      <c r="C45" s="196" t="s">
        <v>21</v>
      </c>
      <c r="D45" s="195" t="s">
        <v>153</v>
      </c>
      <c r="E45" s="196" t="s">
        <v>15178</v>
      </c>
      <c r="F45" s="197" t="s">
        <v>15179</v>
      </c>
      <c r="G45" s="198" t="s">
        <v>15251</v>
      </c>
      <c r="H45" s="197" t="s">
        <v>15092</v>
      </c>
      <c r="I45" s="196" t="s">
        <v>15253</v>
      </c>
      <c r="J45" s="197" t="s">
        <v>15402</v>
      </c>
      <c r="K45" s="197" t="s">
        <v>15341</v>
      </c>
      <c r="L45" s="197" t="s">
        <v>15256</v>
      </c>
      <c r="M45" s="197">
        <v>1</v>
      </c>
      <c r="N45" s="199" t="s">
        <v>15185</v>
      </c>
      <c r="O45" s="197" t="s">
        <v>15204</v>
      </c>
      <c r="P45" s="200" t="s">
        <v>15187</v>
      </c>
      <c r="Q45" s="197" t="s">
        <v>15188</v>
      </c>
      <c r="R45" s="197" t="s">
        <v>15189</v>
      </c>
      <c r="S45" s="197" t="s">
        <v>58</v>
      </c>
      <c r="T45" s="199" t="s">
        <v>15192</v>
      </c>
      <c r="U45" s="199" t="s">
        <v>63</v>
      </c>
      <c r="V45" s="199" t="s">
        <v>15092</v>
      </c>
      <c r="W45" s="197"/>
      <c r="X45" s="197" t="s">
        <v>15092</v>
      </c>
      <c r="Y45" s="196" t="s">
        <v>15192</v>
      </c>
      <c r="Z45" s="196" t="s">
        <v>15092</v>
      </c>
      <c r="AA45" s="197"/>
      <c r="AB45" s="197" t="s">
        <v>15092</v>
      </c>
      <c r="AC45" s="201" t="s">
        <v>63</v>
      </c>
      <c r="AD45" s="199"/>
      <c r="AE45" s="199"/>
      <c r="AF45" s="199"/>
      <c r="AG45" s="202">
        <v>500000000</v>
      </c>
      <c r="AH45" s="202">
        <v>500000000</v>
      </c>
      <c r="AI45" s="202">
        <v>0</v>
      </c>
      <c r="AJ45" s="202"/>
      <c r="AK45" s="203">
        <v>0</v>
      </c>
      <c r="AL45" s="204" t="s">
        <v>2284</v>
      </c>
      <c r="AM45" s="204" t="s">
        <v>15195</v>
      </c>
      <c r="AN45" s="196" t="s">
        <v>15196</v>
      </c>
      <c r="AO45" s="205">
        <v>43993</v>
      </c>
      <c r="AP45" s="206">
        <v>44053</v>
      </c>
      <c r="AQ45" s="204" t="s">
        <v>15187</v>
      </c>
      <c r="AR45" s="197" t="s">
        <v>15197</v>
      </c>
      <c r="AS45" s="206">
        <v>44204</v>
      </c>
      <c r="AT45" s="204" t="s">
        <v>15187</v>
      </c>
      <c r="AU45" s="197" t="s">
        <v>15197</v>
      </c>
      <c r="AV45" s="207">
        <v>44074</v>
      </c>
      <c r="AW45" s="208" t="s">
        <v>15187</v>
      </c>
      <c r="AX45" s="197" t="s">
        <v>15197</v>
      </c>
      <c r="AY45" s="207">
        <v>44279</v>
      </c>
      <c r="AZ45" s="207">
        <v>44166</v>
      </c>
      <c r="BA45" s="207" t="s">
        <v>15187</v>
      </c>
      <c r="BB45" s="207">
        <v>44224</v>
      </c>
      <c r="BC45" s="208" t="s">
        <v>15187</v>
      </c>
      <c r="BD45" s="197" t="s">
        <v>15197</v>
      </c>
      <c r="BE45" s="207">
        <v>44279</v>
      </c>
      <c r="BF45" s="206">
        <v>44216</v>
      </c>
      <c r="BG45" s="204" t="s">
        <v>15187</v>
      </c>
      <c r="BH45" s="197" t="s">
        <v>15197</v>
      </c>
      <c r="BI45" s="206">
        <v>44229</v>
      </c>
      <c r="BJ45" s="204" t="s">
        <v>15187</v>
      </c>
      <c r="BK45" s="197" t="s">
        <v>15197</v>
      </c>
      <c r="BL45" s="196" t="s">
        <v>15192</v>
      </c>
      <c r="BM45" s="206">
        <v>44279</v>
      </c>
      <c r="BN45" s="204" t="s">
        <v>15187</v>
      </c>
      <c r="BO45" s="209" t="s">
        <v>15197</v>
      </c>
      <c r="BP45" s="210">
        <v>14025.62</v>
      </c>
      <c r="BQ45" s="210">
        <v>237750.2</v>
      </c>
      <c r="BR45" s="196" t="s">
        <v>15261</v>
      </c>
      <c r="BS45" s="197" t="s">
        <v>15092</v>
      </c>
      <c r="BT45" s="196" t="s">
        <v>15092</v>
      </c>
      <c r="BU45" s="196" t="s">
        <v>15092</v>
      </c>
      <c r="BV45" s="196"/>
      <c r="BW45" s="204" t="s">
        <v>15092</v>
      </c>
      <c r="BX45" s="204" t="s">
        <v>15092</v>
      </c>
      <c r="BY45" s="204" t="s">
        <v>15092</v>
      </c>
      <c r="BZ45" s="204" t="s">
        <v>15092</v>
      </c>
      <c r="CA45" s="204" t="s">
        <v>15092</v>
      </c>
      <c r="CB45" s="204" t="s">
        <v>15092</v>
      </c>
      <c r="CC45" s="204" t="s">
        <v>15092</v>
      </c>
      <c r="CD45" s="204" t="s">
        <v>15092</v>
      </c>
      <c r="CE45" s="204" t="s">
        <v>15092</v>
      </c>
      <c r="CF45" s="204" t="s">
        <v>15092</v>
      </c>
      <c r="CG45" s="211" t="s">
        <v>15197</v>
      </c>
      <c r="CH45" s="197" t="s">
        <v>15092</v>
      </c>
      <c r="CI45" s="211" t="s">
        <v>15197</v>
      </c>
      <c r="CJ45" s="211" t="s">
        <v>15197</v>
      </c>
    </row>
    <row r="46" spans="1:88" ht="16" hidden="1" x14ac:dyDescent="0.15">
      <c r="A46" s="195" t="s">
        <v>15403</v>
      </c>
      <c r="B46" s="195" t="s">
        <v>15404</v>
      </c>
      <c r="C46" s="196" t="s">
        <v>21</v>
      </c>
      <c r="D46" s="195" t="s">
        <v>140</v>
      </c>
      <c r="E46" s="196" t="s">
        <v>15178</v>
      </c>
      <c r="F46" s="197" t="s">
        <v>15179</v>
      </c>
      <c r="G46" s="198" t="s">
        <v>15251</v>
      </c>
      <c r="H46" s="197" t="s">
        <v>15092</v>
      </c>
      <c r="I46" s="196" t="s">
        <v>15253</v>
      </c>
      <c r="J46" s="197" t="s">
        <v>15405</v>
      </c>
      <c r="K46" s="197" t="s">
        <v>15255</v>
      </c>
      <c r="L46" s="197" t="s">
        <v>15256</v>
      </c>
      <c r="M46" s="197">
        <v>0</v>
      </c>
      <c r="N46" s="199" t="s">
        <v>15185</v>
      </c>
      <c r="O46" s="197" t="s">
        <v>15186</v>
      </c>
      <c r="P46" s="200" t="s">
        <v>15187</v>
      </c>
      <c r="Q46" s="197" t="s">
        <v>15188</v>
      </c>
      <c r="R46" s="197" t="s">
        <v>15189</v>
      </c>
      <c r="S46" s="197" t="s">
        <v>15190</v>
      </c>
      <c r="T46" s="199" t="s">
        <v>63</v>
      </c>
      <c r="U46" s="199" t="s">
        <v>63</v>
      </c>
      <c r="V46" s="199" t="s">
        <v>15092</v>
      </c>
      <c r="W46" s="197" t="s">
        <v>15200</v>
      </c>
      <c r="X46" s="197" t="s">
        <v>15092</v>
      </c>
      <c r="Y46" s="196" t="s">
        <v>15192</v>
      </c>
      <c r="Z46" s="196" t="s">
        <v>15092</v>
      </c>
      <c r="AA46" s="197" t="s">
        <v>15406</v>
      </c>
      <c r="AB46" s="197"/>
      <c r="AC46" s="201" t="s">
        <v>15194</v>
      </c>
      <c r="AD46" s="199"/>
      <c r="AE46" s="199"/>
      <c r="AF46" s="199"/>
      <c r="AG46" s="202">
        <v>6500000</v>
      </c>
      <c r="AH46" s="202">
        <v>0</v>
      </c>
      <c r="AI46" s="202">
        <v>6500000</v>
      </c>
      <c r="AJ46" s="202"/>
      <c r="AK46" s="203">
        <v>0</v>
      </c>
      <c r="AL46" s="204"/>
      <c r="AM46" s="204" t="s">
        <v>15092</v>
      </c>
      <c r="AN46" s="196" t="s">
        <v>15196</v>
      </c>
      <c r="AO46" s="205">
        <v>43928</v>
      </c>
      <c r="AP46" s="206"/>
      <c r="AQ46" s="204"/>
      <c r="AR46" s="197" t="s">
        <v>15092</v>
      </c>
      <c r="AS46" s="206">
        <v>44025</v>
      </c>
      <c r="AT46" s="204" t="s">
        <v>15187</v>
      </c>
      <c r="AU46" s="197" t="s">
        <v>15197</v>
      </c>
      <c r="AV46" s="207"/>
      <c r="AW46" s="208"/>
      <c r="AX46" s="197" t="s">
        <v>15092</v>
      </c>
      <c r="AY46" s="207"/>
      <c r="AZ46" s="207"/>
      <c r="BA46" s="207"/>
      <c r="BB46" s="207">
        <v>44109</v>
      </c>
      <c r="BC46" s="208" t="s">
        <v>15187</v>
      </c>
      <c r="BD46" s="197" t="s">
        <v>15197</v>
      </c>
      <c r="BE46" s="207"/>
      <c r="BF46" s="206">
        <v>44063</v>
      </c>
      <c r="BG46" s="204" t="s">
        <v>15187</v>
      </c>
      <c r="BH46" s="197" t="s">
        <v>15197</v>
      </c>
      <c r="BI46" s="206">
        <v>44125</v>
      </c>
      <c r="BJ46" s="204" t="s">
        <v>15187</v>
      </c>
      <c r="BK46" s="197" t="s">
        <v>15197</v>
      </c>
      <c r="BL46" s="196" t="s">
        <v>15192</v>
      </c>
      <c r="BM46" s="206">
        <v>44176</v>
      </c>
      <c r="BN46" s="204" t="s">
        <v>15187</v>
      </c>
      <c r="BO46" s="209" t="s">
        <v>15197</v>
      </c>
      <c r="BP46" s="210">
        <v>0</v>
      </c>
      <c r="BQ46" s="210">
        <v>6180.93</v>
      </c>
      <c r="BR46" s="196" t="s">
        <v>15199</v>
      </c>
      <c r="BS46" s="197" t="s">
        <v>15092</v>
      </c>
      <c r="BT46" s="196" t="s">
        <v>15092</v>
      </c>
      <c r="BU46" s="196" t="s">
        <v>15092</v>
      </c>
      <c r="BV46" s="196"/>
      <c r="BW46" s="204" t="s">
        <v>15092</v>
      </c>
      <c r="BX46" s="204" t="s">
        <v>15092</v>
      </c>
      <c r="BY46" s="204" t="s">
        <v>15092</v>
      </c>
      <c r="BZ46" s="204" t="s">
        <v>15092</v>
      </c>
      <c r="CA46" s="204" t="s">
        <v>15092</v>
      </c>
      <c r="CB46" s="204" t="s">
        <v>15092</v>
      </c>
      <c r="CC46" s="204" t="s">
        <v>15092</v>
      </c>
      <c r="CD46" s="204" t="s">
        <v>15092</v>
      </c>
      <c r="CE46" s="204" t="s">
        <v>15092</v>
      </c>
      <c r="CF46" s="204" t="s">
        <v>15092</v>
      </c>
      <c r="CG46" s="211" t="s">
        <v>15092</v>
      </c>
      <c r="CH46" s="197" t="s">
        <v>15092</v>
      </c>
      <c r="CI46" s="211" t="s">
        <v>15092</v>
      </c>
      <c r="CJ46" s="211" t="s">
        <v>15092</v>
      </c>
    </row>
    <row r="47" spans="1:88" ht="126" hidden="1" x14ac:dyDescent="0.15">
      <c r="A47" s="195" t="s">
        <v>15407</v>
      </c>
      <c r="B47" s="195" t="s">
        <v>15408</v>
      </c>
      <c r="C47" s="196" t="s">
        <v>21</v>
      </c>
      <c r="D47" s="195" t="s">
        <v>153</v>
      </c>
      <c r="E47" s="196" t="s">
        <v>15178</v>
      </c>
      <c r="F47" s="197" t="s">
        <v>15179</v>
      </c>
      <c r="G47" s="198" t="s">
        <v>15251</v>
      </c>
      <c r="H47" s="197" t="s">
        <v>15092</v>
      </c>
      <c r="I47" s="196" t="s">
        <v>15253</v>
      </c>
      <c r="J47" s="197" t="s">
        <v>15409</v>
      </c>
      <c r="K47" s="197" t="s">
        <v>15341</v>
      </c>
      <c r="L47" s="197" t="s">
        <v>15256</v>
      </c>
      <c r="M47" s="197">
        <v>1</v>
      </c>
      <c r="N47" s="199" t="s">
        <v>15185</v>
      </c>
      <c r="O47" s="197" t="s">
        <v>15218</v>
      </c>
      <c r="P47" s="200" t="s">
        <v>15187</v>
      </c>
      <c r="Q47" s="197" t="s">
        <v>15188</v>
      </c>
      <c r="R47" s="197" t="s">
        <v>15189</v>
      </c>
      <c r="S47" s="197" t="s">
        <v>58</v>
      </c>
      <c r="T47" s="199" t="s">
        <v>15200</v>
      </c>
      <c r="U47" s="199" t="s">
        <v>63</v>
      </c>
      <c r="V47" s="199" t="s">
        <v>15092</v>
      </c>
      <c r="W47" s="197"/>
      <c r="X47" s="197" t="s">
        <v>15092</v>
      </c>
      <c r="Y47" s="196" t="s">
        <v>15200</v>
      </c>
      <c r="Z47" s="196" t="s">
        <v>15205</v>
      </c>
      <c r="AA47" s="197"/>
      <c r="AB47" s="197" t="s">
        <v>15092</v>
      </c>
      <c r="AC47" s="201" t="s">
        <v>15219</v>
      </c>
      <c r="AD47" s="199" t="s">
        <v>15283</v>
      </c>
      <c r="AE47" s="199" t="s">
        <v>15283</v>
      </c>
      <c r="AF47" s="199" t="s">
        <v>15283</v>
      </c>
      <c r="AG47" s="202">
        <v>250000000</v>
      </c>
      <c r="AH47" s="202">
        <v>250000000</v>
      </c>
      <c r="AI47" s="202">
        <v>0</v>
      </c>
      <c r="AJ47" s="202"/>
      <c r="AK47" s="203">
        <v>0</v>
      </c>
      <c r="AL47" s="204" t="s">
        <v>2284</v>
      </c>
      <c r="AM47" s="204" t="s">
        <v>15195</v>
      </c>
      <c r="AN47" s="196" t="s">
        <v>15196</v>
      </c>
      <c r="AO47" s="205">
        <v>43934</v>
      </c>
      <c r="AP47" s="206">
        <v>44123</v>
      </c>
      <c r="AQ47" s="204" t="s">
        <v>15187</v>
      </c>
      <c r="AR47" s="197" t="s">
        <v>15197</v>
      </c>
      <c r="AS47" s="206">
        <v>44287</v>
      </c>
      <c r="AT47" s="204" t="s">
        <v>15187</v>
      </c>
      <c r="AU47" s="197" t="s">
        <v>15197</v>
      </c>
      <c r="AV47" s="207">
        <v>44123</v>
      </c>
      <c r="AW47" s="208" t="s">
        <v>15187</v>
      </c>
      <c r="AX47" s="197" t="s">
        <v>15197</v>
      </c>
      <c r="AY47" s="207">
        <v>44123</v>
      </c>
      <c r="AZ47" s="207">
        <v>44244</v>
      </c>
      <c r="BA47" s="207" t="s">
        <v>15187</v>
      </c>
      <c r="BB47" s="207">
        <v>44293</v>
      </c>
      <c r="BC47" s="208" t="s">
        <v>15187</v>
      </c>
      <c r="BD47" s="197" t="s">
        <v>15197</v>
      </c>
      <c r="BE47" s="207">
        <v>44364</v>
      </c>
      <c r="BF47" s="206">
        <v>44293</v>
      </c>
      <c r="BG47" s="204" t="s">
        <v>15187</v>
      </c>
      <c r="BH47" s="197" t="s">
        <v>15197</v>
      </c>
      <c r="BI47" s="206">
        <v>44302</v>
      </c>
      <c r="BJ47" s="204" t="s">
        <v>15187</v>
      </c>
      <c r="BK47" s="197" t="s">
        <v>15197</v>
      </c>
      <c r="BL47" s="196" t="s">
        <v>15192</v>
      </c>
      <c r="BM47" s="206">
        <v>44364</v>
      </c>
      <c r="BN47" s="204" t="s">
        <v>15187</v>
      </c>
      <c r="BO47" s="209" t="s">
        <v>15197</v>
      </c>
      <c r="BP47" s="210">
        <v>22339.67</v>
      </c>
      <c r="BQ47" s="210">
        <v>235871.55</v>
      </c>
      <c r="BR47" s="196" t="s">
        <v>15261</v>
      </c>
      <c r="BS47" s="197" t="s">
        <v>15092</v>
      </c>
      <c r="BT47" s="196" t="s">
        <v>15092</v>
      </c>
      <c r="BU47" s="196" t="s">
        <v>15092</v>
      </c>
      <c r="BV47" s="196"/>
      <c r="BW47" s="204" t="s">
        <v>15092</v>
      </c>
      <c r="BX47" s="204" t="s">
        <v>15092</v>
      </c>
      <c r="BY47" s="204" t="s">
        <v>15092</v>
      </c>
      <c r="BZ47" s="204" t="s">
        <v>15092</v>
      </c>
      <c r="CA47" s="204" t="s">
        <v>15092</v>
      </c>
      <c r="CB47" s="204" t="s">
        <v>15092</v>
      </c>
      <c r="CC47" s="204" t="s">
        <v>15092</v>
      </c>
      <c r="CD47" s="204" t="s">
        <v>15092</v>
      </c>
      <c r="CE47" s="204" t="s">
        <v>15092</v>
      </c>
      <c r="CF47" s="204" t="s">
        <v>15092</v>
      </c>
      <c r="CG47" s="211" t="s">
        <v>15197</v>
      </c>
      <c r="CH47" s="197" t="s">
        <v>15092</v>
      </c>
      <c r="CI47" s="211" t="s">
        <v>15197</v>
      </c>
      <c r="CJ47" s="211" t="s">
        <v>15197</v>
      </c>
    </row>
    <row r="48" spans="1:88" ht="16" hidden="1" x14ac:dyDescent="0.15">
      <c r="A48" s="195" t="s">
        <v>15410</v>
      </c>
      <c r="B48" s="195" t="s">
        <v>15411</v>
      </c>
      <c r="C48" s="196" t="s">
        <v>15210</v>
      </c>
      <c r="D48" s="195" t="s">
        <v>14744</v>
      </c>
      <c r="E48" s="196" t="s">
        <v>15178</v>
      </c>
      <c r="F48" s="197" t="s">
        <v>15179</v>
      </c>
      <c r="G48" s="198" t="s">
        <v>15212</v>
      </c>
      <c r="H48" s="197" t="s">
        <v>15092</v>
      </c>
      <c r="I48" s="196" t="s">
        <v>15214</v>
      </c>
      <c r="J48" s="197" t="s">
        <v>15412</v>
      </c>
      <c r="K48" s="197" t="s">
        <v>15232</v>
      </c>
      <c r="L48" s="197" t="s">
        <v>15217</v>
      </c>
      <c r="M48" s="197">
        <v>1</v>
      </c>
      <c r="N48" s="199" t="s">
        <v>15185</v>
      </c>
      <c r="O48" s="197" t="s">
        <v>15233</v>
      </c>
      <c r="P48" s="200" t="s">
        <v>15187</v>
      </c>
      <c r="Q48" s="197" t="s">
        <v>63</v>
      </c>
      <c r="R48" s="197" t="s">
        <v>15241</v>
      </c>
      <c r="S48" s="197" t="s">
        <v>15190</v>
      </c>
      <c r="T48" s="199" t="s">
        <v>63</v>
      </c>
      <c r="U48" s="199" t="s">
        <v>63</v>
      </c>
      <c r="V48" s="199" t="s">
        <v>15092</v>
      </c>
      <c r="W48" s="197"/>
      <c r="X48" s="197" t="s">
        <v>15200</v>
      </c>
      <c r="Y48" s="196" t="s">
        <v>15192</v>
      </c>
      <c r="Z48" s="196" t="s">
        <v>15092</v>
      </c>
      <c r="AA48" s="197"/>
      <c r="AB48" s="197" t="s">
        <v>15092</v>
      </c>
      <c r="AC48" s="201" t="s">
        <v>15219</v>
      </c>
      <c r="AD48" s="199" t="s">
        <v>15229</v>
      </c>
      <c r="AE48" s="199" t="s">
        <v>15220</v>
      </c>
      <c r="AF48" s="199" t="s">
        <v>15229</v>
      </c>
      <c r="AG48" s="202">
        <v>14700000</v>
      </c>
      <c r="AH48" s="202">
        <v>0</v>
      </c>
      <c r="AI48" s="202">
        <v>0</v>
      </c>
      <c r="AJ48" s="202">
        <v>14700000</v>
      </c>
      <c r="AK48" s="203"/>
      <c r="AL48" s="204" t="s">
        <v>15206</v>
      </c>
      <c r="AM48" s="204" t="s">
        <v>15207</v>
      </c>
      <c r="AN48" s="196" t="s">
        <v>15196</v>
      </c>
      <c r="AO48" s="205">
        <v>43932</v>
      </c>
      <c r="AP48" s="206"/>
      <c r="AQ48" s="204"/>
      <c r="AR48" s="197" t="s">
        <v>15092</v>
      </c>
      <c r="AS48" s="206">
        <v>43958</v>
      </c>
      <c r="AT48" s="204" t="s">
        <v>15187</v>
      </c>
      <c r="AU48" s="197" t="s">
        <v>15197</v>
      </c>
      <c r="AV48" s="207"/>
      <c r="AW48" s="208"/>
      <c r="AX48" s="197" t="s">
        <v>15092</v>
      </c>
      <c r="AY48" s="207"/>
      <c r="AZ48" s="207"/>
      <c r="BA48" s="207"/>
      <c r="BB48" s="207">
        <v>44021</v>
      </c>
      <c r="BC48" s="208" t="s">
        <v>15187</v>
      </c>
      <c r="BD48" s="197" t="s">
        <v>15197</v>
      </c>
      <c r="BE48" s="207">
        <v>44072</v>
      </c>
      <c r="BF48" s="206">
        <v>44021</v>
      </c>
      <c r="BG48" s="204" t="s">
        <v>15187</v>
      </c>
      <c r="BH48" s="197" t="s">
        <v>15197</v>
      </c>
      <c r="BI48" s="206">
        <v>44040</v>
      </c>
      <c r="BJ48" s="204" t="s">
        <v>15187</v>
      </c>
      <c r="BK48" s="197" t="s">
        <v>15197</v>
      </c>
      <c r="BL48" s="196" t="s">
        <v>15192</v>
      </c>
      <c r="BM48" s="206">
        <v>44072</v>
      </c>
      <c r="BN48" s="204" t="s">
        <v>15187</v>
      </c>
      <c r="BO48" s="209" t="s">
        <v>15197</v>
      </c>
      <c r="BP48" s="210">
        <v>45434.25</v>
      </c>
      <c r="BQ48" s="210">
        <v>278027.07</v>
      </c>
      <c r="BR48" s="196" t="s">
        <v>15199</v>
      </c>
      <c r="BS48" s="197" t="s">
        <v>15092</v>
      </c>
      <c r="BT48" s="196" t="s">
        <v>15092</v>
      </c>
      <c r="BU48" s="196" t="s">
        <v>15092</v>
      </c>
      <c r="BV48" s="196"/>
      <c r="BW48" s="204" t="s">
        <v>15092</v>
      </c>
      <c r="BX48" s="204" t="s">
        <v>15092</v>
      </c>
      <c r="BY48" s="204" t="s">
        <v>15092</v>
      </c>
      <c r="BZ48" s="204" t="s">
        <v>15092</v>
      </c>
      <c r="CA48" s="204" t="s">
        <v>15200</v>
      </c>
      <c r="CB48" s="204" t="s">
        <v>15092</v>
      </c>
      <c r="CC48" s="204" t="s">
        <v>15092</v>
      </c>
      <c r="CD48" s="204" t="s">
        <v>15092</v>
      </c>
      <c r="CE48" s="204" t="s">
        <v>15092</v>
      </c>
      <c r="CF48" s="204" t="s">
        <v>15092</v>
      </c>
      <c r="CG48" s="211" t="s">
        <v>15092</v>
      </c>
      <c r="CH48" s="197" t="s">
        <v>15092</v>
      </c>
      <c r="CI48" s="211" t="s">
        <v>15092</v>
      </c>
      <c r="CJ48" s="211" t="s">
        <v>15197</v>
      </c>
    </row>
    <row r="49" spans="1:88" ht="16" hidden="1" x14ac:dyDescent="0.15">
      <c r="A49" s="195" t="s">
        <v>15413</v>
      </c>
      <c r="B49" s="195" t="s">
        <v>15414</v>
      </c>
      <c r="C49" s="196" t="s">
        <v>15210</v>
      </c>
      <c r="D49" s="195" t="s">
        <v>155</v>
      </c>
      <c r="E49" s="196" t="s">
        <v>15178</v>
      </c>
      <c r="F49" s="197" t="s">
        <v>15179</v>
      </c>
      <c r="G49" s="198" t="s">
        <v>15212</v>
      </c>
      <c r="H49" s="197" t="s">
        <v>15092</v>
      </c>
      <c r="I49" s="196" t="s">
        <v>15214</v>
      </c>
      <c r="J49" s="197" t="s">
        <v>15415</v>
      </c>
      <c r="K49" s="197" t="s">
        <v>15232</v>
      </c>
      <c r="L49" s="197" t="s">
        <v>15217</v>
      </c>
      <c r="M49" s="197">
        <v>1</v>
      </c>
      <c r="N49" s="199" t="s">
        <v>15185</v>
      </c>
      <c r="O49" s="197" t="s">
        <v>15233</v>
      </c>
      <c r="P49" s="200" t="s">
        <v>15187</v>
      </c>
      <c r="Q49" s="197" t="s">
        <v>63</v>
      </c>
      <c r="R49" s="197" t="s">
        <v>15241</v>
      </c>
      <c r="S49" s="197" t="s">
        <v>15190</v>
      </c>
      <c r="T49" s="199" t="s">
        <v>63</v>
      </c>
      <c r="U49" s="199" t="s">
        <v>63</v>
      </c>
      <c r="V49" s="199" t="s">
        <v>15092</v>
      </c>
      <c r="W49" s="197"/>
      <c r="X49" s="197" t="s">
        <v>15200</v>
      </c>
      <c r="Y49" s="196" t="s">
        <v>15192</v>
      </c>
      <c r="Z49" s="196" t="s">
        <v>15092</v>
      </c>
      <c r="AA49" s="197"/>
      <c r="AB49" s="197" t="s">
        <v>15092</v>
      </c>
      <c r="AC49" s="201" t="s">
        <v>15219</v>
      </c>
      <c r="AD49" s="199" t="s">
        <v>15220</v>
      </c>
      <c r="AE49" s="199" t="s">
        <v>15220</v>
      </c>
      <c r="AF49" s="199" t="s">
        <v>15220</v>
      </c>
      <c r="AG49" s="202">
        <v>10800000</v>
      </c>
      <c r="AH49" s="202">
        <v>0</v>
      </c>
      <c r="AI49" s="202">
        <v>0</v>
      </c>
      <c r="AJ49" s="202">
        <v>10800000</v>
      </c>
      <c r="AK49" s="203"/>
      <c r="AL49" s="204" t="s">
        <v>15206</v>
      </c>
      <c r="AM49" s="204" t="s">
        <v>15207</v>
      </c>
      <c r="AN49" s="196" t="s">
        <v>15196</v>
      </c>
      <c r="AO49" s="205">
        <v>43938</v>
      </c>
      <c r="AP49" s="206"/>
      <c r="AQ49" s="204"/>
      <c r="AR49" s="197" t="s">
        <v>15092</v>
      </c>
      <c r="AS49" s="206">
        <v>43958</v>
      </c>
      <c r="AT49" s="204" t="s">
        <v>15187</v>
      </c>
      <c r="AU49" s="197" t="s">
        <v>15197</v>
      </c>
      <c r="AV49" s="207"/>
      <c r="AW49" s="208"/>
      <c r="AX49" s="197" t="s">
        <v>15092</v>
      </c>
      <c r="AY49" s="207"/>
      <c r="AZ49" s="207">
        <v>43937</v>
      </c>
      <c r="BA49" s="207" t="s">
        <v>15187</v>
      </c>
      <c r="BB49" s="207">
        <v>44011</v>
      </c>
      <c r="BC49" s="208" t="s">
        <v>15187</v>
      </c>
      <c r="BD49" s="197" t="s">
        <v>15197</v>
      </c>
      <c r="BE49" s="207">
        <v>44025</v>
      </c>
      <c r="BF49" s="206">
        <v>43964</v>
      </c>
      <c r="BG49" s="204" t="s">
        <v>15221</v>
      </c>
      <c r="BH49" s="197" t="s">
        <v>15195</v>
      </c>
      <c r="BI49" s="206">
        <v>44011</v>
      </c>
      <c r="BJ49" s="204" t="s">
        <v>15187</v>
      </c>
      <c r="BK49" s="197" t="s">
        <v>15197</v>
      </c>
      <c r="BL49" s="196" t="s">
        <v>15192</v>
      </c>
      <c r="BM49" s="206">
        <v>44025</v>
      </c>
      <c r="BN49" s="204" t="s">
        <v>15187</v>
      </c>
      <c r="BO49" s="209" t="s">
        <v>15197</v>
      </c>
      <c r="BP49" s="210">
        <v>0</v>
      </c>
      <c r="BQ49" s="210">
        <v>184210.33</v>
      </c>
      <c r="BR49" s="196" t="s">
        <v>15199</v>
      </c>
      <c r="BS49" s="197" t="s">
        <v>15092</v>
      </c>
      <c r="BT49" s="196" t="s">
        <v>15092</v>
      </c>
      <c r="BU49" s="196" t="s">
        <v>15092</v>
      </c>
      <c r="BV49" s="196"/>
      <c r="BW49" s="204" t="s">
        <v>15092</v>
      </c>
      <c r="BX49" s="204" t="s">
        <v>15092</v>
      </c>
      <c r="BY49" s="204" t="s">
        <v>15092</v>
      </c>
      <c r="BZ49" s="204" t="s">
        <v>15092</v>
      </c>
      <c r="CA49" s="204" t="s">
        <v>15200</v>
      </c>
      <c r="CB49" s="204" t="s">
        <v>15092</v>
      </c>
      <c r="CC49" s="204" t="s">
        <v>15092</v>
      </c>
      <c r="CD49" s="204" t="s">
        <v>15092</v>
      </c>
      <c r="CE49" s="204" t="s">
        <v>15092</v>
      </c>
      <c r="CF49" s="204" t="s">
        <v>15092</v>
      </c>
      <c r="CG49" s="211" t="s">
        <v>15197</v>
      </c>
      <c r="CH49" s="197" t="s">
        <v>15092</v>
      </c>
      <c r="CI49" s="211" t="s">
        <v>15092</v>
      </c>
      <c r="CJ49" s="211" t="s">
        <v>15197</v>
      </c>
    </row>
    <row r="50" spans="1:88" ht="16" hidden="1" x14ac:dyDescent="0.15">
      <c r="A50" s="195" t="s">
        <v>15416</v>
      </c>
      <c r="B50" s="195" t="s">
        <v>15417</v>
      </c>
      <c r="C50" s="196" t="s">
        <v>15177</v>
      </c>
      <c r="D50" s="195" t="s">
        <v>15418</v>
      </c>
      <c r="E50" s="196" t="s">
        <v>15178</v>
      </c>
      <c r="F50" s="197" t="s">
        <v>15179</v>
      </c>
      <c r="G50" s="198" t="s">
        <v>15180</v>
      </c>
      <c r="H50" s="197" t="s">
        <v>15092</v>
      </c>
      <c r="I50" s="196" t="s">
        <v>15181</v>
      </c>
      <c r="J50" s="197" t="s">
        <v>15419</v>
      </c>
      <c r="K50" s="197" t="s">
        <v>15420</v>
      </c>
      <c r="L50" s="197" t="s">
        <v>15184</v>
      </c>
      <c r="M50" s="197">
        <v>1</v>
      </c>
      <c r="N50" s="199" t="s">
        <v>15185</v>
      </c>
      <c r="O50" s="197" t="s">
        <v>15233</v>
      </c>
      <c r="P50" s="200" t="s">
        <v>15187</v>
      </c>
      <c r="Q50" s="197" t="s">
        <v>63</v>
      </c>
      <c r="R50" s="197" t="s">
        <v>15241</v>
      </c>
      <c r="S50" s="197" t="s">
        <v>15190</v>
      </c>
      <c r="T50" s="199" t="s">
        <v>63</v>
      </c>
      <c r="U50" s="199" t="s">
        <v>63</v>
      </c>
      <c r="V50" s="199" t="s">
        <v>15092</v>
      </c>
      <c r="W50" s="197"/>
      <c r="X50" s="197" t="s">
        <v>15200</v>
      </c>
      <c r="Y50" s="196" t="s">
        <v>15192</v>
      </c>
      <c r="Z50" s="196" t="s">
        <v>15092</v>
      </c>
      <c r="AA50" s="197"/>
      <c r="AB50" s="197" t="s">
        <v>15092</v>
      </c>
      <c r="AC50" s="201" t="s">
        <v>15219</v>
      </c>
      <c r="AD50" s="199" t="s">
        <v>15220</v>
      </c>
      <c r="AE50" s="199" t="s">
        <v>15220</v>
      </c>
      <c r="AF50" s="199" t="s">
        <v>15220</v>
      </c>
      <c r="AG50" s="202">
        <v>6850000</v>
      </c>
      <c r="AH50" s="202">
        <v>0</v>
      </c>
      <c r="AI50" s="202">
        <v>0</v>
      </c>
      <c r="AJ50" s="202">
        <v>6850000</v>
      </c>
      <c r="AK50" s="203"/>
      <c r="AL50" s="204" t="s">
        <v>15206</v>
      </c>
      <c r="AM50" s="204" t="s">
        <v>15207</v>
      </c>
      <c r="AN50" s="196" t="s">
        <v>15196</v>
      </c>
      <c r="AO50" s="205">
        <v>43950</v>
      </c>
      <c r="AP50" s="206"/>
      <c r="AQ50" s="204"/>
      <c r="AR50" s="197" t="s">
        <v>15092</v>
      </c>
      <c r="AS50" s="206">
        <v>43965</v>
      </c>
      <c r="AT50" s="204" t="s">
        <v>15187</v>
      </c>
      <c r="AU50" s="197" t="s">
        <v>15197</v>
      </c>
      <c r="AV50" s="207"/>
      <c r="AW50" s="208"/>
      <c r="AX50" s="197" t="s">
        <v>15092</v>
      </c>
      <c r="AY50" s="207"/>
      <c r="AZ50" s="207"/>
      <c r="BA50" s="207"/>
      <c r="BB50" s="207">
        <v>43999</v>
      </c>
      <c r="BC50" s="208" t="s">
        <v>15187</v>
      </c>
      <c r="BD50" s="197" t="s">
        <v>15197</v>
      </c>
      <c r="BE50" s="207">
        <v>44061</v>
      </c>
      <c r="BF50" s="206">
        <v>44000</v>
      </c>
      <c r="BG50" s="204" t="s">
        <v>15187</v>
      </c>
      <c r="BH50" s="197" t="s">
        <v>15197</v>
      </c>
      <c r="BI50" s="206">
        <v>44021</v>
      </c>
      <c r="BJ50" s="204" t="s">
        <v>15187</v>
      </c>
      <c r="BK50" s="197" t="s">
        <v>15197</v>
      </c>
      <c r="BL50" s="196" t="s">
        <v>15192</v>
      </c>
      <c r="BM50" s="206">
        <v>44061</v>
      </c>
      <c r="BN50" s="204" t="s">
        <v>15187</v>
      </c>
      <c r="BO50" s="209" t="s">
        <v>15197</v>
      </c>
      <c r="BP50" s="210">
        <v>3285.15</v>
      </c>
      <c r="BQ50" s="210">
        <v>55500.71</v>
      </c>
      <c r="BR50" s="196" t="s">
        <v>15199</v>
      </c>
      <c r="BS50" s="197" t="s">
        <v>15092</v>
      </c>
      <c r="BT50" s="196" t="s">
        <v>15092</v>
      </c>
      <c r="BU50" s="196" t="s">
        <v>15092</v>
      </c>
      <c r="BV50" s="196"/>
      <c r="BW50" s="204" t="s">
        <v>15092</v>
      </c>
      <c r="BX50" s="204" t="s">
        <v>15092</v>
      </c>
      <c r="BY50" s="204" t="s">
        <v>15092</v>
      </c>
      <c r="BZ50" s="204" t="s">
        <v>15092</v>
      </c>
      <c r="CA50" s="204" t="s">
        <v>15200</v>
      </c>
      <c r="CB50" s="204" t="s">
        <v>15092</v>
      </c>
      <c r="CC50" s="204" t="s">
        <v>15092</v>
      </c>
      <c r="CD50" s="204" t="s">
        <v>15092</v>
      </c>
      <c r="CE50" s="204" t="s">
        <v>15092</v>
      </c>
      <c r="CF50" s="204" t="s">
        <v>15092</v>
      </c>
      <c r="CG50" s="211" t="s">
        <v>15092</v>
      </c>
      <c r="CH50" s="197" t="s">
        <v>15092</v>
      </c>
      <c r="CI50" s="211" t="s">
        <v>15092</v>
      </c>
      <c r="CJ50" s="211" t="s">
        <v>15197</v>
      </c>
    </row>
    <row r="51" spans="1:88" ht="16" hidden="1" x14ac:dyDescent="0.15">
      <c r="A51" s="195" t="s">
        <v>15421</v>
      </c>
      <c r="B51" s="195" t="s">
        <v>15422</v>
      </c>
      <c r="C51" s="196" t="s">
        <v>15177</v>
      </c>
      <c r="D51" s="195" t="s">
        <v>2033</v>
      </c>
      <c r="E51" s="196" t="s">
        <v>15178</v>
      </c>
      <c r="F51" s="197" t="s">
        <v>15179</v>
      </c>
      <c r="G51" s="198" t="s">
        <v>15180</v>
      </c>
      <c r="H51" s="197" t="s">
        <v>15092</v>
      </c>
      <c r="I51" s="196" t="s">
        <v>15181</v>
      </c>
      <c r="J51" s="197" t="s">
        <v>15423</v>
      </c>
      <c r="K51" s="197" t="s">
        <v>15420</v>
      </c>
      <c r="L51" s="197" t="s">
        <v>15184</v>
      </c>
      <c r="M51" s="197">
        <v>1</v>
      </c>
      <c r="N51" s="199" t="s">
        <v>15185</v>
      </c>
      <c r="O51" s="197" t="s">
        <v>15233</v>
      </c>
      <c r="P51" s="200" t="s">
        <v>15187</v>
      </c>
      <c r="Q51" s="197" t="s">
        <v>63</v>
      </c>
      <c r="R51" s="197" t="s">
        <v>15241</v>
      </c>
      <c r="S51" s="197" t="s">
        <v>15190</v>
      </c>
      <c r="T51" s="199" t="s">
        <v>63</v>
      </c>
      <c r="U51" s="199" t="s">
        <v>63</v>
      </c>
      <c r="V51" s="199" t="s">
        <v>15092</v>
      </c>
      <c r="W51" s="197"/>
      <c r="X51" s="197" t="s">
        <v>15200</v>
      </c>
      <c r="Y51" s="196" t="s">
        <v>15192</v>
      </c>
      <c r="Z51" s="196" t="s">
        <v>15092</v>
      </c>
      <c r="AA51" s="197"/>
      <c r="AB51" s="197" t="s">
        <v>15092</v>
      </c>
      <c r="AC51" s="201" t="s">
        <v>15219</v>
      </c>
      <c r="AD51" s="199" t="s">
        <v>15220</v>
      </c>
      <c r="AE51" s="199" t="s">
        <v>15283</v>
      </c>
      <c r="AF51" s="199" t="s">
        <v>15220</v>
      </c>
      <c r="AG51" s="202">
        <v>6850000</v>
      </c>
      <c r="AH51" s="202">
        <v>0</v>
      </c>
      <c r="AI51" s="202">
        <v>0</v>
      </c>
      <c r="AJ51" s="202">
        <v>6850000</v>
      </c>
      <c r="AK51" s="203"/>
      <c r="AL51" s="204" t="s">
        <v>15206</v>
      </c>
      <c r="AM51" s="204" t="s">
        <v>15207</v>
      </c>
      <c r="AN51" s="196" t="s">
        <v>15196</v>
      </c>
      <c r="AO51" s="205">
        <v>43955</v>
      </c>
      <c r="AP51" s="206"/>
      <c r="AQ51" s="204"/>
      <c r="AR51" s="197" t="s">
        <v>15092</v>
      </c>
      <c r="AS51" s="206">
        <v>43978</v>
      </c>
      <c r="AT51" s="204" t="s">
        <v>15187</v>
      </c>
      <c r="AU51" s="197" t="s">
        <v>15197</v>
      </c>
      <c r="AV51" s="207"/>
      <c r="AW51" s="208"/>
      <c r="AX51" s="197" t="s">
        <v>15092</v>
      </c>
      <c r="AY51" s="207"/>
      <c r="AZ51" s="207">
        <v>43973</v>
      </c>
      <c r="BA51" s="207" t="s">
        <v>15198</v>
      </c>
      <c r="BB51" s="207">
        <v>44036</v>
      </c>
      <c r="BC51" s="208" t="s">
        <v>15187</v>
      </c>
      <c r="BD51" s="197" t="s">
        <v>15197</v>
      </c>
      <c r="BE51" s="207">
        <v>44083</v>
      </c>
      <c r="BF51" s="206">
        <v>44036</v>
      </c>
      <c r="BG51" s="204" t="s">
        <v>15187</v>
      </c>
      <c r="BH51" s="197" t="s">
        <v>15197</v>
      </c>
      <c r="BI51" s="206">
        <v>44048</v>
      </c>
      <c r="BJ51" s="204" t="s">
        <v>15187</v>
      </c>
      <c r="BK51" s="197" t="s">
        <v>15197</v>
      </c>
      <c r="BL51" s="196" t="s">
        <v>15192</v>
      </c>
      <c r="BM51" s="206">
        <v>44083</v>
      </c>
      <c r="BN51" s="204" t="s">
        <v>15187</v>
      </c>
      <c r="BO51" s="209" t="s">
        <v>15197</v>
      </c>
      <c r="BP51" s="210">
        <v>0</v>
      </c>
      <c r="BQ51" s="210">
        <v>87702.89</v>
      </c>
      <c r="BR51" s="196" t="s">
        <v>15199</v>
      </c>
      <c r="BS51" s="197" t="s">
        <v>15092</v>
      </c>
      <c r="BT51" s="196" t="s">
        <v>15092</v>
      </c>
      <c r="BU51" s="196" t="s">
        <v>15092</v>
      </c>
      <c r="BV51" s="196"/>
      <c r="BW51" s="204" t="s">
        <v>15092</v>
      </c>
      <c r="BX51" s="204" t="s">
        <v>15200</v>
      </c>
      <c r="BY51" s="204" t="s">
        <v>15092</v>
      </c>
      <c r="BZ51" s="204" t="s">
        <v>15092</v>
      </c>
      <c r="CA51" s="204" t="s">
        <v>15200</v>
      </c>
      <c r="CB51" s="204" t="s">
        <v>15092</v>
      </c>
      <c r="CC51" s="204" t="s">
        <v>15092</v>
      </c>
      <c r="CD51" s="204" t="s">
        <v>15092</v>
      </c>
      <c r="CE51" s="204" t="s">
        <v>15092</v>
      </c>
      <c r="CF51" s="204" t="s">
        <v>15092</v>
      </c>
      <c r="CG51" s="211" t="s">
        <v>15195</v>
      </c>
      <c r="CH51" s="197" t="s">
        <v>15092</v>
      </c>
      <c r="CI51" s="211" t="s">
        <v>15092</v>
      </c>
      <c r="CJ51" s="211" t="s">
        <v>15197</v>
      </c>
    </row>
    <row r="52" spans="1:88" ht="16" hidden="1" x14ac:dyDescent="0.15">
      <c r="A52" s="195" t="s">
        <v>15424</v>
      </c>
      <c r="B52" s="195" t="s">
        <v>15425</v>
      </c>
      <c r="C52" s="196" t="s">
        <v>15210</v>
      </c>
      <c r="D52" s="195" t="s">
        <v>150</v>
      </c>
      <c r="E52" s="196" t="s">
        <v>15178</v>
      </c>
      <c r="F52" s="197" t="s">
        <v>15179</v>
      </c>
      <c r="G52" s="198" t="s">
        <v>15212</v>
      </c>
      <c r="H52" s="197" t="s">
        <v>15092</v>
      </c>
      <c r="I52" s="196" t="s">
        <v>15224</v>
      </c>
      <c r="J52" s="197" t="s">
        <v>15260</v>
      </c>
      <c r="K52" s="197" t="s">
        <v>15240</v>
      </c>
      <c r="L52" s="197" t="s">
        <v>15227</v>
      </c>
      <c r="M52" s="197">
        <v>1</v>
      </c>
      <c r="N52" s="199" t="s">
        <v>15185</v>
      </c>
      <c r="O52" s="197" t="s">
        <v>15233</v>
      </c>
      <c r="P52" s="200" t="s">
        <v>15187</v>
      </c>
      <c r="Q52" s="197" t="s">
        <v>63</v>
      </c>
      <c r="R52" s="197" t="s">
        <v>15241</v>
      </c>
      <c r="S52" s="197" t="s">
        <v>15190</v>
      </c>
      <c r="T52" s="199" t="s">
        <v>63</v>
      </c>
      <c r="U52" s="199" t="s">
        <v>63</v>
      </c>
      <c r="V52" s="199" t="s">
        <v>15092</v>
      </c>
      <c r="W52" s="197"/>
      <c r="X52" s="197" t="s">
        <v>15200</v>
      </c>
      <c r="Y52" s="196" t="s">
        <v>15192</v>
      </c>
      <c r="Z52" s="196" t="s">
        <v>15092</v>
      </c>
      <c r="AA52" s="197"/>
      <c r="AB52" s="197" t="s">
        <v>15092</v>
      </c>
      <c r="AC52" s="201" t="s">
        <v>15219</v>
      </c>
      <c r="AD52" s="199" t="s">
        <v>15220</v>
      </c>
      <c r="AE52" s="199" t="s">
        <v>15220</v>
      </c>
      <c r="AF52" s="199" t="s">
        <v>15220</v>
      </c>
      <c r="AG52" s="202">
        <v>14850000</v>
      </c>
      <c r="AH52" s="202">
        <v>0</v>
      </c>
      <c r="AI52" s="202">
        <v>0</v>
      </c>
      <c r="AJ52" s="202">
        <v>14850000</v>
      </c>
      <c r="AK52" s="203"/>
      <c r="AL52" s="204" t="s">
        <v>2284</v>
      </c>
      <c r="AM52" s="204" t="s">
        <v>15195</v>
      </c>
      <c r="AN52" s="196" t="s">
        <v>15196</v>
      </c>
      <c r="AO52" s="205">
        <v>43955</v>
      </c>
      <c r="AP52" s="206"/>
      <c r="AQ52" s="204"/>
      <c r="AR52" s="197" t="s">
        <v>15092</v>
      </c>
      <c r="AS52" s="206">
        <v>43958</v>
      </c>
      <c r="AT52" s="204" t="s">
        <v>15187</v>
      </c>
      <c r="AU52" s="197" t="s">
        <v>15197</v>
      </c>
      <c r="AV52" s="207"/>
      <c r="AW52" s="208"/>
      <c r="AX52" s="197" t="s">
        <v>15092</v>
      </c>
      <c r="AY52" s="207"/>
      <c r="AZ52" s="207"/>
      <c r="BA52" s="207"/>
      <c r="BB52" s="207">
        <v>44006</v>
      </c>
      <c r="BC52" s="208" t="s">
        <v>15187</v>
      </c>
      <c r="BD52" s="197" t="s">
        <v>15197</v>
      </c>
      <c r="BE52" s="207">
        <v>44066</v>
      </c>
      <c r="BF52" s="206">
        <v>43956</v>
      </c>
      <c r="BG52" s="204" t="s">
        <v>15221</v>
      </c>
      <c r="BH52" s="197" t="s">
        <v>15195</v>
      </c>
      <c r="BI52" s="206">
        <v>44020</v>
      </c>
      <c r="BJ52" s="204" t="s">
        <v>15187</v>
      </c>
      <c r="BK52" s="197" t="s">
        <v>15197</v>
      </c>
      <c r="BL52" s="196" t="s">
        <v>15192</v>
      </c>
      <c r="BM52" s="206">
        <v>44062</v>
      </c>
      <c r="BN52" s="204" t="s">
        <v>15187</v>
      </c>
      <c r="BO52" s="209" t="s">
        <v>15197</v>
      </c>
      <c r="BP52" s="210">
        <v>2724.75</v>
      </c>
      <c r="BQ52" s="210">
        <v>96546.46</v>
      </c>
      <c r="BR52" s="196" t="s">
        <v>15199</v>
      </c>
      <c r="BS52" s="197" t="s">
        <v>15092</v>
      </c>
      <c r="BT52" s="196" t="s">
        <v>15092</v>
      </c>
      <c r="BU52" s="196" t="s">
        <v>15092</v>
      </c>
      <c r="BV52" s="196"/>
      <c r="BW52" s="204" t="s">
        <v>15092</v>
      </c>
      <c r="BX52" s="204" t="s">
        <v>15092</v>
      </c>
      <c r="BY52" s="204" t="s">
        <v>15092</v>
      </c>
      <c r="BZ52" s="204" t="s">
        <v>15092</v>
      </c>
      <c r="CA52" s="204" t="s">
        <v>15200</v>
      </c>
      <c r="CB52" s="204" t="s">
        <v>15092</v>
      </c>
      <c r="CC52" s="204" t="s">
        <v>15092</v>
      </c>
      <c r="CD52" s="204" t="s">
        <v>15092</v>
      </c>
      <c r="CE52" s="204" t="s">
        <v>15092</v>
      </c>
      <c r="CF52" s="204" t="s">
        <v>15092</v>
      </c>
      <c r="CG52" s="211" t="s">
        <v>15092</v>
      </c>
      <c r="CH52" s="197" t="s">
        <v>15092</v>
      </c>
      <c r="CI52" s="211" t="s">
        <v>15092</v>
      </c>
      <c r="CJ52" s="211" t="s">
        <v>15197</v>
      </c>
    </row>
    <row r="53" spans="1:88" ht="16" hidden="1" x14ac:dyDescent="0.15">
      <c r="A53" s="195" t="s">
        <v>15426</v>
      </c>
      <c r="B53" s="195" t="s">
        <v>15427</v>
      </c>
      <c r="C53" s="196" t="s">
        <v>21</v>
      </c>
      <c r="D53" s="195" t="s">
        <v>160</v>
      </c>
      <c r="E53" s="196" t="s">
        <v>15178</v>
      </c>
      <c r="F53" s="197" t="s">
        <v>15179</v>
      </c>
      <c r="G53" s="198" t="s">
        <v>15251</v>
      </c>
      <c r="H53" s="197" t="s">
        <v>15092</v>
      </c>
      <c r="I53" s="196" t="s">
        <v>15253</v>
      </c>
      <c r="J53" s="197" t="s">
        <v>15428</v>
      </c>
      <c r="K53" s="197" t="s">
        <v>15315</v>
      </c>
      <c r="L53" s="197" t="s">
        <v>15256</v>
      </c>
      <c r="M53" s="197">
        <v>1</v>
      </c>
      <c r="N53" s="199" t="s">
        <v>15185</v>
      </c>
      <c r="O53" s="197" t="s">
        <v>15233</v>
      </c>
      <c r="P53" s="200" t="s">
        <v>15187</v>
      </c>
      <c r="Q53" s="197" t="s">
        <v>15188</v>
      </c>
      <c r="R53" s="197" t="s">
        <v>15241</v>
      </c>
      <c r="S53" s="197" t="s">
        <v>58</v>
      </c>
      <c r="T53" s="199" t="s">
        <v>15200</v>
      </c>
      <c r="U53" s="199" t="s">
        <v>63</v>
      </c>
      <c r="V53" s="199" t="s">
        <v>15092</v>
      </c>
      <c r="W53" s="197" t="s">
        <v>15200</v>
      </c>
      <c r="X53" s="197" t="s">
        <v>15092</v>
      </c>
      <c r="Y53" s="196" t="s">
        <v>15192</v>
      </c>
      <c r="Z53" s="196" t="s">
        <v>15092</v>
      </c>
      <c r="AA53" s="197" t="s">
        <v>650</v>
      </c>
      <c r="AB53" s="197" t="s">
        <v>15092</v>
      </c>
      <c r="AC53" s="201" t="s">
        <v>15219</v>
      </c>
      <c r="AD53" s="199"/>
      <c r="AE53" s="199"/>
      <c r="AF53" s="199"/>
      <c r="AG53" s="202">
        <v>10850000</v>
      </c>
      <c r="AH53" s="202">
        <v>0</v>
      </c>
      <c r="AI53" s="202">
        <v>0</v>
      </c>
      <c r="AJ53" s="202">
        <v>10850000</v>
      </c>
      <c r="AK53" s="203"/>
      <c r="AL53" s="204"/>
      <c r="AM53" s="204" t="s">
        <v>15092</v>
      </c>
      <c r="AN53" s="196" t="s">
        <v>15196</v>
      </c>
      <c r="AO53" s="205">
        <v>43954</v>
      </c>
      <c r="AP53" s="206"/>
      <c r="AQ53" s="204"/>
      <c r="AR53" s="197" t="s">
        <v>15092</v>
      </c>
      <c r="AS53" s="206">
        <v>44008</v>
      </c>
      <c r="AT53" s="204" t="s">
        <v>15187</v>
      </c>
      <c r="AU53" s="197" t="s">
        <v>15197</v>
      </c>
      <c r="AV53" s="207"/>
      <c r="AW53" s="208"/>
      <c r="AX53" s="197" t="s">
        <v>15092</v>
      </c>
      <c r="AY53" s="207">
        <v>43992</v>
      </c>
      <c r="AZ53" s="207"/>
      <c r="BA53" s="207"/>
      <c r="BB53" s="207">
        <v>44021</v>
      </c>
      <c r="BC53" s="208" t="s">
        <v>15187</v>
      </c>
      <c r="BD53" s="197" t="s">
        <v>15197</v>
      </c>
      <c r="BE53" s="207">
        <v>44064</v>
      </c>
      <c r="BF53" s="206">
        <v>44025</v>
      </c>
      <c r="BG53" s="204" t="s">
        <v>15187</v>
      </c>
      <c r="BH53" s="197" t="s">
        <v>15197</v>
      </c>
      <c r="BI53" s="206">
        <v>44046</v>
      </c>
      <c r="BJ53" s="204" t="s">
        <v>15187</v>
      </c>
      <c r="BK53" s="197" t="s">
        <v>15197</v>
      </c>
      <c r="BL53" s="196" t="s">
        <v>15192</v>
      </c>
      <c r="BM53" s="206">
        <v>44064</v>
      </c>
      <c r="BN53" s="204" t="s">
        <v>15187</v>
      </c>
      <c r="BO53" s="209" t="s">
        <v>15197</v>
      </c>
      <c r="BP53" s="210">
        <v>0</v>
      </c>
      <c r="BQ53" s="210">
        <v>9562.32</v>
      </c>
      <c r="BR53" s="196"/>
      <c r="BS53" s="197" t="s">
        <v>15092</v>
      </c>
      <c r="BT53" s="196" t="s">
        <v>15092</v>
      </c>
      <c r="BU53" s="196" t="s">
        <v>15092</v>
      </c>
      <c r="BV53" s="196"/>
      <c r="BW53" s="204" t="s">
        <v>15092</v>
      </c>
      <c r="BX53" s="204" t="s">
        <v>15092</v>
      </c>
      <c r="BY53" s="204" t="s">
        <v>15092</v>
      </c>
      <c r="BZ53" s="204" t="s">
        <v>15092</v>
      </c>
      <c r="CA53" s="204" t="s">
        <v>15200</v>
      </c>
      <c r="CB53" s="204" t="s">
        <v>15092</v>
      </c>
      <c r="CC53" s="204" t="s">
        <v>15092</v>
      </c>
      <c r="CD53" s="204" t="s">
        <v>15092</v>
      </c>
      <c r="CE53" s="204" t="s">
        <v>15092</v>
      </c>
      <c r="CF53" s="204" t="s">
        <v>15092</v>
      </c>
      <c r="CG53" s="211" t="s">
        <v>15092</v>
      </c>
      <c r="CH53" s="197" t="s">
        <v>15092</v>
      </c>
      <c r="CI53" s="211" t="s">
        <v>15195</v>
      </c>
      <c r="CJ53" s="211" t="s">
        <v>15197</v>
      </c>
    </row>
    <row r="54" spans="1:88" ht="28" hidden="1" x14ac:dyDescent="0.15">
      <c r="A54" s="195" t="s">
        <v>15429</v>
      </c>
      <c r="B54" s="195" t="s">
        <v>15430</v>
      </c>
      <c r="C54" s="196" t="s">
        <v>15177</v>
      </c>
      <c r="D54" s="195" t="s">
        <v>15431</v>
      </c>
      <c r="E54" s="196" t="s">
        <v>15178</v>
      </c>
      <c r="F54" s="197" t="s">
        <v>15179</v>
      </c>
      <c r="G54" s="198" t="s">
        <v>15180</v>
      </c>
      <c r="H54" s="197" t="s">
        <v>15092</v>
      </c>
      <c r="I54" s="196" t="s">
        <v>15181</v>
      </c>
      <c r="J54" s="197" t="s">
        <v>15432</v>
      </c>
      <c r="K54" s="197" t="s">
        <v>15203</v>
      </c>
      <c r="L54" s="197" t="s">
        <v>15184</v>
      </c>
      <c r="M54" s="197">
        <v>1</v>
      </c>
      <c r="N54" s="199" t="s">
        <v>15185</v>
      </c>
      <c r="O54" s="197" t="s">
        <v>15204</v>
      </c>
      <c r="P54" s="200" t="s">
        <v>15187</v>
      </c>
      <c r="Q54" s="197" t="s">
        <v>63</v>
      </c>
      <c r="R54" s="197" t="s">
        <v>15241</v>
      </c>
      <c r="S54" s="197" t="s">
        <v>15190</v>
      </c>
      <c r="T54" s="199" t="s">
        <v>63</v>
      </c>
      <c r="U54" s="199" t="s">
        <v>63</v>
      </c>
      <c r="V54" s="199" t="s">
        <v>15092</v>
      </c>
      <c r="W54" s="197"/>
      <c r="X54" s="197" t="s">
        <v>15200</v>
      </c>
      <c r="Y54" s="196" t="s">
        <v>15200</v>
      </c>
      <c r="Z54" s="196" t="s">
        <v>15228</v>
      </c>
      <c r="AA54" s="197"/>
      <c r="AB54" s="197" t="s">
        <v>15092</v>
      </c>
      <c r="AC54" s="201" t="s">
        <v>15219</v>
      </c>
      <c r="AD54" s="199" t="s">
        <v>15229</v>
      </c>
      <c r="AE54" s="199" t="s">
        <v>15220</v>
      </c>
      <c r="AF54" s="199" t="s">
        <v>15229</v>
      </c>
      <c r="AG54" s="202">
        <v>6800000</v>
      </c>
      <c r="AH54" s="202">
        <v>0</v>
      </c>
      <c r="AI54" s="202">
        <v>0</v>
      </c>
      <c r="AJ54" s="202">
        <v>6800000</v>
      </c>
      <c r="AK54" s="203"/>
      <c r="AL54" s="204" t="s">
        <v>15206</v>
      </c>
      <c r="AM54" s="204" t="s">
        <v>15207</v>
      </c>
      <c r="AN54" s="196" t="s">
        <v>15196</v>
      </c>
      <c r="AO54" s="205">
        <v>43957</v>
      </c>
      <c r="AP54" s="206"/>
      <c r="AQ54" s="204"/>
      <c r="AR54" s="197" t="s">
        <v>15092</v>
      </c>
      <c r="AS54" s="206">
        <v>44005</v>
      </c>
      <c r="AT54" s="204" t="s">
        <v>15187</v>
      </c>
      <c r="AU54" s="197" t="s">
        <v>15197</v>
      </c>
      <c r="AV54" s="207"/>
      <c r="AW54" s="208"/>
      <c r="AX54" s="197" t="s">
        <v>15092</v>
      </c>
      <c r="AY54" s="207"/>
      <c r="AZ54" s="207"/>
      <c r="BA54" s="207"/>
      <c r="BB54" s="207">
        <v>44109</v>
      </c>
      <c r="BC54" s="208" t="s">
        <v>15187</v>
      </c>
      <c r="BD54" s="197" t="s">
        <v>15197</v>
      </c>
      <c r="BE54" s="207">
        <v>44238</v>
      </c>
      <c r="BF54" s="206">
        <v>44088</v>
      </c>
      <c r="BG54" s="204" t="s">
        <v>15187</v>
      </c>
      <c r="BH54" s="197" t="s">
        <v>15197</v>
      </c>
      <c r="BI54" s="206">
        <v>44172</v>
      </c>
      <c r="BJ54" s="204" t="s">
        <v>15187</v>
      </c>
      <c r="BK54" s="197" t="s">
        <v>15197</v>
      </c>
      <c r="BL54" s="196" t="s">
        <v>15192</v>
      </c>
      <c r="BM54" s="206">
        <v>44238</v>
      </c>
      <c r="BN54" s="204" t="s">
        <v>15187</v>
      </c>
      <c r="BO54" s="209" t="s">
        <v>15197</v>
      </c>
      <c r="BP54" s="210">
        <v>1184.27</v>
      </c>
      <c r="BQ54" s="210">
        <v>10125.620000000001</v>
      </c>
      <c r="BR54" s="196" t="s">
        <v>15199</v>
      </c>
      <c r="BS54" s="197" t="s">
        <v>15092</v>
      </c>
      <c r="BT54" s="196" t="s">
        <v>15092</v>
      </c>
      <c r="BU54" s="196" t="s">
        <v>15092</v>
      </c>
      <c r="BV54" s="196"/>
      <c r="BW54" s="204" t="s">
        <v>15092</v>
      </c>
      <c r="BX54" s="204" t="s">
        <v>15092</v>
      </c>
      <c r="BY54" s="204" t="s">
        <v>15092</v>
      </c>
      <c r="BZ54" s="204" t="s">
        <v>15092</v>
      </c>
      <c r="CA54" s="204" t="s">
        <v>15200</v>
      </c>
      <c r="CB54" s="204" t="s">
        <v>15092</v>
      </c>
      <c r="CC54" s="204" t="s">
        <v>15092</v>
      </c>
      <c r="CD54" s="204" t="s">
        <v>15092</v>
      </c>
      <c r="CE54" s="204" t="s">
        <v>15092</v>
      </c>
      <c r="CF54" s="204" t="s">
        <v>15092</v>
      </c>
      <c r="CG54" s="211" t="s">
        <v>15092</v>
      </c>
      <c r="CH54" s="197" t="s">
        <v>15092</v>
      </c>
      <c r="CI54" s="211" t="s">
        <v>15092</v>
      </c>
      <c r="CJ54" s="211" t="s">
        <v>15197</v>
      </c>
    </row>
    <row r="55" spans="1:88" ht="16" hidden="1" x14ac:dyDescent="0.15">
      <c r="A55" s="195" t="s">
        <v>15433</v>
      </c>
      <c r="B55" s="195" t="s">
        <v>15434</v>
      </c>
      <c r="C55" s="196" t="s">
        <v>15210</v>
      </c>
      <c r="D55" s="195" t="s">
        <v>14763</v>
      </c>
      <c r="E55" s="196" t="s">
        <v>15178</v>
      </c>
      <c r="F55" s="197" t="s">
        <v>15179</v>
      </c>
      <c r="G55" s="198" t="s">
        <v>15212</v>
      </c>
      <c r="H55" s="197" t="s">
        <v>15092</v>
      </c>
      <c r="I55" s="196" t="s">
        <v>15224</v>
      </c>
      <c r="J55" s="197" t="s">
        <v>15239</v>
      </c>
      <c r="K55" s="197" t="s">
        <v>15240</v>
      </c>
      <c r="L55" s="197" t="s">
        <v>15227</v>
      </c>
      <c r="M55" s="197">
        <v>1</v>
      </c>
      <c r="N55" s="199" t="s">
        <v>15185</v>
      </c>
      <c r="O55" s="197" t="s">
        <v>15233</v>
      </c>
      <c r="P55" s="200" t="s">
        <v>15187</v>
      </c>
      <c r="Q55" s="197" t="s">
        <v>15188</v>
      </c>
      <c r="R55" s="197" t="s">
        <v>15241</v>
      </c>
      <c r="S55" s="197" t="s">
        <v>15190</v>
      </c>
      <c r="T55" s="199" t="s">
        <v>63</v>
      </c>
      <c r="U55" s="199" t="s">
        <v>63</v>
      </c>
      <c r="V55" s="199" t="s">
        <v>15092</v>
      </c>
      <c r="W55" s="197"/>
      <c r="X55" s="197" t="s">
        <v>15200</v>
      </c>
      <c r="Y55" s="196" t="s">
        <v>15192</v>
      </c>
      <c r="Z55" s="196" t="s">
        <v>15092</v>
      </c>
      <c r="AA55" s="197"/>
      <c r="AB55" s="197" t="s">
        <v>15092</v>
      </c>
      <c r="AC55" s="201" t="s">
        <v>15219</v>
      </c>
      <c r="AD55" s="199" t="s">
        <v>15220</v>
      </c>
      <c r="AE55" s="199" t="s">
        <v>15220</v>
      </c>
      <c r="AF55" s="199" t="s">
        <v>15220</v>
      </c>
      <c r="AG55" s="202">
        <v>10650000</v>
      </c>
      <c r="AH55" s="202">
        <v>0</v>
      </c>
      <c r="AI55" s="202">
        <v>0</v>
      </c>
      <c r="AJ55" s="202">
        <v>10650000</v>
      </c>
      <c r="AK55" s="203"/>
      <c r="AL55" s="204" t="s">
        <v>2284</v>
      </c>
      <c r="AM55" s="204" t="s">
        <v>15195</v>
      </c>
      <c r="AN55" s="196" t="s">
        <v>15196</v>
      </c>
      <c r="AO55" s="205">
        <v>43951</v>
      </c>
      <c r="AP55" s="206"/>
      <c r="AQ55" s="204"/>
      <c r="AR55" s="197" t="s">
        <v>15092</v>
      </c>
      <c r="AS55" s="206">
        <v>43958</v>
      </c>
      <c r="AT55" s="204" t="s">
        <v>15187</v>
      </c>
      <c r="AU55" s="197" t="s">
        <v>15197</v>
      </c>
      <c r="AV55" s="207"/>
      <c r="AW55" s="208"/>
      <c r="AX55" s="197" t="s">
        <v>15092</v>
      </c>
      <c r="AY55" s="207"/>
      <c r="AZ55" s="207"/>
      <c r="BA55" s="207"/>
      <c r="BB55" s="207">
        <v>44020</v>
      </c>
      <c r="BC55" s="208" t="s">
        <v>15187</v>
      </c>
      <c r="BD55" s="197" t="s">
        <v>15197</v>
      </c>
      <c r="BE55" s="207">
        <v>44047</v>
      </c>
      <c r="BF55" s="206">
        <v>44004</v>
      </c>
      <c r="BG55" s="204" t="s">
        <v>15221</v>
      </c>
      <c r="BH55" s="197" t="s">
        <v>15195</v>
      </c>
      <c r="BI55" s="206">
        <v>44020</v>
      </c>
      <c r="BJ55" s="204" t="s">
        <v>15187</v>
      </c>
      <c r="BK55" s="197" t="s">
        <v>15197</v>
      </c>
      <c r="BL55" s="196" t="s">
        <v>15192</v>
      </c>
      <c r="BM55" s="206">
        <v>44047</v>
      </c>
      <c r="BN55" s="204" t="s">
        <v>15187</v>
      </c>
      <c r="BO55" s="209" t="s">
        <v>15197</v>
      </c>
      <c r="BP55" s="210">
        <v>22109.91</v>
      </c>
      <c r="BQ55" s="210">
        <v>150037.13</v>
      </c>
      <c r="BR55" s="196" t="s">
        <v>15199</v>
      </c>
      <c r="BS55" s="197" t="s">
        <v>15092</v>
      </c>
      <c r="BT55" s="196" t="s">
        <v>15092</v>
      </c>
      <c r="BU55" s="196" t="s">
        <v>15092</v>
      </c>
      <c r="BV55" s="196"/>
      <c r="BW55" s="204" t="s">
        <v>15092</v>
      </c>
      <c r="BX55" s="204" t="s">
        <v>15092</v>
      </c>
      <c r="BY55" s="204" t="s">
        <v>15092</v>
      </c>
      <c r="BZ55" s="204" t="s">
        <v>15092</v>
      </c>
      <c r="CA55" s="204" t="s">
        <v>15200</v>
      </c>
      <c r="CB55" s="204" t="s">
        <v>15092</v>
      </c>
      <c r="CC55" s="204" t="s">
        <v>15092</v>
      </c>
      <c r="CD55" s="204" t="s">
        <v>15092</v>
      </c>
      <c r="CE55" s="204" t="s">
        <v>15092</v>
      </c>
      <c r="CF55" s="204" t="s">
        <v>15092</v>
      </c>
      <c r="CG55" s="211" t="s">
        <v>15092</v>
      </c>
      <c r="CH55" s="197" t="s">
        <v>15092</v>
      </c>
      <c r="CI55" s="211" t="s">
        <v>15092</v>
      </c>
      <c r="CJ55" s="211" t="s">
        <v>15197</v>
      </c>
    </row>
    <row r="56" spans="1:88" ht="16" hidden="1" x14ac:dyDescent="0.15">
      <c r="A56" s="195" t="s">
        <v>15435</v>
      </c>
      <c r="B56" s="195" t="s">
        <v>15436</v>
      </c>
      <c r="C56" s="196" t="s">
        <v>21</v>
      </c>
      <c r="D56" s="195" t="s">
        <v>1967</v>
      </c>
      <c r="E56" s="196" t="s">
        <v>15178</v>
      </c>
      <c r="F56" s="197" t="s">
        <v>15179</v>
      </c>
      <c r="G56" s="198" t="s">
        <v>15251</v>
      </c>
      <c r="H56" s="197" t="s">
        <v>15437</v>
      </c>
      <c r="I56" s="196" t="s">
        <v>15253</v>
      </c>
      <c r="J56" s="197" t="s">
        <v>15438</v>
      </c>
      <c r="K56" s="197" t="s">
        <v>15354</v>
      </c>
      <c r="L56" s="197" t="s">
        <v>15256</v>
      </c>
      <c r="M56" s="197">
        <v>1</v>
      </c>
      <c r="N56" s="199" t="s">
        <v>15185</v>
      </c>
      <c r="O56" s="197" t="s">
        <v>15233</v>
      </c>
      <c r="P56" s="200" t="s">
        <v>15187</v>
      </c>
      <c r="Q56" s="197" t="s">
        <v>63</v>
      </c>
      <c r="R56" s="197" t="s">
        <v>15241</v>
      </c>
      <c r="S56" s="197" t="s">
        <v>15190</v>
      </c>
      <c r="T56" s="199" t="s">
        <v>63</v>
      </c>
      <c r="U56" s="199" t="s">
        <v>63</v>
      </c>
      <c r="V56" s="199" t="s">
        <v>15092</v>
      </c>
      <c r="W56" s="197"/>
      <c r="X56" s="197" t="s">
        <v>15200</v>
      </c>
      <c r="Y56" s="196" t="s">
        <v>15192</v>
      </c>
      <c r="Z56" s="196" t="s">
        <v>15092</v>
      </c>
      <c r="AA56" s="197"/>
      <c r="AB56" s="197" t="s">
        <v>15092</v>
      </c>
      <c r="AC56" s="201" t="s">
        <v>15219</v>
      </c>
      <c r="AD56" s="199" t="s">
        <v>15220</v>
      </c>
      <c r="AE56" s="199" t="s">
        <v>15220</v>
      </c>
      <c r="AF56" s="199" t="s">
        <v>15220</v>
      </c>
      <c r="AG56" s="202">
        <v>19850000</v>
      </c>
      <c r="AH56" s="202">
        <v>0</v>
      </c>
      <c r="AI56" s="202">
        <v>0</v>
      </c>
      <c r="AJ56" s="202">
        <v>19850000</v>
      </c>
      <c r="AK56" s="203"/>
      <c r="AL56" s="204" t="s">
        <v>15206</v>
      </c>
      <c r="AM56" s="204" t="s">
        <v>15207</v>
      </c>
      <c r="AN56" s="196" t="s">
        <v>15196</v>
      </c>
      <c r="AO56" s="205">
        <v>43955</v>
      </c>
      <c r="AP56" s="206"/>
      <c r="AQ56" s="204"/>
      <c r="AR56" s="197" t="s">
        <v>15092</v>
      </c>
      <c r="AS56" s="206">
        <v>43993</v>
      </c>
      <c r="AT56" s="204" t="s">
        <v>15187</v>
      </c>
      <c r="AU56" s="197" t="s">
        <v>15197</v>
      </c>
      <c r="AV56" s="207"/>
      <c r="AW56" s="208"/>
      <c r="AX56" s="197" t="s">
        <v>15092</v>
      </c>
      <c r="AY56" s="207"/>
      <c r="AZ56" s="207"/>
      <c r="BA56" s="207"/>
      <c r="BB56" s="207">
        <v>44012</v>
      </c>
      <c r="BC56" s="208" t="s">
        <v>15187</v>
      </c>
      <c r="BD56" s="197" t="s">
        <v>15197</v>
      </c>
      <c r="BE56" s="207">
        <v>44032</v>
      </c>
      <c r="BF56" s="206">
        <v>44004</v>
      </c>
      <c r="BG56" s="204" t="s">
        <v>15187</v>
      </c>
      <c r="BH56" s="197" t="s">
        <v>15197</v>
      </c>
      <c r="BI56" s="206">
        <v>44018</v>
      </c>
      <c r="BJ56" s="204" t="s">
        <v>15187</v>
      </c>
      <c r="BK56" s="197" t="s">
        <v>15197</v>
      </c>
      <c r="BL56" s="196" t="s">
        <v>15192</v>
      </c>
      <c r="BM56" s="206">
        <v>44032</v>
      </c>
      <c r="BN56" s="204" t="s">
        <v>15187</v>
      </c>
      <c r="BO56" s="209" t="s">
        <v>15197</v>
      </c>
      <c r="BP56" s="210">
        <v>0</v>
      </c>
      <c r="BQ56" s="210">
        <v>42150.92</v>
      </c>
      <c r="BR56" s="196"/>
      <c r="BS56" s="197" t="s">
        <v>15092</v>
      </c>
      <c r="BT56" s="196" t="s">
        <v>15092</v>
      </c>
      <c r="BU56" s="196" t="s">
        <v>15092</v>
      </c>
      <c r="BV56" s="196"/>
      <c r="BW56" s="204" t="s">
        <v>15092</v>
      </c>
      <c r="BX56" s="204" t="s">
        <v>15092</v>
      </c>
      <c r="BY56" s="204" t="s">
        <v>15092</v>
      </c>
      <c r="BZ56" s="204" t="s">
        <v>15092</v>
      </c>
      <c r="CA56" s="204" t="s">
        <v>15200</v>
      </c>
      <c r="CB56" s="204" t="s">
        <v>15092</v>
      </c>
      <c r="CC56" s="204" t="s">
        <v>15092</v>
      </c>
      <c r="CD56" s="204" t="s">
        <v>15092</v>
      </c>
      <c r="CE56" s="204" t="s">
        <v>15092</v>
      </c>
      <c r="CF56" s="204" t="s">
        <v>15092</v>
      </c>
      <c r="CG56" s="211" t="s">
        <v>15092</v>
      </c>
      <c r="CH56" s="197" t="s">
        <v>15092</v>
      </c>
      <c r="CI56" s="211" t="s">
        <v>15092</v>
      </c>
      <c r="CJ56" s="211" t="s">
        <v>15197</v>
      </c>
    </row>
    <row r="57" spans="1:88" ht="42" hidden="1" x14ac:dyDescent="0.15">
      <c r="A57" s="195" t="s">
        <v>15439</v>
      </c>
      <c r="B57" s="195" t="s">
        <v>15440</v>
      </c>
      <c r="C57" s="196" t="s">
        <v>15243</v>
      </c>
      <c r="D57" s="195" t="s">
        <v>15290</v>
      </c>
      <c r="E57" s="196" t="s">
        <v>15178</v>
      </c>
      <c r="F57" s="197" t="s">
        <v>15179</v>
      </c>
      <c r="G57" s="198" t="s">
        <v>15244</v>
      </c>
      <c r="H57" s="197" t="s">
        <v>15092</v>
      </c>
      <c r="I57" s="196" t="s">
        <v>15245</v>
      </c>
      <c r="J57" s="197" t="s">
        <v>15291</v>
      </c>
      <c r="K57" s="197" t="s">
        <v>15292</v>
      </c>
      <c r="L57" s="197" t="s">
        <v>15248</v>
      </c>
      <c r="M57" s="197">
        <v>1</v>
      </c>
      <c r="N57" s="199" t="s">
        <v>15185</v>
      </c>
      <c r="O57" s="197" t="s">
        <v>15218</v>
      </c>
      <c r="P57" s="200" t="s">
        <v>15187</v>
      </c>
      <c r="Q57" s="197" t="s">
        <v>63</v>
      </c>
      <c r="R57" s="197" t="s">
        <v>15241</v>
      </c>
      <c r="S57" s="197" t="s">
        <v>15190</v>
      </c>
      <c r="T57" s="199" t="s">
        <v>63</v>
      </c>
      <c r="U57" s="199" t="s">
        <v>15191</v>
      </c>
      <c r="V57" s="199" t="s">
        <v>15092</v>
      </c>
      <c r="W57" s="197"/>
      <c r="X57" s="197" t="s">
        <v>15092</v>
      </c>
      <c r="Y57" s="196" t="s">
        <v>15200</v>
      </c>
      <c r="Z57" s="196" t="s">
        <v>15234</v>
      </c>
      <c r="AA57" s="197"/>
      <c r="AB57" s="197" t="s">
        <v>15092</v>
      </c>
      <c r="AC57" s="201" t="s">
        <v>15219</v>
      </c>
      <c r="AD57" s="199" t="s">
        <v>15220</v>
      </c>
      <c r="AE57" s="199" t="s">
        <v>15283</v>
      </c>
      <c r="AF57" s="199" t="s">
        <v>15220</v>
      </c>
      <c r="AG57" s="202">
        <v>6700000</v>
      </c>
      <c r="AH57" s="202">
        <v>0</v>
      </c>
      <c r="AI57" s="202">
        <v>0</v>
      </c>
      <c r="AJ57" s="202">
        <v>6700000</v>
      </c>
      <c r="AK57" s="203"/>
      <c r="AL57" s="204" t="s">
        <v>15206</v>
      </c>
      <c r="AM57" s="204" t="s">
        <v>15207</v>
      </c>
      <c r="AN57" s="196" t="s">
        <v>15196</v>
      </c>
      <c r="AO57" s="205">
        <v>43992</v>
      </c>
      <c r="AP57" s="206">
        <v>44144</v>
      </c>
      <c r="AQ57" s="204" t="s">
        <v>15187</v>
      </c>
      <c r="AR57" s="197" t="s">
        <v>15197</v>
      </c>
      <c r="AS57" s="206">
        <v>44179</v>
      </c>
      <c r="AT57" s="204" t="s">
        <v>15187</v>
      </c>
      <c r="AU57" s="197" t="s">
        <v>15197</v>
      </c>
      <c r="AV57" s="207">
        <v>44134</v>
      </c>
      <c r="AW57" s="208" t="s">
        <v>15187</v>
      </c>
      <c r="AX57" s="197" t="s">
        <v>15197</v>
      </c>
      <c r="AY57" s="207">
        <v>44144</v>
      </c>
      <c r="AZ57" s="207"/>
      <c r="BA57" s="207"/>
      <c r="BB57" s="207">
        <v>44336</v>
      </c>
      <c r="BC57" s="208" t="s">
        <v>15187</v>
      </c>
      <c r="BD57" s="197" t="s">
        <v>15197</v>
      </c>
      <c r="BE57" s="207">
        <v>44364</v>
      </c>
      <c r="BF57" s="206">
        <v>44336</v>
      </c>
      <c r="BG57" s="204" t="s">
        <v>15187</v>
      </c>
      <c r="BH57" s="197" t="s">
        <v>15197</v>
      </c>
      <c r="BI57" s="206">
        <v>44351</v>
      </c>
      <c r="BJ57" s="204" t="s">
        <v>15187</v>
      </c>
      <c r="BK57" s="197" t="s">
        <v>15197</v>
      </c>
      <c r="BL57" s="196" t="s">
        <v>15192</v>
      </c>
      <c r="BM57" s="206">
        <v>44364</v>
      </c>
      <c r="BN57" s="204" t="s">
        <v>15187</v>
      </c>
      <c r="BO57" s="209" t="s">
        <v>15197</v>
      </c>
      <c r="BP57" s="210">
        <v>13392.97</v>
      </c>
      <c r="BQ57" s="210">
        <v>117539.61</v>
      </c>
      <c r="BR57" s="196" t="s">
        <v>15199</v>
      </c>
      <c r="BS57" s="197" t="s">
        <v>15092</v>
      </c>
      <c r="BT57" s="196" t="s">
        <v>15092</v>
      </c>
      <c r="BU57" s="196" t="s">
        <v>15092</v>
      </c>
      <c r="BV57" s="196"/>
      <c r="BW57" s="204" t="s">
        <v>15200</v>
      </c>
      <c r="BX57" s="204" t="s">
        <v>15092</v>
      </c>
      <c r="BY57" s="204" t="s">
        <v>15200</v>
      </c>
      <c r="BZ57" s="204" t="s">
        <v>15092</v>
      </c>
      <c r="CA57" s="204" t="s">
        <v>15092</v>
      </c>
      <c r="CB57" s="204" t="s">
        <v>15092</v>
      </c>
      <c r="CC57" s="204" t="s">
        <v>15092</v>
      </c>
      <c r="CD57" s="204" t="s">
        <v>15092</v>
      </c>
      <c r="CE57" s="204" t="s">
        <v>15092</v>
      </c>
      <c r="CF57" s="204" t="s">
        <v>15092</v>
      </c>
      <c r="CG57" s="211" t="s">
        <v>15092</v>
      </c>
      <c r="CH57" s="197" t="s">
        <v>15092</v>
      </c>
      <c r="CI57" s="211" t="s">
        <v>15197</v>
      </c>
      <c r="CJ57" s="211" t="s">
        <v>15197</v>
      </c>
    </row>
    <row r="58" spans="1:88" ht="16" hidden="1" x14ac:dyDescent="0.15">
      <c r="A58" s="195" t="s">
        <v>15441</v>
      </c>
      <c r="B58" s="195" t="s">
        <v>15442</v>
      </c>
      <c r="C58" s="196" t="s">
        <v>21</v>
      </c>
      <c r="D58" s="195" t="s">
        <v>140</v>
      </c>
      <c r="E58" s="196" t="s">
        <v>15178</v>
      </c>
      <c r="F58" s="197" t="s">
        <v>15179</v>
      </c>
      <c r="G58" s="198" t="s">
        <v>15251</v>
      </c>
      <c r="H58" s="197" t="s">
        <v>15092</v>
      </c>
      <c r="I58" s="196" t="s">
        <v>15253</v>
      </c>
      <c r="J58" s="197" t="s">
        <v>15443</v>
      </c>
      <c r="K58" s="197" t="s">
        <v>15255</v>
      </c>
      <c r="L58" s="197" t="s">
        <v>15256</v>
      </c>
      <c r="M58" s="197">
        <v>1</v>
      </c>
      <c r="N58" s="199" t="s">
        <v>15185</v>
      </c>
      <c r="O58" s="197" t="s">
        <v>15186</v>
      </c>
      <c r="P58" s="200" t="s">
        <v>15187</v>
      </c>
      <c r="Q58" s="197" t="s">
        <v>63</v>
      </c>
      <c r="R58" s="197" t="s">
        <v>15241</v>
      </c>
      <c r="S58" s="197" t="s">
        <v>15190</v>
      </c>
      <c r="T58" s="199" t="s">
        <v>63</v>
      </c>
      <c r="U58" s="199" t="s">
        <v>63</v>
      </c>
      <c r="V58" s="199" t="s">
        <v>15092</v>
      </c>
      <c r="W58" s="197"/>
      <c r="X58" s="197" t="s">
        <v>15200</v>
      </c>
      <c r="Y58" s="196" t="s">
        <v>15192</v>
      </c>
      <c r="Z58" s="196" t="s">
        <v>15092</v>
      </c>
      <c r="AA58" s="197"/>
      <c r="AB58" s="197" t="s">
        <v>15092</v>
      </c>
      <c r="AC58" s="201" t="s">
        <v>15219</v>
      </c>
      <c r="AD58" s="199" t="s">
        <v>15220</v>
      </c>
      <c r="AE58" s="199" t="s">
        <v>15220</v>
      </c>
      <c r="AF58" s="199" t="s">
        <v>15220</v>
      </c>
      <c r="AG58" s="202">
        <v>14800000</v>
      </c>
      <c r="AH58" s="202">
        <v>0</v>
      </c>
      <c r="AI58" s="202">
        <v>0</v>
      </c>
      <c r="AJ58" s="202">
        <v>14800000</v>
      </c>
      <c r="AK58" s="203"/>
      <c r="AL58" s="204" t="s">
        <v>2284</v>
      </c>
      <c r="AM58" s="204" t="s">
        <v>15195</v>
      </c>
      <c r="AN58" s="196" t="s">
        <v>15196</v>
      </c>
      <c r="AO58" s="205">
        <v>43959</v>
      </c>
      <c r="AP58" s="206"/>
      <c r="AQ58" s="204"/>
      <c r="AR58" s="197" t="s">
        <v>15092</v>
      </c>
      <c r="AS58" s="206">
        <v>44028</v>
      </c>
      <c r="AT58" s="204" t="s">
        <v>15187</v>
      </c>
      <c r="AU58" s="197" t="s">
        <v>15197</v>
      </c>
      <c r="AV58" s="207"/>
      <c r="AW58" s="208"/>
      <c r="AX58" s="197" t="s">
        <v>15092</v>
      </c>
      <c r="AY58" s="207"/>
      <c r="AZ58" s="207"/>
      <c r="BA58" s="207"/>
      <c r="BB58" s="207">
        <v>44057</v>
      </c>
      <c r="BC58" s="208" t="s">
        <v>15187</v>
      </c>
      <c r="BD58" s="197" t="s">
        <v>15197</v>
      </c>
      <c r="BE58" s="207">
        <v>44124</v>
      </c>
      <c r="BF58" s="206">
        <v>44075</v>
      </c>
      <c r="BG58" s="204" t="s">
        <v>15187</v>
      </c>
      <c r="BH58" s="197" t="s">
        <v>15197</v>
      </c>
      <c r="BI58" s="206">
        <v>44078</v>
      </c>
      <c r="BJ58" s="204" t="s">
        <v>15187</v>
      </c>
      <c r="BK58" s="197" t="s">
        <v>15197</v>
      </c>
      <c r="BL58" s="196" t="s">
        <v>15192</v>
      </c>
      <c r="BM58" s="206">
        <v>44124</v>
      </c>
      <c r="BN58" s="204" t="s">
        <v>15187</v>
      </c>
      <c r="BO58" s="209" t="s">
        <v>15197</v>
      </c>
      <c r="BP58" s="210">
        <v>8846.8799999999992</v>
      </c>
      <c r="BQ58" s="210">
        <v>45237.01</v>
      </c>
      <c r="BR58" s="196" t="s">
        <v>15199</v>
      </c>
      <c r="BS58" s="197" t="s">
        <v>15092</v>
      </c>
      <c r="BT58" s="196" t="s">
        <v>15092</v>
      </c>
      <c r="BU58" s="196" t="s">
        <v>15092</v>
      </c>
      <c r="BV58" s="196"/>
      <c r="BW58" s="204" t="s">
        <v>15092</v>
      </c>
      <c r="BX58" s="204" t="s">
        <v>15092</v>
      </c>
      <c r="BY58" s="204" t="s">
        <v>15092</v>
      </c>
      <c r="BZ58" s="204" t="s">
        <v>15092</v>
      </c>
      <c r="CA58" s="204" t="s">
        <v>15200</v>
      </c>
      <c r="CB58" s="204" t="s">
        <v>15092</v>
      </c>
      <c r="CC58" s="204" t="s">
        <v>15092</v>
      </c>
      <c r="CD58" s="204" t="s">
        <v>15092</v>
      </c>
      <c r="CE58" s="204" t="s">
        <v>15092</v>
      </c>
      <c r="CF58" s="204" t="s">
        <v>15092</v>
      </c>
      <c r="CG58" s="211" t="s">
        <v>15092</v>
      </c>
      <c r="CH58" s="197" t="s">
        <v>15092</v>
      </c>
      <c r="CI58" s="211" t="s">
        <v>15092</v>
      </c>
      <c r="CJ58" s="211" t="s">
        <v>15197</v>
      </c>
    </row>
    <row r="59" spans="1:88" ht="42" hidden="1" x14ac:dyDescent="0.15">
      <c r="A59" s="195" t="s">
        <v>15444</v>
      </c>
      <c r="B59" s="195" t="s">
        <v>15445</v>
      </c>
      <c r="C59" s="196" t="s">
        <v>15243</v>
      </c>
      <c r="D59" s="195" t="s">
        <v>911</v>
      </c>
      <c r="E59" s="196" t="s">
        <v>15178</v>
      </c>
      <c r="F59" s="197" t="s">
        <v>15179</v>
      </c>
      <c r="G59" s="198" t="s">
        <v>15244</v>
      </c>
      <c r="H59" s="197" t="s">
        <v>15092</v>
      </c>
      <c r="I59" s="196" t="s">
        <v>15245</v>
      </c>
      <c r="J59" s="197" t="s">
        <v>15446</v>
      </c>
      <c r="K59" s="197" t="s">
        <v>15247</v>
      </c>
      <c r="L59" s="197" t="s">
        <v>15248</v>
      </c>
      <c r="M59" s="197">
        <v>1</v>
      </c>
      <c r="N59" s="199" t="s">
        <v>15185</v>
      </c>
      <c r="O59" s="197" t="s">
        <v>15186</v>
      </c>
      <c r="P59" s="200" t="s">
        <v>15187</v>
      </c>
      <c r="Q59" s="197" t="s">
        <v>63</v>
      </c>
      <c r="R59" s="197" t="s">
        <v>15241</v>
      </c>
      <c r="S59" s="197" t="s">
        <v>15190</v>
      </c>
      <c r="T59" s="199" t="s">
        <v>63</v>
      </c>
      <c r="U59" s="199" t="s">
        <v>63</v>
      </c>
      <c r="V59" s="199" t="s">
        <v>15092</v>
      </c>
      <c r="W59" s="197"/>
      <c r="X59" s="197" t="s">
        <v>15200</v>
      </c>
      <c r="Y59" s="196" t="s">
        <v>15192</v>
      </c>
      <c r="Z59" s="196" t="s">
        <v>15234</v>
      </c>
      <c r="AA59" s="197"/>
      <c r="AB59" s="197" t="s">
        <v>15092</v>
      </c>
      <c r="AC59" s="201" t="s">
        <v>15219</v>
      </c>
      <c r="AD59" s="199" t="s">
        <v>15220</v>
      </c>
      <c r="AE59" s="199" t="s">
        <v>15283</v>
      </c>
      <c r="AF59" s="199" t="s">
        <v>15220</v>
      </c>
      <c r="AG59" s="202">
        <v>6770000</v>
      </c>
      <c r="AH59" s="202">
        <v>0</v>
      </c>
      <c r="AI59" s="202">
        <v>0</v>
      </c>
      <c r="AJ59" s="202">
        <v>6770000</v>
      </c>
      <c r="AK59" s="203"/>
      <c r="AL59" s="204" t="s">
        <v>2284</v>
      </c>
      <c r="AM59" s="204" t="s">
        <v>15195</v>
      </c>
      <c r="AN59" s="196" t="s">
        <v>15196</v>
      </c>
      <c r="AO59" s="205">
        <v>44034</v>
      </c>
      <c r="AP59" s="206"/>
      <c r="AQ59" s="204"/>
      <c r="AR59" s="197" t="s">
        <v>15092</v>
      </c>
      <c r="AS59" s="206">
        <v>44090</v>
      </c>
      <c r="AT59" s="204" t="s">
        <v>15187</v>
      </c>
      <c r="AU59" s="197" t="s">
        <v>15197</v>
      </c>
      <c r="AV59" s="207"/>
      <c r="AW59" s="208"/>
      <c r="AX59" s="197" t="s">
        <v>15092</v>
      </c>
      <c r="AY59" s="207"/>
      <c r="AZ59" s="207"/>
      <c r="BA59" s="207"/>
      <c r="BB59" s="207">
        <v>44098</v>
      </c>
      <c r="BC59" s="208" t="s">
        <v>15187</v>
      </c>
      <c r="BD59" s="197" t="s">
        <v>15197</v>
      </c>
      <c r="BE59" s="207">
        <v>44168</v>
      </c>
      <c r="BF59" s="206">
        <v>44099</v>
      </c>
      <c r="BG59" s="204" t="s">
        <v>15187</v>
      </c>
      <c r="BH59" s="197" t="s">
        <v>15197</v>
      </c>
      <c r="BI59" s="206">
        <v>44139</v>
      </c>
      <c r="BJ59" s="204" t="s">
        <v>15187</v>
      </c>
      <c r="BK59" s="197" t="s">
        <v>15197</v>
      </c>
      <c r="BL59" s="196" t="s">
        <v>15192</v>
      </c>
      <c r="BM59" s="206">
        <v>44168</v>
      </c>
      <c r="BN59" s="204" t="s">
        <v>15187</v>
      </c>
      <c r="BO59" s="209" t="s">
        <v>15197</v>
      </c>
      <c r="BP59" s="210">
        <v>12859.57</v>
      </c>
      <c r="BQ59" s="210">
        <v>75239.649999999994</v>
      </c>
      <c r="BR59" s="196" t="s">
        <v>15199</v>
      </c>
      <c r="BS59" s="197" t="s">
        <v>15092</v>
      </c>
      <c r="BT59" s="196" t="s">
        <v>15092</v>
      </c>
      <c r="BU59" s="196" t="s">
        <v>15092</v>
      </c>
      <c r="BV59" s="196"/>
      <c r="BW59" s="204" t="s">
        <v>15092</v>
      </c>
      <c r="BX59" s="204" t="s">
        <v>15092</v>
      </c>
      <c r="BY59" s="204" t="s">
        <v>15092</v>
      </c>
      <c r="BZ59" s="204" t="s">
        <v>15092</v>
      </c>
      <c r="CA59" s="204" t="s">
        <v>15200</v>
      </c>
      <c r="CB59" s="204" t="s">
        <v>15092</v>
      </c>
      <c r="CC59" s="204" t="s">
        <v>15092</v>
      </c>
      <c r="CD59" s="204" t="s">
        <v>15092</v>
      </c>
      <c r="CE59" s="204" t="s">
        <v>15092</v>
      </c>
      <c r="CF59" s="204" t="s">
        <v>15092</v>
      </c>
      <c r="CG59" s="211" t="s">
        <v>15092</v>
      </c>
      <c r="CH59" s="197" t="s">
        <v>15092</v>
      </c>
      <c r="CI59" s="211" t="s">
        <v>15092</v>
      </c>
      <c r="CJ59" s="211" t="s">
        <v>15197</v>
      </c>
    </row>
    <row r="60" spans="1:88" ht="16" hidden="1" x14ac:dyDescent="0.15">
      <c r="A60" s="195" t="s">
        <v>15447</v>
      </c>
      <c r="B60" s="195" t="s">
        <v>15448</v>
      </c>
      <c r="C60" s="196" t="s">
        <v>15243</v>
      </c>
      <c r="D60" s="195" t="s">
        <v>15449</v>
      </c>
      <c r="E60" s="196" t="s">
        <v>15178</v>
      </c>
      <c r="F60" s="197" t="s">
        <v>15179</v>
      </c>
      <c r="G60" s="198" t="s">
        <v>15244</v>
      </c>
      <c r="H60" s="197" t="s">
        <v>15092</v>
      </c>
      <c r="I60" s="196" t="s">
        <v>15245</v>
      </c>
      <c r="J60" s="197" t="s">
        <v>15450</v>
      </c>
      <c r="K60" s="197" t="s">
        <v>15292</v>
      </c>
      <c r="L60" s="197" t="s">
        <v>15248</v>
      </c>
      <c r="M60" s="197">
        <v>1</v>
      </c>
      <c r="N60" s="199" t="s">
        <v>15185</v>
      </c>
      <c r="O60" s="197" t="s">
        <v>15218</v>
      </c>
      <c r="P60" s="200" t="s">
        <v>15187</v>
      </c>
      <c r="Q60" s="197" t="s">
        <v>63</v>
      </c>
      <c r="R60" s="197" t="s">
        <v>15241</v>
      </c>
      <c r="S60" s="197" t="s">
        <v>15190</v>
      </c>
      <c r="T60" s="199" t="s">
        <v>63</v>
      </c>
      <c r="U60" s="199" t="s">
        <v>15191</v>
      </c>
      <c r="V60" s="199" t="s">
        <v>15092</v>
      </c>
      <c r="W60" s="197"/>
      <c r="X60" s="197" t="s">
        <v>15092</v>
      </c>
      <c r="Y60" s="196" t="s">
        <v>15192</v>
      </c>
      <c r="Z60" s="196" t="s">
        <v>15092</v>
      </c>
      <c r="AA60" s="197"/>
      <c r="AB60" s="197" t="s">
        <v>15092</v>
      </c>
      <c r="AC60" s="201" t="s">
        <v>15219</v>
      </c>
      <c r="AD60" s="199" t="s">
        <v>15220</v>
      </c>
      <c r="AE60" s="199" t="s">
        <v>15283</v>
      </c>
      <c r="AF60" s="199" t="s">
        <v>15220</v>
      </c>
      <c r="AG60" s="202">
        <v>15600000</v>
      </c>
      <c r="AH60" s="202">
        <v>0</v>
      </c>
      <c r="AI60" s="202">
        <v>0</v>
      </c>
      <c r="AJ60" s="202">
        <v>15600000</v>
      </c>
      <c r="AK60" s="203"/>
      <c r="AL60" s="204" t="s">
        <v>2284</v>
      </c>
      <c r="AM60" s="204" t="s">
        <v>15195</v>
      </c>
      <c r="AN60" s="196" t="s">
        <v>15196</v>
      </c>
      <c r="AO60" s="205">
        <v>44049</v>
      </c>
      <c r="AP60" s="206">
        <v>44090</v>
      </c>
      <c r="AQ60" s="204" t="s">
        <v>15187</v>
      </c>
      <c r="AR60" s="197" t="s">
        <v>15197</v>
      </c>
      <c r="AS60" s="206">
        <v>44180</v>
      </c>
      <c r="AT60" s="204" t="s">
        <v>15187</v>
      </c>
      <c r="AU60" s="197" t="s">
        <v>15197</v>
      </c>
      <c r="AV60" s="207">
        <v>44104</v>
      </c>
      <c r="AW60" s="208" t="s">
        <v>15187</v>
      </c>
      <c r="AX60" s="197" t="s">
        <v>15197</v>
      </c>
      <c r="AY60" s="207">
        <v>44098</v>
      </c>
      <c r="AZ60" s="207">
        <v>44125</v>
      </c>
      <c r="BA60" s="207" t="s">
        <v>15198</v>
      </c>
      <c r="BB60" s="207">
        <v>44335</v>
      </c>
      <c r="BC60" s="208" t="s">
        <v>15187</v>
      </c>
      <c r="BD60" s="197" t="s">
        <v>15197</v>
      </c>
      <c r="BE60" s="207">
        <v>44372</v>
      </c>
      <c r="BF60" s="206">
        <v>44342</v>
      </c>
      <c r="BG60" s="204" t="s">
        <v>15187</v>
      </c>
      <c r="BH60" s="197" t="s">
        <v>15197</v>
      </c>
      <c r="BI60" s="206">
        <v>44361</v>
      </c>
      <c r="BJ60" s="204" t="s">
        <v>15187</v>
      </c>
      <c r="BK60" s="197" t="s">
        <v>15197</v>
      </c>
      <c r="BL60" s="196" t="s">
        <v>15192</v>
      </c>
      <c r="BM60" s="206">
        <v>44372</v>
      </c>
      <c r="BN60" s="204" t="s">
        <v>15187</v>
      </c>
      <c r="BO60" s="209" t="s">
        <v>15197</v>
      </c>
      <c r="BP60" s="210">
        <v>5286.6</v>
      </c>
      <c r="BQ60" s="210">
        <v>47377.55</v>
      </c>
      <c r="BR60" s="196" t="s">
        <v>15199</v>
      </c>
      <c r="BS60" s="197" t="s">
        <v>15092</v>
      </c>
      <c r="BT60" s="196" t="s">
        <v>15092</v>
      </c>
      <c r="BU60" s="196" t="s">
        <v>15092</v>
      </c>
      <c r="BV60" s="196"/>
      <c r="BW60" s="204" t="s">
        <v>15092</v>
      </c>
      <c r="BX60" s="204" t="s">
        <v>15092</v>
      </c>
      <c r="BY60" s="204" t="s">
        <v>15092</v>
      </c>
      <c r="BZ60" s="204" t="s">
        <v>15092</v>
      </c>
      <c r="CA60" s="204" t="s">
        <v>15092</v>
      </c>
      <c r="CB60" s="204" t="s">
        <v>15092</v>
      </c>
      <c r="CC60" s="204" t="s">
        <v>15092</v>
      </c>
      <c r="CD60" s="204" t="s">
        <v>15092</v>
      </c>
      <c r="CE60" s="204" t="s">
        <v>15092</v>
      </c>
      <c r="CF60" s="204" t="s">
        <v>15092</v>
      </c>
      <c r="CG60" s="211" t="s">
        <v>15195</v>
      </c>
      <c r="CH60" s="197" t="s">
        <v>15092</v>
      </c>
      <c r="CI60" s="211" t="s">
        <v>15197</v>
      </c>
      <c r="CJ60" s="211" t="s">
        <v>15197</v>
      </c>
    </row>
    <row r="61" spans="1:88" ht="28" hidden="1" x14ac:dyDescent="0.15">
      <c r="A61" s="195" t="s">
        <v>15451</v>
      </c>
      <c r="B61" s="195" t="s">
        <v>15452</v>
      </c>
      <c r="C61" s="196" t="s">
        <v>15177</v>
      </c>
      <c r="D61" s="195" t="s">
        <v>15453</v>
      </c>
      <c r="E61" s="196" t="s">
        <v>15178</v>
      </c>
      <c r="F61" s="197" t="s">
        <v>15179</v>
      </c>
      <c r="G61" s="198" t="s">
        <v>15180</v>
      </c>
      <c r="H61" s="197" t="s">
        <v>15437</v>
      </c>
      <c r="I61" s="196" t="s">
        <v>15278</v>
      </c>
      <c r="J61" s="197" t="s">
        <v>15454</v>
      </c>
      <c r="K61" s="197" t="s">
        <v>15362</v>
      </c>
      <c r="L61" s="197" t="s">
        <v>15281</v>
      </c>
      <c r="M61" s="197">
        <v>1</v>
      </c>
      <c r="N61" s="199" t="s">
        <v>15185</v>
      </c>
      <c r="O61" s="197" t="s">
        <v>15204</v>
      </c>
      <c r="P61" s="200" t="s">
        <v>15187</v>
      </c>
      <c r="Q61" s="197" t="s">
        <v>15188</v>
      </c>
      <c r="R61" s="197" t="s">
        <v>15241</v>
      </c>
      <c r="S61" s="197" t="s">
        <v>15190</v>
      </c>
      <c r="T61" s="199" t="s">
        <v>63</v>
      </c>
      <c r="U61" s="199" t="s">
        <v>63</v>
      </c>
      <c r="V61" s="199" t="s">
        <v>15092</v>
      </c>
      <c r="W61" s="197" t="s">
        <v>15200</v>
      </c>
      <c r="X61" s="197" t="s">
        <v>15092</v>
      </c>
      <c r="Y61" s="196" t="s">
        <v>15200</v>
      </c>
      <c r="Z61" s="196" t="s">
        <v>15228</v>
      </c>
      <c r="AA61" s="197" t="s">
        <v>15455</v>
      </c>
      <c r="AB61" s="197"/>
      <c r="AC61" s="201" t="s">
        <v>15194</v>
      </c>
      <c r="AD61" s="199"/>
      <c r="AE61" s="199"/>
      <c r="AF61" s="199"/>
      <c r="AG61" s="202">
        <v>6850000</v>
      </c>
      <c r="AH61" s="202">
        <v>0</v>
      </c>
      <c r="AI61" s="202">
        <v>0</v>
      </c>
      <c r="AJ61" s="202">
        <v>6850000</v>
      </c>
      <c r="AK61" s="203"/>
      <c r="AL61" s="204"/>
      <c r="AM61" s="204" t="s">
        <v>15092</v>
      </c>
      <c r="AN61" s="196" t="s">
        <v>15196</v>
      </c>
      <c r="AO61" s="205">
        <v>44044</v>
      </c>
      <c r="AP61" s="206"/>
      <c r="AQ61" s="204"/>
      <c r="AR61" s="197" t="s">
        <v>15092</v>
      </c>
      <c r="AS61" s="206">
        <v>44158</v>
      </c>
      <c r="AT61" s="204" t="s">
        <v>15187</v>
      </c>
      <c r="AU61" s="197" t="s">
        <v>15197</v>
      </c>
      <c r="AV61" s="207"/>
      <c r="AW61" s="208"/>
      <c r="AX61" s="197" t="s">
        <v>15092</v>
      </c>
      <c r="AY61" s="207"/>
      <c r="AZ61" s="207"/>
      <c r="BA61" s="207"/>
      <c r="BB61" s="207">
        <v>44162</v>
      </c>
      <c r="BC61" s="208" t="s">
        <v>15187</v>
      </c>
      <c r="BD61" s="197" t="s">
        <v>15197</v>
      </c>
      <c r="BE61" s="207">
        <v>44232</v>
      </c>
      <c r="BF61" s="206">
        <v>44166</v>
      </c>
      <c r="BG61" s="204" t="s">
        <v>15187</v>
      </c>
      <c r="BH61" s="197" t="s">
        <v>15197</v>
      </c>
      <c r="BI61" s="206">
        <v>44175</v>
      </c>
      <c r="BJ61" s="204" t="s">
        <v>15187</v>
      </c>
      <c r="BK61" s="197" t="s">
        <v>15197</v>
      </c>
      <c r="BL61" s="196" t="s">
        <v>15192</v>
      </c>
      <c r="BM61" s="206">
        <v>44232</v>
      </c>
      <c r="BN61" s="204" t="s">
        <v>15187</v>
      </c>
      <c r="BO61" s="209" t="s">
        <v>15197</v>
      </c>
      <c r="BP61" s="210">
        <v>0</v>
      </c>
      <c r="BQ61" s="210">
        <v>39195.980000000003</v>
      </c>
      <c r="BR61" s="196" t="s">
        <v>15199</v>
      </c>
      <c r="BS61" s="197" t="s">
        <v>15092</v>
      </c>
      <c r="BT61" s="196" t="s">
        <v>15092</v>
      </c>
      <c r="BU61" s="196" t="s">
        <v>15092</v>
      </c>
      <c r="BV61" s="196"/>
      <c r="BW61" s="204" t="s">
        <v>15092</v>
      </c>
      <c r="BX61" s="204" t="s">
        <v>15092</v>
      </c>
      <c r="BY61" s="204" t="s">
        <v>15092</v>
      </c>
      <c r="BZ61" s="204" t="s">
        <v>15092</v>
      </c>
      <c r="CA61" s="204" t="s">
        <v>15200</v>
      </c>
      <c r="CB61" s="204" t="s">
        <v>15092</v>
      </c>
      <c r="CC61" s="204" t="s">
        <v>15092</v>
      </c>
      <c r="CD61" s="204" t="s">
        <v>15092</v>
      </c>
      <c r="CE61" s="204" t="s">
        <v>15092</v>
      </c>
      <c r="CF61" s="204" t="s">
        <v>15092</v>
      </c>
      <c r="CG61" s="211" t="s">
        <v>15092</v>
      </c>
      <c r="CH61" s="197" t="s">
        <v>15092</v>
      </c>
      <c r="CI61" s="211" t="s">
        <v>15092</v>
      </c>
      <c r="CJ61" s="211" t="s">
        <v>15197</v>
      </c>
    </row>
    <row r="62" spans="1:88" ht="70" hidden="1" x14ac:dyDescent="0.15">
      <c r="A62" s="195" t="s">
        <v>15456</v>
      </c>
      <c r="B62" s="195" t="s">
        <v>15457</v>
      </c>
      <c r="C62" s="196" t="s">
        <v>24</v>
      </c>
      <c r="D62" s="195" t="s">
        <v>15458</v>
      </c>
      <c r="E62" s="196" t="s">
        <v>15178</v>
      </c>
      <c r="F62" s="197" t="s">
        <v>15179</v>
      </c>
      <c r="G62" s="198" t="s">
        <v>15368</v>
      </c>
      <c r="H62" s="197" t="s">
        <v>15092</v>
      </c>
      <c r="I62" s="196" t="s">
        <v>15370</v>
      </c>
      <c r="J62" s="197" t="s">
        <v>15459</v>
      </c>
      <c r="K62" s="197" t="s">
        <v>15460</v>
      </c>
      <c r="L62" s="197" t="s">
        <v>15373</v>
      </c>
      <c r="M62" s="197">
        <v>1</v>
      </c>
      <c r="N62" s="199" t="s">
        <v>15185</v>
      </c>
      <c r="O62" s="197" t="s">
        <v>15186</v>
      </c>
      <c r="P62" s="200" t="s">
        <v>15187</v>
      </c>
      <c r="Q62" s="197" t="s">
        <v>15188</v>
      </c>
      <c r="R62" s="197" t="s">
        <v>15189</v>
      </c>
      <c r="S62" s="197" t="s">
        <v>15190</v>
      </c>
      <c r="T62" s="199" t="s">
        <v>63</v>
      </c>
      <c r="U62" s="199" t="s">
        <v>63</v>
      </c>
      <c r="V62" s="199" t="s">
        <v>15092</v>
      </c>
      <c r="W62" s="197"/>
      <c r="X62" s="197" t="s">
        <v>15200</v>
      </c>
      <c r="Y62" s="196" t="s">
        <v>15200</v>
      </c>
      <c r="Z62" s="196" t="s">
        <v>15316</v>
      </c>
      <c r="AA62" s="197"/>
      <c r="AB62" s="197" t="s">
        <v>15092</v>
      </c>
      <c r="AC62" s="201" t="s">
        <v>15219</v>
      </c>
      <c r="AD62" s="199" t="s">
        <v>15229</v>
      </c>
      <c r="AE62" s="199" t="s">
        <v>15220</v>
      </c>
      <c r="AF62" s="199" t="s">
        <v>15229</v>
      </c>
      <c r="AG62" s="202">
        <v>100000000</v>
      </c>
      <c r="AH62" s="202">
        <v>0</v>
      </c>
      <c r="AI62" s="202">
        <v>100000000</v>
      </c>
      <c r="AJ62" s="202"/>
      <c r="AK62" s="203">
        <v>0</v>
      </c>
      <c r="AL62" s="204" t="s">
        <v>15379</v>
      </c>
      <c r="AM62" s="204" t="s">
        <v>15195</v>
      </c>
      <c r="AN62" s="196" t="s">
        <v>15196</v>
      </c>
      <c r="AO62" s="205">
        <v>44053</v>
      </c>
      <c r="AP62" s="206"/>
      <c r="AQ62" s="204"/>
      <c r="AR62" s="197" t="s">
        <v>15092</v>
      </c>
      <c r="AS62" s="206">
        <v>44126</v>
      </c>
      <c r="AT62" s="204" t="s">
        <v>15187</v>
      </c>
      <c r="AU62" s="197" t="s">
        <v>15197</v>
      </c>
      <c r="AV62" s="207"/>
      <c r="AW62" s="208"/>
      <c r="AX62" s="197" t="s">
        <v>15092</v>
      </c>
      <c r="AY62" s="207"/>
      <c r="AZ62" s="207"/>
      <c r="BA62" s="207"/>
      <c r="BB62" s="207">
        <v>44181</v>
      </c>
      <c r="BC62" s="208" t="s">
        <v>15187</v>
      </c>
      <c r="BD62" s="197" t="s">
        <v>15197</v>
      </c>
      <c r="BE62" s="207">
        <v>44182</v>
      </c>
      <c r="BF62" s="206">
        <v>44137</v>
      </c>
      <c r="BG62" s="204" t="s">
        <v>15187</v>
      </c>
      <c r="BH62" s="197" t="s">
        <v>15197</v>
      </c>
      <c r="BI62" s="206">
        <v>44160</v>
      </c>
      <c r="BJ62" s="204" t="s">
        <v>15187</v>
      </c>
      <c r="BK62" s="197" t="s">
        <v>15197</v>
      </c>
      <c r="BL62" s="196" t="s">
        <v>15192</v>
      </c>
      <c r="BM62" s="206">
        <v>44182</v>
      </c>
      <c r="BN62" s="204" t="s">
        <v>15187</v>
      </c>
      <c r="BO62" s="209" t="s">
        <v>15197</v>
      </c>
      <c r="BP62" s="210">
        <v>9725.2000000000007</v>
      </c>
      <c r="BQ62" s="210">
        <v>553265.61</v>
      </c>
      <c r="BR62" s="196" t="s">
        <v>15258</v>
      </c>
      <c r="BS62" s="197" t="s">
        <v>15092</v>
      </c>
      <c r="BT62" s="196" t="s">
        <v>15092</v>
      </c>
      <c r="BU62" s="196" t="s">
        <v>15092</v>
      </c>
      <c r="BV62" s="196"/>
      <c r="BW62" s="204" t="s">
        <v>15092</v>
      </c>
      <c r="BX62" s="204" t="s">
        <v>15092</v>
      </c>
      <c r="BY62" s="204" t="s">
        <v>15092</v>
      </c>
      <c r="BZ62" s="204" t="s">
        <v>15200</v>
      </c>
      <c r="CA62" s="204" t="s">
        <v>15092</v>
      </c>
      <c r="CB62" s="204" t="s">
        <v>15092</v>
      </c>
      <c r="CC62" s="204" t="s">
        <v>15092</v>
      </c>
      <c r="CD62" s="204" t="s">
        <v>15092</v>
      </c>
      <c r="CE62" s="204" t="s">
        <v>15200</v>
      </c>
      <c r="CF62" s="204" t="s">
        <v>15200</v>
      </c>
      <c r="CG62" s="211" t="s">
        <v>15092</v>
      </c>
      <c r="CH62" s="197" t="s">
        <v>15092</v>
      </c>
      <c r="CI62" s="211" t="s">
        <v>15092</v>
      </c>
      <c r="CJ62" s="211" t="s">
        <v>15197</v>
      </c>
    </row>
    <row r="63" spans="1:88" ht="28" hidden="1" x14ac:dyDescent="0.15">
      <c r="A63" s="195" t="s">
        <v>15461</v>
      </c>
      <c r="B63" s="195" t="s">
        <v>15462</v>
      </c>
      <c r="C63" s="196" t="s">
        <v>15243</v>
      </c>
      <c r="D63" s="195" t="s">
        <v>15463</v>
      </c>
      <c r="E63" s="196" t="s">
        <v>15178</v>
      </c>
      <c r="F63" s="197" t="s">
        <v>15179</v>
      </c>
      <c r="G63" s="198" t="s">
        <v>15244</v>
      </c>
      <c r="H63" s="197" t="s">
        <v>15092</v>
      </c>
      <c r="I63" s="196" t="s">
        <v>15245</v>
      </c>
      <c r="J63" s="197" t="s">
        <v>15464</v>
      </c>
      <c r="K63" s="197" t="s">
        <v>15465</v>
      </c>
      <c r="L63" s="197" t="s">
        <v>15248</v>
      </c>
      <c r="M63" s="197">
        <v>1</v>
      </c>
      <c r="N63" s="199" t="s">
        <v>15185</v>
      </c>
      <c r="O63" s="197" t="s">
        <v>15218</v>
      </c>
      <c r="P63" s="200" t="s">
        <v>15187</v>
      </c>
      <c r="Q63" s="197" t="s">
        <v>15188</v>
      </c>
      <c r="R63" s="197" t="s">
        <v>15189</v>
      </c>
      <c r="S63" s="197" t="s">
        <v>15355</v>
      </c>
      <c r="T63" s="199" t="s">
        <v>63</v>
      </c>
      <c r="U63" s="199" t="s">
        <v>63</v>
      </c>
      <c r="V63" s="199" t="s">
        <v>15092</v>
      </c>
      <c r="W63" s="197"/>
      <c r="X63" s="197" t="s">
        <v>15092</v>
      </c>
      <c r="Y63" s="196" t="s">
        <v>15200</v>
      </c>
      <c r="Z63" s="196" t="s">
        <v>15228</v>
      </c>
      <c r="AA63" s="197" t="s">
        <v>15466</v>
      </c>
      <c r="AB63" s="197"/>
      <c r="AC63" s="201" t="s">
        <v>63</v>
      </c>
      <c r="AD63" s="199"/>
      <c r="AE63" s="199"/>
      <c r="AF63" s="199"/>
      <c r="AG63" s="202">
        <v>350000000</v>
      </c>
      <c r="AH63" s="202">
        <v>350000000</v>
      </c>
      <c r="AI63" s="202">
        <v>0</v>
      </c>
      <c r="AJ63" s="202"/>
      <c r="AK63" s="203">
        <v>0</v>
      </c>
      <c r="AL63" s="204" t="s">
        <v>15206</v>
      </c>
      <c r="AM63" s="204" t="s">
        <v>15207</v>
      </c>
      <c r="AN63" s="196" t="s">
        <v>15196</v>
      </c>
      <c r="AO63" s="205">
        <v>44238</v>
      </c>
      <c r="AP63" s="206">
        <v>44286</v>
      </c>
      <c r="AQ63" s="204" t="s">
        <v>15187</v>
      </c>
      <c r="AR63" s="197" t="s">
        <v>15197</v>
      </c>
      <c r="AS63" s="206">
        <v>44298</v>
      </c>
      <c r="AT63" s="204" t="s">
        <v>15187</v>
      </c>
      <c r="AU63" s="197" t="s">
        <v>15197</v>
      </c>
      <c r="AV63" s="207">
        <v>44286</v>
      </c>
      <c r="AW63" s="208" t="s">
        <v>15187</v>
      </c>
      <c r="AX63" s="197" t="s">
        <v>15197</v>
      </c>
      <c r="AY63" s="207">
        <v>44371</v>
      </c>
      <c r="AZ63" s="207"/>
      <c r="BA63" s="207"/>
      <c r="BB63" s="207">
        <v>44313</v>
      </c>
      <c r="BC63" s="208" t="s">
        <v>15187</v>
      </c>
      <c r="BD63" s="197" t="s">
        <v>15197</v>
      </c>
      <c r="BE63" s="207">
        <v>44371</v>
      </c>
      <c r="BF63" s="206"/>
      <c r="BG63" s="204" t="s">
        <v>15092</v>
      </c>
      <c r="BH63" s="197" t="s">
        <v>15092</v>
      </c>
      <c r="BI63" s="206">
        <v>44320</v>
      </c>
      <c r="BJ63" s="204" t="s">
        <v>15187</v>
      </c>
      <c r="BK63" s="197" t="s">
        <v>15197</v>
      </c>
      <c r="BL63" s="196" t="s">
        <v>15192</v>
      </c>
      <c r="BM63" s="206">
        <v>44371</v>
      </c>
      <c r="BN63" s="204" t="s">
        <v>15187</v>
      </c>
      <c r="BO63" s="209" t="s">
        <v>15197</v>
      </c>
      <c r="BP63" s="210">
        <v>3446.13</v>
      </c>
      <c r="BQ63" s="210">
        <v>188762.95</v>
      </c>
      <c r="BR63" s="196"/>
      <c r="BS63" s="197" t="s">
        <v>15092</v>
      </c>
      <c r="BT63" s="196" t="s">
        <v>15092</v>
      </c>
      <c r="BU63" s="196" t="s">
        <v>15092</v>
      </c>
      <c r="BV63" s="196" t="s">
        <v>15192</v>
      </c>
      <c r="BW63" s="204" t="s">
        <v>15092</v>
      </c>
      <c r="BX63" s="204" t="s">
        <v>15092</v>
      </c>
      <c r="BY63" s="204" t="s">
        <v>15092</v>
      </c>
      <c r="BZ63" s="204" t="s">
        <v>15092</v>
      </c>
      <c r="CA63" s="204" t="s">
        <v>15092</v>
      </c>
      <c r="CB63" s="204" t="s">
        <v>15092</v>
      </c>
      <c r="CC63" s="204" t="s">
        <v>15092</v>
      </c>
      <c r="CD63" s="204" t="s">
        <v>15092</v>
      </c>
      <c r="CE63" s="204" t="s">
        <v>15092</v>
      </c>
      <c r="CF63" s="204" t="s">
        <v>15092</v>
      </c>
      <c r="CG63" s="211" t="s">
        <v>15092</v>
      </c>
      <c r="CH63" s="197" t="s">
        <v>15092</v>
      </c>
      <c r="CI63" s="211" t="s">
        <v>15197</v>
      </c>
      <c r="CJ63" s="211" t="s">
        <v>15197</v>
      </c>
    </row>
    <row r="64" spans="1:88" ht="42" x14ac:dyDescent="0.15">
      <c r="A64" s="195" t="s">
        <v>15031</v>
      </c>
      <c r="B64" s="217" t="s">
        <v>15467</v>
      </c>
      <c r="C64" s="196" t="s">
        <v>15210</v>
      </c>
      <c r="D64" s="195" t="s">
        <v>158</v>
      </c>
      <c r="E64" s="196" t="s">
        <v>15178</v>
      </c>
      <c r="F64" s="197" t="s">
        <v>15179</v>
      </c>
      <c r="G64" s="198" t="s">
        <v>15212</v>
      </c>
      <c r="H64" s="197" t="s">
        <v>15437</v>
      </c>
      <c r="I64" s="196" t="s">
        <v>15224</v>
      </c>
      <c r="J64" s="197" t="s">
        <v>15286</v>
      </c>
      <c r="K64" s="197" t="s">
        <v>15226</v>
      </c>
      <c r="L64" s="197" t="s">
        <v>15227</v>
      </c>
      <c r="M64" s="197">
        <v>1</v>
      </c>
      <c r="N64" s="199" t="s">
        <v>15185</v>
      </c>
      <c r="O64" s="197" t="s">
        <v>15218</v>
      </c>
      <c r="P64" s="200" t="s">
        <v>15187</v>
      </c>
      <c r="Q64" s="197" t="s">
        <v>15188</v>
      </c>
      <c r="R64" s="197" t="s">
        <v>15189</v>
      </c>
      <c r="S64" s="197" t="s">
        <v>15190</v>
      </c>
      <c r="T64" s="199" t="s">
        <v>63</v>
      </c>
      <c r="U64" s="199" t="s">
        <v>63</v>
      </c>
      <c r="V64" s="199" t="s">
        <v>15092</v>
      </c>
      <c r="W64" s="197" t="s">
        <v>15200</v>
      </c>
      <c r="X64" s="197" t="s">
        <v>15092</v>
      </c>
      <c r="Y64" s="196" t="s">
        <v>15200</v>
      </c>
      <c r="Z64" s="196" t="s">
        <v>15234</v>
      </c>
      <c r="AA64" s="197" t="s">
        <v>123</v>
      </c>
      <c r="AB64" s="197"/>
      <c r="AC64" s="201" t="s">
        <v>15194</v>
      </c>
      <c r="AD64" s="199"/>
      <c r="AE64" s="199"/>
      <c r="AF64" s="199"/>
      <c r="AG64" s="202">
        <v>5000000</v>
      </c>
      <c r="AH64" s="202">
        <v>0</v>
      </c>
      <c r="AI64" s="202">
        <v>5000000</v>
      </c>
      <c r="AJ64" s="202"/>
      <c r="AK64" s="203">
        <v>0</v>
      </c>
      <c r="AL64" s="204"/>
      <c r="AM64" s="204" t="s">
        <v>15092</v>
      </c>
      <c r="AN64" s="196" t="s">
        <v>15196</v>
      </c>
      <c r="AO64" s="205">
        <v>44323</v>
      </c>
      <c r="AP64" s="206"/>
      <c r="AQ64" s="204"/>
      <c r="AR64" s="197" t="s">
        <v>15092</v>
      </c>
      <c r="AS64" s="206">
        <v>44333</v>
      </c>
      <c r="AT64" s="204" t="s">
        <v>15187</v>
      </c>
      <c r="AU64" s="197" t="s">
        <v>15197</v>
      </c>
      <c r="AV64" s="207"/>
      <c r="AW64" s="208"/>
      <c r="AX64" s="197" t="s">
        <v>15092</v>
      </c>
      <c r="AY64" s="207"/>
      <c r="AZ64" s="207"/>
      <c r="BA64" s="207"/>
      <c r="BB64" s="207">
        <v>44343</v>
      </c>
      <c r="BC64" s="208" t="s">
        <v>15187</v>
      </c>
      <c r="BD64" s="197" t="s">
        <v>15197</v>
      </c>
      <c r="BE64" s="207">
        <v>44376</v>
      </c>
      <c r="BF64" s="206">
        <v>44343</v>
      </c>
      <c r="BG64" s="204" t="s">
        <v>15187</v>
      </c>
      <c r="BH64" s="197" t="s">
        <v>15197</v>
      </c>
      <c r="BI64" s="206">
        <v>44350</v>
      </c>
      <c r="BJ64" s="204" t="s">
        <v>15187</v>
      </c>
      <c r="BK64" s="197" t="s">
        <v>15197</v>
      </c>
      <c r="BL64" s="196" t="s">
        <v>15192</v>
      </c>
      <c r="BM64" s="206">
        <v>44376</v>
      </c>
      <c r="BN64" s="204" t="s">
        <v>15187</v>
      </c>
      <c r="BO64" s="209" t="s">
        <v>15197</v>
      </c>
      <c r="BP64" s="210">
        <v>0</v>
      </c>
      <c r="BQ64" s="210">
        <v>0</v>
      </c>
      <c r="BR64" s="196" t="s">
        <v>15199</v>
      </c>
      <c r="BS64" s="197" t="s">
        <v>15092</v>
      </c>
      <c r="BT64" s="196" t="s">
        <v>15092</v>
      </c>
      <c r="BU64" s="196" t="s">
        <v>15092</v>
      </c>
      <c r="BV64" s="196"/>
      <c r="BW64" s="204" t="s">
        <v>15092</v>
      </c>
      <c r="BX64" s="204" t="s">
        <v>15092</v>
      </c>
      <c r="BY64" s="204" t="s">
        <v>15092</v>
      </c>
      <c r="BZ64" s="204" t="s">
        <v>15092</v>
      </c>
      <c r="CA64" s="204" t="s">
        <v>15200</v>
      </c>
      <c r="CB64" s="204" t="s">
        <v>15092</v>
      </c>
      <c r="CC64" s="204" t="s">
        <v>15092</v>
      </c>
      <c r="CD64" s="204" t="s">
        <v>15200</v>
      </c>
      <c r="CE64" s="204" t="s">
        <v>15092</v>
      </c>
      <c r="CF64" s="204" t="s">
        <v>15092</v>
      </c>
      <c r="CG64" s="211" t="s">
        <v>15092</v>
      </c>
      <c r="CH64" s="197" t="s">
        <v>15092</v>
      </c>
      <c r="CI64" s="211" t="s">
        <v>15092</v>
      </c>
      <c r="CJ64" s="211" t="s">
        <v>15197</v>
      </c>
    </row>
  </sheetData>
  <autoFilter ref="CD1:CD64" xr:uid="{4DF5FB74-0408-41B2-8208-1FAA4BE73B5E}">
    <filterColumn colId="0">
      <customFilters>
        <customFilter operator="notEqual" val=" "/>
      </customFilters>
    </filterColumn>
  </autoFilter>
  <conditionalFormatting sqref="P6:P64">
    <cfRule type="expression" dxfId="160" priority="77">
      <formula>$CH6="bgred"</formula>
    </cfRule>
    <cfRule type="expression" dxfId="159" priority="76">
      <formula>$CH6="bggreen"</formula>
    </cfRule>
    <cfRule type="expression" dxfId="158" priority="75">
      <formula>$CH6="bgredorange"</formula>
    </cfRule>
    <cfRule type="expression" dxfId="157" priority="74">
      <formula>$CH6="bgyellow"</formula>
    </cfRule>
  </conditionalFormatting>
  <conditionalFormatting sqref="AL6:AL64">
    <cfRule type="expression" dxfId="156" priority="71">
      <formula>$AM6="bgyellow"</formula>
    </cfRule>
    <cfRule type="expression" dxfId="155" priority="73">
      <formula>$AM6="bgred"</formula>
    </cfRule>
    <cfRule type="expression" dxfId="154" priority="72">
      <formula>$AM6="bggreen"</formula>
    </cfRule>
    <cfRule type="expression" dxfId="153" priority="70">
      <formula>$AM6="bgredorange"</formula>
    </cfRule>
  </conditionalFormatting>
  <conditionalFormatting sqref="AP6:AQ64">
    <cfRule type="expression" dxfId="152" priority="65">
      <formula>$AR6="bgred"</formula>
    </cfRule>
    <cfRule type="expression" dxfId="151" priority="64">
      <formula>$AR6="bggreen"</formula>
    </cfRule>
    <cfRule type="expression" dxfId="150" priority="62">
      <formula>$AR6="bgredorange"</formula>
    </cfRule>
    <cfRule type="expression" dxfId="149" priority="63">
      <formula>$AR6="bgyellow"</formula>
    </cfRule>
  </conditionalFormatting>
  <conditionalFormatting sqref="AS6:AT64">
    <cfRule type="expression" dxfId="148" priority="56">
      <formula>$AU6="bgredorange"</formula>
    </cfRule>
    <cfRule type="expression" dxfId="147" priority="55">
      <formula>$AU6="bggreen"</formula>
    </cfRule>
    <cfRule type="expression" dxfId="146" priority="54">
      <formula>$AU6="bgyellow"</formula>
    </cfRule>
    <cfRule type="expression" dxfId="145" priority="57">
      <formula>$AU6="bgred"</formula>
    </cfRule>
  </conditionalFormatting>
  <conditionalFormatting sqref="AV6:AW64">
    <cfRule type="expression" dxfId="144" priority="48">
      <formula>$AX6="bgredorange"</formula>
    </cfRule>
    <cfRule type="expression" dxfId="143" priority="49">
      <formula>$AX6="bgred"</formula>
    </cfRule>
    <cfRule type="expression" dxfId="142" priority="47">
      <formula>$AX6="bggreen"</formula>
    </cfRule>
    <cfRule type="expression" dxfId="141" priority="46">
      <formula>$AX6="bgyellow"</formula>
    </cfRule>
  </conditionalFormatting>
  <conditionalFormatting sqref="AY6:AY64">
    <cfRule type="expression" dxfId="140" priority="23">
      <formula>$EF6="bgredorange"</formula>
    </cfRule>
    <cfRule type="expression" dxfId="139" priority="21">
      <formula>$EF6="bgyellow"</formula>
    </cfRule>
    <cfRule type="expression" dxfId="138" priority="22">
      <formula>$EF6="bggreen"</formula>
    </cfRule>
    <cfRule type="expression" dxfId="137" priority="24">
      <formula>$EF6="bgred"</formula>
    </cfRule>
  </conditionalFormatting>
  <conditionalFormatting sqref="AZ6:AZ64">
    <cfRule type="expression" dxfId="136" priority="16">
      <formula>$CG6="bgred"</formula>
    </cfRule>
    <cfRule type="expression" dxfId="135" priority="14">
      <formula>$CG6="bggreen"</formula>
    </cfRule>
    <cfRule type="expression" dxfId="134" priority="15">
      <formula>$CG6="bgredorange"</formula>
    </cfRule>
  </conditionalFormatting>
  <conditionalFormatting sqref="AZ6:BA64">
    <cfRule type="expression" dxfId="133" priority="13">
      <formula>$CG6="bgyellow"</formula>
    </cfRule>
  </conditionalFormatting>
  <conditionalFormatting sqref="BB6:BB64">
    <cfRule type="expression" dxfId="132" priority="43">
      <formula>$BD6="bgredorange"</formula>
    </cfRule>
    <cfRule type="expression" dxfId="131" priority="45">
      <formula>$BD6="bgred"</formula>
    </cfRule>
    <cfRule type="expression" dxfId="130" priority="44">
      <formula>$BD6="bggreen"</formula>
    </cfRule>
  </conditionalFormatting>
  <conditionalFormatting sqref="BB6:BC64">
    <cfRule type="expression" dxfId="129" priority="42">
      <formula>$BD6="bgyellow"</formula>
    </cfRule>
  </conditionalFormatting>
  <conditionalFormatting sqref="BE6:BE64">
    <cfRule type="expression" dxfId="128" priority="19">
      <formula>$EH6="bgredorange"</formula>
    </cfRule>
    <cfRule type="expression" dxfId="127" priority="20">
      <formula>$EH6="bgred"</formula>
    </cfRule>
    <cfRule type="expression" dxfId="126" priority="18">
      <formula>$EH6="bggreen"</formula>
    </cfRule>
    <cfRule type="expression" dxfId="125" priority="17">
      <formula>$EH6="bgyellow"</formula>
    </cfRule>
  </conditionalFormatting>
  <conditionalFormatting sqref="BF6:BF64">
    <cfRule type="expression" dxfId="124" priority="41">
      <formula>$BH6="bgred"</formula>
    </cfRule>
    <cfRule type="expression" dxfId="123" priority="40">
      <formula>$BH6="bgredorange"</formula>
    </cfRule>
    <cfRule type="expression" dxfId="122" priority="39">
      <formula>$BH6="bggreen"</formula>
    </cfRule>
  </conditionalFormatting>
  <conditionalFormatting sqref="BF6:BG64">
    <cfRule type="expression" dxfId="121" priority="38">
      <formula>$BH6="bgyellow"</formula>
    </cfRule>
  </conditionalFormatting>
  <conditionalFormatting sqref="BI6:BJ64">
    <cfRule type="expression" dxfId="120" priority="33">
      <formula>$BK6="bggreen"</formula>
    </cfRule>
    <cfRule type="expression" dxfId="119" priority="32">
      <formula>$BK6="bgred"</formula>
    </cfRule>
    <cfRule type="expression" dxfId="118" priority="31">
      <formula>$BK6="bgredorange"</formula>
    </cfRule>
    <cfRule type="expression" dxfId="117" priority="30">
      <formula>$BK6="bgyellow"</formula>
    </cfRule>
  </conditionalFormatting>
  <conditionalFormatting sqref="BL6:BL64">
    <cfRule type="expression" dxfId="116" priority="25" stopIfTrue="1">
      <formula>COUNTIF($A6:$X6,"header")&gt;0</formula>
    </cfRule>
  </conditionalFormatting>
  <conditionalFormatting sqref="BM6:BM64">
    <cfRule type="expression" dxfId="115" priority="28">
      <formula>$BO6="bggreen"</formula>
    </cfRule>
    <cfRule type="expression" dxfId="114" priority="27">
      <formula>$BO6="bgredorange"</formula>
    </cfRule>
    <cfRule type="expression" dxfId="113" priority="29">
      <formula>$BO6="bgred"</formula>
    </cfRule>
  </conditionalFormatting>
  <conditionalFormatting sqref="BM6:BN64">
    <cfRule type="expression" dxfId="112" priority="26">
      <formula>$BO6="bgyellow"</formula>
    </cfRule>
  </conditionalFormatting>
  <conditionalFormatting sqref="BW6:BY64">
    <cfRule type="expression" dxfId="111" priority="4">
      <formula>$AW6="bgred"</formula>
    </cfRule>
    <cfRule type="expression" dxfId="110" priority="3">
      <formula>$AW6="bgredorange"</formula>
    </cfRule>
    <cfRule type="expression" dxfId="109" priority="2">
      <formula>$AW6="bggreen"</formula>
    </cfRule>
  </conditionalFormatting>
  <conditionalFormatting sqref="BW6:CF64">
    <cfRule type="expression" dxfId="108" priority="1">
      <formula>$AW6="bgyellow"</formula>
    </cfRule>
  </conditionalFormatting>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17AFF-176B-4F95-8D2F-363BF947294E}">
  <sheetPr published="0" codeName="Sheet9"/>
  <dimension ref="A1:N55"/>
  <sheetViews>
    <sheetView topLeftCell="B13" workbookViewId="0">
      <selection activeCell="H38" sqref="H38"/>
    </sheetView>
  </sheetViews>
  <sheetFormatPr baseColWidth="10" defaultColWidth="8.6640625" defaultRowHeight="15" x14ac:dyDescent="0.2"/>
  <cols>
    <col min="3" max="3" width="10.6640625" customWidth="1"/>
    <col min="7" max="7" width="12.5" customWidth="1"/>
    <col min="8" max="8" width="12.33203125" customWidth="1"/>
    <col min="10" max="10" width="13.6640625" customWidth="1"/>
    <col min="11" max="11" width="36.5" customWidth="1"/>
    <col min="12" max="12" width="32.33203125" customWidth="1"/>
    <col min="13" max="13" width="14.5" customWidth="1"/>
  </cols>
  <sheetData>
    <row r="1" spans="1:14" x14ac:dyDescent="0.2">
      <c r="A1" t="s">
        <v>2023</v>
      </c>
      <c r="B1" t="s">
        <v>2035</v>
      </c>
      <c r="C1" t="s">
        <v>2025</v>
      </c>
      <c r="D1" t="s">
        <v>2023</v>
      </c>
      <c r="G1" s="41" t="s">
        <v>2022</v>
      </c>
      <c r="H1" s="41" t="s">
        <v>2023</v>
      </c>
      <c r="I1" s="41" t="s">
        <v>2024</v>
      </c>
      <c r="J1" s="41" t="s">
        <v>2025</v>
      </c>
      <c r="K1" s="41" t="s">
        <v>2037</v>
      </c>
      <c r="L1" s="41" t="s">
        <v>2099</v>
      </c>
    </row>
    <row r="2" spans="1:14" x14ac:dyDescent="0.2">
      <c r="A2" s="6" t="s">
        <v>31</v>
      </c>
      <c r="B2" s="35" t="s">
        <v>118</v>
      </c>
      <c r="C2" s="36" t="s">
        <v>1940</v>
      </c>
      <c r="D2" s="6" t="s">
        <v>31</v>
      </c>
      <c r="E2" t="s">
        <v>126</v>
      </c>
      <c r="G2" t="s">
        <v>124</v>
      </c>
      <c r="H2" s="6" t="s">
        <v>31</v>
      </c>
      <c r="I2" t="s">
        <v>2017</v>
      </c>
      <c r="J2" s="36" t="s">
        <v>2008</v>
      </c>
      <c r="K2" t="s">
        <v>2017</v>
      </c>
    </row>
    <row r="3" spans="1:14" x14ac:dyDescent="0.2">
      <c r="A3" s="6" t="s">
        <v>64</v>
      </c>
      <c r="B3" s="35" t="s">
        <v>116</v>
      </c>
      <c r="C3" s="36" t="s">
        <v>1943</v>
      </c>
      <c r="D3" s="6" t="s">
        <v>64</v>
      </c>
      <c r="G3" t="s">
        <v>31</v>
      </c>
      <c r="H3" s="6" t="s">
        <v>64</v>
      </c>
      <c r="I3" t="s">
        <v>2014</v>
      </c>
      <c r="J3" s="36" t="s">
        <v>2009</v>
      </c>
      <c r="K3" t="s">
        <v>2018</v>
      </c>
    </row>
    <row r="4" spans="1:14" x14ac:dyDescent="0.2">
      <c r="A4" t="s">
        <v>116</v>
      </c>
      <c r="B4" s="35" t="s">
        <v>115</v>
      </c>
      <c r="C4" s="36" t="s">
        <v>1945</v>
      </c>
      <c r="D4" t="s">
        <v>116</v>
      </c>
      <c r="G4" t="s">
        <v>122</v>
      </c>
      <c r="H4" t="s">
        <v>116</v>
      </c>
      <c r="I4" t="s">
        <v>2016</v>
      </c>
      <c r="J4" s="36" t="s">
        <v>600</v>
      </c>
      <c r="K4" t="s">
        <v>2019</v>
      </c>
    </row>
    <row r="5" spans="1:14" x14ac:dyDescent="0.2">
      <c r="A5" t="s">
        <v>117</v>
      </c>
      <c r="B5" s="35" t="s">
        <v>117</v>
      </c>
      <c r="C5" s="36" t="s">
        <v>1946</v>
      </c>
      <c r="D5" t="s">
        <v>117</v>
      </c>
      <c r="G5" t="s">
        <v>123</v>
      </c>
      <c r="H5" t="s">
        <v>117</v>
      </c>
      <c r="I5" t="s">
        <v>2011</v>
      </c>
      <c r="J5" s="36" t="s">
        <v>2010</v>
      </c>
      <c r="K5" t="s">
        <v>2020</v>
      </c>
      <c r="M5" s="11"/>
    </row>
    <row r="6" spans="1:14" x14ac:dyDescent="0.2">
      <c r="A6" t="s">
        <v>112</v>
      </c>
      <c r="B6" s="35" t="s">
        <v>106</v>
      </c>
      <c r="C6" s="36" t="s">
        <v>2008</v>
      </c>
      <c r="D6" t="s">
        <v>112</v>
      </c>
      <c r="G6" t="s">
        <v>121</v>
      </c>
      <c r="H6" t="s">
        <v>112</v>
      </c>
      <c r="I6" t="s">
        <v>2018</v>
      </c>
      <c r="J6" s="37" t="s">
        <v>139</v>
      </c>
      <c r="K6" s="9" t="s">
        <v>2021</v>
      </c>
      <c r="L6" s="9" t="s">
        <v>2036</v>
      </c>
      <c r="M6" s="24"/>
    </row>
    <row r="7" spans="1:14" x14ac:dyDescent="0.2">
      <c r="A7" t="s">
        <v>121</v>
      </c>
      <c r="B7" s="35" t="s">
        <v>112</v>
      </c>
      <c r="C7" s="36" t="s">
        <v>1948</v>
      </c>
      <c r="D7" t="s">
        <v>121</v>
      </c>
      <c r="G7" t="s">
        <v>2017</v>
      </c>
      <c r="H7" t="s">
        <v>121</v>
      </c>
      <c r="I7" t="s">
        <v>2019</v>
      </c>
      <c r="J7" s="36" t="s">
        <v>2011</v>
      </c>
      <c r="K7" s="40" t="s">
        <v>139</v>
      </c>
      <c r="L7" s="9" t="s">
        <v>2100</v>
      </c>
      <c r="M7" s="24"/>
    </row>
    <row r="8" spans="1:14" x14ac:dyDescent="0.2">
      <c r="A8" t="s">
        <v>647</v>
      </c>
      <c r="B8" s="35" t="s">
        <v>132</v>
      </c>
      <c r="C8" s="36" t="s">
        <v>2009</v>
      </c>
      <c r="D8" t="s">
        <v>647</v>
      </c>
      <c r="G8" t="s">
        <v>2014</v>
      </c>
      <c r="H8" t="s">
        <v>647</v>
      </c>
      <c r="I8" t="s">
        <v>2009</v>
      </c>
      <c r="J8" s="36" t="s">
        <v>2012</v>
      </c>
      <c r="M8" s="24"/>
    </row>
    <row r="9" spans="1:14" x14ac:dyDescent="0.2">
      <c r="A9" t="s">
        <v>113</v>
      </c>
      <c r="B9" s="35" t="s">
        <v>133</v>
      </c>
      <c r="C9" s="36" t="s">
        <v>600</v>
      </c>
      <c r="D9" t="s">
        <v>113</v>
      </c>
      <c r="G9" t="s">
        <v>2016</v>
      </c>
      <c r="H9" t="s">
        <v>113</v>
      </c>
      <c r="I9" t="s">
        <v>600</v>
      </c>
      <c r="J9" s="36" t="s">
        <v>2013</v>
      </c>
      <c r="M9" s="24"/>
    </row>
    <row r="10" spans="1:14" x14ac:dyDescent="0.2">
      <c r="A10" t="s">
        <v>126</v>
      </c>
      <c r="B10" s="35" t="s">
        <v>125</v>
      </c>
      <c r="C10" s="36" t="s">
        <v>1939</v>
      </c>
      <c r="D10" t="s">
        <v>126</v>
      </c>
      <c r="G10" t="s">
        <v>114</v>
      </c>
      <c r="H10" t="s">
        <v>126</v>
      </c>
      <c r="I10" t="s">
        <v>2010</v>
      </c>
      <c r="J10" s="36" t="s">
        <v>2014</v>
      </c>
      <c r="M10" s="24"/>
    </row>
    <row r="11" spans="1:14" x14ac:dyDescent="0.2">
      <c r="A11" t="s">
        <v>124</v>
      </c>
      <c r="B11" s="35" t="s">
        <v>2006</v>
      </c>
      <c r="C11" s="36" t="s">
        <v>1941</v>
      </c>
      <c r="D11" t="s">
        <v>124</v>
      </c>
      <c r="G11" t="s">
        <v>111</v>
      </c>
      <c r="H11" t="s">
        <v>124</v>
      </c>
      <c r="I11" t="s">
        <v>2020</v>
      </c>
      <c r="J11" s="36" t="s">
        <v>2015</v>
      </c>
    </row>
    <row r="12" spans="1:14" x14ac:dyDescent="0.2">
      <c r="A12" t="s">
        <v>130</v>
      </c>
      <c r="B12" s="35" t="s">
        <v>64</v>
      </c>
      <c r="C12" s="36" t="s">
        <v>2010</v>
      </c>
      <c r="D12" t="s">
        <v>130</v>
      </c>
      <c r="G12" t="s">
        <v>107</v>
      </c>
      <c r="H12" t="s">
        <v>130</v>
      </c>
      <c r="I12" t="s">
        <v>2021</v>
      </c>
      <c r="J12" s="36" t="s">
        <v>2016</v>
      </c>
    </row>
    <row r="13" spans="1:14" x14ac:dyDescent="0.2">
      <c r="A13" t="s">
        <v>122</v>
      </c>
      <c r="B13" s="35" t="s">
        <v>2007</v>
      </c>
      <c r="C13" s="36" t="s">
        <v>1944</v>
      </c>
      <c r="D13" t="s">
        <v>122</v>
      </c>
      <c r="G13" t="s">
        <v>2011</v>
      </c>
      <c r="H13" t="s">
        <v>122</v>
      </c>
    </row>
    <row r="14" spans="1:14" x14ac:dyDescent="0.2">
      <c r="A14" t="s">
        <v>114</v>
      </c>
      <c r="B14" s="35" t="s">
        <v>109</v>
      </c>
      <c r="C14" s="37" t="s">
        <v>139</v>
      </c>
      <c r="D14" t="s">
        <v>114</v>
      </c>
      <c r="G14" t="s">
        <v>119</v>
      </c>
      <c r="H14" t="s">
        <v>114</v>
      </c>
      <c r="K14" s="39"/>
      <c r="L14" s="39"/>
      <c r="N14" s="39"/>
    </row>
    <row r="15" spans="1:14" x14ac:dyDescent="0.2">
      <c r="A15" t="s">
        <v>106</v>
      </c>
      <c r="C15" s="36" t="s">
        <v>652</v>
      </c>
      <c r="D15" t="s">
        <v>106</v>
      </c>
      <c r="G15" t="s">
        <v>113</v>
      </c>
      <c r="H15" t="s">
        <v>106</v>
      </c>
      <c r="K15" s="39"/>
      <c r="L15" s="39"/>
      <c r="N15" s="39"/>
    </row>
    <row r="16" spans="1:14" x14ac:dyDescent="0.2">
      <c r="A16" t="s">
        <v>648</v>
      </c>
      <c r="C16" s="36" t="s">
        <v>654</v>
      </c>
      <c r="D16" t="s">
        <v>648</v>
      </c>
      <c r="G16" t="s">
        <v>2018</v>
      </c>
      <c r="H16" t="s">
        <v>648</v>
      </c>
      <c r="K16" s="39"/>
      <c r="L16" s="39"/>
      <c r="N16" s="39"/>
    </row>
    <row r="17" spans="1:14" x14ac:dyDescent="0.2">
      <c r="A17" t="s">
        <v>127</v>
      </c>
      <c r="C17" s="36" t="s">
        <v>647</v>
      </c>
      <c r="D17" t="s">
        <v>127</v>
      </c>
      <c r="G17" t="s">
        <v>647</v>
      </c>
      <c r="H17" t="s">
        <v>127</v>
      </c>
      <c r="K17" s="39"/>
      <c r="L17" s="39"/>
      <c r="N17" s="39"/>
    </row>
    <row r="18" spans="1:14" x14ac:dyDescent="0.2">
      <c r="A18" t="s">
        <v>129</v>
      </c>
      <c r="C18" s="36" t="s">
        <v>651</v>
      </c>
      <c r="D18" t="s">
        <v>129</v>
      </c>
      <c r="G18" t="s">
        <v>1947</v>
      </c>
      <c r="H18" t="s">
        <v>129</v>
      </c>
      <c r="K18" s="39"/>
      <c r="L18" s="39"/>
      <c r="N18" s="39"/>
    </row>
    <row r="19" spans="1:14" x14ac:dyDescent="0.2">
      <c r="A19" t="s">
        <v>131</v>
      </c>
      <c r="C19" s="36" t="s">
        <v>1947</v>
      </c>
      <c r="D19" t="s">
        <v>131</v>
      </c>
      <c r="G19" t="s">
        <v>651</v>
      </c>
      <c r="H19" t="s">
        <v>131</v>
      </c>
      <c r="K19" s="39"/>
      <c r="L19" s="39"/>
      <c r="N19" s="39"/>
    </row>
    <row r="20" spans="1:14" x14ac:dyDescent="0.2">
      <c r="A20" t="s">
        <v>118</v>
      </c>
      <c r="C20" s="36" t="s">
        <v>1942</v>
      </c>
      <c r="D20" t="s">
        <v>118</v>
      </c>
      <c r="G20" t="s">
        <v>2019</v>
      </c>
      <c r="H20" t="s">
        <v>118</v>
      </c>
      <c r="K20" s="39"/>
      <c r="N20" s="39"/>
    </row>
    <row r="21" spans="1:14" x14ac:dyDescent="0.2">
      <c r="A21" t="s">
        <v>649</v>
      </c>
      <c r="C21" s="36" t="s">
        <v>649</v>
      </c>
      <c r="D21" t="s">
        <v>649</v>
      </c>
      <c r="G21" t="s">
        <v>2009</v>
      </c>
      <c r="H21" t="s">
        <v>649</v>
      </c>
      <c r="K21" s="39"/>
    </row>
    <row r="22" spans="1:14" x14ac:dyDescent="0.2">
      <c r="A22" t="s">
        <v>115</v>
      </c>
      <c r="C22" s="36" t="s">
        <v>131</v>
      </c>
      <c r="D22" t="s">
        <v>115</v>
      </c>
      <c r="G22" t="s">
        <v>600</v>
      </c>
      <c r="H22" t="s">
        <v>115</v>
      </c>
      <c r="K22" s="39"/>
    </row>
    <row r="23" spans="1:14" x14ac:dyDescent="0.2">
      <c r="A23" t="s">
        <v>107</v>
      </c>
      <c r="C23" s="36" t="s">
        <v>650</v>
      </c>
      <c r="D23" t="s">
        <v>107</v>
      </c>
      <c r="G23" t="s">
        <v>1940</v>
      </c>
      <c r="H23" t="s">
        <v>107</v>
      </c>
      <c r="K23" s="39"/>
    </row>
    <row r="24" spans="1:14" x14ac:dyDescent="0.2">
      <c r="A24" s="12" t="s">
        <v>128</v>
      </c>
      <c r="C24" s="36" t="s">
        <v>653</v>
      </c>
      <c r="D24" s="12" t="s">
        <v>128</v>
      </c>
      <c r="G24" t="s">
        <v>1946</v>
      </c>
      <c r="H24" s="12" t="s">
        <v>128</v>
      </c>
      <c r="K24" s="39"/>
    </row>
    <row r="25" spans="1:14" x14ac:dyDescent="0.2">
      <c r="A25" t="s">
        <v>108</v>
      </c>
      <c r="C25" s="36" t="s">
        <v>2011</v>
      </c>
      <c r="D25" t="s">
        <v>108</v>
      </c>
      <c r="G25" t="s">
        <v>1941</v>
      </c>
      <c r="H25" t="s">
        <v>108</v>
      </c>
    </row>
    <row r="26" spans="1:14" x14ac:dyDescent="0.2">
      <c r="A26" t="s">
        <v>123</v>
      </c>
      <c r="C26" s="36" t="s">
        <v>106</v>
      </c>
      <c r="D26" t="s">
        <v>123</v>
      </c>
      <c r="G26" t="s">
        <v>1944</v>
      </c>
      <c r="H26" t="s">
        <v>123</v>
      </c>
    </row>
    <row r="27" spans="1:14" x14ac:dyDescent="0.2">
      <c r="A27" t="s">
        <v>125</v>
      </c>
      <c r="C27" s="36" t="s">
        <v>107</v>
      </c>
      <c r="D27" t="s">
        <v>125</v>
      </c>
      <c r="G27" t="s">
        <v>1939</v>
      </c>
      <c r="H27" t="s">
        <v>125</v>
      </c>
    </row>
    <row r="28" spans="1:14" x14ac:dyDescent="0.2">
      <c r="A28" t="s">
        <v>119</v>
      </c>
      <c r="C28" s="36" t="s">
        <v>108</v>
      </c>
      <c r="D28" t="s">
        <v>119</v>
      </c>
      <c r="G28" t="s">
        <v>2010</v>
      </c>
      <c r="H28" t="s">
        <v>119</v>
      </c>
    </row>
    <row r="29" spans="1:14" x14ac:dyDescent="0.2">
      <c r="A29" t="s">
        <v>133</v>
      </c>
      <c r="C29" s="36" t="s">
        <v>109</v>
      </c>
      <c r="D29" t="s">
        <v>133</v>
      </c>
      <c r="G29" t="s">
        <v>126</v>
      </c>
      <c r="H29" t="s">
        <v>133</v>
      </c>
    </row>
    <row r="30" spans="1:14" x14ac:dyDescent="0.2">
      <c r="A30" t="s">
        <v>650</v>
      </c>
      <c r="C30" s="36" t="s">
        <v>110</v>
      </c>
      <c r="D30" t="s">
        <v>650</v>
      </c>
      <c r="G30" t="s">
        <v>127</v>
      </c>
      <c r="H30" t="s">
        <v>650</v>
      </c>
    </row>
    <row r="31" spans="1:14" x14ac:dyDescent="0.2">
      <c r="A31" t="s">
        <v>651</v>
      </c>
      <c r="C31" s="36" t="s">
        <v>111</v>
      </c>
      <c r="D31" t="s">
        <v>651</v>
      </c>
      <c r="G31" t="s">
        <v>128</v>
      </c>
      <c r="H31" t="s">
        <v>651</v>
      </c>
    </row>
    <row r="32" spans="1:14" x14ac:dyDescent="0.2">
      <c r="A32" t="s">
        <v>652</v>
      </c>
      <c r="C32" s="36" t="s">
        <v>112</v>
      </c>
      <c r="D32" t="s">
        <v>652</v>
      </c>
      <c r="G32" t="s">
        <v>129</v>
      </c>
      <c r="H32" t="s">
        <v>652</v>
      </c>
    </row>
    <row r="33" spans="1:8" x14ac:dyDescent="0.2">
      <c r="A33" t="s">
        <v>109</v>
      </c>
      <c r="C33" s="36" t="s">
        <v>113</v>
      </c>
      <c r="D33" t="s">
        <v>109</v>
      </c>
      <c r="G33" t="s">
        <v>2020</v>
      </c>
      <c r="H33" t="s">
        <v>109</v>
      </c>
    </row>
    <row r="34" spans="1:8" x14ac:dyDescent="0.2">
      <c r="A34" t="s">
        <v>110</v>
      </c>
      <c r="C34" s="36" t="s">
        <v>114</v>
      </c>
      <c r="D34" t="s">
        <v>110</v>
      </c>
      <c r="G34" t="s">
        <v>2021</v>
      </c>
      <c r="H34" t="s">
        <v>110</v>
      </c>
    </row>
    <row r="35" spans="1:8" x14ac:dyDescent="0.2">
      <c r="A35" t="s">
        <v>653</v>
      </c>
      <c r="C35" s="36" t="s">
        <v>115</v>
      </c>
      <c r="D35" t="s">
        <v>653</v>
      </c>
      <c r="G35" t="s">
        <v>130</v>
      </c>
      <c r="H35" t="s">
        <v>653</v>
      </c>
    </row>
    <row r="36" spans="1:8" x14ac:dyDescent="0.2">
      <c r="A36" t="s">
        <v>120</v>
      </c>
      <c r="C36" s="36" t="s">
        <v>2012</v>
      </c>
      <c r="D36" t="s">
        <v>120</v>
      </c>
      <c r="H36" t="s">
        <v>120</v>
      </c>
    </row>
    <row r="37" spans="1:8" x14ac:dyDescent="0.2">
      <c r="A37" t="s">
        <v>654</v>
      </c>
      <c r="C37" s="36" t="s">
        <v>116</v>
      </c>
      <c r="D37" t="s">
        <v>654</v>
      </c>
      <c r="H37" t="s">
        <v>654</v>
      </c>
    </row>
    <row r="38" spans="1:8" x14ac:dyDescent="0.2">
      <c r="A38" t="s">
        <v>111</v>
      </c>
      <c r="C38" s="36" t="s">
        <v>117</v>
      </c>
      <c r="D38" t="s">
        <v>111</v>
      </c>
      <c r="H38" t="s">
        <v>111</v>
      </c>
    </row>
    <row r="39" spans="1:8" x14ac:dyDescent="0.2">
      <c r="A39" t="s">
        <v>1939</v>
      </c>
      <c r="C39" s="36" t="s">
        <v>2013</v>
      </c>
      <c r="D39" t="s">
        <v>1939</v>
      </c>
      <c r="H39" t="s">
        <v>1939</v>
      </c>
    </row>
    <row r="40" spans="1:8" x14ac:dyDescent="0.2">
      <c r="A40" t="s">
        <v>1940</v>
      </c>
      <c r="C40" s="36" t="s">
        <v>118</v>
      </c>
      <c r="D40" t="s">
        <v>1940</v>
      </c>
      <c r="H40" t="s">
        <v>1940</v>
      </c>
    </row>
    <row r="41" spans="1:8" x14ac:dyDescent="0.2">
      <c r="A41" t="s">
        <v>1941</v>
      </c>
      <c r="C41" s="36" t="s">
        <v>119</v>
      </c>
      <c r="D41" t="s">
        <v>1941</v>
      </c>
      <c r="H41" t="s">
        <v>1941</v>
      </c>
    </row>
    <row r="42" spans="1:8" x14ac:dyDescent="0.2">
      <c r="A42" t="s">
        <v>1942</v>
      </c>
      <c r="C42" s="36" t="s">
        <v>120</v>
      </c>
      <c r="D42" t="s">
        <v>1942</v>
      </c>
      <c r="H42" t="s">
        <v>1942</v>
      </c>
    </row>
    <row r="43" spans="1:8" x14ac:dyDescent="0.2">
      <c r="A43" t="s">
        <v>1943</v>
      </c>
      <c r="C43" s="36" t="s">
        <v>2014</v>
      </c>
      <c r="D43" t="s">
        <v>1943</v>
      </c>
      <c r="H43" t="s">
        <v>1943</v>
      </c>
    </row>
    <row r="44" spans="1:8" x14ac:dyDescent="0.2">
      <c r="A44" s="34" t="s">
        <v>1944</v>
      </c>
      <c r="C44" s="36" t="s">
        <v>121</v>
      </c>
      <c r="D44" t="s">
        <v>1944</v>
      </c>
      <c r="H44" t="s">
        <v>1944</v>
      </c>
    </row>
    <row r="45" spans="1:8" x14ac:dyDescent="0.2">
      <c r="A45" s="34" t="s">
        <v>1945</v>
      </c>
      <c r="C45" s="36" t="s">
        <v>123</v>
      </c>
      <c r="D45" t="s">
        <v>1945</v>
      </c>
      <c r="H45" t="s">
        <v>1945</v>
      </c>
    </row>
    <row r="46" spans="1:8" x14ac:dyDescent="0.2">
      <c r="A46" s="34" t="s">
        <v>1946</v>
      </c>
      <c r="C46" s="36" t="s">
        <v>2015</v>
      </c>
      <c r="D46" t="s">
        <v>1946</v>
      </c>
      <c r="H46" t="s">
        <v>1946</v>
      </c>
    </row>
    <row r="47" spans="1:8" x14ac:dyDescent="0.2">
      <c r="A47" s="34" t="s">
        <v>1947</v>
      </c>
      <c r="C47" s="36" t="s">
        <v>64</v>
      </c>
      <c r="D47" t="s">
        <v>1947</v>
      </c>
      <c r="H47" t="s">
        <v>1947</v>
      </c>
    </row>
    <row r="48" spans="1:8" x14ac:dyDescent="0.2">
      <c r="A48" s="34" t="s">
        <v>1948</v>
      </c>
      <c r="C48" s="36" t="s">
        <v>124</v>
      </c>
      <c r="D48" t="s">
        <v>1948</v>
      </c>
      <c r="H48" t="s">
        <v>1948</v>
      </c>
    </row>
    <row r="49" spans="3:3" x14ac:dyDescent="0.2">
      <c r="C49" s="36" t="s">
        <v>125</v>
      </c>
    </row>
    <row r="50" spans="3:3" x14ac:dyDescent="0.2">
      <c r="C50" s="36" t="s">
        <v>31</v>
      </c>
    </row>
    <row r="51" spans="3:3" x14ac:dyDescent="0.2">
      <c r="C51" s="36" t="s">
        <v>2016</v>
      </c>
    </row>
    <row r="52" spans="3:3" x14ac:dyDescent="0.2">
      <c r="C52" s="38" t="s">
        <v>132</v>
      </c>
    </row>
    <row r="53" spans="3:3" x14ac:dyDescent="0.2">
      <c r="C53" s="35" t="s">
        <v>133</v>
      </c>
    </row>
    <row r="54" spans="3:3" x14ac:dyDescent="0.2">
      <c r="C54" s="35" t="s">
        <v>2006</v>
      </c>
    </row>
    <row r="55" spans="3:3" x14ac:dyDescent="0.2">
      <c r="C55" s="35" t="s">
        <v>2007</v>
      </c>
    </row>
  </sheetData>
  <autoFilter ref="G1:L48" xr:uid="{92947945-C4F7-4B0B-BA05-ECA98E28C10B}"/>
  <conditionalFormatting sqref="A3">
    <cfRule type="duplicateValues" dxfId="107" priority="118"/>
    <cfRule type="duplicateValues" dxfId="106" priority="117"/>
    <cfRule type="duplicateValues" dxfId="105" priority="116"/>
  </conditionalFormatting>
  <conditionalFormatting sqref="A5">
    <cfRule type="duplicateValues" dxfId="104" priority="115"/>
    <cfRule type="duplicateValues" dxfId="103" priority="114"/>
    <cfRule type="duplicateValues" dxfId="102" priority="113"/>
  </conditionalFormatting>
  <conditionalFormatting sqref="A8">
    <cfRule type="duplicateValues" dxfId="101" priority="97"/>
  </conditionalFormatting>
  <conditionalFormatting sqref="A10">
    <cfRule type="duplicateValues" dxfId="100" priority="112"/>
  </conditionalFormatting>
  <conditionalFormatting sqref="A12">
    <cfRule type="duplicateValues" dxfId="99" priority="111"/>
  </conditionalFormatting>
  <conditionalFormatting sqref="A18">
    <cfRule type="duplicateValues" dxfId="98" priority="110"/>
  </conditionalFormatting>
  <conditionalFormatting sqref="A21">
    <cfRule type="duplicateValues" dxfId="97" priority="91"/>
  </conditionalFormatting>
  <conditionalFormatting sqref="A24">
    <cfRule type="duplicateValues" dxfId="96" priority="107"/>
    <cfRule type="duplicateValues" dxfId="95" priority="108"/>
    <cfRule type="duplicateValues" dxfId="94" priority="109"/>
  </conditionalFormatting>
  <conditionalFormatting sqref="A26">
    <cfRule type="duplicateValues" dxfId="93" priority="104"/>
    <cfRule type="duplicateValues" dxfId="92" priority="105"/>
    <cfRule type="duplicateValues" dxfId="91" priority="106"/>
  </conditionalFormatting>
  <conditionalFormatting sqref="A27">
    <cfRule type="duplicateValues" dxfId="90" priority="102"/>
    <cfRule type="duplicateValues" dxfId="89" priority="101"/>
    <cfRule type="duplicateValues" dxfId="88" priority="103"/>
  </conditionalFormatting>
  <conditionalFormatting sqref="A29">
    <cfRule type="duplicateValues" dxfId="87" priority="100"/>
    <cfRule type="duplicateValues" dxfId="86" priority="98"/>
    <cfRule type="duplicateValues" dxfId="85" priority="99"/>
  </conditionalFormatting>
  <conditionalFormatting sqref="A39">
    <cfRule type="duplicateValues" dxfId="84" priority="96"/>
  </conditionalFormatting>
  <conditionalFormatting sqref="A40">
    <cfRule type="duplicateValues" dxfId="83" priority="94"/>
    <cfRule type="duplicateValues" dxfId="82" priority="93"/>
    <cfRule type="duplicateValues" dxfId="81" priority="92"/>
    <cfRule type="duplicateValues" dxfId="80" priority="95"/>
  </conditionalFormatting>
  <conditionalFormatting sqref="C2:D55">
    <cfRule type="duplicateValues" dxfId="79" priority="62"/>
  </conditionalFormatting>
  <conditionalFormatting sqref="D3">
    <cfRule type="duplicateValues" dxfId="78" priority="89"/>
    <cfRule type="duplicateValues" dxfId="77" priority="88"/>
    <cfRule type="duplicateValues" dxfId="76" priority="90"/>
  </conditionalFormatting>
  <conditionalFormatting sqref="D5">
    <cfRule type="duplicateValues" dxfId="75" priority="86"/>
    <cfRule type="duplicateValues" dxfId="74" priority="85"/>
    <cfRule type="duplicateValues" dxfId="73" priority="87"/>
  </conditionalFormatting>
  <conditionalFormatting sqref="D8">
    <cfRule type="duplicateValues" dxfId="72" priority="69"/>
  </conditionalFormatting>
  <conditionalFormatting sqref="D10">
    <cfRule type="duplicateValues" dxfId="71" priority="84"/>
  </conditionalFormatting>
  <conditionalFormatting sqref="D12">
    <cfRule type="duplicateValues" dxfId="70" priority="83"/>
  </conditionalFormatting>
  <conditionalFormatting sqref="D18">
    <cfRule type="duplicateValues" dxfId="69" priority="82"/>
  </conditionalFormatting>
  <conditionalFormatting sqref="D21">
    <cfRule type="duplicateValues" dxfId="68" priority="63"/>
  </conditionalFormatting>
  <conditionalFormatting sqref="D24">
    <cfRule type="duplicateValues" dxfId="67" priority="79"/>
    <cfRule type="duplicateValues" dxfId="66" priority="80"/>
    <cfRule type="duplicateValues" dxfId="65" priority="81"/>
  </conditionalFormatting>
  <conditionalFormatting sqref="D26">
    <cfRule type="duplicateValues" dxfId="64" priority="78"/>
    <cfRule type="duplicateValues" dxfId="63" priority="76"/>
    <cfRule type="duplicateValues" dxfId="62" priority="77"/>
  </conditionalFormatting>
  <conditionalFormatting sqref="D27">
    <cfRule type="duplicateValues" dxfId="61" priority="74"/>
    <cfRule type="duplicateValues" dxfId="60" priority="75"/>
    <cfRule type="duplicateValues" dxfId="59" priority="73"/>
  </conditionalFormatting>
  <conditionalFormatting sqref="D29">
    <cfRule type="duplicateValues" dxfId="58" priority="70"/>
    <cfRule type="duplicateValues" dxfId="57" priority="71"/>
    <cfRule type="duplicateValues" dxfId="56" priority="72"/>
  </conditionalFormatting>
  <conditionalFormatting sqref="D39">
    <cfRule type="duplicateValues" dxfId="55" priority="68"/>
  </conditionalFormatting>
  <conditionalFormatting sqref="D40">
    <cfRule type="duplicateValues" dxfId="54" priority="65"/>
    <cfRule type="duplicateValues" dxfId="53" priority="66"/>
    <cfRule type="duplicateValues" dxfId="52" priority="67"/>
    <cfRule type="duplicateValues" dxfId="51" priority="64"/>
  </conditionalFormatting>
  <conditionalFormatting sqref="E2">
    <cfRule type="duplicateValues" dxfId="50" priority="3"/>
    <cfRule type="duplicateValues" dxfId="49" priority="2"/>
  </conditionalFormatting>
  <conditionalFormatting sqref="G2:H48">
    <cfRule type="duplicateValues" dxfId="48" priority="32"/>
  </conditionalFormatting>
  <conditionalFormatting sqref="H2:H48">
    <cfRule type="duplicateValues" dxfId="47" priority="33"/>
  </conditionalFormatting>
  <conditionalFormatting sqref="H3">
    <cfRule type="duplicateValues" dxfId="46" priority="60"/>
    <cfRule type="duplicateValues" dxfId="45" priority="61"/>
    <cfRule type="duplicateValues" dxfId="44" priority="59"/>
  </conditionalFormatting>
  <conditionalFormatting sqref="H5">
    <cfRule type="duplicateValues" dxfId="43" priority="56"/>
    <cfRule type="duplicateValues" dxfId="42" priority="57"/>
    <cfRule type="duplicateValues" dxfId="41" priority="58"/>
  </conditionalFormatting>
  <conditionalFormatting sqref="H8">
    <cfRule type="duplicateValues" dxfId="40" priority="40"/>
  </conditionalFormatting>
  <conditionalFormatting sqref="H10">
    <cfRule type="duplicateValues" dxfId="39" priority="55"/>
  </conditionalFormatting>
  <conditionalFormatting sqref="H12">
    <cfRule type="duplicateValues" dxfId="38" priority="54"/>
  </conditionalFormatting>
  <conditionalFormatting sqref="H18">
    <cfRule type="duplicateValues" dxfId="37" priority="53"/>
  </conditionalFormatting>
  <conditionalFormatting sqref="H21">
    <cfRule type="duplicateValues" dxfId="36" priority="34"/>
  </conditionalFormatting>
  <conditionalFormatting sqref="H24">
    <cfRule type="duplicateValues" dxfId="35" priority="52"/>
    <cfRule type="duplicateValues" dxfId="34" priority="51"/>
    <cfRule type="duplicateValues" dxfId="33" priority="50"/>
  </conditionalFormatting>
  <conditionalFormatting sqref="H26">
    <cfRule type="duplicateValues" dxfId="32" priority="49"/>
    <cfRule type="duplicateValues" dxfId="31" priority="47"/>
    <cfRule type="duplicateValues" dxfId="30" priority="48"/>
  </conditionalFormatting>
  <conditionalFormatting sqref="H27">
    <cfRule type="duplicateValues" dxfId="29" priority="46"/>
    <cfRule type="duplicateValues" dxfId="28" priority="44"/>
    <cfRule type="duplicateValues" dxfId="27" priority="45"/>
  </conditionalFormatting>
  <conditionalFormatting sqref="H29">
    <cfRule type="duplicateValues" dxfId="26" priority="43"/>
    <cfRule type="duplicateValues" dxfId="25" priority="41"/>
    <cfRule type="duplicateValues" dxfId="24" priority="42"/>
  </conditionalFormatting>
  <conditionalFormatting sqref="H39">
    <cfRule type="duplicateValues" dxfId="23" priority="39"/>
  </conditionalFormatting>
  <conditionalFormatting sqref="H40">
    <cfRule type="duplicateValues" dxfId="22" priority="35"/>
    <cfRule type="duplicateValues" dxfId="21" priority="36"/>
    <cfRule type="duplicateValues" dxfId="20" priority="38"/>
    <cfRule type="duplicateValues" dxfId="19" priority="37"/>
  </conditionalFormatting>
  <conditionalFormatting sqref="I2:I12">
    <cfRule type="duplicateValues" dxfId="18" priority="31"/>
  </conditionalFormatting>
  <conditionalFormatting sqref="I2:J12">
    <cfRule type="duplicateValues" dxfId="17" priority="30"/>
  </conditionalFormatting>
  <conditionalFormatting sqref="K2">
    <cfRule type="duplicateValues" dxfId="16" priority="29"/>
    <cfRule type="duplicateValues" dxfId="15" priority="28"/>
  </conditionalFormatting>
  <conditionalFormatting sqref="K3:K6">
    <cfRule type="duplicateValues" dxfId="14" priority="27"/>
    <cfRule type="duplicateValues" dxfId="13" priority="26"/>
  </conditionalFormatting>
  <conditionalFormatting sqref="K7">
    <cfRule type="duplicateValues" dxfId="12" priority="1"/>
  </conditionalFormatting>
  <conditionalFormatting sqref="M2">
    <cfRule type="duplicateValues" dxfId="11" priority="25"/>
  </conditionalFormatting>
  <conditionalFormatting sqref="M3">
    <cfRule type="duplicateValues" dxfId="10" priority="24"/>
  </conditionalFormatting>
  <conditionalFormatting sqref="M4">
    <cfRule type="duplicateValues" dxfId="9" priority="23"/>
  </conditionalFormatting>
  <conditionalFormatting sqref="M5">
    <cfRule type="duplicateValues" dxfId="8" priority="19"/>
    <cfRule type="duplicateValues" dxfId="7" priority="22"/>
    <cfRule type="duplicateValues" dxfId="6" priority="21"/>
    <cfRule type="duplicateValues" dxfId="5" priority="20"/>
  </conditionalFormatting>
  <conditionalFormatting sqref="M6">
    <cfRule type="duplicateValues" dxfId="4" priority="18"/>
  </conditionalFormatting>
  <conditionalFormatting sqref="M7:M8">
    <cfRule type="duplicateValues" dxfId="3" priority="17"/>
  </conditionalFormatting>
  <conditionalFormatting sqref="M9">
    <cfRule type="duplicateValues" dxfId="2" priority="16"/>
  </conditionalFormatting>
  <conditionalFormatting sqref="M10">
    <cfRule type="duplicateValues" dxfId="1" priority="15"/>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825CC5F0CE41646B5DD202FDBA626FE" ma:contentTypeVersion="12" ma:contentTypeDescription="Create a new document." ma:contentTypeScope="" ma:versionID="439b4a36d277f5b4f1ff19baa8238cd8">
  <xsd:schema xmlns:xsd="http://www.w3.org/2001/XMLSchema" xmlns:xs="http://www.w3.org/2001/XMLSchema" xmlns:p="http://schemas.microsoft.com/office/2006/metadata/properties" xmlns:ns3="328e7963-251c-49b8-8148-36ce176bce93" xmlns:ns4="3a405ab3-bce5-4721-b067-2d540d68b2a4" targetNamespace="http://schemas.microsoft.com/office/2006/metadata/properties" ma:root="true" ma:fieldsID="91ebd1f11a4dda4cb8938a12461d98ff" ns3:_="" ns4:_="">
    <xsd:import namespace="328e7963-251c-49b8-8148-36ce176bce93"/>
    <xsd:import namespace="3a405ab3-bce5-4721-b067-2d540d68b2a4"/>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28e7963-251c-49b8-8148-36ce176bce9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a405ab3-bce5-4721-b067-2d540d68b2a4"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0411E78-DBB0-41E3-83AB-D82A2EC31166}">
  <ds:schemaRefs>
    <ds:schemaRef ds:uri="http://schemas.microsoft.com/sharepoint/v3/contenttype/forms"/>
  </ds:schemaRefs>
</ds:datastoreItem>
</file>

<file path=customXml/itemProps2.xml><?xml version="1.0" encoding="utf-8"?>
<ds:datastoreItem xmlns:ds="http://schemas.openxmlformats.org/officeDocument/2006/customXml" ds:itemID="{0C6FF1BA-FEA4-4521-BC02-148446F9C718}">
  <ds:schemaRefs>
    <ds:schemaRef ds:uri="http://schemas.microsoft.com/office/infopath/2007/PartnerControls"/>
    <ds:schemaRef ds:uri="http://schemas.microsoft.com/office/2006/documentManagement/types"/>
    <ds:schemaRef ds:uri="http://purl.org/dc/terms/"/>
    <ds:schemaRef ds:uri="http://purl.org/dc/elements/1.1/"/>
    <ds:schemaRef ds:uri="http://www.w3.org/XML/1998/namespace"/>
    <ds:schemaRef ds:uri="http://purl.org/dc/dcmitype/"/>
    <ds:schemaRef ds:uri="http://schemas.microsoft.com/office/2006/metadata/properties"/>
    <ds:schemaRef ds:uri="http://schemas.openxmlformats.org/package/2006/metadata/core-properties"/>
    <ds:schemaRef ds:uri="3a405ab3-bce5-4721-b067-2d540d68b2a4"/>
    <ds:schemaRef ds:uri="328e7963-251c-49b8-8148-36ce176bce93"/>
  </ds:schemaRefs>
</ds:datastoreItem>
</file>

<file path=customXml/itemProps3.xml><?xml version="1.0" encoding="utf-8"?>
<ds:datastoreItem xmlns:ds="http://schemas.openxmlformats.org/officeDocument/2006/customXml" ds:itemID="{F679D0A4-3531-45D3-A6E5-0C2F795CA08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28e7963-251c-49b8-8148-36ce176bce93"/>
    <ds:schemaRef ds:uri="3a405ab3-bce5-4721-b067-2d540d68b2a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20</vt:i4>
      </vt:variant>
    </vt:vector>
  </HeadingPairs>
  <TitlesOfParts>
    <vt:vector size="36" baseType="lpstr">
      <vt:lpstr>ReadMe</vt:lpstr>
      <vt:lpstr>Dashboard</vt:lpstr>
      <vt:lpstr>RBF Projects</vt:lpstr>
      <vt:lpstr>Sheet4</vt:lpstr>
      <vt:lpstr>Sheet6</vt:lpstr>
      <vt:lpstr>DLIs&amp;DLRs</vt:lpstr>
      <vt:lpstr>Sheet1</vt:lpstr>
      <vt:lpstr>Analysis</vt:lpstr>
      <vt:lpstr>Dropdown</vt:lpstr>
      <vt:lpstr>DropdownTopics</vt:lpstr>
      <vt:lpstr>Definitions</vt:lpstr>
      <vt:lpstr>Sheet2</vt:lpstr>
      <vt:lpstr>Sheet3</vt:lpstr>
      <vt:lpstr>Edu theme taxonomy</vt:lpstr>
      <vt:lpstr>FY21</vt:lpstr>
      <vt:lpstr>Compared</vt:lpstr>
      <vt:lpstr>Education_Access_and_Equity</vt:lpstr>
      <vt:lpstr>Education_Facilities</vt:lpstr>
      <vt:lpstr>Education_Financing</vt:lpstr>
      <vt:lpstr>Education_Governance_School_Based_Management</vt:lpstr>
      <vt:lpstr>IBRD_IDA_Commit_Amt</vt:lpstr>
      <vt:lpstr>IPF_component</vt:lpstr>
      <vt:lpstr>Lending_Instrument</vt:lpstr>
      <vt:lpstr>Other</vt:lpstr>
      <vt:lpstr>Percentage_of_Project_RBF</vt:lpstr>
      <vt:lpstr>Private_Sector_Delivery_of_Education</vt:lpstr>
      <vt:lpstr>RBF_Amount</vt:lpstr>
      <vt:lpstr>Results_Chain_Position</vt:lpstr>
      <vt:lpstr>SAR</vt:lpstr>
      <vt:lpstr>Scalability</vt:lpstr>
      <vt:lpstr>Science_and_Technology</vt:lpstr>
      <vt:lpstr>Skills_Development</vt:lpstr>
      <vt:lpstr>Standards_Curriculum_and_Textbooks</vt:lpstr>
      <vt:lpstr>Student_Assessment</vt:lpstr>
      <vt:lpstr>Teachers</vt:lpstr>
      <vt:lpstr>Verification_agency_type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Aliya Bigarinova</dc:creator>
  <cp:lastModifiedBy>Microsoft Office User</cp:lastModifiedBy>
  <cp:lastPrinted>2020-09-16T02:32:54Z</cp:lastPrinted>
  <dcterms:created xsi:type="dcterms:W3CDTF">2020-03-11T03:42:57Z</dcterms:created>
  <dcterms:modified xsi:type="dcterms:W3CDTF">2023-04-25T23:49:13Z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0x0101005825CC5F0CE41646B5DD202FDBA626FE</vt:lpwstr>
  </property>
</Properties>
</file>