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000. 最近\00. 01-06\01. 西藏羌塘气体-CG\文稿\"/>
    </mc:Choice>
  </mc:AlternateContent>
  <xr:revisionPtr revIDLastSave="0" documentId="13_ncr:1_{130B23BB-CA2D-4C45-81BE-0231124594D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ab-Helium isotope" sheetId="4" r:id="rId1"/>
    <sheet name="CO2-rich samples" sheetId="1" r:id="rId2"/>
    <sheet name="N2-rich samples" sheetId="2" r:id="rId3"/>
    <sheet name="He-C inventory" sheetId="3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3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U114" i="1"/>
  <c r="V114" i="1"/>
  <c r="U113" i="1"/>
  <c r="V113" i="1"/>
  <c r="U112" i="1"/>
  <c r="V112" i="1"/>
  <c r="U111" i="1"/>
  <c r="V111" i="1"/>
  <c r="U110" i="1"/>
  <c r="V110" i="1"/>
  <c r="U109" i="1"/>
  <c r="V109" i="1"/>
  <c r="U108" i="1"/>
  <c r="V108" i="1"/>
  <c r="U107" i="1"/>
  <c r="V107" i="1"/>
  <c r="U106" i="1"/>
  <c r="V106" i="1"/>
  <c r="U105" i="1"/>
  <c r="V105" i="1"/>
  <c r="U104" i="1"/>
  <c r="V104" i="1"/>
  <c r="U103" i="1"/>
  <c r="V103" i="1"/>
  <c r="U102" i="1"/>
  <c r="V102" i="1"/>
  <c r="U101" i="1"/>
  <c r="V101" i="1"/>
  <c r="U100" i="1"/>
  <c r="V100" i="1"/>
  <c r="U99" i="1"/>
  <c r="V99" i="1"/>
  <c r="U98" i="1"/>
  <c r="V98" i="1"/>
  <c r="U97" i="1"/>
  <c r="V97" i="1"/>
  <c r="U96" i="1"/>
  <c r="V96" i="1"/>
  <c r="U95" i="1"/>
  <c r="V95" i="1"/>
  <c r="U94" i="1"/>
  <c r="V94" i="1"/>
  <c r="U93" i="1"/>
  <c r="V93" i="1"/>
  <c r="U92" i="1"/>
  <c r="V92" i="1"/>
  <c r="U91" i="1"/>
  <c r="V91" i="1"/>
  <c r="U90" i="1"/>
  <c r="V90" i="1"/>
  <c r="U89" i="1"/>
  <c r="V89" i="1"/>
  <c r="U88" i="1"/>
  <c r="V88" i="1"/>
  <c r="U87" i="1"/>
  <c r="V87" i="1"/>
  <c r="U86" i="1"/>
  <c r="V86" i="1"/>
  <c r="U85" i="1"/>
  <c r="V85" i="1"/>
  <c r="U84" i="1"/>
  <c r="V84" i="1"/>
  <c r="U83" i="1"/>
  <c r="V83" i="1"/>
  <c r="U82" i="1"/>
  <c r="V82" i="1"/>
  <c r="U81" i="1"/>
  <c r="V81" i="1"/>
  <c r="U80" i="1"/>
  <c r="V80" i="1"/>
  <c r="U79" i="1"/>
  <c r="V79" i="1"/>
  <c r="U78" i="1"/>
  <c r="V78" i="1"/>
  <c r="U77" i="1"/>
  <c r="V77" i="1"/>
  <c r="U76" i="1"/>
  <c r="V76" i="1"/>
  <c r="U75" i="1"/>
  <c r="V75" i="1"/>
  <c r="U74" i="1"/>
  <c r="V74" i="1"/>
  <c r="U73" i="1"/>
  <c r="V73" i="1"/>
  <c r="U72" i="1"/>
  <c r="V72" i="1"/>
  <c r="U71" i="1"/>
  <c r="V71" i="1"/>
  <c r="U70" i="1"/>
  <c r="V70" i="1"/>
  <c r="U69" i="1"/>
  <c r="V69" i="1"/>
  <c r="U68" i="1"/>
  <c r="V68" i="1"/>
  <c r="U64" i="1"/>
  <c r="U63" i="1"/>
  <c r="U62" i="1"/>
  <c r="U61" i="1"/>
  <c r="U60" i="1"/>
  <c r="U59" i="1"/>
  <c r="U58" i="1"/>
  <c r="U57" i="1"/>
  <c r="U56" i="1"/>
  <c r="U55" i="1"/>
  <c r="U52" i="1"/>
  <c r="V52" i="1"/>
  <c r="U51" i="1"/>
  <c r="V51" i="1"/>
  <c r="U50" i="1"/>
  <c r="V50" i="1"/>
  <c r="U49" i="1"/>
  <c r="V49" i="1"/>
  <c r="U48" i="1"/>
  <c r="V48" i="1"/>
  <c r="U47" i="1"/>
  <c r="V47" i="1"/>
  <c r="U46" i="1"/>
  <c r="V46" i="1"/>
  <c r="U45" i="1"/>
  <c r="V45" i="1"/>
  <c r="U44" i="1"/>
  <c r="V44" i="1"/>
  <c r="U43" i="1"/>
  <c r="V43" i="1"/>
  <c r="U42" i="1"/>
  <c r="V42" i="1"/>
  <c r="U41" i="1"/>
  <c r="V41" i="1"/>
  <c r="U40" i="1"/>
  <c r="V40" i="1"/>
  <c r="U39" i="1"/>
  <c r="V39" i="1"/>
  <c r="U54" i="1"/>
  <c r="U53" i="1"/>
  <c r="U38" i="1"/>
  <c r="E38" i="1"/>
  <c r="U37" i="1"/>
  <c r="E37" i="1"/>
  <c r="U36" i="1"/>
  <c r="E36" i="1"/>
  <c r="U35" i="1"/>
  <c r="E35" i="1"/>
  <c r="U34" i="1"/>
  <c r="E34" i="1"/>
  <c r="U33" i="1"/>
  <c r="E33" i="1"/>
  <c r="E32" i="1"/>
</calcChain>
</file>

<file path=xl/sharedStrings.xml><?xml version="1.0" encoding="utf-8"?>
<sst xmlns="http://schemas.openxmlformats.org/spreadsheetml/2006/main" count="911" uniqueCount="346">
  <si>
    <t>Sample no.</t>
    <phoneticPr fontId="1" type="noConversion"/>
  </si>
  <si>
    <t>Location</t>
    <phoneticPr fontId="1" type="noConversion"/>
  </si>
  <si>
    <t>GPS</t>
    <phoneticPr fontId="2" type="noConversion"/>
  </si>
  <si>
    <t>T</t>
    <phoneticPr fontId="1" type="noConversion"/>
  </si>
  <si>
    <t>Ar</t>
    <phoneticPr fontId="1" type="noConversion"/>
  </si>
  <si>
    <t>He</t>
    <phoneticPr fontId="1" type="noConversion"/>
  </si>
  <si>
    <t>N</t>
    <phoneticPr fontId="2" type="noConversion"/>
  </si>
  <si>
    <t>E</t>
    <phoneticPr fontId="2" type="noConversion"/>
  </si>
  <si>
    <t>(%)</t>
    <phoneticPr fontId="1" type="noConversion"/>
  </si>
  <si>
    <t>(ppm)</t>
    <phoneticPr fontId="1" type="noConversion"/>
  </si>
  <si>
    <t>(‰)</t>
    <phoneticPr fontId="1" type="noConversion"/>
  </si>
  <si>
    <t>This study</t>
    <phoneticPr fontId="1" type="noConversion"/>
  </si>
  <si>
    <t>CQ1901</t>
  </si>
  <si>
    <t>Chaqu</t>
    <phoneticPr fontId="2" type="noConversion"/>
  </si>
  <si>
    <t>CQ1902</t>
  </si>
  <si>
    <t>ZGTC1901</t>
  </si>
  <si>
    <t>Zigetang Co</t>
    <phoneticPr fontId="2" type="noConversion"/>
  </si>
  <si>
    <t>ZGTC1902</t>
  </si>
  <si>
    <t>CN1901</t>
  </si>
  <si>
    <t>Cuona lake</t>
    <phoneticPr fontId="2" type="noConversion"/>
  </si>
  <si>
    <t>CN1902</t>
  </si>
  <si>
    <t>RMQ1901</t>
  </si>
  <si>
    <t>Rongmaqu</t>
    <phoneticPr fontId="2" type="noConversion"/>
  </si>
  <si>
    <t>BZ1901</t>
  </si>
  <si>
    <t>Bingzhan</t>
    <phoneticPr fontId="2" type="noConversion"/>
  </si>
  <si>
    <t>BZ1903</t>
  </si>
  <si>
    <t>JP1901</t>
    <phoneticPr fontId="2" type="noConversion"/>
  </si>
  <si>
    <t>Jiepulejiequ</t>
    <phoneticPr fontId="2" type="noConversion"/>
  </si>
  <si>
    <t>GN1901</t>
  </si>
  <si>
    <t>Gangni</t>
    <phoneticPr fontId="2" type="noConversion"/>
  </si>
  <si>
    <t>GN1902</t>
  </si>
  <si>
    <t>TMN1901</t>
  </si>
  <si>
    <t>Tumengnan</t>
    <phoneticPr fontId="2" type="noConversion"/>
  </si>
  <si>
    <t>XQ1901</t>
  </si>
  <si>
    <t>Xingquan</t>
    <phoneticPr fontId="2" type="noConversion"/>
  </si>
  <si>
    <t>Yangbajain 2</t>
  </si>
  <si>
    <t>Yangbajing</t>
    <phoneticPr fontId="2" type="noConversion"/>
  </si>
  <si>
    <t>Yangbajain 3</t>
  </si>
  <si>
    <t>Yangbajain 4</t>
  </si>
  <si>
    <t>Yangbajain 5</t>
  </si>
  <si>
    <t>Yangbajain 8</t>
  </si>
  <si>
    <t>Yangbajain 10</t>
  </si>
  <si>
    <t>Yangbajain 11</t>
  </si>
  <si>
    <t>Yangbajain 12</t>
  </si>
  <si>
    <t>Yuela</t>
  </si>
  <si>
    <t>Juzila</t>
  </si>
  <si>
    <t>Gulu 1</t>
  </si>
  <si>
    <t>Gulu</t>
    <phoneticPr fontId="2" type="noConversion"/>
  </si>
  <si>
    <t>Gulu 2</t>
  </si>
  <si>
    <t>Luoma</t>
  </si>
  <si>
    <t>Nagqu 1</t>
  </si>
  <si>
    <t>Nagqu</t>
    <phoneticPr fontId="2" type="noConversion"/>
  </si>
  <si>
    <t>Nagqu 3</t>
  </si>
  <si>
    <t>G2</t>
  </si>
  <si>
    <t>Erdaogou</t>
    <phoneticPr fontId="2" type="noConversion"/>
  </si>
  <si>
    <t xml:space="preserve"> </t>
  </si>
  <si>
    <t>G3</t>
  </si>
  <si>
    <t>G4</t>
  </si>
  <si>
    <t>G5</t>
  </si>
  <si>
    <t>G10</t>
  </si>
  <si>
    <t>Tuotuo river</t>
    <phoneticPr fontId="2" type="noConversion"/>
  </si>
  <si>
    <t>G11</t>
  </si>
  <si>
    <t>Tangula</t>
    <phoneticPr fontId="2" type="noConversion"/>
  </si>
  <si>
    <t>G12</t>
  </si>
  <si>
    <t>MJ1501</t>
  </si>
  <si>
    <t>Mianjiu</t>
    <phoneticPr fontId="2" type="noConversion"/>
  </si>
  <si>
    <t>MJ1502</t>
  </si>
  <si>
    <t>YY1501</t>
  </si>
  <si>
    <t>Yangyi</t>
    <phoneticPr fontId="2" type="noConversion"/>
  </si>
  <si>
    <t xml:space="preserve"> </t>
    <phoneticPr fontId="1" type="noConversion"/>
  </si>
  <si>
    <t>LDG1501</t>
  </si>
  <si>
    <t>Laduogang</t>
    <phoneticPr fontId="2" type="noConversion"/>
  </si>
  <si>
    <t>LDG1502</t>
  </si>
  <si>
    <t>NZ1501</t>
  </si>
  <si>
    <t>Ningzhong</t>
    <phoneticPr fontId="2" type="noConversion"/>
  </si>
  <si>
    <t>NZ1502</t>
  </si>
  <si>
    <t>YL1501</t>
  </si>
  <si>
    <t>Yuela</t>
    <phoneticPr fontId="2" type="noConversion"/>
  </si>
  <si>
    <t>SL1501</t>
  </si>
  <si>
    <t>Sanglai</t>
    <phoneticPr fontId="2" type="noConversion"/>
  </si>
  <si>
    <t>SL1502</t>
  </si>
  <si>
    <t>JQ1501</t>
  </si>
  <si>
    <t>Jiaqiong</t>
    <phoneticPr fontId="2" type="noConversion"/>
  </si>
  <si>
    <t>TM1501</t>
  </si>
  <si>
    <t>Tuoma</t>
    <phoneticPr fontId="2" type="noConversion"/>
  </si>
  <si>
    <t>TM1502</t>
  </si>
  <si>
    <t>LM1501</t>
  </si>
  <si>
    <t>Luoma</t>
    <phoneticPr fontId="2" type="noConversion"/>
  </si>
  <si>
    <t>YZ1501</t>
  </si>
  <si>
    <t>Yuzhai</t>
    <phoneticPr fontId="2" type="noConversion"/>
  </si>
  <si>
    <t>YZ1502</t>
  </si>
  <si>
    <t>MZ1801</t>
  </si>
  <si>
    <t>Mengzha</t>
    <phoneticPr fontId="2" type="noConversion"/>
  </si>
  <si>
    <t>MZ1802</t>
  </si>
  <si>
    <t>MZ1803</t>
  </si>
  <si>
    <t>MZ1804</t>
  </si>
  <si>
    <t>MZ1805</t>
  </si>
  <si>
    <t>MZ1806</t>
  </si>
  <si>
    <t>CD1801</t>
  </si>
  <si>
    <t>Chaduo</t>
    <phoneticPr fontId="2" type="noConversion"/>
  </si>
  <si>
    <t>CD1802</t>
  </si>
  <si>
    <t>CD1803</t>
  </si>
  <si>
    <t>CD1804</t>
  </si>
  <si>
    <t>20PD01</t>
  </si>
  <si>
    <t>Pudui</t>
    <phoneticPr fontId="2" type="noConversion"/>
  </si>
  <si>
    <t>20LZ01</t>
  </si>
  <si>
    <t>Luozha</t>
    <phoneticPr fontId="2" type="noConversion"/>
  </si>
  <si>
    <t>20LZ02</t>
  </si>
  <si>
    <t>ZSH08</t>
  </si>
  <si>
    <t>N Duoma</t>
    <phoneticPr fontId="2" type="noConversion"/>
  </si>
  <si>
    <t xml:space="preserve">ZSH15 </t>
  </si>
  <si>
    <t>Duoersuo</t>
    <phoneticPr fontId="2" type="noConversion"/>
  </si>
  <si>
    <t>ZSH16</t>
  </si>
  <si>
    <t>Quse</t>
    <phoneticPr fontId="2" type="noConversion"/>
  </si>
  <si>
    <t>ZAD5B</t>
  </si>
  <si>
    <t>ZAD28</t>
  </si>
  <si>
    <t>Guoxiong</t>
    <phoneticPr fontId="2" type="noConversion"/>
  </si>
  <si>
    <t>ZAD07</t>
  </si>
  <si>
    <t>ZAD11</t>
  </si>
  <si>
    <t>N Ando</t>
    <phoneticPr fontId="2" type="noConversion"/>
  </si>
  <si>
    <t>Qinghai-QH1</t>
  </si>
  <si>
    <t>ZNYR11</t>
  </si>
  <si>
    <t>Waweisegu</t>
    <phoneticPr fontId="2" type="noConversion"/>
  </si>
  <si>
    <t>ZNYR10</t>
  </si>
  <si>
    <t>Dengga</t>
    <phoneticPr fontId="2" type="noConversion"/>
  </si>
  <si>
    <t>ZSH09</t>
  </si>
  <si>
    <t>Duoma</t>
    <phoneticPr fontId="2" type="noConversion"/>
  </si>
  <si>
    <t>Qinghai-QH2</t>
  </si>
  <si>
    <t>Dangqu</t>
    <phoneticPr fontId="2" type="noConversion"/>
  </si>
  <si>
    <t>ZNYR12A</t>
  </si>
  <si>
    <t>Zebuchaka</t>
    <phoneticPr fontId="2" type="noConversion"/>
  </si>
  <si>
    <t>ZNML03</t>
  </si>
  <si>
    <t>ZNML18</t>
  </si>
  <si>
    <t>ZNML01</t>
  </si>
  <si>
    <t>Zhengbo</t>
    <phoneticPr fontId="2" type="noConversion"/>
  </si>
  <si>
    <t>ZBG02</t>
  </si>
  <si>
    <t>Qucanxiong</t>
    <phoneticPr fontId="2" type="noConversion"/>
  </si>
  <si>
    <t>ZNML06</t>
  </si>
  <si>
    <t>Labupu</t>
    <phoneticPr fontId="2" type="noConversion"/>
  </si>
  <si>
    <t>ZNML05</t>
  </si>
  <si>
    <t>N Labupu</t>
    <phoneticPr fontId="2" type="noConversion"/>
  </si>
  <si>
    <t>ZBG03</t>
  </si>
  <si>
    <t>SW Bange</t>
    <phoneticPr fontId="2" type="noConversion"/>
  </si>
  <si>
    <t>ZNM02</t>
  </si>
  <si>
    <t>Karu</t>
    <phoneticPr fontId="2" type="noConversion"/>
  </si>
  <si>
    <t>ZDX16</t>
  </si>
  <si>
    <t>Daguo</t>
    <phoneticPr fontId="2" type="noConversion"/>
  </si>
  <si>
    <t>ZBG09</t>
  </si>
  <si>
    <t>Xizha</t>
    <phoneticPr fontId="2" type="noConversion"/>
  </si>
  <si>
    <t xml:space="preserve">ZDX15 </t>
  </si>
  <si>
    <t>Yangjingxue</t>
    <phoneticPr fontId="2" type="noConversion"/>
  </si>
  <si>
    <t>ZDX17 middle</t>
  </si>
  <si>
    <t>ZDX17-North</t>
  </si>
  <si>
    <t>ZDX14 ZP01-ZK4001</t>
  </si>
  <si>
    <t>ZDX13</t>
  </si>
  <si>
    <t>ZDX10</t>
  </si>
  <si>
    <t>Laduo</t>
    <phoneticPr fontId="2" type="noConversion"/>
  </si>
  <si>
    <t>ZDX06</t>
  </si>
  <si>
    <t>ZBG13</t>
  </si>
  <si>
    <t>Peng Co</t>
    <phoneticPr fontId="2" type="noConversion"/>
  </si>
  <si>
    <t>ZDX01</t>
  </si>
  <si>
    <t>Namu Co</t>
    <phoneticPr fontId="2" type="noConversion"/>
  </si>
  <si>
    <t>ZLHZ02</t>
  </si>
  <si>
    <t>Linzhou</t>
    <phoneticPr fontId="2" type="noConversion"/>
  </si>
  <si>
    <t xml:space="preserve">ZAD31 </t>
  </si>
  <si>
    <t>ZNQ03</t>
  </si>
  <si>
    <t>ZNQ08B</t>
  </si>
  <si>
    <t>ZAD18</t>
  </si>
  <si>
    <t xml:space="preserve">ZNYR01 </t>
  </si>
  <si>
    <t>Nimaxiang</t>
    <phoneticPr fontId="2" type="noConversion"/>
  </si>
  <si>
    <t>ZNYR09</t>
  </si>
  <si>
    <t>Baixiong</t>
    <phoneticPr fontId="2" type="noConversion"/>
  </si>
  <si>
    <t>ZGYZ01</t>
  </si>
  <si>
    <t>Jinga</t>
    <phoneticPr fontId="2" type="noConversion"/>
  </si>
  <si>
    <t>ZKM01</t>
  </si>
  <si>
    <t>Xiongzhang</t>
    <phoneticPr fontId="2" type="noConversion"/>
  </si>
  <si>
    <t>ZYD01</t>
  </si>
  <si>
    <t>Duoqing</t>
    <phoneticPr fontId="2" type="noConversion"/>
  </si>
  <si>
    <t>ZGYZ02</t>
  </si>
  <si>
    <t>Longma</t>
    <phoneticPr fontId="2" type="noConversion"/>
  </si>
  <si>
    <t>ZRB02</t>
  </si>
  <si>
    <t>Quzen</t>
    <phoneticPr fontId="2" type="noConversion"/>
  </si>
  <si>
    <t>ZNML00</t>
  </si>
  <si>
    <t>ZNM01</t>
  </si>
  <si>
    <t>Majiang</t>
    <phoneticPr fontId="2" type="noConversion"/>
  </si>
  <si>
    <t>ZAD27 (=ZNQ22)</t>
  </si>
  <si>
    <t>Nameqie</t>
    <phoneticPr fontId="2" type="noConversion"/>
  </si>
  <si>
    <t>117G</t>
  </si>
  <si>
    <t>Debujucun</t>
  </si>
  <si>
    <t>159G</t>
  </si>
  <si>
    <t>Gariqiong</t>
  </si>
  <si>
    <t>46G</t>
  </si>
  <si>
    <t>Mozhugongka</t>
  </si>
  <si>
    <t>152G</t>
  </si>
  <si>
    <t>Laduogang</t>
  </si>
  <si>
    <t>155G</t>
  </si>
  <si>
    <t>Gulu</t>
  </si>
  <si>
    <t>81G</t>
  </si>
  <si>
    <t>Zhabu-1</t>
  </si>
  <si>
    <t>82G</t>
  </si>
  <si>
    <t>Zhabu-2</t>
  </si>
  <si>
    <t>63G</t>
  </si>
  <si>
    <t>Mianjiu</t>
  </si>
  <si>
    <t>BA1901</t>
  </si>
  <si>
    <t>Bangai</t>
    <phoneticPr fontId="2" type="noConversion"/>
  </si>
  <si>
    <t>KB1801</t>
  </si>
  <si>
    <t>KBXC1801</t>
  </si>
  <si>
    <t>KBXC1802</t>
  </si>
  <si>
    <t>KB1802</t>
  </si>
  <si>
    <t>58G</t>
  </si>
  <si>
    <t>Xumai</t>
  </si>
  <si>
    <t>XM1501</t>
  </si>
  <si>
    <t>ZNM04</t>
  </si>
  <si>
    <t>XM1502</t>
  </si>
  <si>
    <t>ZNM05</t>
  </si>
  <si>
    <t>G8</t>
  </si>
  <si>
    <t>G6</t>
  </si>
  <si>
    <t>G7</t>
  </si>
  <si>
    <t>ZLHZ01</t>
  </si>
  <si>
    <t>ZNQ02</t>
  </si>
  <si>
    <t>ZDX05G</t>
  </si>
  <si>
    <t>G1</t>
  </si>
  <si>
    <t>G9</t>
  </si>
  <si>
    <t>ZAD30D</t>
  </si>
  <si>
    <t>ZDX18</t>
  </si>
  <si>
    <t>ZLS01</t>
  </si>
  <si>
    <t xml:space="preserve">ZDX17 - South </t>
  </si>
  <si>
    <t>ZSH23B</t>
  </si>
  <si>
    <t>ZAD32</t>
  </si>
  <si>
    <t>ZNGZ01</t>
  </si>
  <si>
    <t xml:space="preserve">ZSH10A </t>
  </si>
  <si>
    <t>ZDD03</t>
  </si>
  <si>
    <t>ZNML12</t>
  </si>
  <si>
    <t>This study</t>
  </si>
  <si>
    <t>Chaqu</t>
  </si>
  <si>
    <t>Zigetang Co</t>
  </si>
  <si>
    <t>Cuona lake</t>
  </si>
  <si>
    <t>Rongmaqu</t>
  </si>
  <si>
    <t>Bingzhan</t>
  </si>
  <si>
    <t>JP1901</t>
  </si>
  <si>
    <t>Jiepulejiequ</t>
  </si>
  <si>
    <t>Gangni</t>
  </si>
  <si>
    <t>Tumengnan</t>
  </si>
  <si>
    <t>Xingquan</t>
  </si>
  <si>
    <t>Yangbajing</t>
  </si>
  <si>
    <t>Nagqu</t>
  </si>
  <si>
    <t>Erdaogou</t>
  </si>
  <si>
    <t>Tuotuo river</t>
  </si>
  <si>
    <t>Tangula</t>
  </si>
  <si>
    <t>Yangyi</t>
  </si>
  <si>
    <t>Ningzhong</t>
  </si>
  <si>
    <t>Sanglai</t>
  </si>
  <si>
    <t>Jiaqiong</t>
  </si>
  <si>
    <t>Tuoma</t>
  </si>
  <si>
    <t>Yuzhai</t>
  </si>
  <si>
    <t>Mengzha</t>
  </si>
  <si>
    <t>Chaduo</t>
  </si>
  <si>
    <t>Pudui</t>
  </si>
  <si>
    <t>Luozha</t>
  </si>
  <si>
    <t>(km)</t>
    <phoneticPr fontId="1" type="noConversion"/>
  </si>
  <si>
    <t>Dis. Fr. ITS</t>
    <phoneticPr fontId="1" type="noConversion"/>
  </si>
  <si>
    <t xml:space="preserve"> (km)</t>
    <phoneticPr fontId="1" type="noConversion"/>
  </si>
  <si>
    <t>Elevation</t>
  </si>
  <si>
    <t>(m)</t>
    <phoneticPr fontId="1" type="noConversion"/>
  </si>
  <si>
    <t>Hao et al., 2023</t>
  </si>
  <si>
    <t>Hao et al., 2023</t>
    <phoneticPr fontId="2" type="noConversion"/>
  </si>
  <si>
    <t>Klemperer et al., 2022</t>
  </si>
  <si>
    <t>Klemperer et al., 2022</t>
    <phoneticPr fontId="2" type="noConversion"/>
  </si>
  <si>
    <t>Zhao et al., 2022</t>
    <phoneticPr fontId="2" type="noConversion"/>
  </si>
  <si>
    <t>Zhang et al., 2021</t>
  </si>
  <si>
    <t>Zhang et al., 2021</t>
    <phoneticPr fontId="2" type="noConversion"/>
  </si>
  <si>
    <t>Zhang et al., 2017a</t>
  </si>
  <si>
    <t>Zhang et al., 2017a</t>
    <phoneticPr fontId="1" type="noConversion"/>
  </si>
  <si>
    <t>Zhang et al., 2017b</t>
    <phoneticPr fontId="1" type="noConversion"/>
  </si>
  <si>
    <t>Luo et al., 2014</t>
  </si>
  <si>
    <t>Luo et al., 2014</t>
    <phoneticPr fontId="1" type="noConversion"/>
  </si>
  <si>
    <t>Yohoyama et al., 1999</t>
    <phoneticPr fontId="1" type="noConversion"/>
  </si>
  <si>
    <t>Tongba</t>
  </si>
  <si>
    <t>Linzhou</t>
  </si>
  <si>
    <t>Xiangmao</t>
  </si>
  <si>
    <t>Namu Co</t>
  </si>
  <si>
    <t>Jikaoma</t>
  </si>
  <si>
    <t>Lhasa</t>
  </si>
  <si>
    <t>Yuri</t>
  </si>
  <si>
    <t>Nagucun</t>
  </si>
  <si>
    <t>Langkazi</t>
  </si>
  <si>
    <t>Yageng Co</t>
  </si>
  <si>
    <t>Duilong</t>
  </si>
  <si>
    <t>Mangre</t>
  </si>
  <si>
    <t>Bucha lake</t>
  </si>
  <si>
    <t>Beilu river</t>
  </si>
  <si>
    <t>Kangbu</t>
  </si>
  <si>
    <t>Data sources</t>
    <phoneticPr fontId="1" type="noConversion"/>
  </si>
  <si>
    <r>
      <t>R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/R</t>
    </r>
    <r>
      <rPr>
        <b/>
        <vertAlign val="subscript"/>
        <sz val="10"/>
        <rFont val="Arial"/>
        <family val="2"/>
      </rPr>
      <t>A</t>
    </r>
    <phoneticPr fontId="1" type="noConversion"/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</si>
  <si>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</si>
  <si>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(RC)</t>
    </r>
    <r>
      <rPr>
        <b/>
        <sz val="10"/>
        <rFont val="Arial"/>
        <family val="2"/>
      </rPr>
      <t>/f</t>
    </r>
    <r>
      <rPr>
        <b/>
        <vertAlign val="subscript"/>
        <sz val="10"/>
        <rFont val="Arial"/>
        <family val="2"/>
      </rPr>
      <t>(CCE)</t>
    </r>
    <phoneticPr fontId="2" type="noConversion"/>
  </si>
  <si>
    <r>
      <t>CO</t>
    </r>
    <r>
      <rPr>
        <b/>
        <vertAlign val="subscript"/>
        <sz val="10"/>
        <rFont val="Arial"/>
        <family val="2"/>
      </rPr>
      <t>2</t>
    </r>
    <phoneticPr fontId="1" type="noConversion"/>
  </si>
  <si>
    <r>
      <t>O</t>
    </r>
    <r>
      <rPr>
        <b/>
        <vertAlign val="subscript"/>
        <sz val="10"/>
        <rFont val="Arial"/>
        <family val="2"/>
      </rPr>
      <t>2</t>
    </r>
    <phoneticPr fontId="1" type="noConversion"/>
  </si>
  <si>
    <r>
      <t>CH</t>
    </r>
    <r>
      <rPr>
        <b/>
        <vertAlign val="subscript"/>
        <sz val="10"/>
        <rFont val="Arial"/>
        <family val="2"/>
      </rPr>
      <t>4</t>
    </r>
    <phoneticPr fontId="1" type="noConversion"/>
  </si>
  <si>
    <r>
      <rPr>
        <b/>
        <vertAlign val="superscript"/>
        <sz val="10"/>
        <rFont val="Arial"/>
        <family val="2"/>
      </rPr>
      <t>4</t>
    </r>
    <r>
      <rPr>
        <b/>
        <sz val="10"/>
        <rFont val="Arial"/>
        <family val="2"/>
      </rPr>
      <t>He/</t>
    </r>
    <r>
      <rPr>
        <b/>
        <vertAlign val="superscript"/>
        <sz val="10"/>
        <rFont val="Arial"/>
        <family val="2"/>
      </rPr>
      <t>20</t>
    </r>
    <r>
      <rPr>
        <b/>
        <sz val="10"/>
        <rFont val="Arial"/>
        <family val="2"/>
      </rPr>
      <t>Ne</t>
    </r>
    <phoneticPr fontId="1" type="noConversion"/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</si>
  <si>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He</t>
    </r>
    <phoneticPr fontId="1" type="noConversion"/>
  </si>
  <si>
    <r>
      <t xml:space="preserve"> (Mw/m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  <phoneticPr fontId="1" type="noConversion"/>
  </si>
  <si>
    <r>
      <t>(10</t>
    </r>
    <r>
      <rPr>
        <b/>
        <vertAlign val="superscript"/>
        <sz val="10"/>
        <rFont val="Arial"/>
        <family val="2"/>
      </rPr>
      <t>-9</t>
    </r>
    <r>
      <rPr>
        <b/>
        <sz val="10"/>
        <rFont val="Arial"/>
        <family val="2"/>
      </rPr>
      <t>/year)</t>
    </r>
    <phoneticPr fontId="1" type="noConversion"/>
  </si>
  <si>
    <r>
      <t>(</t>
    </r>
    <r>
      <rPr>
        <b/>
        <sz val="10"/>
        <rFont val="等线"/>
        <family val="2"/>
      </rPr>
      <t>℃</t>
    </r>
    <r>
      <rPr>
        <b/>
        <sz val="10"/>
        <rFont val="Arial"/>
        <family val="2"/>
      </rPr>
      <t>)</t>
    </r>
  </si>
  <si>
    <r>
      <t>(×10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>)</t>
    </r>
    <phoneticPr fontId="1" type="noConversion"/>
  </si>
  <si>
    <r>
      <t>CO</t>
    </r>
    <r>
      <rPr>
        <b/>
        <vertAlign val="subscript"/>
        <sz val="10"/>
        <color rgb="FFFF0000"/>
        <rFont val="Arial"/>
        <family val="2"/>
      </rPr>
      <t>2</t>
    </r>
    <phoneticPr fontId="1" type="noConversion"/>
  </si>
  <si>
    <r>
      <t>N</t>
    </r>
    <r>
      <rPr>
        <b/>
        <vertAlign val="subscript"/>
        <sz val="10"/>
        <rFont val="Arial"/>
        <family val="2"/>
      </rPr>
      <t>2</t>
    </r>
    <phoneticPr fontId="1" type="noConversion"/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</si>
  <si>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/R</t>
    </r>
    <r>
      <rPr>
        <b/>
        <vertAlign val="subscript"/>
        <sz val="10"/>
        <rFont val="Arial"/>
        <family val="2"/>
      </rPr>
      <t>A</t>
    </r>
    <phoneticPr fontId="1" type="noConversion"/>
  </si>
  <si>
    <t>Sanxun</t>
  </si>
  <si>
    <t>Xumai</t>
    <phoneticPr fontId="2" type="noConversion"/>
  </si>
  <si>
    <t>OSU_USA</t>
    <phoneticPr fontId="1" type="noConversion"/>
  </si>
  <si>
    <t>KLPRR-NIEER_CHN</t>
    <phoneticPr fontId="1" type="noConversion"/>
  </si>
  <si>
    <t>Ohio State University, USA</t>
    <phoneticPr fontId="1" type="noConversion"/>
  </si>
  <si>
    <t>LEC-TU_JPN</t>
    <phoneticPr fontId="1" type="noConversion"/>
  </si>
  <si>
    <t>Laboratory fro Earthquake Chemistry, University of Tokyo, Japan</t>
    <phoneticPr fontId="1" type="noConversion"/>
  </si>
  <si>
    <t>Lab.</t>
    <phoneticPr fontId="1" type="noConversion"/>
  </si>
  <si>
    <t>Key Laboratory of Petroleum Resources Research, Northwest Institute of Eco-Environment and Resources, Chinese Academy of Sciences</t>
    <phoneticPr fontId="1" type="noConversion"/>
  </si>
  <si>
    <r>
      <t xml:space="preserve">Dis. Fr. ITS </t>
    </r>
    <r>
      <rPr>
        <b/>
        <sz val="10"/>
        <rFont val="微软雅黑"/>
        <family val="2"/>
        <charset val="134"/>
      </rPr>
      <t>(1)</t>
    </r>
    <phoneticPr fontId="1" type="noConversion"/>
  </si>
  <si>
    <t>Surface Heat Flow  (1)</t>
    <phoneticPr fontId="1" type="noConversion"/>
  </si>
  <si>
    <t>SISR (1)</t>
    <phoneticPr fontId="1" type="noConversion"/>
  </si>
  <si>
    <t>Crustal thickness (1)</t>
    <phoneticPr fontId="1" type="noConversion"/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</si>
  <si>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/R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(2)</t>
    </r>
    <phoneticPr fontId="1" type="noConversion"/>
  </si>
  <si>
    <t>X (3)</t>
    <phoneticPr fontId="1" type="noConversion"/>
  </si>
  <si>
    <r>
      <t>R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/R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(4)</t>
    </r>
    <phoneticPr fontId="1" type="noConversion"/>
  </si>
  <si>
    <t>(1) The ditermination metod of Distance from ITS, Surface heat flow, Second  invariant of the strain rate (SISR), and Crustal thickness can be found in the Text and Supplementary Material</t>
    <phoneticPr fontId="1" type="noConversion"/>
  </si>
  <si>
    <r>
      <t>(2) 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is the observed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He ratio divided by the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He ratio in air</t>
    </r>
    <phoneticPr fontId="1" type="noConversion"/>
  </si>
  <si>
    <r>
      <t>(3) X = 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20</t>
    </r>
    <r>
      <rPr>
        <sz val="10"/>
        <rFont val="Arial"/>
        <family val="2"/>
      </rPr>
      <t>Ne)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/(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20</t>
    </r>
    <r>
      <rPr>
        <sz val="10"/>
        <rFont val="Arial"/>
        <family val="2"/>
      </rPr>
      <t>Ne)</t>
    </r>
    <r>
      <rPr>
        <vertAlign val="subscript"/>
        <sz val="10"/>
        <rFont val="Arial"/>
        <family val="2"/>
      </rPr>
      <t>Air</t>
    </r>
    <r>
      <rPr>
        <sz val="10"/>
        <rFont val="Arial"/>
        <family val="2"/>
      </rPr>
      <t xml:space="preserve"> × (β</t>
    </r>
    <r>
      <rPr>
        <vertAlign val="subscript"/>
        <sz val="10"/>
        <rFont val="Arial"/>
        <family val="2"/>
      </rPr>
      <t>Ne</t>
    </r>
    <r>
      <rPr>
        <sz val="10"/>
        <rFont val="Arial"/>
        <family val="2"/>
      </rPr>
      <t>/β</t>
    </r>
    <r>
      <rPr>
        <vertAlign val="subscript"/>
        <sz val="10"/>
        <rFont val="Arial"/>
        <family val="2"/>
      </rPr>
      <t>He</t>
    </r>
    <r>
      <rPr>
        <sz val="10"/>
        <rFont val="Arial"/>
        <family val="2"/>
      </rPr>
      <t>), where β represents the Bunsen coefficients assuming a groundwater recharge temperature of 10 °C (β</t>
    </r>
    <r>
      <rPr>
        <vertAlign val="subscript"/>
        <sz val="10"/>
        <rFont val="Arial"/>
        <family val="2"/>
      </rPr>
      <t>Ne</t>
    </r>
    <r>
      <rPr>
        <sz val="10"/>
        <rFont val="Arial"/>
        <family val="2"/>
      </rPr>
      <t>/β</t>
    </r>
    <r>
      <rPr>
        <vertAlign val="subscript"/>
        <sz val="10"/>
        <rFont val="Arial"/>
        <family val="2"/>
      </rPr>
      <t>He</t>
    </r>
    <r>
      <rPr>
        <sz val="10"/>
        <rFont val="Arial"/>
        <family val="2"/>
      </rPr>
      <t>=1.25),</t>
    </r>
    <r>
      <rPr>
        <sz val="10"/>
        <rFont val="宋体"/>
        <family val="2"/>
        <charset val="134"/>
      </rPr>
      <t xml:space="preserve"> </t>
    </r>
    <r>
      <rPr>
        <sz val="10"/>
        <rFont val="Arial"/>
        <family val="2"/>
      </rPr>
      <t>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20</t>
    </r>
    <r>
      <rPr>
        <sz val="10"/>
        <rFont val="Arial"/>
        <family val="2"/>
      </rPr>
      <t>Ne)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is the measured ratio of samples and (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He/</t>
    </r>
    <r>
      <rPr>
        <vertAlign val="superscript"/>
        <sz val="10"/>
        <rFont val="Arial"/>
        <family val="2"/>
      </rPr>
      <t>20</t>
    </r>
    <r>
      <rPr>
        <sz val="10"/>
        <rFont val="Arial"/>
        <family val="2"/>
      </rPr>
      <t>Ne)</t>
    </r>
    <r>
      <rPr>
        <vertAlign val="subscript"/>
        <sz val="10"/>
        <rFont val="Arial"/>
        <family val="2"/>
      </rPr>
      <t>Air</t>
    </r>
    <r>
      <rPr>
        <sz val="10"/>
        <rFont val="Arial"/>
        <family val="2"/>
      </rPr>
      <t xml:space="preserve"> is the ratio of the air (0.32)</t>
    </r>
    <phoneticPr fontId="1" type="noConversion"/>
  </si>
  <si>
    <r>
      <t>(4) R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is the air-corrected He isotope: R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=((R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/R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)*X-1)/(X-1)</t>
    </r>
    <phoneticPr fontId="1" type="noConversion"/>
  </si>
  <si>
    <r>
      <t>(</t>
    </r>
    <r>
      <rPr>
        <b/>
        <sz val="10"/>
        <rFont val="微软雅黑"/>
        <family val="2"/>
        <charset val="134"/>
      </rPr>
      <t>%</t>
    </r>
    <r>
      <rPr>
        <b/>
        <sz val="10"/>
        <rFont val="Arial"/>
        <family val="2"/>
      </rPr>
      <t>)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</si>
  <si>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(DM)1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</si>
  <si>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(RC)1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</si>
  <si>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(CCE)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</si>
  <si>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(DM)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</si>
  <si>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(RC)</t>
    </r>
    <phoneticPr fontId="1" type="noConversion"/>
  </si>
  <si>
    <r>
      <t>f</t>
    </r>
    <r>
      <rPr>
        <b/>
        <vertAlign val="subscript"/>
        <sz val="10"/>
        <rFont val="Arial"/>
        <family val="2"/>
      </rPr>
      <t>(CM)</t>
    </r>
    <phoneticPr fontId="1" type="noConversion"/>
  </si>
  <si>
    <t xml:space="preserve"> References</t>
    <phoneticPr fontId="1" type="noConversion"/>
  </si>
  <si>
    <t xml:space="preserve"> Hao, Y., Kuang, X., Feng, Y., Wang, Y., Zhou, H., &amp; Zheng, C. (2023). Discovery and genesis of helium-rich geothermal fluids along the India–Asia continental convergent margin. Geochimica et Cosmochimica Acta, 360, 175-191. https://doi.org/10.1016/j.gca.2023.09.011</t>
    <phoneticPr fontId="1" type="noConversion"/>
  </si>
  <si>
    <t xml:space="preserve"> Zhang, M., Guo, Z., Zhang, L., Sun, Y., &amp; Cheng, Z. (2017b). Geochemical constraints on origin of hydrothermal volatiles from southern Tibet and the Himalayas: understanding the degassing systems in the India-Asia continental subduction zone. Chemical Geology, 469, 19–33. https://doi.org/10.1016/j.chemgeo.2017.02.023</t>
    <phoneticPr fontId="1" type="noConversion"/>
  </si>
  <si>
    <t xml:space="preserve"> Klemperer, S. L., Zhao, P., Whyte, C. J., Darrah, T. H., Crossey, L. J., Karlstrom, K. E., Liu, T., Winn, C., Hilton, D. R., &amp; Ding, L. (2022). Limited underthrusting of India below Tibet: 3He/4He analysis of thermal springs locates the mantle suture in continental collision. Proceedings of the National Academy of Sciences, USA, 119(12), e2113877119. https://doi.org/10.1073/pnas.2113877119</t>
    <phoneticPr fontId="1" type="noConversion"/>
  </si>
  <si>
    <t xml:space="preserve"> Yokoyama, T., Nakai, S., &amp; Wakita, H. (1999). Helium and carbon isotopic compositions of hot spring gases in the Tibetan Plateau. Journal of Volcanology and Geothermal Research, 88, 99–107. https://doi.org/10.1016/S0377-0273(98)00108-5</t>
    <phoneticPr fontId="1" type="noConversion"/>
  </si>
  <si>
    <t xml:space="preserve"> Zhao, W., Guo, Z., Zheng, G., Pinti, D. L., Zhang, M., Li, J., &amp; Ma, L. (2022). Subducting Indian Lithosphere Controls the Deep Carbon Emission in Lhasa Terrane, Southern Tibet. Journal of Geophysical Research: Solid Earth, 127(7), e2022JB024250. https://doi.org/10.1029/2022jb024250</t>
    <phoneticPr fontId="1" type="noConversion"/>
  </si>
  <si>
    <t xml:space="preserve"> Zhang, L., Guo, Z., Sano, Y., Zhang, M., Sun, Y., Cheng, Z., &amp; Yang, T. (2017a). Flux and genesis of CO2 degassing from volcanic-geothermal fields of Gulu-Yadong rift in the Lhasa terrane, South Tibet: Constraints on characteristics of deep carbon cycle in the India-Asia continent subduction zone. Journal of Asian Earth Sciences, 149, 110–123. https://doi.org/10.1016/j.jseaes.2017.05.036</t>
    <phoneticPr fontId="1" type="noConversion"/>
  </si>
  <si>
    <t xml:space="preserve"> Luo, M., Huang, H., Zhang, P., Wu, Q., &amp; Chen, D. (2014). Origins of gas discharging from the Qiangtang Basin in the northern Qinghai–Tibet Plateau, China: Evidence from gas compositions, helium, and carbon isotopes. Journal of Geochemical Exploration, 146, 119-126. https://doi.org/10.1016/j.gexplo.2014.08.006</t>
    <phoneticPr fontId="1" type="noConversion"/>
  </si>
  <si>
    <r>
      <t xml:space="preserve"> The references can be found in spreadsheet "CO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-rich samples"</t>
    </r>
    <phoneticPr fontId="1" type="noConversion"/>
  </si>
  <si>
    <t>*Note</t>
    <phoneticPr fontId="1" type="noConversion"/>
  </si>
  <si>
    <t xml:space="preserve"> Zhang, M., Zhang, L., Zhao, W., Guo, Z., Xu, S., Sano, Y., Lang, Y. C., Liu, C., &amp; Li, Y. (2021). Metamorphic CO2 emissions from the southern Yadong-Gulu rift, Tibetan Plateau: Insights into deep carbon cycle in the India-Asia continental collision zone. Chemical Geology, 584, 120534. https://doi.org/10.1016/j.chemgeo.2021.120534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</si>
</sst>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"/>
    <numFmt numFmtId="178" formatCode="0.000"/>
  </numFmts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b/>
      <sz val="10"/>
      <name val="等线"/>
      <family val="2"/>
    </font>
    <font>
      <b/>
      <sz val="11"/>
      <color theme="1"/>
      <name val="Arial"/>
      <family val="2"/>
    </font>
    <font>
      <b/>
      <sz val="10"/>
      <name val="微软雅黑"/>
      <family val="2"/>
      <charset val="134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宋体"/>
      <family val="2"/>
      <charset val="134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177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0 3" xfId="1" xr:uid="{505339AD-E1D2-4D2C-A18F-6FAE5A73D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6284731903118"/>
          <c:y val="1.9409626410541107E-2"/>
          <c:w val="0.81286121226498453"/>
          <c:h val="0.845783077609035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C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35654614753595"/>
                  <c:y val="0.33918933479236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rgbClr val="C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i="0" baseline="0">
                        <a:solidFill>
                          <a:srgbClr val="C00000"/>
                        </a:solidFill>
                      </a:rPr>
                      <a:t>y = 1.096x - 0.0227</a:t>
                    </a:r>
                    <a:br>
                      <a:rPr lang="en-US" altLang="zh-CN" sz="1100" i="0" baseline="0">
                        <a:solidFill>
                          <a:srgbClr val="C00000"/>
                        </a:solidFill>
                      </a:rPr>
                    </a:br>
                    <a:r>
                      <a:rPr lang="en-US" altLang="zh-CN" sz="1100" b="1" i="0" baseline="0">
                        <a:solidFill>
                          <a:srgbClr val="C00000"/>
                        </a:solidFill>
                      </a:rPr>
                      <a:t>R² = 0.861</a:t>
                    </a:r>
                    <a:endParaRPr lang="en-US" altLang="zh-CN" sz="1100" b="1" i="0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([1]实验室测试对比!$G$3,[1]实验室测试对比!$G$5,[1]实验室测试对比!$G$7,[1]实验室测试对比!$G$9,[1]实验室测试对比!$G$11,[1]实验室测试对比!$G$13,[1]实验室测试对比!$G$15,[1]实验室测试对比!$G$18,[1]实验室测试对比!$G$21,[1]实验室测试对比!$G$24,[1]实验室测试对比!$G$27,[1]实验室测试对比!$G$30,[1]实验室测试对比!$G$33,[1]实验室测试对比!$G$35,[1]实验室测试对比!$G$38)</c:f>
              <c:numCache>
                <c:formatCode>General</c:formatCode>
                <c:ptCount val="15"/>
                <c:pt idx="0">
                  <c:v>0.10859392117346053</c:v>
                </c:pt>
                <c:pt idx="3">
                  <c:v>0.17</c:v>
                </c:pt>
                <c:pt idx="4">
                  <c:v>0.217</c:v>
                </c:pt>
                <c:pt idx="6">
                  <c:v>0.22187860989147717</c:v>
                </c:pt>
                <c:pt idx="7">
                  <c:v>0.36663306109542454</c:v>
                </c:pt>
                <c:pt idx="8">
                  <c:v>0.34416471030914797</c:v>
                </c:pt>
                <c:pt idx="9">
                  <c:v>0.29321896810451903</c:v>
                </c:pt>
                <c:pt idx="10">
                  <c:v>6.7968750756648377E-2</c:v>
                </c:pt>
                <c:pt idx="11">
                  <c:v>0.26876421492440716</c:v>
                </c:pt>
                <c:pt idx="12">
                  <c:v>0.14133474623463538</c:v>
                </c:pt>
                <c:pt idx="14">
                  <c:v>0.24404690267182735</c:v>
                </c:pt>
              </c:numCache>
            </c:numRef>
          </c:xVal>
          <c:yVal>
            <c:numRef>
              <c:f>([1]实验室测试对比!$G$4,[1]实验室测试对比!$G$6,[1]实验室测试对比!$G$8,[1]实验室测试对比!$G$10,[1]实验室测试对比!$G$12,[1]实验室测试对比!$G$14,[1]实验室测试对比!$G$16,[1]实验室测试对比!$G$19,[1]实验室测试对比!$G$22,[1]实验室测试对比!$G$25,[1]实验室测试对比!$G$28,[1]实验室测试对比!$G$31,[1]实验室测试对比!$G$34,[1]实验室测试对比!$G$36,[1]实验室测试对比!$G$39)</c:f>
              <c:numCache>
                <c:formatCode>General</c:formatCode>
                <c:ptCount val="15"/>
                <c:pt idx="0">
                  <c:v>6.4604316546762589E-2</c:v>
                </c:pt>
                <c:pt idx="3">
                  <c:v>0.25</c:v>
                </c:pt>
                <c:pt idx="4">
                  <c:v>0.17</c:v>
                </c:pt>
                <c:pt idx="6">
                  <c:v>0.22374100719424461</c:v>
                </c:pt>
                <c:pt idx="7">
                  <c:v>0.40359712230215827</c:v>
                </c:pt>
                <c:pt idx="8">
                  <c:v>0.34100719424460429</c:v>
                </c:pt>
                <c:pt idx="9">
                  <c:v>0.2316546762589928</c:v>
                </c:pt>
                <c:pt idx="10">
                  <c:v>0.04</c:v>
                </c:pt>
                <c:pt idx="11">
                  <c:v>0.3</c:v>
                </c:pt>
                <c:pt idx="12">
                  <c:v>0.13381294964028775</c:v>
                </c:pt>
                <c:pt idx="14">
                  <c:v>0.26978417266187049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3-446E-95EC-7B48E55BF06B}"/>
            </c:ext>
          </c:extLst>
        </c:ser>
        <c:ser>
          <c:idx val="1"/>
          <c:order val="1"/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[1]实验室测试对比!$M$5:$N$5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[1]实验室测试对比!$M$5:$N$5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3-446E-95EC-7B48E55B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94944"/>
        <c:axId val="292795504"/>
      </c:scatterChart>
      <c:valAx>
        <c:axId val="29279494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92795504"/>
        <c:crosses val="autoZero"/>
        <c:crossBetween val="midCat"/>
      </c:valAx>
      <c:valAx>
        <c:axId val="29279550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92794944"/>
        <c:crosses val="autoZero"/>
        <c:crossBetween val="midCat"/>
        <c:majorUnit val="0.1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8591429875166"/>
          <c:y val="2.4317730193514842E-2"/>
          <c:w val="0.83997484310906567"/>
          <c:h val="0.84336092745979263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67349986424111"/>
                  <c:y val="0.271145410890392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0.3405x - 0.003</a:t>
                    </a:r>
                    <a:br>
                      <a:rPr lang="en-US" altLang="zh-CN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altLang="zh-CN" sz="11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0.6637</a:t>
                    </a:r>
                    <a:endParaRPr lang="en-US" altLang="zh-CN" sz="11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'He-C inventory'!$E$3:$E$74</c:f>
              <c:numCache>
                <c:formatCode>0.000</c:formatCode>
                <c:ptCount val="72"/>
                <c:pt idx="0">
                  <c:v>0.19259721610875793</c:v>
                </c:pt>
                <c:pt idx="1">
                  <c:v>0.18156431654676258</c:v>
                </c:pt>
                <c:pt idx="2">
                  <c:v>0.38753239832376524</c:v>
                </c:pt>
                <c:pt idx="3">
                  <c:v>0.34876459368437046</c:v>
                </c:pt>
                <c:pt idx="4">
                  <c:v>0.18937152165060406</c:v>
                </c:pt>
                <c:pt idx="5">
                  <c:v>0.26832414532245746</c:v>
                </c:pt>
                <c:pt idx="6">
                  <c:v>0.17114085623931136</c:v>
                </c:pt>
                <c:pt idx="7">
                  <c:v>0.22616894436258222</c:v>
                </c:pt>
                <c:pt idx="8">
                  <c:v>0.18653591093605565</c:v>
                </c:pt>
                <c:pt idx="9">
                  <c:v>0.25242239774613878</c:v>
                </c:pt>
                <c:pt idx="10">
                  <c:v>0.13466893803939228</c:v>
                </c:pt>
                <c:pt idx="11">
                  <c:v>0.13349848221333724</c:v>
                </c:pt>
                <c:pt idx="12">
                  <c:v>0.11265418199791311</c:v>
                </c:pt>
                <c:pt idx="13">
                  <c:v>0.23099448727870292</c:v>
                </c:pt>
                <c:pt idx="14">
                  <c:v>0.11865496646595192</c:v>
                </c:pt>
                <c:pt idx="15">
                  <c:v>0.12160548191417658</c:v>
                </c:pt>
                <c:pt idx="16">
                  <c:v>0.12071632006777336</c:v>
                </c:pt>
                <c:pt idx="17">
                  <c:v>0.12318910878282241</c:v>
                </c:pt>
                <c:pt idx="18">
                  <c:v>0.11517494259963675</c:v>
                </c:pt>
                <c:pt idx="19">
                  <c:v>0.12250207614187804</c:v>
                </c:pt>
                <c:pt idx="20">
                  <c:v>0.12934515591525828</c:v>
                </c:pt>
                <c:pt idx="21">
                  <c:v>0.1054764342077202</c:v>
                </c:pt>
                <c:pt idx="22">
                  <c:v>0.25473064619321817</c:v>
                </c:pt>
                <c:pt idx="23">
                  <c:v>0.19238294670846395</c:v>
                </c:pt>
                <c:pt idx="24">
                  <c:v>0.24626578264629578</c:v>
                </c:pt>
                <c:pt idx="25">
                  <c:v>0.25010872313527183</c:v>
                </c:pt>
                <c:pt idx="26">
                  <c:v>0.21576083086053413</c:v>
                </c:pt>
                <c:pt idx="27">
                  <c:v>0.30392638036809816</c:v>
                </c:pt>
                <c:pt idx="28">
                  <c:v>0.23900694160881991</c:v>
                </c:pt>
                <c:pt idx="29">
                  <c:v>0.31849816849816853</c:v>
                </c:pt>
                <c:pt idx="30">
                  <c:v>0.52156862745098032</c:v>
                </c:pt>
                <c:pt idx="31">
                  <c:v>0.37463337831758881</c:v>
                </c:pt>
                <c:pt idx="32">
                  <c:v>0.32321167883211677</c:v>
                </c:pt>
                <c:pt idx="33">
                  <c:v>0.27264848711243928</c:v>
                </c:pt>
                <c:pt idx="34">
                  <c:v>0.54191270860077012</c:v>
                </c:pt>
                <c:pt idx="35">
                  <c:v>3.5806055728799899E-2</c:v>
                </c:pt>
                <c:pt idx="36">
                  <c:v>4.4830374884825878E-2</c:v>
                </c:pt>
                <c:pt idx="37">
                  <c:v>8.0902842861605734E-2</c:v>
                </c:pt>
                <c:pt idx="38">
                  <c:v>0.290128703980844</c:v>
                </c:pt>
                <c:pt idx="39">
                  <c:v>0.27887935145445875</c:v>
                </c:pt>
                <c:pt idx="40">
                  <c:v>0.2994346004341461</c:v>
                </c:pt>
                <c:pt idx="41">
                  <c:v>0.39898254971302688</c:v>
                </c:pt>
                <c:pt idx="42">
                  <c:v>0.35456431535269706</c:v>
                </c:pt>
                <c:pt idx="43">
                  <c:v>0.16284578096426811</c:v>
                </c:pt>
                <c:pt idx="44">
                  <c:v>0.1246763651697238</c:v>
                </c:pt>
                <c:pt idx="45">
                  <c:v>1.0208940295588524</c:v>
                </c:pt>
                <c:pt idx="46">
                  <c:v>0.66942585708384972</c:v>
                </c:pt>
                <c:pt idx="47">
                  <c:v>9.2333464722112735E-2</c:v>
                </c:pt>
                <c:pt idx="48">
                  <c:v>0.1668002313085801</c:v>
                </c:pt>
                <c:pt idx="49">
                  <c:v>0.19888146205262713</c:v>
                </c:pt>
                <c:pt idx="50">
                  <c:v>0.15249637537893765</c:v>
                </c:pt>
                <c:pt idx="51">
                  <c:v>2.3E-2</c:v>
                </c:pt>
                <c:pt idx="52">
                  <c:v>2.4E-2</c:v>
                </c:pt>
                <c:pt idx="53">
                  <c:v>1.9E-2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2.4E-2</c:v>
                </c:pt>
                <c:pt idx="57">
                  <c:v>4.9000000000000002E-2</c:v>
                </c:pt>
                <c:pt idx="58">
                  <c:v>2.8000000000000001E-2</c:v>
                </c:pt>
                <c:pt idx="59">
                  <c:v>3.5999999999999997E-2</c:v>
                </c:pt>
                <c:pt idx="60">
                  <c:v>2.7E-2</c:v>
                </c:pt>
                <c:pt idx="61">
                  <c:v>4.9945814161599225E-2</c:v>
                </c:pt>
                <c:pt idx="62">
                  <c:v>0.15497905781922741</c:v>
                </c:pt>
                <c:pt idx="63">
                  <c:v>0.16284998009967608</c:v>
                </c:pt>
                <c:pt idx="64">
                  <c:v>0.11</c:v>
                </c:pt>
                <c:pt idx="65">
                  <c:v>0.12</c:v>
                </c:pt>
                <c:pt idx="66">
                  <c:v>0.16</c:v>
                </c:pt>
                <c:pt idx="67">
                  <c:v>0.17</c:v>
                </c:pt>
                <c:pt idx="68">
                  <c:v>0.19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0.05</c:v>
                </c:pt>
              </c:numCache>
            </c:numRef>
          </c:xVal>
          <c:yVal>
            <c:numRef>
              <c:f>'He-C inventory'!$K$3:$K$74</c:f>
              <c:numCache>
                <c:formatCode>0.00</c:formatCode>
                <c:ptCount val="72"/>
                <c:pt idx="0">
                  <c:v>5.4437999999999995</c:v>
                </c:pt>
                <c:pt idx="1">
                  <c:v>6.3483999999999998</c:v>
                </c:pt>
                <c:pt idx="2">
                  <c:v>2.754</c:v>
                </c:pt>
                <c:pt idx="3">
                  <c:v>0.49199999999999999</c:v>
                </c:pt>
                <c:pt idx="4">
                  <c:v>2.6208</c:v>
                </c:pt>
                <c:pt idx="5">
                  <c:v>0.48900000000000005</c:v>
                </c:pt>
                <c:pt idx="6">
                  <c:v>5.5468000000000011</c:v>
                </c:pt>
                <c:pt idx="7">
                  <c:v>6.7391999999999994</c:v>
                </c:pt>
                <c:pt idx="8">
                  <c:v>4.9125000000000005</c:v>
                </c:pt>
                <c:pt idx="9">
                  <c:v>10.475999999999999</c:v>
                </c:pt>
                <c:pt idx="10">
                  <c:v>5.129599999999999</c:v>
                </c:pt>
                <c:pt idx="11">
                  <c:v>5.0962999999999994</c:v>
                </c:pt>
                <c:pt idx="12">
                  <c:v>1.248</c:v>
                </c:pt>
                <c:pt idx="13">
                  <c:v>0.48730000000000007</c:v>
                </c:pt>
                <c:pt idx="14">
                  <c:v>6.364799999999998</c:v>
                </c:pt>
                <c:pt idx="15">
                  <c:v>6.5295999999999994</c:v>
                </c:pt>
                <c:pt idx="16">
                  <c:v>6.7495999999999983</c:v>
                </c:pt>
                <c:pt idx="17">
                  <c:v>6.9055999999999989</c:v>
                </c:pt>
                <c:pt idx="18">
                  <c:v>5.7888000000000002</c:v>
                </c:pt>
                <c:pt idx="19">
                  <c:v>6.5887999999999991</c:v>
                </c:pt>
                <c:pt idx="20">
                  <c:v>7.4703999999999979</c:v>
                </c:pt>
                <c:pt idx="21">
                  <c:v>5.2684999999999995</c:v>
                </c:pt>
                <c:pt idx="22">
                  <c:v>7.0416000000000007</c:v>
                </c:pt>
                <c:pt idx="23">
                  <c:v>7.0216000000000003</c:v>
                </c:pt>
                <c:pt idx="24">
                  <c:v>2.7551999999999999</c:v>
                </c:pt>
                <c:pt idx="25">
                  <c:v>5.3567999999999998</c:v>
                </c:pt>
                <c:pt idx="26">
                  <c:v>8.5511999999999997</c:v>
                </c:pt>
                <c:pt idx="27">
                  <c:v>6.3920000000000003</c:v>
                </c:pt>
                <c:pt idx="28">
                  <c:v>5.8056000000000001</c:v>
                </c:pt>
                <c:pt idx="29">
                  <c:v>13.7332</c:v>
                </c:pt>
                <c:pt idx="30">
                  <c:v>29.243200000000002</c:v>
                </c:pt>
                <c:pt idx="31">
                  <c:v>17.183999999999997</c:v>
                </c:pt>
                <c:pt idx="32">
                  <c:v>19.414500000000004</c:v>
                </c:pt>
                <c:pt idx="33">
                  <c:v>11.3284</c:v>
                </c:pt>
                <c:pt idx="34">
                  <c:v>20.392800000000001</c:v>
                </c:pt>
                <c:pt idx="35">
                  <c:v>0.43520000000000009</c:v>
                </c:pt>
                <c:pt idx="36">
                  <c:v>1.1398000000000001</c:v>
                </c:pt>
                <c:pt idx="37">
                  <c:v>2.7192000000000003</c:v>
                </c:pt>
                <c:pt idx="38">
                  <c:v>16.119999999999997</c:v>
                </c:pt>
                <c:pt idx="39">
                  <c:v>15.437499999999998</c:v>
                </c:pt>
                <c:pt idx="40">
                  <c:v>9.9624000000000006</c:v>
                </c:pt>
                <c:pt idx="41">
                  <c:v>20.613600000000002</c:v>
                </c:pt>
                <c:pt idx="42">
                  <c:v>10.301600000000001</c:v>
                </c:pt>
                <c:pt idx="43">
                  <c:v>3.4512</c:v>
                </c:pt>
                <c:pt idx="44">
                  <c:v>4.5263999999999998</c:v>
                </c:pt>
                <c:pt idx="45">
                  <c:v>32.611799999999995</c:v>
                </c:pt>
                <c:pt idx="46">
                  <c:v>18.523500000000006</c:v>
                </c:pt>
                <c:pt idx="47">
                  <c:v>2.7664999999999997</c:v>
                </c:pt>
                <c:pt idx="48">
                  <c:v>7.3080000000000007</c:v>
                </c:pt>
                <c:pt idx="49">
                  <c:v>0.49249999999999999</c:v>
                </c:pt>
                <c:pt idx="50">
                  <c:v>0.74560000000000004</c:v>
                </c:pt>
                <c:pt idx="51">
                  <c:v>1.000000000000001E-4</c:v>
                </c:pt>
                <c:pt idx="52">
                  <c:v>1.000000000000001E-4</c:v>
                </c:pt>
                <c:pt idx="53">
                  <c:v>1.000000000000001E-4</c:v>
                </c:pt>
                <c:pt idx="54">
                  <c:v>1.000000000000001E-4</c:v>
                </c:pt>
                <c:pt idx="55">
                  <c:v>1.000000000000001E-4</c:v>
                </c:pt>
                <c:pt idx="56">
                  <c:v>1.000000000000001E-4</c:v>
                </c:pt>
                <c:pt idx="57">
                  <c:v>9.500000000000007E-2</c:v>
                </c:pt>
                <c:pt idx="58">
                  <c:v>1.000000000000001E-4</c:v>
                </c:pt>
                <c:pt idx="59">
                  <c:v>9.500000000000007E-2</c:v>
                </c:pt>
                <c:pt idx="60">
                  <c:v>1.000000000000001E-4</c:v>
                </c:pt>
                <c:pt idx="61">
                  <c:v>0.60119999999999996</c:v>
                </c:pt>
                <c:pt idx="62">
                  <c:v>4.2504</c:v>
                </c:pt>
                <c:pt idx="63">
                  <c:v>5.5691999999999995</c:v>
                </c:pt>
                <c:pt idx="64">
                  <c:v>9.9000000000000088E-2</c:v>
                </c:pt>
                <c:pt idx="65">
                  <c:v>9.9000000000000088E-2</c:v>
                </c:pt>
                <c:pt idx="66">
                  <c:v>9.1875</c:v>
                </c:pt>
                <c:pt idx="67">
                  <c:v>9.500000000000007E-2</c:v>
                </c:pt>
                <c:pt idx="68">
                  <c:v>9.4870000000000001</c:v>
                </c:pt>
                <c:pt idx="69">
                  <c:v>9.500000000000007E-2</c:v>
                </c:pt>
                <c:pt idx="70">
                  <c:v>6.4499999999999975</c:v>
                </c:pt>
                <c:pt idx="71">
                  <c:v>8.3599999999999959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8-4EED-AFF3-0BCD762AF9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'He-C inventory'!$E$17:$E$74</c:f>
              <c:numCache>
                <c:formatCode>0.000</c:formatCode>
                <c:ptCount val="58"/>
                <c:pt idx="0">
                  <c:v>0.11865496646595192</c:v>
                </c:pt>
                <c:pt idx="1">
                  <c:v>0.12160548191417658</c:v>
                </c:pt>
                <c:pt idx="2">
                  <c:v>0.12071632006777336</c:v>
                </c:pt>
                <c:pt idx="3">
                  <c:v>0.12318910878282241</c:v>
                </c:pt>
                <c:pt idx="4">
                  <c:v>0.11517494259963675</c:v>
                </c:pt>
                <c:pt idx="5">
                  <c:v>0.12250207614187804</c:v>
                </c:pt>
                <c:pt idx="6">
                  <c:v>0.12934515591525828</c:v>
                </c:pt>
                <c:pt idx="7">
                  <c:v>0.1054764342077202</c:v>
                </c:pt>
                <c:pt idx="8">
                  <c:v>0.25473064619321817</c:v>
                </c:pt>
                <c:pt idx="9">
                  <c:v>0.19238294670846395</c:v>
                </c:pt>
                <c:pt idx="10">
                  <c:v>0.24626578264629578</c:v>
                </c:pt>
                <c:pt idx="11">
                  <c:v>0.25010872313527183</c:v>
                </c:pt>
                <c:pt idx="12">
                  <c:v>0.21576083086053413</c:v>
                </c:pt>
                <c:pt idx="13">
                  <c:v>0.30392638036809816</c:v>
                </c:pt>
                <c:pt idx="14">
                  <c:v>0.23900694160881991</c:v>
                </c:pt>
                <c:pt idx="15">
                  <c:v>0.31849816849816853</c:v>
                </c:pt>
                <c:pt idx="16">
                  <c:v>0.52156862745098032</c:v>
                </c:pt>
                <c:pt idx="17">
                  <c:v>0.37463337831758881</c:v>
                </c:pt>
                <c:pt idx="18">
                  <c:v>0.32321167883211677</c:v>
                </c:pt>
                <c:pt idx="19">
                  <c:v>0.27264848711243928</c:v>
                </c:pt>
                <c:pt idx="20">
                  <c:v>0.54191270860077012</c:v>
                </c:pt>
                <c:pt idx="21">
                  <c:v>3.5806055728799899E-2</c:v>
                </c:pt>
                <c:pt idx="22">
                  <c:v>4.4830374884825878E-2</c:v>
                </c:pt>
                <c:pt idx="23">
                  <c:v>8.0902842861605734E-2</c:v>
                </c:pt>
                <c:pt idx="24">
                  <c:v>0.290128703980844</c:v>
                </c:pt>
                <c:pt idx="25">
                  <c:v>0.27887935145445875</c:v>
                </c:pt>
                <c:pt idx="26">
                  <c:v>0.2994346004341461</c:v>
                </c:pt>
                <c:pt idx="27">
                  <c:v>0.39898254971302688</c:v>
                </c:pt>
                <c:pt idx="28">
                  <c:v>0.35456431535269706</c:v>
                </c:pt>
                <c:pt idx="29">
                  <c:v>0.16284578096426811</c:v>
                </c:pt>
                <c:pt idx="30">
                  <c:v>0.1246763651697238</c:v>
                </c:pt>
                <c:pt idx="31">
                  <c:v>1.0208940295588524</c:v>
                </c:pt>
                <c:pt idx="32">
                  <c:v>0.66942585708384972</c:v>
                </c:pt>
                <c:pt idx="33">
                  <c:v>9.2333464722112735E-2</c:v>
                </c:pt>
                <c:pt idx="34">
                  <c:v>0.1668002313085801</c:v>
                </c:pt>
                <c:pt idx="35">
                  <c:v>0.19888146205262713</c:v>
                </c:pt>
                <c:pt idx="36">
                  <c:v>0.15249637537893765</c:v>
                </c:pt>
                <c:pt idx="37">
                  <c:v>2.3E-2</c:v>
                </c:pt>
                <c:pt idx="38">
                  <c:v>2.4E-2</c:v>
                </c:pt>
                <c:pt idx="39">
                  <c:v>1.9E-2</c:v>
                </c:pt>
                <c:pt idx="40">
                  <c:v>2.1999999999999999E-2</c:v>
                </c:pt>
                <c:pt idx="41">
                  <c:v>2.1000000000000001E-2</c:v>
                </c:pt>
                <c:pt idx="42">
                  <c:v>2.4E-2</c:v>
                </c:pt>
                <c:pt idx="43">
                  <c:v>4.9000000000000002E-2</c:v>
                </c:pt>
                <c:pt idx="44">
                  <c:v>2.8000000000000001E-2</c:v>
                </c:pt>
                <c:pt idx="45">
                  <c:v>3.5999999999999997E-2</c:v>
                </c:pt>
                <c:pt idx="46">
                  <c:v>2.7E-2</c:v>
                </c:pt>
                <c:pt idx="47">
                  <c:v>4.9945814161599225E-2</c:v>
                </c:pt>
                <c:pt idx="48">
                  <c:v>0.15497905781922741</c:v>
                </c:pt>
                <c:pt idx="49">
                  <c:v>0.16284998009967608</c:v>
                </c:pt>
                <c:pt idx="50">
                  <c:v>0.11</c:v>
                </c:pt>
                <c:pt idx="51">
                  <c:v>0.12</c:v>
                </c:pt>
                <c:pt idx="52">
                  <c:v>0.16</c:v>
                </c:pt>
                <c:pt idx="53">
                  <c:v>0.17</c:v>
                </c:pt>
                <c:pt idx="54">
                  <c:v>0.19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0.05</c:v>
                </c:pt>
              </c:numCache>
            </c:numRef>
          </c:xVal>
          <c:yVal>
            <c:numRef>
              <c:f>'He-C inventory'!$K$17:$K$74</c:f>
              <c:numCache>
                <c:formatCode>0.00</c:formatCode>
                <c:ptCount val="58"/>
                <c:pt idx="0">
                  <c:v>6.364799999999998</c:v>
                </c:pt>
                <c:pt idx="1">
                  <c:v>6.5295999999999994</c:v>
                </c:pt>
                <c:pt idx="2">
                  <c:v>6.7495999999999983</c:v>
                </c:pt>
                <c:pt idx="3">
                  <c:v>6.9055999999999989</c:v>
                </c:pt>
                <c:pt idx="4">
                  <c:v>5.7888000000000002</c:v>
                </c:pt>
                <c:pt idx="5">
                  <c:v>6.5887999999999991</c:v>
                </c:pt>
                <c:pt idx="6">
                  <c:v>7.4703999999999979</c:v>
                </c:pt>
                <c:pt idx="7">
                  <c:v>5.2684999999999995</c:v>
                </c:pt>
                <c:pt idx="8">
                  <c:v>7.0416000000000007</c:v>
                </c:pt>
                <c:pt idx="9">
                  <c:v>7.0216000000000003</c:v>
                </c:pt>
                <c:pt idx="10">
                  <c:v>2.7551999999999999</c:v>
                </c:pt>
                <c:pt idx="11">
                  <c:v>5.3567999999999998</c:v>
                </c:pt>
                <c:pt idx="12">
                  <c:v>8.5511999999999997</c:v>
                </c:pt>
                <c:pt idx="13">
                  <c:v>6.3920000000000003</c:v>
                </c:pt>
                <c:pt idx="14">
                  <c:v>5.8056000000000001</c:v>
                </c:pt>
                <c:pt idx="15">
                  <c:v>13.7332</c:v>
                </c:pt>
                <c:pt idx="16">
                  <c:v>29.243200000000002</c:v>
                </c:pt>
                <c:pt idx="17">
                  <c:v>17.183999999999997</c:v>
                </c:pt>
                <c:pt idx="18">
                  <c:v>19.414500000000004</c:v>
                </c:pt>
                <c:pt idx="19">
                  <c:v>11.3284</c:v>
                </c:pt>
                <c:pt idx="20">
                  <c:v>20.392800000000001</c:v>
                </c:pt>
                <c:pt idx="21">
                  <c:v>0.43520000000000009</c:v>
                </c:pt>
                <c:pt idx="22">
                  <c:v>1.1398000000000001</c:v>
                </c:pt>
                <c:pt idx="23">
                  <c:v>2.7192000000000003</c:v>
                </c:pt>
                <c:pt idx="24">
                  <c:v>16.119999999999997</c:v>
                </c:pt>
                <c:pt idx="25">
                  <c:v>15.437499999999998</c:v>
                </c:pt>
                <c:pt idx="26">
                  <c:v>9.9624000000000006</c:v>
                </c:pt>
                <c:pt idx="27">
                  <c:v>20.613600000000002</c:v>
                </c:pt>
                <c:pt idx="28">
                  <c:v>10.301600000000001</c:v>
                </c:pt>
                <c:pt idx="29">
                  <c:v>3.4512</c:v>
                </c:pt>
                <c:pt idx="30">
                  <c:v>4.5263999999999998</c:v>
                </c:pt>
                <c:pt idx="31">
                  <c:v>32.611799999999995</c:v>
                </c:pt>
                <c:pt idx="32">
                  <c:v>18.523500000000006</c:v>
                </c:pt>
                <c:pt idx="33">
                  <c:v>2.7664999999999997</c:v>
                </c:pt>
                <c:pt idx="34">
                  <c:v>7.3080000000000007</c:v>
                </c:pt>
                <c:pt idx="35">
                  <c:v>0.49249999999999999</c:v>
                </c:pt>
                <c:pt idx="36">
                  <c:v>0.74560000000000004</c:v>
                </c:pt>
                <c:pt idx="37">
                  <c:v>1.000000000000001E-4</c:v>
                </c:pt>
                <c:pt idx="38">
                  <c:v>1.000000000000001E-4</c:v>
                </c:pt>
                <c:pt idx="39">
                  <c:v>1.000000000000001E-4</c:v>
                </c:pt>
                <c:pt idx="40">
                  <c:v>1.000000000000001E-4</c:v>
                </c:pt>
                <c:pt idx="41">
                  <c:v>1.000000000000001E-4</c:v>
                </c:pt>
                <c:pt idx="42">
                  <c:v>1.000000000000001E-4</c:v>
                </c:pt>
                <c:pt idx="43">
                  <c:v>9.500000000000007E-2</c:v>
                </c:pt>
                <c:pt idx="44">
                  <c:v>1.000000000000001E-4</c:v>
                </c:pt>
                <c:pt idx="45">
                  <c:v>9.500000000000007E-2</c:v>
                </c:pt>
                <c:pt idx="46">
                  <c:v>1.000000000000001E-4</c:v>
                </c:pt>
                <c:pt idx="47">
                  <c:v>0.60119999999999996</c:v>
                </c:pt>
                <c:pt idx="48">
                  <c:v>4.2504</c:v>
                </c:pt>
                <c:pt idx="49">
                  <c:v>5.5691999999999995</c:v>
                </c:pt>
                <c:pt idx="50">
                  <c:v>9.9000000000000088E-2</c:v>
                </c:pt>
                <c:pt idx="51">
                  <c:v>9.9000000000000088E-2</c:v>
                </c:pt>
                <c:pt idx="52">
                  <c:v>9.1875</c:v>
                </c:pt>
                <c:pt idx="53">
                  <c:v>9.500000000000007E-2</c:v>
                </c:pt>
                <c:pt idx="54">
                  <c:v>9.4870000000000001</c:v>
                </c:pt>
                <c:pt idx="55">
                  <c:v>9.500000000000007E-2</c:v>
                </c:pt>
                <c:pt idx="56">
                  <c:v>6.4499999999999975</c:v>
                </c:pt>
                <c:pt idx="57">
                  <c:v>8.3599999999999959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EED-AFF3-0BCD762AF9DB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'He-C inventory'!$E$3:$E$16</c:f>
              <c:numCache>
                <c:formatCode>0.000</c:formatCode>
                <c:ptCount val="14"/>
                <c:pt idx="0">
                  <c:v>0.19259721610875793</c:v>
                </c:pt>
                <c:pt idx="1">
                  <c:v>0.18156431654676258</c:v>
                </c:pt>
                <c:pt idx="2">
                  <c:v>0.38753239832376524</c:v>
                </c:pt>
                <c:pt idx="3">
                  <c:v>0.34876459368437046</c:v>
                </c:pt>
                <c:pt idx="4">
                  <c:v>0.18937152165060406</c:v>
                </c:pt>
                <c:pt idx="5">
                  <c:v>0.26832414532245746</c:v>
                </c:pt>
                <c:pt idx="6">
                  <c:v>0.17114085623931136</c:v>
                </c:pt>
                <c:pt idx="7">
                  <c:v>0.22616894436258222</c:v>
                </c:pt>
                <c:pt idx="8">
                  <c:v>0.18653591093605565</c:v>
                </c:pt>
                <c:pt idx="9">
                  <c:v>0.25242239774613878</c:v>
                </c:pt>
                <c:pt idx="10">
                  <c:v>0.13466893803939228</c:v>
                </c:pt>
                <c:pt idx="11">
                  <c:v>0.13349848221333724</c:v>
                </c:pt>
                <c:pt idx="12">
                  <c:v>0.11265418199791311</c:v>
                </c:pt>
                <c:pt idx="13">
                  <c:v>0.23099448727870292</c:v>
                </c:pt>
              </c:numCache>
            </c:numRef>
          </c:xVal>
          <c:yVal>
            <c:numRef>
              <c:f>'He-C inventory'!$K$3:$K$16</c:f>
              <c:numCache>
                <c:formatCode>0.00</c:formatCode>
                <c:ptCount val="14"/>
                <c:pt idx="0">
                  <c:v>5.4437999999999995</c:v>
                </c:pt>
                <c:pt idx="1">
                  <c:v>6.3483999999999998</c:v>
                </c:pt>
                <c:pt idx="2">
                  <c:v>2.754</c:v>
                </c:pt>
                <c:pt idx="3">
                  <c:v>0.49199999999999999</c:v>
                </c:pt>
                <c:pt idx="4">
                  <c:v>2.6208</c:v>
                </c:pt>
                <c:pt idx="5">
                  <c:v>0.48900000000000005</c:v>
                </c:pt>
                <c:pt idx="6">
                  <c:v>5.5468000000000011</c:v>
                </c:pt>
                <c:pt idx="7">
                  <c:v>6.7391999999999994</c:v>
                </c:pt>
                <c:pt idx="8">
                  <c:v>4.9125000000000005</c:v>
                </c:pt>
                <c:pt idx="9">
                  <c:v>10.475999999999999</c:v>
                </c:pt>
                <c:pt idx="10">
                  <c:v>5.129599999999999</c:v>
                </c:pt>
                <c:pt idx="11">
                  <c:v>5.0962999999999994</c:v>
                </c:pt>
                <c:pt idx="12">
                  <c:v>1.248</c:v>
                </c:pt>
                <c:pt idx="13">
                  <c:v>0.48730000000000007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EED-AFF3-0BCD762A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9024"/>
        <c:axId val="288889584"/>
      </c:scatterChart>
      <c:valAx>
        <c:axId val="2888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8889584"/>
        <c:crosses val="autoZero"/>
        <c:crossBetween val="midCat"/>
      </c:valAx>
      <c:valAx>
        <c:axId val="2888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8889024"/>
        <c:crosses val="autoZero"/>
        <c:crossBetween val="midCat"/>
        <c:majorUnit val="10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8591429875166"/>
          <c:y val="2.4317730193514842E-2"/>
          <c:w val="0.83997484310906567"/>
          <c:h val="0.84336092745979263"/>
        </c:manualLayout>
      </c:layout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trendline>
            <c:spPr>
              <a:ln w="12700" cap="rnd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1702416508281"/>
                  <c:y val="0.16897078772276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9.3327x + 86.466</a:t>
                    </a:r>
                    <a:br>
                      <a:rPr lang="en-US" altLang="zh-CN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altLang="zh-CN" sz="11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0.9578</a:t>
                    </a:r>
                    <a:endParaRPr lang="en-US" altLang="zh-CN" sz="11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'He-C inventory'!$F$3:$F$74</c:f>
              <c:numCache>
                <c:formatCode>0.000</c:formatCode>
                <c:ptCount val="72"/>
                <c:pt idx="0">
                  <c:v>-3.0449999999999999</c:v>
                </c:pt>
                <c:pt idx="1">
                  <c:v>-4</c:v>
                </c:pt>
                <c:pt idx="2">
                  <c:v>-0.56299999999999994</c:v>
                </c:pt>
                <c:pt idx="3">
                  <c:v>2.4E-2</c:v>
                </c:pt>
                <c:pt idx="4">
                  <c:v>-1.3640000000000001</c:v>
                </c:pt>
                <c:pt idx="5">
                  <c:v>0.88100000000000001</c:v>
                </c:pt>
                <c:pt idx="6">
                  <c:v>-3.6179999999999999</c:v>
                </c:pt>
                <c:pt idx="7">
                  <c:v>-3.149</c:v>
                </c:pt>
                <c:pt idx="8">
                  <c:v>-2.831</c:v>
                </c:pt>
                <c:pt idx="9">
                  <c:v>-4.6139999999999999</c:v>
                </c:pt>
                <c:pt idx="10">
                  <c:v>-4.5810000000000004</c:v>
                </c:pt>
                <c:pt idx="11">
                  <c:v>-4.6630000000000003</c:v>
                </c:pt>
                <c:pt idx="12">
                  <c:v>-1.2190000000000001</c:v>
                </c:pt>
                <c:pt idx="13">
                  <c:v>-7.0000000000000001E-3</c:v>
                </c:pt>
                <c:pt idx="14">
                  <c:v>-7.35</c:v>
                </c:pt>
                <c:pt idx="15">
                  <c:v>-7.33</c:v>
                </c:pt>
                <c:pt idx="16">
                  <c:v>-7.15</c:v>
                </c:pt>
                <c:pt idx="17">
                  <c:v>-7.5</c:v>
                </c:pt>
                <c:pt idx="18">
                  <c:v>-6.71</c:v>
                </c:pt>
                <c:pt idx="19">
                  <c:v>-7.19</c:v>
                </c:pt>
                <c:pt idx="20">
                  <c:v>-9.0500000000000007</c:v>
                </c:pt>
                <c:pt idx="21">
                  <c:v>-6.79</c:v>
                </c:pt>
                <c:pt idx="22">
                  <c:v>-2.89</c:v>
                </c:pt>
                <c:pt idx="23">
                  <c:v>-4.09</c:v>
                </c:pt>
                <c:pt idx="24">
                  <c:v>-1.04</c:v>
                </c:pt>
                <c:pt idx="25">
                  <c:v>-2.0299999999999998</c:v>
                </c:pt>
                <c:pt idx="26">
                  <c:v>-4.33</c:v>
                </c:pt>
                <c:pt idx="27">
                  <c:v>-1.99</c:v>
                </c:pt>
                <c:pt idx="28">
                  <c:v>-2.35</c:v>
                </c:pt>
                <c:pt idx="29">
                  <c:v>-4.8</c:v>
                </c:pt>
                <c:pt idx="30">
                  <c:v>-7.6</c:v>
                </c:pt>
                <c:pt idx="31">
                  <c:v>-5.2</c:v>
                </c:pt>
                <c:pt idx="32">
                  <c:v>-7.7</c:v>
                </c:pt>
                <c:pt idx="33">
                  <c:v>-4.5</c:v>
                </c:pt>
                <c:pt idx="34">
                  <c:v>-4.2</c:v>
                </c:pt>
                <c:pt idx="35">
                  <c:v>-7.72</c:v>
                </c:pt>
                <c:pt idx="36">
                  <c:v>-7.75</c:v>
                </c:pt>
                <c:pt idx="37">
                  <c:v>-4.96</c:v>
                </c:pt>
                <c:pt idx="38">
                  <c:v>-7.05</c:v>
                </c:pt>
                <c:pt idx="39">
                  <c:v>-6.94</c:v>
                </c:pt>
                <c:pt idx="40">
                  <c:v>-3.56</c:v>
                </c:pt>
                <c:pt idx="41">
                  <c:v>-6.37</c:v>
                </c:pt>
                <c:pt idx="42">
                  <c:v>-3.01</c:v>
                </c:pt>
                <c:pt idx="43">
                  <c:v>-2.19</c:v>
                </c:pt>
                <c:pt idx="44">
                  <c:v>-4.2699999999999996</c:v>
                </c:pt>
                <c:pt idx="45">
                  <c:v>-3.86</c:v>
                </c:pt>
                <c:pt idx="46">
                  <c:v>-2.88</c:v>
                </c:pt>
                <c:pt idx="47">
                  <c:v>-4.08</c:v>
                </c:pt>
                <c:pt idx="48">
                  <c:v>-5.17</c:v>
                </c:pt>
                <c:pt idx="49">
                  <c:v>-0.1</c:v>
                </c:pt>
                <c:pt idx="50">
                  <c:v>-0.49</c:v>
                </c:pt>
                <c:pt idx="51">
                  <c:v>-9.9</c:v>
                </c:pt>
                <c:pt idx="52">
                  <c:v>-9.6999999999999993</c:v>
                </c:pt>
                <c:pt idx="53">
                  <c:v>-8.8000000000000007</c:v>
                </c:pt>
                <c:pt idx="54">
                  <c:v>-8.6</c:v>
                </c:pt>
                <c:pt idx="55">
                  <c:v>-8.6</c:v>
                </c:pt>
                <c:pt idx="56">
                  <c:v>-9.1999999999999993</c:v>
                </c:pt>
                <c:pt idx="57">
                  <c:v>-9.4</c:v>
                </c:pt>
                <c:pt idx="58">
                  <c:v>-10.6</c:v>
                </c:pt>
                <c:pt idx="59">
                  <c:v>-10.4</c:v>
                </c:pt>
                <c:pt idx="60">
                  <c:v>-11.2</c:v>
                </c:pt>
                <c:pt idx="61">
                  <c:v>-2.5333333333333332</c:v>
                </c:pt>
                <c:pt idx="62">
                  <c:v>-3.1030000000000002</c:v>
                </c:pt>
                <c:pt idx="63">
                  <c:v>-3.8069999999999999</c:v>
                </c:pt>
                <c:pt idx="64">
                  <c:v>-9.6</c:v>
                </c:pt>
                <c:pt idx="65">
                  <c:v>-11.3</c:v>
                </c:pt>
                <c:pt idx="66">
                  <c:v>-7.3</c:v>
                </c:pt>
                <c:pt idx="67">
                  <c:v>-10</c:v>
                </c:pt>
                <c:pt idx="68">
                  <c:v>-6</c:v>
                </c:pt>
                <c:pt idx="69">
                  <c:v>-9.3000000000000007</c:v>
                </c:pt>
                <c:pt idx="70">
                  <c:v>-9</c:v>
                </c:pt>
                <c:pt idx="71">
                  <c:v>-9.1999999999999993</c:v>
                </c:pt>
              </c:numCache>
            </c:numRef>
          </c:xVal>
          <c:yVal>
            <c:numRef>
              <c:f>'He-C inventory'!$L$3:$L$74</c:f>
              <c:numCache>
                <c:formatCode>0.00</c:formatCode>
                <c:ptCount val="72"/>
                <c:pt idx="0">
                  <c:v>57.856200000000001</c:v>
                </c:pt>
                <c:pt idx="1">
                  <c:v>47.451600000000006</c:v>
                </c:pt>
                <c:pt idx="2">
                  <c:v>89.046000000000006</c:v>
                </c:pt>
                <c:pt idx="3">
                  <c:v>97.908000000000001</c:v>
                </c:pt>
                <c:pt idx="4">
                  <c:v>79.279199999999989</c:v>
                </c:pt>
                <c:pt idx="5">
                  <c:v>97.311000000000007</c:v>
                </c:pt>
                <c:pt idx="6">
                  <c:v>51.053200000000011</c:v>
                </c:pt>
                <c:pt idx="7">
                  <c:v>55.660800000000002</c:v>
                </c:pt>
                <c:pt idx="8">
                  <c:v>60.587500000000006</c:v>
                </c:pt>
                <c:pt idx="9">
                  <c:v>38.024000000000001</c:v>
                </c:pt>
                <c:pt idx="10">
                  <c:v>40.670399999999994</c:v>
                </c:pt>
                <c:pt idx="11">
                  <c:v>40.003699999999995</c:v>
                </c:pt>
                <c:pt idx="12">
                  <c:v>81.951999999999998</c:v>
                </c:pt>
                <c:pt idx="13">
                  <c:v>96.972700000000003</c:v>
                </c:pt>
                <c:pt idx="14">
                  <c:v>14.435199999999995</c:v>
                </c:pt>
                <c:pt idx="15">
                  <c:v>14.670399999999997</c:v>
                </c:pt>
                <c:pt idx="16">
                  <c:v>16.8504</c:v>
                </c:pt>
                <c:pt idx="17">
                  <c:v>13.894399999999996</c:v>
                </c:pt>
                <c:pt idx="18">
                  <c:v>21.011200000000002</c:v>
                </c:pt>
                <c:pt idx="19">
                  <c:v>16.611199999999997</c:v>
                </c:pt>
                <c:pt idx="20">
                  <c:v>1.7295999999999989</c:v>
                </c:pt>
                <c:pt idx="21">
                  <c:v>20.431500000000003</c:v>
                </c:pt>
                <c:pt idx="22">
                  <c:v>58.1584</c:v>
                </c:pt>
                <c:pt idx="23">
                  <c:v>45.378399999999999</c:v>
                </c:pt>
                <c:pt idx="24">
                  <c:v>83.344799999999992</c:v>
                </c:pt>
                <c:pt idx="25">
                  <c:v>69.043199999999999</c:v>
                </c:pt>
                <c:pt idx="26">
                  <c:v>42.348799999999997</c:v>
                </c:pt>
                <c:pt idx="27">
                  <c:v>68.808000000000007</c:v>
                </c:pt>
                <c:pt idx="28">
                  <c:v>64.994399999999999</c:v>
                </c:pt>
                <c:pt idx="29">
                  <c:v>35.666799999999995</c:v>
                </c:pt>
                <c:pt idx="30">
                  <c:v>9.9568000000000012</c:v>
                </c:pt>
                <c:pt idx="31">
                  <c:v>30.815999999999999</c:v>
                </c:pt>
                <c:pt idx="32">
                  <c:v>10.685500000000001</c:v>
                </c:pt>
                <c:pt idx="33">
                  <c:v>39.471600000000002</c:v>
                </c:pt>
                <c:pt idx="34">
                  <c:v>38.207200000000007</c:v>
                </c:pt>
                <c:pt idx="35">
                  <c:v>13.164800000000001</c:v>
                </c:pt>
                <c:pt idx="36">
                  <c:v>12.760200000000003</c:v>
                </c:pt>
                <c:pt idx="37">
                  <c:v>38.480799999999995</c:v>
                </c:pt>
                <c:pt idx="38">
                  <c:v>16.38</c:v>
                </c:pt>
                <c:pt idx="39">
                  <c:v>17.062499999999996</c:v>
                </c:pt>
                <c:pt idx="40">
                  <c:v>49.337599999999995</c:v>
                </c:pt>
                <c:pt idx="41">
                  <c:v>20.2864</c:v>
                </c:pt>
                <c:pt idx="42">
                  <c:v>54.898400000000002</c:v>
                </c:pt>
                <c:pt idx="43">
                  <c:v>68.448800000000006</c:v>
                </c:pt>
                <c:pt idx="44">
                  <c:v>44.6736</c:v>
                </c:pt>
                <c:pt idx="45">
                  <c:v>35.188199999999995</c:v>
                </c:pt>
                <c:pt idx="46">
                  <c:v>51.3765</c:v>
                </c:pt>
                <c:pt idx="47">
                  <c:v>47.533499999999997</c:v>
                </c:pt>
                <c:pt idx="48">
                  <c:v>34.692000000000007</c:v>
                </c:pt>
                <c:pt idx="49">
                  <c:v>98.007500000000007</c:v>
                </c:pt>
                <c:pt idx="50">
                  <c:v>92.454399999999993</c:v>
                </c:pt>
                <c:pt idx="51">
                  <c:v>9.99000000000001E-2</c:v>
                </c:pt>
                <c:pt idx="52">
                  <c:v>9.99000000000001E-2</c:v>
                </c:pt>
                <c:pt idx="53">
                  <c:v>9.99000000000001E-2</c:v>
                </c:pt>
                <c:pt idx="54">
                  <c:v>9.99000000000001E-2</c:v>
                </c:pt>
                <c:pt idx="55">
                  <c:v>9.99000000000001E-2</c:v>
                </c:pt>
                <c:pt idx="56">
                  <c:v>9.99000000000001E-2</c:v>
                </c:pt>
                <c:pt idx="57">
                  <c:v>5.0000000000000088E-3</c:v>
                </c:pt>
                <c:pt idx="58">
                  <c:v>9.99000000000001E-2</c:v>
                </c:pt>
                <c:pt idx="59">
                  <c:v>5.0000000000000088E-3</c:v>
                </c:pt>
                <c:pt idx="60">
                  <c:v>9.99000000000001E-2</c:v>
                </c:pt>
                <c:pt idx="61">
                  <c:v>66.198799999999991</c:v>
                </c:pt>
                <c:pt idx="62">
                  <c:v>57.349600000000002</c:v>
                </c:pt>
                <c:pt idx="63">
                  <c:v>49.030799999999999</c:v>
                </c:pt>
                <c:pt idx="64">
                  <c:v>1.0000000000000018E-3</c:v>
                </c:pt>
                <c:pt idx="65">
                  <c:v>1.0000000000000018E-3</c:v>
                </c:pt>
                <c:pt idx="66">
                  <c:v>15.312500000000002</c:v>
                </c:pt>
                <c:pt idx="67">
                  <c:v>5.0000000000000088E-3</c:v>
                </c:pt>
                <c:pt idx="68">
                  <c:v>26.312999999999999</c:v>
                </c:pt>
                <c:pt idx="69">
                  <c:v>5.0000000000000088E-3</c:v>
                </c:pt>
                <c:pt idx="70">
                  <c:v>2.149999999999999</c:v>
                </c:pt>
                <c:pt idx="71">
                  <c:v>0.44000000000000022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1A-42FA-A668-FD8CC1A62A07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pPr>
              <a:solidFill>
                <a:schemeClr val="accent4">
                  <a:lumMod val="20000"/>
                  <a:lumOff val="80000"/>
                </a:schemeClr>
              </a:solidFill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'He-C inventory'!$F$17:$F$74</c:f>
              <c:numCache>
                <c:formatCode>0.000</c:formatCode>
                <c:ptCount val="58"/>
                <c:pt idx="0">
                  <c:v>-7.35</c:v>
                </c:pt>
                <c:pt idx="1">
                  <c:v>-7.33</c:v>
                </c:pt>
                <c:pt idx="2">
                  <c:v>-7.15</c:v>
                </c:pt>
                <c:pt idx="3">
                  <c:v>-7.5</c:v>
                </c:pt>
                <c:pt idx="4">
                  <c:v>-6.71</c:v>
                </c:pt>
                <c:pt idx="5">
                  <c:v>-7.19</c:v>
                </c:pt>
                <c:pt idx="6">
                  <c:v>-9.0500000000000007</c:v>
                </c:pt>
                <c:pt idx="7">
                  <c:v>-6.79</c:v>
                </c:pt>
                <c:pt idx="8">
                  <c:v>-2.89</c:v>
                </c:pt>
                <c:pt idx="9">
                  <c:v>-4.09</c:v>
                </c:pt>
                <c:pt idx="10">
                  <c:v>-1.04</c:v>
                </c:pt>
                <c:pt idx="11">
                  <c:v>-2.0299999999999998</c:v>
                </c:pt>
                <c:pt idx="12">
                  <c:v>-4.33</c:v>
                </c:pt>
                <c:pt idx="13">
                  <c:v>-1.99</c:v>
                </c:pt>
                <c:pt idx="14">
                  <c:v>-2.35</c:v>
                </c:pt>
                <c:pt idx="15">
                  <c:v>-4.8</c:v>
                </c:pt>
                <c:pt idx="16">
                  <c:v>-7.6</c:v>
                </c:pt>
                <c:pt idx="17">
                  <c:v>-5.2</c:v>
                </c:pt>
                <c:pt idx="18">
                  <c:v>-7.7</c:v>
                </c:pt>
                <c:pt idx="19">
                  <c:v>-4.5</c:v>
                </c:pt>
                <c:pt idx="20">
                  <c:v>-4.2</c:v>
                </c:pt>
                <c:pt idx="21">
                  <c:v>-7.72</c:v>
                </c:pt>
                <c:pt idx="22">
                  <c:v>-7.75</c:v>
                </c:pt>
                <c:pt idx="23">
                  <c:v>-4.96</c:v>
                </c:pt>
                <c:pt idx="24">
                  <c:v>-7.05</c:v>
                </c:pt>
                <c:pt idx="25">
                  <c:v>-6.94</c:v>
                </c:pt>
                <c:pt idx="26">
                  <c:v>-3.56</c:v>
                </c:pt>
                <c:pt idx="27">
                  <c:v>-6.37</c:v>
                </c:pt>
                <c:pt idx="28">
                  <c:v>-3.01</c:v>
                </c:pt>
                <c:pt idx="29">
                  <c:v>-2.19</c:v>
                </c:pt>
                <c:pt idx="30">
                  <c:v>-4.2699999999999996</c:v>
                </c:pt>
                <c:pt idx="31">
                  <c:v>-3.86</c:v>
                </c:pt>
                <c:pt idx="32">
                  <c:v>-2.88</c:v>
                </c:pt>
                <c:pt idx="33">
                  <c:v>-4.08</c:v>
                </c:pt>
                <c:pt idx="34">
                  <c:v>-5.17</c:v>
                </c:pt>
                <c:pt idx="35">
                  <c:v>-0.1</c:v>
                </c:pt>
                <c:pt idx="36">
                  <c:v>-0.49</c:v>
                </c:pt>
                <c:pt idx="37">
                  <c:v>-9.9</c:v>
                </c:pt>
                <c:pt idx="38">
                  <c:v>-9.6999999999999993</c:v>
                </c:pt>
                <c:pt idx="39">
                  <c:v>-8.8000000000000007</c:v>
                </c:pt>
                <c:pt idx="40">
                  <c:v>-8.6</c:v>
                </c:pt>
                <c:pt idx="41">
                  <c:v>-8.6</c:v>
                </c:pt>
                <c:pt idx="42">
                  <c:v>-9.1999999999999993</c:v>
                </c:pt>
                <c:pt idx="43">
                  <c:v>-9.4</c:v>
                </c:pt>
                <c:pt idx="44">
                  <c:v>-10.6</c:v>
                </c:pt>
                <c:pt idx="45">
                  <c:v>-10.4</c:v>
                </c:pt>
                <c:pt idx="46">
                  <c:v>-11.2</c:v>
                </c:pt>
                <c:pt idx="47">
                  <c:v>-2.5333333333333332</c:v>
                </c:pt>
                <c:pt idx="48">
                  <c:v>-3.1030000000000002</c:v>
                </c:pt>
                <c:pt idx="49">
                  <c:v>-3.8069999999999999</c:v>
                </c:pt>
                <c:pt idx="50">
                  <c:v>-9.6</c:v>
                </c:pt>
                <c:pt idx="51">
                  <c:v>-11.3</c:v>
                </c:pt>
                <c:pt idx="52">
                  <c:v>-7.3</c:v>
                </c:pt>
                <c:pt idx="53">
                  <c:v>-10</c:v>
                </c:pt>
                <c:pt idx="54">
                  <c:v>-6</c:v>
                </c:pt>
                <c:pt idx="55">
                  <c:v>-9.3000000000000007</c:v>
                </c:pt>
                <c:pt idx="56">
                  <c:v>-9</c:v>
                </c:pt>
                <c:pt idx="57">
                  <c:v>-9.1999999999999993</c:v>
                </c:pt>
              </c:numCache>
            </c:numRef>
          </c:xVal>
          <c:yVal>
            <c:numRef>
              <c:f>'He-C inventory'!$L$17:$L$74</c:f>
              <c:numCache>
                <c:formatCode>0.00</c:formatCode>
                <c:ptCount val="58"/>
                <c:pt idx="0">
                  <c:v>14.435199999999995</c:v>
                </c:pt>
                <c:pt idx="1">
                  <c:v>14.670399999999997</c:v>
                </c:pt>
                <c:pt idx="2">
                  <c:v>16.8504</c:v>
                </c:pt>
                <c:pt idx="3">
                  <c:v>13.894399999999996</c:v>
                </c:pt>
                <c:pt idx="4">
                  <c:v>21.011200000000002</c:v>
                </c:pt>
                <c:pt idx="5">
                  <c:v>16.611199999999997</c:v>
                </c:pt>
                <c:pt idx="6">
                  <c:v>1.7295999999999989</c:v>
                </c:pt>
                <c:pt idx="7">
                  <c:v>20.431500000000003</c:v>
                </c:pt>
                <c:pt idx="8">
                  <c:v>58.1584</c:v>
                </c:pt>
                <c:pt idx="9">
                  <c:v>45.378399999999999</c:v>
                </c:pt>
                <c:pt idx="10">
                  <c:v>83.344799999999992</c:v>
                </c:pt>
                <c:pt idx="11">
                  <c:v>69.043199999999999</c:v>
                </c:pt>
                <c:pt idx="12">
                  <c:v>42.348799999999997</c:v>
                </c:pt>
                <c:pt idx="13">
                  <c:v>68.808000000000007</c:v>
                </c:pt>
                <c:pt idx="14">
                  <c:v>64.994399999999999</c:v>
                </c:pt>
                <c:pt idx="15">
                  <c:v>35.666799999999995</c:v>
                </c:pt>
                <c:pt idx="16">
                  <c:v>9.9568000000000012</c:v>
                </c:pt>
                <c:pt idx="17">
                  <c:v>30.815999999999999</c:v>
                </c:pt>
                <c:pt idx="18">
                  <c:v>10.685500000000001</c:v>
                </c:pt>
                <c:pt idx="19">
                  <c:v>39.471600000000002</c:v>
                </c:pt>
                <c:pt idx="20">
                  <c:v>38.207200000000007</c:v>
                </c:pt>
                <c:pt idx="21">
                  <c:v>13.164800000000001</c:v>
                </c:pt>
                <c:pt idx="22">
                  <c:v>12.760200000000003</c:v>
                </c:pt>
                <c:pt idx="23">
                  <c:v>38.480799999999995</c:v>
                </c:pt>
                <c:pt idx="24">
                  <c:v>16.38</c:v>
                </c:pt>
                <c:pt idx="25">
                  <c:v>17.062499999999996</c:v>
                </c:pt>
                <c:pt idx="26">
                  <c:v>49.337599999999995</c:v>
                </c:pt>
                <c:pt idx="27">
                  <c:v>20.2864</c:v>
                </c:pt>
                <c:pt idx="28">
                  <c:v>54.898400000000002</c:v>
                </c:pt>
                <c:pt idx="29">
                  <c:v>68.448800000000006</c:v>
                </c:pt>
                <c:pt idx="30">
                  <c:v>44.6736</c:v>
                </c:pt>
                <c:pt idx="31">
                  <c:v>35.188199999999995</c:v>
                </c:pt>
                <c:pt idx="32">
                  <c:v>51.3765</c:v>
                </c:pt>
                <c:pt idx="33">
                  <c:v>47.533499999999997</c:v>
                </c:pt>
                <c:pt idx="34">
                  <c:v>34.692000000000007</c:v>
                </c:pt>
                <c:pt idx="35">
                  <c:v>98.007500000000007</c:v>
                </c:pt>
                <c:pt idx="36">
                  <c:v>92.454399999999993</c:v>
                </c:pt>
                <c:pt idx="37">
                  <c:v>9.99000000000001E-2</c:v>
                </c:pt>
                <c:pt idx="38">
                  <c:v>9.99000000000001E-2</c:v>
                </c:pt>
                <c:pt idx="39">
                  <c:v>9.99000000000001E-2</c:v>
                </c:pt>
                <c:pt idx="40">
                  <c:v>9.99000000000001E-2</c:v>
                </c:pt>
                <c:pt idx="41">
                  <c:v>9.99000000000001E-2</c:v>
                </c:pt>
                <c:pt idx="42">
                  <c:v>9.99000000000001E-2</c:v>
                </c:pt>
                <c:pt idx="43">
                  <c:v>5.0000000000000088E-3</c:v>
                </c:pt>
                <c:pt idx="44">
                  <c:v>9.99000000000001E-2</c:v>
                </c:pt>
                <c:pt idx="45">
                  <c:v>5.0000000000000088E-3</c:v>
                </c:pt>
                <c:pt idx="46">
                  <c:v>9.99000000000001E-2</c:v>
                </c:pt>
                <c:pt idx="47">
                  <c:v>66.198799999999991</c:v>
                </c:pt>
                <c:pt idx="48">
                  <c:v>57.349600000000002</c:v>
                </c:pt>
                <c:pt idx="49">
                  <c:v>49.030799999999999</c:v>
                </c:pt>
                <c:pt idx="50">
                  <c:v>1.0000000000000018E-3</c:v>
                </c:pt>
                <c:pt idx="51">
                  <c:v>1.0000000000000018E-3</c:v>
                </c:pt>
                <c:pt idx="52">
                  <c:v>15.312500000000002</c:v>
                </c:pt>
                <c:pt idx="53">
                  <c:v>5.0000000000000088E-3</c:v>
                </c:pt>
                <c:pt idx="54">
                  <c:v>26.312999999999999</c:v>
                </c:pt>
                <c:pt idx="55">
                  <c:v>5.0000000000000088E-3</c:v>
                </c:pt>
                <c:pt idx="56">
                  <c:v>2.149999999999999</c:v>
                </c:pt>
                <c:pt idx="57">
                  <c:v>0.44000000000000022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A-42FA-A668-FD8CC1A62A07}"/>
            </c:ext>
          </c:extLst>
        </c:ser>
        <c:ser>
          <c:idx val="0"/>
          <c:order val="2"/>
          <c:spPr>
            <a:ln w="2540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'He-C inventory'!$F$3:$F$16</c:f>
              <c:numCache>
                <c:formatCode>0.000</c:formatCode>
                <c:ptCount val="14"/>
                <c:pt idx="0">
                  <c:v>-3.0449999999999999</c:v>
                </c:pt>
                <c:pt idx="1">
                  <c:v>-4</c:v>
                </c:pt>
                <c:pt idx="2">
                  <c:v>-0.56299999999999994</c:v>
                </c:pt>
                <c:pt idx="3">
                  <c:v>2.4E-2</c:v>
                </c:pt>
                <c:pt idx="4">
                  <c:v>-1.3640000000000001</c:v>
                </c:pt>
                <c:pt idx="5">
                  <c:v>0.88100000000000001</c:v>
                </c:pt>
                <c:pt idx="6">
                  <c:v>-3.6179999999999999</c:v>
                </c:pt>
                <c:pt idx="7">
                  <c:v>-3.149</c:v>
                </c:pt>
                <c:pt idx="8">
                  <c:v>-2.831</c:v>
                </c:pt>
                <c:pt idx="9">
                  <c:v>-4.6139999999999999</c:v>
                </c:pt>
                <c:pt idx="10">
                  <c:v>-4.5810000000000004</c:v>
                </c:pt>
                <c:pt idx="11">
                  <c:v>-4.6630000000000003</c:v>
                </c:pt>
                <c:pt idx="12">
                  <c:v>-1.2190000000000001</c:v>
                </c:pt>
                <c:pt idx="13">
                  <c:v>-7.0000000000000001E-3</c:v>
                </c:pt>
              </c:numCache>
            </c:numRef>
          </c:xVal>
          <c:yVal>
            <c:numRef>
              <c:f>'He-C inventory'!$L$3:$L$16</c:f>
              <c:numCache>
                <c:formatCode>0.00</c:formatCode>
                <c:ptCount val="14"/>
                <c:pt idx="0">
                  <c:v>57.856200000000001</c:v>
                </c:pt>
                <c:pt idx="1">
                  <c:v>47.451600000000006</c:v>
                </c:pt>
                <c:pt idx="2">
                  <c:v>89.046000000000006</c:v>
                </c:pt>
                <c:pt idx="3">
                  <c:v>97.908000000000001</c:v>
                </c:pt>
                <c:pt idx="4">
                  <c:v>79.279199999999989</c:v>
                </c:pt>
                <c:pt idx="5">
                  <c:v>97.311000000000007</c:v>
                </c:pt>
                <c:pt idx="6">
                  <c:v>51.053200000000011</c:v>
                </c:pt>
                <c:pt idx="7">
                  <c:v>55.660800000000002</c:v>
                </c:pt>
                <c:pt idx="8">
                  <c:v>60.587500000000006</c:v>
                </c:pt>
                <c:pt idx="9">
                  <c:v>38.024000000000001</c:v>
                </c:pt>
                <c:pt idx="10">
                  <c:v>40.670399999999994</c:v>
                </c:pt>
                <c:pt idx="11">
                  <c:v>40.003699999999995</c:v>
                </c:pt>
                <c:pt idx="12">
                  <c:v>81.951999999999998</c:v>
                </c:pt>
                <c:pt idx="13">
                  <c:v>96.972700000000003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1A-42FA-A668-FD8CC1A6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9024"/>
        <c:axId val="288889584"/>
      </c:scatterChart>
      <c:valAx>
        <c:axId val="288889024"/>
        <c:scaling>
          <c:orientation val="minMax"/>
          <c:max val="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8889584"/>
        <c:crosses val="autoZero"/>
        <c:crossBetween val="midCat"/>
        <c:majorUnit val="2"/>
      </c:valAx>
      <c:valAx>
        <c:axId val="288889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8889024"/>
        <c:crossesAt val="-15"/>
        <c:crossBetween val="midCat"/>
        <c:majorUnit val="10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</xdr:colOff>
      <xdr:row>6</xdr:row>
      <xdr:rowOff>9524</xdr:rowOff>
    </xdr:from>
    <xdr:to>
      <xdr:col>10</xdr:col>
      <xdr:colOff>3000375</xdr:colOff>
      <xdr:row>21</xdr:row>
      <xdr:rowOff>90489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BA1E70-E7D0-4763-B01D-B853EEFC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2.00612E-7</cdr:x>
      <cdr:y>0.21167</cdr:y>
    </cdr:from>
    <cdr:to>
      <cdr:x>0.04459</cdr:x>
      <cdr:y>0.7389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9BECFF3E-8135-2787-F8EE-38FF21E4D95E}"/>
            </a:ext>
          </a:extLst>
        </cdr:cNvPr>
        <cdr:cNvSpPr txBox="1"/>
      </cdr:nvSpPr>
      <cdr:spPr>
        <a:xfrm xmlns:a="http://schemas.openxmlformats.org/drawingml/2006/main" rot="16200000">
          <a:off x="-814149" y="1557102"/>
          <a:ext cx="1850547" cy="2222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KLPRR-NIEER_CHN</a:t>
          </a:r>
          <a:endParaRPr lang="zh-CN" alt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0.31698</cdr:x>
      <cdr:y>0.92809</cdr:y>
    </cdr:from>
    <cdr:to>
      <cdr:x>0.79677</cdr:x>
      <cdr:y>0.98372</cdr:y>
    </cdr:to>
    <cdr:sp macro="" textlink="">
      <cdr:nvSpPr>
        <cdr:cNvPr id="3" name="文本框 3">
          <a:extLst xmlns:a="http://schemas.openxmlformats.org/drawingml/2006/main">
            <a:ext uri="{FF2B5EF4-FFF2-40B4-BE49-F238E27FC236}">
              <a16:creationId xmlns:a16="http://schemas.microsoft.com/office/drawing/2014/main" id="{E78706F2-04EC-B0DF-36B2-704394DDF959}"/>
            </a:ext>
          </a:extLst>
        </cdr:cNvPr>
        <cdr:cNvSpPr txBox="1"/>
      </cdr:nvSpPr>
      <cdr:spPr>
        <a:xfrm xmlns:a="http://schemas.openxmlformats.org/drawingml/2006/main">
          <a:off x="1433621" y="3257552"/>
          <a:ext cx="2170004" cy="195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OSU_USA or LEC-TU_JPN</a:t>
          </a:r>
          <a:endParaRPr lang="zh-CN" alt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0.77038</cdr:x>
      <cdr:y>0.20601</cdr:y>
    </cdr:from>
    <cdr:to>
      <cdr:x>0.94366</cdr:x>
      <cdr:y>0.27416</cdr:y>
    </cdr:to>
    <cdr:sp macro="" textlink="">
      <cdr:nvSpPr>
        <cdr:cNvPr id="8" name="文本框 3">
          <a:extLst xmlns:a="http://schemas.openxmlformats.org/drawingml/2006/main">
            <a:ext uri="{FF2B5EF4-FFF2-40B4-BE49-F238E27FC236}">
              <a16:creationId xmlns:a16="http://schemas.microsoft.com/office/drawing/2014/main" id="{F6E199C9-1155-72AA-69A1-607E600B153E}"/>
            </a:ext>
          </a:extLst>
        </cdr:cNvPr>
        <cdr:cNvSpPr txBox="1"/>
      </cdr:nvSpPr>
      <cdr:spPr>
        <a:xfrm xmlns:a="http://schemas.openxmlformats.org/drawingml/2006/main">
          <a:off x="3451227" y="808755"/>
          <a:ext cx="776286" cy="267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1:1 Line</a:t>
          </a:r>
          <a:endParaRPr lang="zh-CN" altLang="en-US" sz="12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2</xdr:row>
      <xdr:rowOff>219075</xdr:rowOff>
    </xdr:from>
    <xdr:to>
      <xdr:col>21</xdr:col>
      <xdr:colOff>219074</xdr:colOff>
      <xdr:row>18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A2BF35-96F9-466A-8535-FACE35CF4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52388</xdr:colOff>
      <xdr:row>18</xdr:row>
      <xdr:rowOff>209550</xdr:rowOff>
    </xdr:from>
    <xdr:to>
      <xdr:col>21</xdr:col>
      <xdr:colOff>228600</xdr:colOff>
      <xdr:row>34</xdr:row>
      <xdr:rowOff>100013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B78934-17BE-5FA5-269B-E9B853983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0.03757</cdr:x>
      <cdr:y>0.32797</cdr:y>
    </cdr:from>
    <cdr:to>
      <cdr:x>0.06023</cdr:x>
      <cdr:y>0.49349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702A150-D274-2E28-8652-E04C73F0AC82}"/>
            </a:ext>
          </a:extLst>
        </cdr:cNvPr>
        <cdr:cNvSpPr txBox="1"/>
      </cdr:nvSpPr>
      <cdr:spPr>
        <a:xfrm xmlns:a="http://schemas.openxmlformats.org/drawingml/2006/main">
          <a:off x="150021" y="1019176"/>
          <a:ext cx="90488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0.21745</cdr:y>
    </cdr:from>
    <cdr:to>
      <cdr:x>0.0528</cdr:x>
      <cdr:y>0.71864</cdr:y>
    </cdr:to>
    <cdr:sp macro="" textlink="">
      <cdr:nvSpPr>
        <cdr:cNvPr id="3" name="文本框 3">
          <a:extLst xmlns:a="http://schemas.openxmlformats.org/drawingml/2006/main">
            <a:ext uri="{FF2B5EF4-FFF2-40B4-BE49-F238E27FC236}">
              <a16:creationId xmlns:a16="http://schemas.microsoft.com/office/drawing/2014/main" id="{E2A92DCD-2ECC-4167-0A7E-A394DB63E48E}"/>
            </a:ext>
          </a:extLst>
        </cdr:cNvPr>
        <cdr:cNvSpPr txBox="1"/>
      </cdr:nvSpPr>
      <cdr:spPr>
        <a:xfrm xmlns:a="http://schemas.openxmlformats.org/drawingml/2006/main" rot="16200000">
          <a:off x="-772451" y="1543976"/>
          <a:ext cx="1778268" cy="2333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Proportions of DM (%)</a:t>
          </a:r>
          <a:endParaRPr lang="zh-CN" alt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0.31762</cdr:x>
      <cdr:y>0.92215</cdr:y>
    </cdr:from>
    <cdr:to>
      <cdr:x>0.77439</cdr:x>
      <cdr:y>0.98782</cdr:y>
    </cdr:to>
    <cdr:sp macro="" textlink="">
      <cdr:nvSpPr>
        <cdr:cNvPr id="4" name="文本框 4">
          <a:extLst xmlns:a="http://schemas.openxmlformats.org/drawingml/2006/main">
            <a:ext uri="{FF2B5EF4-FFF2-40B4-BE49-F238E27FC236}">
              <a16:creationId xmlns:a16="http://schemas.microsoft.com/office/drawing/2014/main" id="{D0F5914C-EB66-8566-B9C1-C0784F8E2D40}"/>
            </a:ext>
          </a:extLst>
        </cdr:cNvPr>
        <cdr:cNvSpPr txBox="1"/>
      </cdr:nvSpPr>
      <cdr:spPr>
        <a:xfrm xmlns:a="http://schemas.openxmlformats.org/drawingml/2006/main">
          <a:off x="1403772" y="3271838"/>
          <a:ext cx="2018732" cy="23301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He/</a:t>
          </a:r>
          <a:r>
            <a:rPr lang="en-US" altLang="zh-CN" sz="12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 (R</a:t>
          </a:r>
          <a:r>
            <a:rPr lang="en-US" altLang="zh-CN" sz="1200" baseline="-25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</a:t>
          </a:r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/R</a:t>
          </a:r>
          <a:r>
            <a:rPr lang="en-US" altLang="zh-CN" sz="1200" baseline="-25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</a:t>
          </a:r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CN" alt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0.03757</cdr:x>
      <cdr:y>0.32797</cdr:y>
    </cdr:from>
    <cdr:to>
      <cdr:x>0.06023</cdr:x>
      <cdr:y>0.49349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702A150-D274-2E28-8652-E04C73F0AC82}"/>
            </a:ext>
          </a:extLst>
        </cdr:cNvPr>
        <cdr:cNvSpPr txBox="1"/>
      </cdr:nvSpPr>
      <cdr:spPr>
        <a:xfrm xmlns:a="http://schemas.openxmlformats.org/drawingml/2006/main">
          <a:off x="150021" y="1019176"/>
          <a:ext cx="90488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0.00228</cdr:x>
      <cdr:y>0.24832</cdr:y>
    </cdr:from>
    <cdr:to>
      <cdr:x>0.05508</cdr:x>
      <cdr:y>0.74951</cdr:y>
    </cdr:to>
    <cdr:sp macro="" textlink="">
      <cdr:nvSpPr>
        <cdr:cNvPr id="3" name="文本框 3">
          <a:extLst xmlns:a="http://schemas.openxmlformats.org/drawingml/2006/main">
            <a:ext uri="{FF2B5EF4-FFF2-40B4-BE49-F238E27FC236}">
              <a16:creationId xmlns:a16="http://schemas.microsoft.com/office/drawing/2014/main" id="{E2A92DCD-2ECC-4167-0A7E-A394DB63E48E}"/>
            </a:ext>
          </a:extLst>
        </cdr:cNvPr>
        <cdr:cNvSpPr txBox="1"/>
      </cdr:nvSpPr>
      <cdr:spPr>
        <a:xfrm xmlns:a="http://schemas.openxmlformats.org/drawingml/2006/main" rot="16200000">
          <a:off x="-769337" y="1659926"/>
          <a:ext cx="1778254" cy="2205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Proportions of RC (%)</a:t>
          </a:r>
          <a:endParaRPr lang="zh-CN" alt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0.32301</cdr:x>
      <cdr:y>0.93155</cdr:y>
    </cdr:from>
    <cdr:to>
      <cdr:x>0.77978</cdr:x>
      <cdr:y>0.99722</cdr:y>
    </cdr:to>
    <cdr:sp macro="" textlink="">
      <cdr:nvSpPr>
        <cdr:cNvPr id="4" name="文本框 4">
          <a:extLst xmlns:a="http://schemas.openxmlformats.org/drawingml/2006/main">
            <a:ext uri="{FF2B5EF4-FFF2-40B4-BE49-F238E27FC236}">
              <a16:creationId xmlns:a16="http://schemas.microsoft.com/office/drawing/2014/main" id="{D0F5914C-EB66-8566-B9C1-C0784F8E2D40}"/>
            </a:ext>
          </a:extLst>
        </cdr:cNvPr>
        <cdr:cNvSpPr txBox="1"/>
      </cdr:nvSpPr>
      <cdr:spPr>
        <a:xfrm xmlns:a="http://schemas.openxmlformats.org/drawingml/2006/main">
          <a:off x="1427565" y="3305183"/>
          <a:ext cx="2018741" cy="2330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δ</a:t>
          </a:r>
          <a:r>
            <a:rPr lang="en-US" altLang="zh-CN" sz="1200" baseline="30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</a:t>
          </a:r>
          <a:r>
            <a:rPr lang="en-US" altLang="zh-CN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 (CO</a:t>
          </a:r>
          <a:r>
            <a:rPr lang="en-US" altLang="zh-CN" sz="1200" baseline="-25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altLang="zh-CN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CN" alt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0.14009</cdr:x>
      <cdr:y>0.8255</cdr:y>
    </cdr:from>
    <cdr:to>
      <cdr:x>0.36746</cdr:x>
      <cdr:y>0.89933</cdr:y>
    </cdr:to>
    <cdr:sp macro="" textlink="">
      <cdr:nvSpPr>
        <cdr:cNvPr id="5" name="椭圆 4">
          <a:extLst xmlns:a="http://schemas.openxmlformats.org/drawingml/2006/main">
            <a:ext uri="{FF2B5EF4-FFF2-40B4-BE49-F238E27FC236}">
              <a16:creationId xmlns:a16="http://schemas.microsoft.com/office/drawing/2014/main" id="{2A6D8B23-366F-7B49-F52B-A2483105BDFD}"/>
            </a:ext>
          </a:extLst>
        </cdr:cNvPr>
        <cdr:cNvSpPr/>
      </cdr:nvSpPr>
      <cdr:spPr>
        <a:xfrm xmlns:a="http://schemas.openxmlformats.org/drawingml/2006/main">
          <a:off x="619125" y="2928937"/>
          <a:ext cx="1004886" cy="26193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0.03757</cdr:x>
      <cdr:y>0.32797</cdr:y>
    </cdr:from>
    <cdr:to>
      <cdr:x>0.06023</cdr:x>
      <cdr:y>0.49349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:a16="http://schemas.microsoft.com/office/drawing/2014/main" id="{2702A150-D274-2E28-8652-E04C73F0AC82}"/>
            </a:ext>
          </a:extLst>
        </cdr:cNvPr>
        <cdr:cNvSpPr txBox="1"/>
      </cdr:nvSpPr>
      <cdr:spPr>
        <a:xfrm xmlns:a="http://schemas.openxmlformats.org/drawingml/2006/main">
          <a:off x="150021" y="1019176"/>
          <a:ext cx="90488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0.14009</cdr:x>
      <cdr:y>0.8255</cdr:y>
    </cdr:from>
    <cdr:to>
      <cdr:x>0.36746</cdr:x>
      <cdr:y>0.89933</cdr:y>
    </cdr:to>
    <cdr:sp macro="" textlink="">
      <cdr:nvSpPr>
        <cdr:cNvPr id="9" name="椭圆 4">
          <a:extLst xmlns:a="http://schemas.openxmlformats.org/drawingml/2006/main">
            <a:ext uri="{FF2B5EF4-FFF2-40B4-BE49-F238E27FC236}">
              <a16:creationId xmlns:a16="http://schemas.microsoft.com/office/drawing/2014/main" id="{2A6D8B23-366F-7B49-F52B-A2483105BDFD}"/>
            </a:ext>
          </a:extLst>
        </cdr:cNvPr>
        <cdr:cNvSpPr/>
      </cdr:nvSpPr>
      <cdr:spPr>
        <a:xfrm xmlns:a="http://schemas.openxmlformats.org/drawingml/2006/main">
          <a:off x="619125" y="2928937"/>
          <a:ext cx="1004886" cy="26193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0.11464</cdr:x>
      <cdr:y>0.74523</cdr:y>
    </cdr:from>
    <cdr:to>
      <cdr:x>0.35391</cdr:x>
      <cdr:y>0.811</cdr:y>
    </cdr:to>
    <cdr:sp macro="" textlink="">
      <cdr:nvSpPr>
        <cdr:cNvPr id="10" name="文本框 3">
          <a:extLst xmlns:a="http://schemas.openxmlformats.org/drawingml/2006/main">
            <a:ext uri="{FF2B5EF4-FFF2-40B4-BE49-F238E27FC236}">
              <a16:creationId xmlns:a16="http://schemas.microsoft.com/office/drawing/2014/main" id="{21775497-51D3-EEBD-53A5-8003497010FD}"/>
            </a:ext>
          </a:extLst>
        </cdr:cNvPr>
        <cdr:cNvSpPr txBox="1"/>
      </cdr:nvSpPr>
      <cdr:spPr>
        <a:xfrm xmlns:a="http://schemas.openxmlformats.org/drawingml/2006/main">
          <a:off x="478822" y="2644122"/>
          <a:ext cx="999362" cy="233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100%CEE</a:t>
          </a:r>
          <a:endParaRPr lang="zh-CN" altLang="en-US" sz="1200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00.%20&#26368;&#36817;\00.%2001-06\01.%20&#35199;&#34255;&#32652;&#22616;&#27668;&#20307;-CG\00.%20&#27668;&#20307;&#25968;&#25454;&#22788;&#29702;-&#34255;&#20013;.xlsx" TargetMode="External"/><Relationship Id="rId1" Type="http://schemas.openxmlformats.org/officeDocument/2006/relationships/externalLinkPath" Target="/000.%20&#26368;&#36817;/00.%2001-06/01.%20&#35199;&#34255;&#32652;&#22616;&#27668;&#20307;-CG/00.%20&#27668;&#20307;&#25968;&#25454;&#22788;&#29702;-&#34255;&#200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端元计算"/>
      <sheetName val="三元混合"/>
      <sheetName val="原始数据"/>
      <sheetName val="Sheet2"/>
      <sheetName val="数据处理-CO2"/>
      <sheetName val="数据整理-N2"/>
      <sheetName val="单项"/>
      <sheetName val="青藏端元"/>
      <sheetName val="He"/>
      <sheetName val="C"/>
      <sheetName val="N"/>
      <sheetName val="Figure"/>
      <sheetName val="Modeling"/>
      <sheetName val="Magma degassing"/>
      <sheetName val="Helium degassing"/>
      <sheetName val="HD-处理"/>
      <sheetName val="Sheet1"/>
      <sheetName val="Sheet3"/>
      <sheetName val="实验室测试对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G3">
            <v>0.10859392117346053</v>
          </cell>
        </row>
        <row r="4">
          <cell r="G4">
            <v>6.4604316546762589E-2</v>
          </cell>
        </row>
        <row r="5">
          <cell r="G5"/>
          <cell r="M5">
            <v>0</v>
          </cell>
          <cell r="N5">
            <v>0.5</v>
          </cell>
        </row>
        <row r="6">
          <cell r="G6"/>
        </row>
        <row r="7">
          <cell r="G7"/>
        </row>
        <row r="8">
          <cell r="G8"/>
        </row>
        <row r="9">
          <cell r="G9">
            <v>0.17</v>
          </cell>
        </row>
        <row r="10">
          <cell r="G10">
            <v>0.25</v>
          </cell>
        </row>
        <row r="11">
          <cell r="G11">
            <v>0.217</v>
          </cell>
        </row>
        <row r="12">
          <cell r="G12">
            <v>0.17</v>
          </cell>
        </row>
        <row r="13">
          <cell r="G13"/>
        </row>
        <row r="14">
          <cell r="G14"/>
        </row>
        <row r="15">
          <cell r="G15">
            <v>0.22187860989147717</v>
          </cell>
        </row>
        <row r="16">
          <cell r="G16">
            <v>0.22374100719424461</v>
          </cell>
        </row>
        <row r="18">
          <cell r="G18">
            <v>0.36663306109542454</v>
          </cell>
        </row>
        <row r="19">
          <cell r="G19">
            <v>0.40359712230215827</v>
          </cell>
        </row>
        <row r="21">
          <cell r="G21">
            <v>0.34416471030914797</v>
          </cell>
        </row>
        <row r="22">
          <cell r="G22">
            <v>0.34100719424460429</v>
          </cell>
        </row>
        <row r="24">
          <cell r="G24">
            <v>0.29321896810451903</v>
          </cell>
        </row>
        <row r="25">
          <cell r="G25">
            <v>0.2316546762589928</v>
          </cell>
        </row>
        <row r="27">
          <cell r="G27">
            <v>6.7968750756648377E-2</v>
          </cell>
        </row>
        <row r="28">
          <cell r="G28">
            <v>0.04</v>
          </cell>
        </row>
        <row r="30">
          <cell r="G30">
            <v>0.26876421492440716</v>
          </cell>
        </row>
        <row r="31">
          <cell r="G31">
            <v>0.3</v>
          </cell>
        </row>
        <row r="33">
          <cell r="G33">
            <v>0.14133474623463538</v>
          </cell>
        </row>
        <row r="34">
          <cell r="G34">
            <v>0.13381294964028775</v>
          </cell>
        </row>
        <row r="35">
          <cell r="G35"/>
        </row>
        <row r="36">
          <cell r="G36"/>
        </row>
        <row r="38">
          <cell r="G38">
            <v>0.24404690267182735</v>
          </cell>
        </row>
        <row r="39">
          <cell r="G39">
            <v>0.26978417266187049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B807-2672-4BB9-A335-CAE1640E0B0E}">
  <dimension ref="A1:K32"/>
  <sheetViews>
    <sheetView tabSelected="1" workbookViewId="0">
      <pane ySplit="2" topLeftCell="A3" activePane="bottomLeft" state="frozen"/>
      <selection pane="bottomLeft" activeCell="A32" sqref="A32"/>
    </sheetView>
  </sheetViews>
  <sheetFormatPr defaultColWidth="8.73046875" defaultRowHeight="18" customHeight="1"/>
  <cols>
    <col min="1" max="1" width="19.46484375" style="13" bestFit="1" customWidth="1"/>
    <col min="2" max="2" width="11.6640625" style="13" bestFit="1" customWidth="1"/>
    <col min="3" max="3" width="11.06640625" style="13" bestFit="1" customWidth="1"/>
    <col min="4" max="4" width="18.53125" style="13" bestFit="1" customWidth="1"/>
    <col min="5" max="5" width="4.59765625" style="13" bestFit="1" customWidth="1"/>
    <col min="6" max="6" width="6.59765625" style="13" bestFit="1" customWidth="1"/>
    <col min="7" max="7" width="8.265625" style="13" bestFit="1" customWidth="1"/>
    <col min="8" max="8" width="6.1328125" style="13" bestFit="1" customWidth="1"/>
    <col min="9" max="9" width="8.73046875" style="13"/>
    <col min="10" max="10" width="18.53125" style="13" bestFit="1" customWidth="1"/>
    <col min="11" max="11" width="113.796875" style="13" customWidth="1"/>
    <col min="12" max="16384" width="8.73046875" style="13"/>
  </cols>
  <sheetData>
    <row r="1" spans="1:11" ht="18" customHeight="1">
      <c r="A1" s="46" t="s">
        <v>292</v>
      </c>
      <c r="B1" s="47" t="s">
        <v>0</v>
      </c>
      <c r="C1" s="47" t="s">
        <v>1</v>
      </c>
      <c r="D1" s="47" t="s">
        <v>315</v>
      </c>
      <c r="E1" s="47" t="s">
        <v>296</v>
      </c>
      <c r="F1" s="47" t="s">
        <v>5</v>
      </c>
      <c r="G1" s="47" t="s">
        <v>299</v>
      </c>
      <c r="H1" s="46" t="s">
        <v>307</v>
      </c>
    </row>
    <row r="2" spans="1:11" ht="18" customHeight="1">
      <c r="A2" s="46"/>
      <c r="B2" s="48"/>
      <c r="C2" s="48"/>
      <c r="D2" s="48"/>
      <c r="E2" s="49"/>
      <c r="F2" s="49"/>
      <c r="G2" s="48"/>
      <c r="H2" s="46"/>
    </row>
    <row r="3" spans="1:11" ht="18" customHeight="1">
      <c r="A3" s="1" t="s">
        <v>267</v>
      </c>
      <c r="B3" s="1" t="s">
        <v>131</v>
      </c>
      <c r="C3" s="1" t="s">
        <v>104</v>
      </c>
      <c r="D3" s="1" t="s">
        <v>310</v>
      </c>
      <c r="E3" s="36">
        <v>76.929419616272554</v>
      </c>
      <c r="F3" s="36">
        <v>512.52979599906712</v>
      </c>
      <c r="G3" s="36">
        <v>288.5419491048072</v>
      </c>
      <c r="H3" s="37">
        <v>0.10859392117346053</v>
      </c>
      <c r="J3" s="41" t="s">
        <v>310</v>
      </c>
      <c r="K3" s="42" t="s">
        <v>312</v>
      </c>
    </row>
    <row r="4" spans="1:11" ht="18" customHeight="1">
      <c r="A4" s="1" t="s">
        <v>268</v>
      </c>
      <c r="B4" s="1" t="s">
        <v>103</v>
      </c>
      <c r="C4" s="1" t="s">
        <v>104</v>
      </c>
      <c r="D4" s="1" t="s">
        <v>311</v>
      </c>
      <c r="E4" s="38">
        <v>79.69</v>
      </c>
      <c r="F4" s="38">
        <v>34</v>
      </c>
      <c r="G4" s="38">
        <v>17</v>
      </c>
      <c r="H4" s="39">
        <v>6.4604316546762589E-2</v>
      </c>
      <c r="J4" s="41" t="s">
        <v>311</v>
      </c>
      <c r="K4" s="42" t="s">
        <v>316</v>
      </c>
    </row>
    <row r="5" spans="1:11" ht="18" customHeight="1">
      <c r="A5" s="1" t="s">
        <v>276</v>
      </c>
      <c r="B5" s="1" t="s">
        <v>308</v>
      </c>
      <c r="C5" s="1" t="s">
        <v>84</v>
      </c>
      <c r="D5" s="1" t="s">
        <v>313</v>
      </c>
      <c r="E5" s="36"/>
      <c r="F5" s="36"/>
      <c r="G5" s="36">
        <v>32.200000000000003</v>
      </c>
      <c r="H5" s="37">
        <v>0.17</v>
      </c>
      <c r="J5" s="42" t="s">
        <v>313</v>
      </c>
      <c r="K5" s="42" t="s">
        <v>314</v>
      </c>
    </row>
    <row r="6" spans="1:11" ht="18" customHeight="1">
      <c r="A6" s="1" t="s">
        <v>272</v>
      </c>
      <c r="B6" s="1" t="s">
        <v>85</v>
      </c>
      <c r="C6" s="1" t="s">
        <v>84</v>
      </c>
      <c r="D6" s="1" t="s">
        <v>311</v>
      </c>
      <c r="E6" s="38">
        <v>97.4</v>
      </c>
      <c r="F6" s="38">
        <v>4.92</v>
      </c>
      <c r="G6" s="38">
        <v>1.51</v>
      </c>
      <c r="H6" s="39">
        <v>0.25</v>
      </c>
    </row>
    <row r="7" spans="1:11" ht="18" customHeight="1">
      <c r="A7" s="1" t="s">
        <v>276</v>
      </c>
      <c r="B7" s="1" t="s">
        <v>49</v>
      </c>
      <c r="C7" s="1" t="s">
        <v>49</v>
      </c>
      <c r="D7" s="1" t="s">
        <v>313</v>
      </c>
      <c r="E7" s="36">
        <v>90</v>
      </c>
      <c r="F7" s="36">
        <v>35</v>
      </c>
      <c r="G7" s="36">
        <v>166</v>
      </c>
      <c r="H7" s="37">
        <v>0.217</v>
      </c>
    </row>
    <row r="8" spans="1:11" ht="18" customHeight="1">
      <c r="A8" s="1" t="s">
        <v>272</v>
      </c>
      <c r="B8" s="1" t="s">
        <v>86</v>
      </c>
      <c r="C8" s="1" t="s">
        <v>87</v>
      </c>
      <c r="D8" s="1" t="s">
        <v>311</v>
      </c>
      <c r="E8" s="38">
        <v>94.8</v>
      </c>
      <c r="F8" s="38">
        <v>41.6</v>
      </c>
      <c r="G8" s="38">
        <v>68.3</v>
      </c>
      <c r="H8" s="39">
        <v>0.17</v>
      </c>
    </row>
    <row r="9" spans="1:11" ht="18" customHeight="1">
      <c r="A9" s="1" t="s">
        <v>267</v>
      </c>
      <c r="B9" s="1" t="s">
        <v>112</v>
      </c>
      <c r="C9" s="1" t="s">
        <v>13</v>
      </c>
      <c r="D9" s="1" t="s">
        <v>310</v>
      </c>
      <c r="E9" s="36">
        <v>88.861653360516982</v>
      </c>
      <c r="F9" s="36">
        <v>1.8993621338114275</v>
      </c>
      <c r="G9" s="36">
        <v>44.812901955454208</v>
      </c>
      <c r="H9" s="37">
        <v>0.22187860989147717</v>
      </c>
    </row>
    <row r="10" spans="1:11" ht="18" customHeight="1">
      <c r="A10" s="1" t="s">
        <v>11</v>
      </c>
      <c r="B10" s="40" t="s">
        <v>12</v>
      </c>
      <c r="C10" s="40" t="s">
        <v>13</v>
      </c>
      <c r="D10" s="1" t="s">
        <v>311</v>
      </c>
      <c r="E10" s="36">
        <v>90.861506307730323</v>
      </c>
      <c r="F10" s="36">
        <v>36</v>
      </c>
      <c r="G10" s="36">
        <v>6.8</v>
      </c>
      <c r="H10" s="39">
        <v>0.22374100719424461</v>
      </c>
    </row>
    <row r="11" spans="1:11" ht="18" customHeight="1">
      <c r="A11" s="1" t="s">
        <v>11</v>
      </c>
      <c r="B11" s="40" t="s">
        <v>14</v>
      </c>
      <c r="C11" s="40" t="s">
        <v>13</v>
      </c>
      <c r="D11" s="1" t="s">
        <v>311</v>
      </c>
      <c r="E11" s="36">
        <v>85.75178553292659</v>
      </c>
      <c r="F11" s="38">
        <v>91</v>
      </c>
      <c r="G11" s="36">
        <v>31</v>
      </c>
      <c r="H11" s="39">
        <v>0.18848920863309351</v>
      </c>
    </row>
    <row r="12" spans="1:11" ht="18" customHeight="1">
      <c r="A12" s="1" t="s">
        <v>267</v>
      </c>
      <c r="B12" s="1" t="s">
        <v>114</v>
      </c>
      <c r="C12" s="1" t="s">
        <v>16</v>
      </c>
      <c r="D12" s="1" t="s">
        <v>310</v>
      </c>
      <c r="E12" s="36">
        <v>89.038070587440956</v>
      </c>
      <c r="F12" s="36">
        <v>4.5388556486511895</v>
      </c>
      <c r="G12" s="36">
        <v>20.892867949211219</v>
      </c>
      <c r="H12" s="37">
        <v>0.36663306109542454</v>
      </c>
    </row>
    <row r="13" spans="1:11" ht="18" customHeight="1">
      <c r="A13" s="1" t="s">
        <v>11</v>
      </c>
      <c r="B13" s="40" t="s">
        <v>15</v>
      </c>
      <c r="C13" s="40" t="s">
        <v>16</v>
      </c>
      <c r="D13" s="1" t="s">
        <v>311</v>
      </c>
      <c r="E13" s="36">
        <v>91.431248306165386</v>
      </c>
      <c r="F13" s="36">
        <v>12</v>
      </c>
      <c r="G13" s="36">
        <v>10</v>
      </c>
      <c r="H13" s="39">
        <v>0.40359712230215827</v>
      </c>
    </row>
    <row r="14" spans="1:11" ht="18" customHeight="1">
      <c r="A14" s="1" t="s">
        <v>11</v>
      </c>
      <c r="B14" s="40" t="s">
        <v>17</v>
      </c>
      <c r="C14" s="40" t="s">
        <v>16</v>
      </c>
      <c r="D14" s="1" t="s">
        <v>311</v>
      </c>
      <c r="E14" s="36">
        <v>87.897222811670559</v>
      </c>
      <c r="F14" s="36">
        <v>9.3000000000000007</v>
      </c>
      <c r="G14" s="36">
        <v>4.3</v>
      </c>
      <c r="H14" s="39">
        <v>0.38848920863309355</v>
      </c>
    </row>
    <row r="15" spans="1:11" ht="18" customHeight="1">
      <c r="A15" s="1" t="s">
        <v>267</v>
      </c>
      <c r="B15" s="1" t="s">
        <v>117</v>
      </c>
      <c r="C15" s="1" t="s">
        <v>29</v>
      </c>
      <c r="D15" s="1" t="s">
        <v>310</v>
      </c>
      <c r="E15" s="36">
        <v>88.478575523322675</v>
      </c>
      <c r="F15" s="36">
        <v>0.70760906064071494</v>
      </c>
      <c r="G15" s="36">
        <v>5.0822661780289051</v>
      </c>
      <c r="H15" s="37">
        <v>0.34416471030914797</v>
      </c>
    </row>
    <row r="16" spans="1:11" ht="18" customHeight="1">
      <c r="A16" s="1" t="s">
        <v>11</v>
      </c>
      <c r="B16" s="40" t="s">
        <v>28</v>
      </c>
      <c r="C16" s="40" t="s">
        <v>29</v>
      </c>
      <c r="D16" s="1" t="s">
        <v>311</v>
      </c>
      <c r="E16" s="36">
        <v>93.166011077749573</v>
      </c>
      <c r="F16" s="36">
        <v>5.0999999999999996</v>
      </c>
      <c r="G16" s="36">
        <v>1.1000000000000001</v>
      </c>
      <c r="H16" s="39">
        <v>0.34100719424460429</v>
      </c>
    </row>
    <row r="17" spans="1:8" ht="18" customHeight="1">
      <c r="A17" s="1" t="s">
        <v>11</v>
      </c>
      <c r="B17" s="40" t="s">
        <v>30</v>
      </c>
      <c r="C17" s="40" t="s">
        <v>29</v>
      </c>
      <c r="D17" s="1" t="s">
        <v>311</v>
      </c>
      <c r="E17" s="36">
        <v>94.33673639336277</v>
      </c>
      <c r="F17" s="36">
        <v>0.3</v>
      </c>
      <c r="G17" s="36">
        <v>2.1</v>
      </c>
      <c r="H17" s="39">
        <v>0.24172661870503595</v>
      </c>
    </row>
    <row r="18" spans="1:8" ht="18" customHeight="1">
      <c r="A18" s="1" t="s">
        <v>267</v>
      </c>
      <c r="B18" s="1" t="s">
        <v>120</v>
      </c>
      <c r="C18" s="1" t="s">
        <v>24</v>
      </c>
      <c r="D18" s="1" t="s">
        <v>310</v>
      </c>
      <c r="E18" s="36">
        <v>86.597965562358951</v>
      </c>
      <c r="F18" s="36">
        <v>5.4724623962011254</v>
      </c>
      <c r="G18" s="36">
        <v>10.699719243165418</v>
      </c>
      <c r="H18" s="37">
        <v>0.29321896810451903</v>
      </c>
    </row>
    <row r="19" spans="1:8" ht="18" customHeight="1">
      <c r="A19" s="1" t="s">
        <v>11</v>
      </c>
      <c r="B19" s="40" t="s">
        <v>23</v>
      </c>
      <c r="C19" s="40" t="s">
        <v>24</v>
      </c>
      <c r="D19" s="1" t="s">
        <v>311</v>
      </c>
      <c r="E19" s="36">
        <v>86.385969728889165</v>
      </c>
      <c r="F19" s="36">
        <v>68</v>
      </c>
      <c r="G19" s="36">
        <v>37</v>
      </c>
      <c r="H19" s="39">
        <v>0.2316546762589928</v>
      </c>
    </row>
    <row r="20" spans="1:8" ht="18" customHeight="1">
      <c r="A20" s="1" t="s">
        <v>11</v>
      </c>
      <c r="B20" s="40" t="s">
        <v>25</v>
      </c>
      <c r="C20" s="40" t="s">
        <v>24</v>
      </c>
      <c r="D20" s="1" t="s">
        <v>311</v>
      </c>
      <c r="E20" s="36">
        <v>91.667289577930347</v>
      </c>
      <c r="F20" s="36">
        <v>8.1999999999999993</v>
      </c>
      <c r="G20" s="36">
        <v>12</v>
      </c>
      <c r="H20" s="39">
        <v>0.20431654676258992</v>
      </c>
    </row>
    <row r="21" spans="1:8" ht="18" customHeight="1">
      <c r="A21" s="1" t="s">
        <v>267</v>
      </c>
      <c r="B21" s="1" t="s">
        <v>214</v>
      </c>
      <c r="C21" s="1" t="s">
        <v>309</v>
      </c>
      <c r="D21" s="1" t="s">
        <v>310</v>
      </c>
      <c r="E21" s="36">
        <v>2.5285936602792871</v>
      </c>
      <c r="F21" s="36">
        <v>6235.1890397224124</v>
      </c>
      <c r="G21" s="36">
        <v>1301.2706842609246</v>
      </c>
      <c r="H21" s="37">
        <v>6.7968750756648377E-2</v>
      </c>
    </row>
    <row r="22" spans="1:8" ht="18" customHeight="1">
      <c r="A22" s="1" t="s">
        <v>272</v>
      </c>
      <c r="B22" s="1" t="s">
        <v>211</v>
      </c>
      <c r="C22" s="1" t="s">
        <v>309</v>
      </c>
      <c r="D22" s="1" t="s">
        <v>311</v>
      </c>
      <c r="E22" s="38">
        <v>0.65</v>
      </c>
      <c r="F22" s="38">
        <v>9813</v>
      </c>
      <c r="G22" s="38">
        <v>193</v>
      </c>
      <c r="H22" s="39">
        <v>0.04</v>
      </c>
    </row>
    <row r="23" spans="1:8" ht="18" customHeight="1">
      <c r="A23" s="1" t="s">
        <v>272</v>
      </c>
      <c r="B23" s="1" t="s">
        <v>213</v>
      </c>
      <c r="C23" s="1" t="s">
        <v>309</v>
      </c>
      <c r="D23" s="1" t="s">
        <v>311</v>
      </c>
      <c r="E23" s="38">
        <v>0.83</v>
      </c>
      <c r="F23" s="38">
        <v>9821</v>
      </c>
      <c r="G23" s="38">
        <v>1146</v>
      </c>
      <c r="H23" s="39">
        <v>0.1</v>
      </c>
    </row>
    <row r="24" spans="1:8" ht="18" customHeight="1">
      <c r="A24" s="1" t="s">
        <v>267</v>
      </c>
      <c r="B24" s="1" t="s">
        <v>157</v>
      </c>
      <c r="C24" s="1" t="s">
        <v>74</v>
      </c>
      <c r="D24" s="1" t="s">
        <v>310</v>
      </c>
      <c r="E24" s="36">
        <v>85.578778996794085</v>
      </c>
      <c r="F24" s="36">
        <v>354.36058063260231</v>
      </c>
      <c r="G24" s="36">
        <v>761.28174302122261</v>
      </c>
      <c r="H24" s="37">
        <v>0.26876421492440716</v>
      </c>
    </row>
    <row r="25" spans="1:8" ht="18" customHeight="1">
      <c r="A25" s="1" t="s">
        <v>272</v>
      </c>
      <c r="B25" s="1" t="s">
        <v>73</v>
      </c>
      <c r="C25" s="1" t="s">
        <v>74</v>
      </c>
      <c r="D25" s="1" t="s">
        <v>311</v>
      </c>
      <c r="E25" s="38">
        <v>86.4</v>
      </c>
      <c r="F25" s="38">
        <v>690</v>
      </c>
      <c r="G25" s="38">
        <v>325</v>
      </c>
      <c r="H25" s="39">
        <v>0.3</v>
      </c>
    </row>
    <row r="26" spans="1:8" ht="18" customHeight="1">
      <c r="A26" s="1" t="s">
        <v>272</v>
      </c>
      <c r="B26" s="1" t="s">
        <v>75</v>
      </c>
      <c r="C26" s="1" t="s">
        <v>74</v>
      </c>
      <c r="D26" s="1" t="s">
        <v>311</v>
      </c>
      <c r="E26" s="38">
        <v>97.1</v>
      </c>
      <c r="F26" s="38">
        <v>1.73</v>
      </c>
      <c r="G26" s="38">
        <v>3.09</v>
      </c>
      <c r="H26" s="39">
        <v>0.45</v>
      </c>
    </row>
    <row r="27" spans="1:8" ht="18" customHeight="1">
      <c r="A27" s="1" t="s">
        <v>267</v>
      </c>
      <c r="B27" s="1" t="s">
        <v>164</v>
      </c>
      <c r="C27" s="1" t="s">
        <v>32</v>
      </c>
      <c r="D27" s="1" t="s">
        <v>310</v>
      </c>
      <c r="E27" s="36">
        <v>87.109388767037103</v>
      </c>
      <c r="F27" s="36">
        <v>5.3703851898876369</v>
      </c>
      <c r="G27" s="36">
        <v>17.504362134657271</v>
      </c>
      <c r="H27" s="37">
        <v>0.14133474623463538</v>
      </c>
    </row>
    <row r="28" spans="1:8" ht="18" customHeight="1">
      <c r="A28" s="1" t="s">
        <v>11</v>
      </c>
      <c r="B28" s="40" t="s">
        <v>31</v>
      </c>
      <c r="C28" s="40" t="s">
        <v>32</v>
      </c>
      <c r="D28" s="1" t="s">
        <v>311</v>
      </c>
      <c r="E28" s="36">
        <v>83.800577514397219</v>
      </c>
      <c r="F28" s="36">
        <v>7</v>
      </c>
      <c r="G28" s="36">
        <v>11</v>
      </c>
      <c r="H28" s="39">
        <v>0.13381294964028775</v>
      </c>
    </row>
    <row r="29" spans="1:8" ht="18" customHeight="1">
      <c r="A29" s="1" t="s">
        <v>267</v>
      </c>
      <c r="B29" s="1" t="s">
        <v>167</v>
      </c>
      <c r="C29" s="1" t="s">
        <v>34</v>
      </c>
      <c r="D29" s="1" t="s">
        <v>310</v>
      </c>
      <c r="E29" s="36">
        <v>85.963741746128107</v>
      </c>
      <c r="F29" s="36">
        <v>2.2633021224751282</v>
      </c>
      <c r="G29" s="36">
        <v>5.2526665836127293</v>
      </c>
      <c r="H29" s="37">
        <v>0.24404690267182735</v>
      </c>
    </row>
    <row r="30" spans="1:8" ht="18" customHeight="1">
      <c r="A30" s="1" t="s">
        <v>11</v>
      </c>
      <c r="B30" s="40" t="s">
        <v>33</v>
      </c>
      <c r="C30" s="40" t="s">
        <v>34</v>
      </c>
      <c r="D30" s="1" t="s">
        <v>311</v>
      </c>
      <c r="E30" s="36">
        <v>93.819481268863498</v>
      </c>
      <c r="F30" s="36">
        <v>1.7</v>
      </c>
      <c r="G30" s="36">
        <v>5.2</v>
      </c>
      <c r="H30" s="39">
        <v>0.26978417266187049</v>
      </c>
    </row>
    <row r="32" spans="1:8" ht="18" customHeight="1">
      <c r="A32" s="45" t="s">
        <v>343</v>
      </c>
    </row>
  </sheetData>
  <mergeCells count="8">
    <mergeCell ref="H1:H2"/>
    <mergeCell ref="D1:D2"/>
    <mergeCell ref="A1:A2"/>
    <mergeCell ref="B1:B2"/>
    <mergeCell ref="C1:C2"/>
    <mergeCell ref="E1:E2"/>
    <mergeCell ref="F1:F2"/>
    <mergeCell ref="G1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38" sqref="B138"/>
    </sheetView>
  </sheetViews>
  <sheetFormatPr defaultColWidth="8.73046875" defaultRowHeight="18" customHeight="1"/>
  <cols>
    <col min="1" max="1" width="19.796875" style="12" bestFit="1" customWidth="1"/>
    <col min="2" max="2" width="18.9296875" style="12" bestFit="1" customWidth="1"/>
    <col min="3" max="3" width="12.53125" style="12" bestFit="1" customWidth="1"/>
    <col min="4" max="5" width="8.06640625" style="12" bestFit="1" customWidth="1"/>
    <col min="6" max="6" width="9.19921875" style="12" bestFit="1" customWidth="1"/>
    <col min="7" max="7" width="14.265625" style="12" bestFit="1" customWidth="1"/>
    <col min="8" max="8" width="20.796875" style="13" bestFit="1" customWidth="1"/>
    <col min="9" max="9" width="9.59765625" style="12" bestFit="1" customWidth="1"/>
    <col min="10" max="10" width="19.59765625" style="12" bestFit="1" customWidth="1"/>
    <col min="11" max="11" width="5.796875" style="12" customWidth="1"/>
    <col min="12" max="12" width="5.06640625" style="12" bestFit="1" customWidth="1"/>
    <col min="13" max="13" width="6.59765625" style="23" bestFit="1" customWidth="1"/>
    <col min="14" max="14" width="5.59765625" style="12" bestFit="1" customWidth="1"/>
    <col min="15" max="15" width="4.59765625" style="12" bestFit="1" customWidth="1"/>
    <col min="16" max="16" width="5.06640625" style="12" bestFit="1" customWidth="1"/>
    <col min="17" max="17" width="4.59765625" style="12" bestFit="1" customWidth="1"/>
    <col min="18" max="18" width="7.59765625" style="12" bestFit="1" customWidth="1"/>
    <col min="19" max="19" width="8.265625" style="12" bestFit="1" customWidth="1"/>
    <col min="20" max="20" width="8.86328125" style="12" bestFit="1" customWidth="1"/>
    <col min="21" max="21" width="7.59765625" style="12" bestFit="1" customWidth="1"/>
    <col min="22" max="22" width="8.73046875" style="12" bestFit="1" customWidth="1"/>
    <col min="23" max="23" width="5.6640625" style="12" bestFit="1" customWidth="1"/>
    <col min="24" max="24" width="8" style="12" bestFit="1" customWidth="1"/>
    <col min="25" max="32" width="8.73046875" style="13"/>
    <col min="33" max="16384" width="8.73046875" style="12"/>
  </cols>
  <sheetData>
    <row r="1" spans="1:32" ht="18" customHeight="1">
      <c r="A1" s="46" t="s">
        <v>292</v>
      </c>
      <c r="B1" s="46" t="s">
        <v>0</v>
      </c>
      <c r="C1" s="46" t="s">
        <v>1</v>
      </c>
      <c r="D1" s="46" t="s">
        <v>2</v>
      </c>
      <c r="E1" s="46"/>
      <c r="F1" s="32" t="s">
        <v>262</v>
      </c>
      <c r="G1" s="32" t="s">
        <v>317</v>
      </c>
      <c r="H1" s="31" t="s">
        <v>318</v>
      </c>
      <c r="I1" s="31" t="s">
        <v>319</v>
      </c>
      <c r="J1" s="31" t="s">
        <v>320</v>
      </c>
      <c r="K1" s="29"/>
      <c r="L1" s="31" t="s">
        <v>3</v>
      </c>
      <c r="M1" s="34" t="s">
        <v>305</v>
      </c>
      <c r="N1" s="31" t="s">
        <v>306</v>
      </c>
      <c r="O1" s="31" t="s">
        <v>297</v>
      </c>
      <c r="P1" s="31" t="s">
        <v>4</v>
      </c>
      <c r="Q1" s="31" t="s">
        <v>298</v>
      </c>
      <c r="R1" s="31" t="s">
        <v>5</v>
      </c>
      <c r="S1" s="46" t="s">
        <v>299</v>
      </c>
      <c r="T1" s="46" t="s">
        <v>321</v>
      </c>
      <c r="U1" s="46" t="s">
        <v>322</v>
      </c>
      <c r="V1" s="46" t="s">
        <v>323</v>
      </c>
      <c r="W1" s="31" t="s">
        <v>294</v>
      </c>
      <c r="X1" s="31" t="s">
        <v>300</v>
      </c>
      <c r="Y1" s="12"/>
      <c r="Z1" s="12"/>
      <c r="AA1" s="12"/>
      <c r="AB1" s="12"/>
      <c r="AC1" s="12"/>
      <c r="AD1" s="12"/>
      <c r="AE1" s="12"/>
      <c r="AF1" s="12"/>
    </row>
    <row r="2" spans="1:32" ht="18" customHeight="1">
      <c r="A2" s="46"/>
      <c r="B2" s="46"/>
      <c r="C2" s="46"/>
      <c r="D2" s="33" t="s">
        <v>6</v>
      </c>
      <c r="E2" s="33" t="s">
        <v>7</v>
      </c>
      <c r="F2" s="33" t="s">
        <v>263</v>
      </c>
      <c r="G2" s="33" t="s">
        <v>261</v>
      </c>
      <c r="H2" s="33" t="s">
        <v>301</v>
      </c>
      <c r="I2" s="33" t="s">
        <v>302</v>
      </c>
      <c r="J2" s="33" t="s">
        <v>261</v>
      </c>
      <c r="K2" s="29"/>
      <c r="L2" s="33" t="s">
        <v>303</v>
      </c>
      <c r="M2" s="35" t="s">
        <v>8</v>
      </c>
      <c r="N2" s="33" t="s">
        <v>8</v>
      </c>
      <c r="O2" s="33" t="s">
        <v>8</v>
      </c>
      <c r="P2" s="33" t="s">
        <v>8</v>
      </c>
      <c r="Q2" s="33" t="s">
        <v>8</v>
      </c>
      <c r="R2" s="33" t="s">
        <v>9</v>
      </c>
      <c r="S2" s="46"/>
      <c r="T2" s="46"/>
      <c r="U2" s="46"/>
      <c r="V2" s="46"/>
      <c r="W2" s="33" t="s">
        <v>10</v>
      </c>
      <c r="X2" s="33" t="s">
        <v>304</v>
      </c>
      <c r="Y2" s="12"/>
      <c r="Z2" s="12"/>
      <c r="AA2" s="12"/>
      <c r="AB2" s="12"/>
      <c r="AC2" s="12"/>
      <c r="AD2" s="12"/>
      <c r="AE2" s="12"/>
      <c r="AF2" s="12"/>
    </row>
    <row r="3" spans="1:32" ht="18" customHeight="1">
      <c r="A3" s="2" t="s">
        <v>11</v>
      </c>
      <c r="B3" s="24" t="s">
        <v>12</v>
      </c>
      <c r="C3" s="24" t="s">
        <v>13</v>
      </c>
      <c r="D3" s="25">
        <v>32.439236976206303</v>
      </c>
      <c r="E3" s="25">
        <v>89.793121973052607</v>
      </c>
      <c r="F3" s="16">
        <v>4563.5947269999897</v>
      </c>
      <c r="G3" s="16">
        <v>350</v>
      </c>
      <c r="H3" s="16">
        <v>57</v>
      </c>
      <c r="I3" s="16">
        <v>30</v>
      </c>
      <c r="J3" s="16">
        <v>58</v>
      </c>
      <c r="K3" s="29"/>
      <c r="L3" s="16">
        <v>38.6</v>
      </c>
      <c r="M3" s="26">
        <v>90.861506307730323</v>
      </c>
      <c r="N3" s="17">
        <v>8.7507641360729238</v>
      </c>
      <c r="O3" s="17">
        <v>0.18274709320179555</v>
      </c>
      <c r="P3" s="17">
        <v>0.17809079082961463</v>
      </c>
      <c r="Q3" s="17">
        <v>2.6891672165335063E-2</v>
      </c>
      <c r="R3" s="17">
        <v>36</v>
      </c>
      <c r="S3" s="15">
        <v>6.8</v>
      </c>
      <c r="T3" s="17">
        <v>0.22374100719424461</v>
      </c>
      <c r="U3" s="15">
        <v>25.925000000000001</v>
      </c>
      <c r="V3" s="17">
        <v>0.19259721610875793</v>
      </c>
      <c r="W3" s="17">
        <v>-3.0449999999999999</v>
      </c>
      <c r="X3" s="16">
        <v>81.155328963674805</v>
      </c>
      <c r="Y3" s="12"/>
      <c r="Z3" s="12"/>
      <c r="AA3" s="12"/>
      <c r="AB3" s="12"/>
      <c r="AC3" s="12"/>
      <c r="AD3" s="12"/>
      <c r="AE3" s="12"/>
      <c r="AF3" s="12"/>
    </row>
    <row r="4" spans="1:32" ht="18" customHeight="1">
      <c r="A4" s="2" t="s">
        <v>11</v>
      </c>
      <c r="B4" s="24" t="s">
        <v>14</v>
      </c>
      <c r="C4" s="24" t="s">
        <v>13</v>
      </c>
      <c r="D4" s="25">
        <v>32.439041007310102</v>
      </c>
      <c r="E4" s="25">
        <v>89.790448984131203</v>
      </c>
      <c r="F4" s="16">
        <v>4563.5947269999897</v>
      </c>
      <c r="G4" s="16">
        <v>350</v>
      </c>
      <c r="H4" s="16">
        <v>57</v>
      </c>
      <c r="I4" s="16">
        <v>30</v>
      </c>
      <c r="J4" s="16">
        <v>58</v>
      </c>
      <c r="K4" s="29"/>
      <c r="L4" s="16">
        <v>31.9</v>
      </c>
      <c r="M4" s="26">
        <v>85.75178553292659</v>
      </c>
      <c r="N4" s="17">
        <v>13.836836828156567</v>
      </c>
      <c r="O4" s="17">
        <v>0.10506647597164713</v>
      </c>
      <c r="P4" s="17">
        <v>0.26800638058198756</v>
      </c>
      <c r="Q4" s="17">
        <v>3.8304782363213344E-2</v>
      </c>
      <c r="R4" s="17">
        <v>91</v>
      </c>
      <c r="S4" s="15">
        <v>31</v>
      </c>
      <c r="T4" s="17">
        <v>0.18848920863309351</v>
      </c>
      <c r="U4" s="15">
        <v>118.1875</v>
      </c>
      <c r="V4" s="17">
        <v>0.18156431654676258</v>
      </c>
      <c r="W4" s="17">
        <v>-4</v>
      </c>
      <c r="X4" s="16">
        <v>35.966691356818465</v>
      </c>
      <c r="Y4" s="12"/>
      <c r="Z4" s="12"/>
      <c r="AA4" s="12"/>
      <c r="AB4" s="12"/>
      <c r="AC4" s="12"/>
      <c r="AD4" s="12"/>
      <c r="AE4" s="12"/>
      <c r="AF4" s="12"/>
    </row>
    <row r="5" spans="1:32" ht="18" customHeight="1">
      <c r="A5" s="2" t="s">
        <v>11</v>
      </c>
      <c r="B5" s="24" t="s">
        <v>15</v>
      </c>
      <c r="C5" s="24" t="s">
        <v>16</v>
      </c>
      <c r="D5" s="25">
        <v>32.032460030168203</v>
      </c>
      <c r="E5" s="25">
        <v>90.817211000248705</v>
      </c>
      <c r="F5" s="16">
        <v>4482.576172</v>
      </c>
      <c r="G5" s="16">
        <v>300</v>
      </c>
      <c r="H5" s="16">
        <v>48</v>
      </c>
      <c r="I5" s="16">
        <v>24</v>
      </c>
      <c r="J5" s="16">
        <v>64</v>
      </c>
      <c r="K5" s="29"/>
      <c r="L5" s="16">
        <v>62.3</v>
      </c>
      <c r="M5" s="26">
        <v>91.431248306165386</v>
      </c>
      <c r="N5" s="17">
        <v>7.000064497013744</v>
      </c>
      <c r="O5" s="17">
        <v>1.3663210632559548</v>
      </c>
      <c r="P5" s="17">
        <v>0.12877042266810571</v>
      </c>
      <c r="Q5" s="17">
        <v>7.3595710896816643E-2</v>
      </c>
      <c r="R5" s="17">
        <v>12</v>
      </c>
      <c r="S5" s="15">
        <v>10</v>
      </c>
      <c r="T5" s="17">
        <v>0.40359712230215827</v>
      </c>
      <c r="U5" s="15">
        <v>38.125</v>
      </c>
      <c r="V5" s="17">
        <v>0.38753239832376524</v>
      </c>
      <c r="W5" s="17">
        <v>-0.56299999999999994</v>
      </c>
      <c r="X5" s="16">
        <v>135.81587686596166</v>
      </c>
      <c r="Y5" s="12"/>
      <c r="Z5" s="12"/>
      <c r="AA5" s="12"/>
      <c r="AB5" s="12"/>
      <c r="AC5" s="12"/>
      <c r="AD5" s="12"/>
      <c r="AE5" s="12"/>
      <c r="AF5" s="12"/>
    </row>
    <row r="6" spans="1:32" ht="18" customHeight="1">
      <c r="A6" s="2" t="s">
        <v>11</v>
      </c>
      <c r="B6" s="24" t="s">
        <v>17</v>
      </c>
      <c r="C6" s="24" t="s">
        <v>16</v>
      </c>
      <c r="D6" s="25">
        <v>32.032664967700804</v>
      </c>
      <c r="E6" s="25">
        <v>90.816149013116899</v>
      </c>
      <c r="F6" s="16">
        <v>4485.8139650000003</v>
      </c>
      <c r="G6" s="16">
        <v>300</v>
      </c>
      <c r="H6" s="16">
        <v>48</v>
      </c>
      <c r="I6" s="16">
        <v>24</v>
      </c>
      <c r="J6" s="16">
        <v>64</v>
      </c>
      <c r="K6" s="29"/>
      <c r="L6" s="16">
        <v>49.8</v>
      </c>
      <c r="M6" s="26">
        <v>87.897222811670559</v>
      </c>
      <c r="N6" s="17">
        <v>9.4784523299940506</v>
      </c>
      <c r="O6" s="17">
        <v>2.4193727627488926</v>
      </c>
      <c r="P6" s="17">
        <v>0.15176380126977668</v>
      </c>
      <c r="Q6" s="17">
        <v>5.3188294316716719E-2</v>
      </c>
      <c r="R6" s="17">
        <v>9.3000000000000007</v>
      </c>
      <c r="S6" s="15">
        <v>4.3</v>
      </c>
      <c r="T6" s="17">
        <v>0.38848920863309355</v>
      </c>
      <c r="U6" s="15">
        <v>16.393750000000001</v>
      </c>
      <c r="V6" s="17">
        <v>0.34876459368437046</v>
      </c>
      <c r="W6" s="17">
        <v>2.4E-2</v>
      </c>
      <c r="X6" s="16">
        <v>175.02433853379242</v>
      </c>
      <c r="Y6" s="12"/>
      <c r="Z6" s="12"/>
      <c r="AA6" s="12"/>
      <c r="AB6" s="12"/>
      <c r="AC6" s="12"/>
      <c r="AD6" s="12"/>
      <c r="AE6" s="12"/>
      <c r="AF6" s="12"/>
    </row>
    <row r="7" spans="1:32" ht="18" customHeight="1">
      <c r="A7" s="2" t="s">
        <v>11</v>
      </c>
      <c r="B7" s="24" t="s">
        <v>18</v>
      </c>
      <c r="C7" s="24" t="s">
        <v>19</v>
      </c>
      <c r="D7" s="25">
        <v>32.101151989772902</v>
      </c>
      <c r="E7" s="25">
        <v>91.527055017650099</v>
      </c>
      <c r="F7" s="16">
        <v>4499.8286129999897</v>
      </c>
      <c r="G7" s="16">
        <v>305</v>
      </c>
      <c r="H7" s="16">
        <v>46</v>
      </c>
      <c r="I7" s="16">
        <v>18</v>
      </c>
      <c r="J7" s="16">
        <v>66</v>
      </c>
      <c r="K7" s="29"/>
      <c r="L7" s="16">
        <v>51.1</v>
      </c>
      <c r="M7" s="26">
        <v>90.838271318833193</v>
      </c>
      <c r="N7" s="17">
        <v>6.6542671731387202</v>
      </c>
      <c r="O7" s="17">
        <v>2.3530741978296055</v>
      </c>
      <c r="P7" s="17">
        <v>8.7292475425203284E-2</v>
      </c>
      <c r="Q7" s="17">
        <v>6.709483477327878E-2</v>
      </c>
      <c r="R7" s="17">
        <v>6.3</v>
      </c>
      <c r="S7" s="15">
        <v>2</v>
      </c>
      <c r="T7" s="17">
        <v>0.29568345323741008</v>
      </c>
      <c r="U7" s="15">
        <v>7.625</v>
      </c>
      <c r="V7" s="17">
        <v>0.18937152165060406</v>
      </c>
      <c r="W7" s="17">
        <v>-1.3640000000000001</v>
      </c>
      <c r="X7" s="16">
        <v>350.82173297351875</v>
      </c>
      <c r="Y7" s="12"/>
      <c r="Z7" s="12"/>
      <c r="AA7" s="12"/>
      <c r="AB7" s="12"/>
      <c r="AC7" s="12"/>
      <c r="AD7" s="12"/>
      <c r="AE7" s="12"/>
      <c r="AF7" s="12"/>
    </row>
    <row r="8" spans="1:32" ht="18" customHeight="1">
      <c r="A8" s="2" t="s">
        <v>11</v>
      </c>
      <c r="B8" s="24" t="s">
        <v>20</v>
      </c>
      <c r="C8" s="24" t="s">
        <v>19</v>
      </c>
      <c r="D8" s="25">
        <v>32.101659011095698</v>
      </c>
      <c r="E8" s="25">
        <v>91.526624020189004</v>
      </c>
      <c r="F8" s="16">
        <v>4498.2333980000003</v>
      </c>
      <c r="G8" s="16">
        <v>305</v>
      </c>
      <c r="H8" s="16">
        <v>46</v>
      </c>
      <c r="I8" s="16">
        <v>18</v>
      </c>
      <c r="J8" s="16">
        <v>66</v>
      </c>
      <c r="K8" s="29"/>
      <c r="L8" s="16">
        <v>21.8</v>
      </c>
      <c r="M8" s="26">
        <v>94.880289403372174</v>
      </c>
      <c r="N8" s="17">
        <v>4.0741614820549925</v>
      </c>
      <c r="O8" s="17">
        <v>0.98916937817577577</v>
      </c>
      <c r="P8" s="17">
        <v>5.4941759916499383E-2</v>
      </c>
      <c r="Q8" s="17">
        <v>1.4379764805553849E-3</v>
      </c>
      <c r="R8" s="17">
        <v>1.2</v>
      </c>
      <c r="S8" s="15">
        <v>2.1</v>
      </c>
      <c r="T8" s="17">
        <v>0.35971223021582732</v>
      </c>
      <c r="U8" s="15">
        <v>8.0062499999999996</v>
      </c>
      <c r="V8" s="17">
        <v>0.26832414532245746</v>
      </c>
      <c r="W8" s="17">
        <v>0.88100000000000001</v>
      </c>
      <c r="X8" s="16">
        <v>1581.3381567228698</v>
      </c>
      <c r="Y8" s="12"/>
      <c r="Z8" s="12"/>
      <c r="AA8" s="12"/>
      <c r="AB8" s="12"/>
      <c r="AC8" s="12"/>
      <c r="AD8" s="12"/>
      <c r="AE8" s="12"/>
      <c r="AF8" s="12"/>
    </row>
    <row r="9" spans="1:32" ht="18" customHeight="1">
      <c r="A9" s="2" t="s">
        <v>11</v>
      </c>
      <c r="B9" s="24" t="s">
        <v>21</v>
      </c>
      <c r="C9" s="24" t="s">
        <v>22</v>
      </c>
      <c r="D9" s="25">
        <v>33.140344033017698</v>
      </c>
      <c r="E9" s="25">
        <v>91.852134978398595</v>
      </c>
      <c r="F9" s="16">
        <v>4778.2377930000002</v>
      </c>
      <c r="G9" s="16">
        <v>415</v>
      </c>
      <c r="H9" s="16">
        <v>56</v>
      </c>
      <c r="I9" s="16">
        <v>110</v>
      </c>
      <c r="J9" s="16">
        <v>62</v>
      </c>
      <c r="K9" s="29"/>
      <c r="L9" s="16">
        <v>60</v>
      </c>
      <c r="M9" s="26">
        <v>81.480372629547688</v>
      </c>
      <c r="N9" s="17">
        <v>14.338899722998475</v>
      </c>
      <c r="O9" s="17">
        <v>3.9685247377542949</v>
      </c>
      <c r="P9" s="17">
        <v>0.19528494319614906</v>
      </c>
      <c r="Q9" s="17">
        <v>1.6917966503408675E-2</v>
      </c>
      <c r="R9" s="17">
        <v>12</v>
      </c>
      <c r="S9" s="15">
        <v>5.2</v>
      </c>
      <c r="T9" s="17">
        <v>0.21294964028776978</v>
      </c>
      <c r="U9" s="15">
        <v>19.824999999999999</v>
      </c>
      <c r="V9" s="17">
        <v>0.17114085623931136</v>
      </c>
      <c r="W9" s="17">
        <v>-3.6179999999999999</v>
      </c>
      <c r="X9" s="16">
        <v>229.39294096156445</v>
      </c>
      <c r="Y9" s="12"/>
      <c r="Z9" s="12"/>
      <c r="AA9" s="12"/>
      <c r="AB9" s="12"/>
      <c r="AC9" s="12"/>
      <c r="AD9" s="12"/>
      <c r="AE9" s="12"/>
      <c r="AF9" s="12"/>
    </row>
    <row r="10" spans="1:32" ht="18" customHeight="1">
      <c r="A10" s="2" t="s">
        <v>11</v>
      </c>
      <c r="B10" s="24" t="s">
        <v>23</v>
      </c>
      <c r="C10" s="24" t="s">
        <v>24</v>
      </c>
      <c r="D10" s="25">
        <v>33.226283015683201</v>
      </c>
      <c r="E10" s="25">
        <v>91.860797004774199</v>
      </c>
      <c r="F10" s="16">
        <v>4666.7080079999896</v>
      </c>
      <c r="G10" s="16">
        <v>425</v>
      </c>
      <c r="H10" s="16">
        <v>56</v>
      </c>
      <c r="I10" s="16">
        <v>90</v>
      </c>
      <c r="J10" s="16">
        <v>62</v>
      </c>
      <c r="K10" s="29"/>
      <c r="L10" s="16">
        <v>61.1</v>
      </c>
      <c r="M10" s="26">
        <v>86.385969728889165</v>
      </c>
      <c r="N10" s="17">
        <v>11.921831853867911</v>
      </c>
      <c r="O10" s="17">
        <v>1.3570079590902051</v>
      </c>
      <c r="P10" s="17">
        <v>0.18688412218837788</v>
      </c>
      <c r="Q10" s="17">
        <v>0.14368433765362493</v>
      </c>
      <c r="R10" s="17">
        <v>68</v>
      </c>
      <c r="S10" s="15">
        <v>37</v>
      </c>
      <c r="T10" s="17">
        <v>0.2316546762589928</v>
      </c>
      <c r="U10" s="15">
        <v>141.0625</v>
      </c>
      <c r="V10" s="17">
        <v>0.22616894436258222</v>
      </c>
      <c r="W10" s="17">
        <v>-3.149</v>
      </c>
      <c r="X10" s="16">
        <v>39.452854278813099</v>
      </c>
      <c r="Y10" s="12"/>
      <c r="Z10" s="12"/>
      <c r="AA10" s="12"/>
      <c r="AB10" s="12"/>
      <c r="AC10" s="12"/>
      <c r="AD10" s="12"/>
      <c r="AE10" s="12"/>
      <c r="AF10" s="12"/>
    </row>
    <row r="11" spans="1:32" ht="18" customHeight="1">
      <c r="A11" s="2" t="s">
        <v>11</v>
      </c>
      <c r="B11" s="24" t="s">
        <v>25</v>
      </c>
      <c r="C11" s="24" t="s">
        <v>24</v>
      </c>
      <c r="D11" s="25">
        <v>33.234140966087502</v>
      </c>
      <c r="E11" s="25">
        <v>91.851604990661102</v>
      </c>
      <c r="F11" s="16">
        <v>4709.8159180000002</v>
      </c>
      <c r="G11" s="16">
        <v>426</v>
      </c>
      <c r="H11" s="16">
        <v>56</v>
      </c>
      <c r="I11" s="16">
        <v>90</v>
      </c>
      <c r="J11" s="16">
        <v>62</v>
      </c>
      <c r="K11" s="29"/>
      <c r="L11" s="16">
        <v>57.8</v>
      </c>
      <c r="M11" s="26">
        <v>91.667289577930347</v>
      </c>
      <c r="N11" s="17">
        <v>6.5215759726936646</v>
      </c>
      <c r="O11" s="17">
        <v>1.7100815203225053</v>
      </c>
      <c r="P11" s="17">
        <v>8.2818161424304038E-2</v>
      </c>
      <c r="Q11" s="17">
        <v>1.823476762918657E-2</v>
      </c>
      <c r="R11" s="17">
        <v>8.1999999999999993</v>
      </c>
      <c r="S11" s="15">
        <v>12</v>
      </c>
      <c r="T11" s="17">
        <v>0.20431654676258992</v>
      </c>
      <c r="U11" s="15">
        <v>45.75</v>
      </c>
      <c r="V11" s="17">
        <v>0.18653591093605565</v>
      </c>
      <c r="W11" s="17">
        <v>-2.831</v>
      </c>
      <c r="X11" s="16">
        <v>393.62456878190636</v>
      </c>
      <c r="Y11" s="12"/>
      <c r="Z11" s="12"/>
      <c r="AA11" s="12"/>
      <c r="AB11" s="12"/>
      <c r="AC11" s="12"/>
      <c r="AD11" s="12"/>
      <c r="AE11" s="12"/>
      <c r="AF11" s="12"/>
    </row>
    <row r="12" spans="1:32" ht="18" customHeight="1">
      <c r="A12" s="2" t="s">
        <v>11</v>
      </c>
      <c r="B12" s="24" t="s">
        <v>26</v>
      </c>
      <c r="C12" s="24" t="s">
        <v>27</v>
      </c>
      <c r="D12" s="25">
        <v>34.312562998384202</v>
      </c>
      <c r="E12" s="25">
        <v>92.126173004508004</v>
      </c>
      <c r="F12" s="16">
        <v>4450.9267579999896</v>
      </c>
      <c r="G12" s="16">
        <v>545</v>
      </c>
      <c r="H12" s="16">
        <v>55</v>
      </c>
      <c r="I12" s="16">
        <v>75</v>
      </c>
      <c r="J12" s="16">
        <v>59</v>
      </c>
      <c r="K12" s="29"/>
      <c r="L12" s="16">
        <v>16.8</v>
      </c>
      <c r="M12" s="26">
        <v>96.070172150446041</v>
      </c>
      <c r="N12" s="17">
        <v>2.9273509602331766</v>
      </c>
      <c r="O12" s="17">
        <v>0.95370506442438974</v>
      </c>
      <c r="P12" s="17">
        <v>4.877182489639454E-2</v>
      </c>
      <c r="Q12" s="17">
        <v>0</v>
      </c>
      <c r="R12" s="17">
        <v>0.43</v>
      </c>
      <c r="S12" s="15">
        <v>1.2</v>
      </c>
      <c r="T12" s="17">
        <v>0.4158273381294964</v>
      </c>
      <c r="U12" s="15">
        <v>4.5750000000000002</v>
      </c>
      <c r="V12" s="17">
        <v>0.25242239774613878</v>
      </c>
      <c r="W12" s="17">
        <v>-4.6139999999999999</v>
      </c>
      <c r="X12" s="16">
        <v>3865.3807093605069</v>
      </c>
      <c r="Y12" s="12"/>
      <c r="Z12" s="12"/>
      <c r="AA12" s="12"/>
      <c r="AB12" s="12"/>
      <c r="AC12" s="12"/>
      <c r="AD12" s="12"/>
      <c r="AE12" s="12"/>
      <c r="AF12" s="12"/>
    </row>
    <row r="13" spans="1:32" ht="18" customHeight="1">
      <c r="A13" s="2" t="s">
        <v>11</v>
      </c>
      <c r="B13" s="24" t="s">
        <v>28</v>
      </c>
      <c r="C13" s="24" t="s">
        <v>29</v>
      </c>
      <c r="D13" s="25">
        <v>32.879025964066301</v>
      </c>
      <c r="E13" s="25">
        <v>91.4088489767163</v>
      </c>
      <c r="F13" s="16">
        <v>4796.5166019999897</v>
      </c>
      <c r="G13" s="16">
        <v>390</v>
      </c>
      <c r="H13" s="16">
        <v>62</v>
      </c>
      <c r="I13" s="16">
        <v>64</v>
      </c>
      <c r="J13" s="16">
        <v>57</v>
      </c>
      <c r="K13" s="29"/>
      <c r="L13" s="16">
        <v>22.8</v>
      </c>
      <c r="M13" s="26">
        <v>93.166011077749573</v>
      </c>
      <c r="N13" s="17">
        <v>5.3323430814150425</v>
      </c>
      <c r="O13" s="17">
        <v>1.4163952794373524</v>
      </c>
      <c r="P13" s="17">
        <v>7.2133751664045828E-2</v>
      </c>
      <c r="Q13" s="17">
        <v>1.2006768022935944E-2</v>
      </c>
      <c r="R13" s="17">
        <v>5.0999999999999996</v>
      </c>
      <c r="S13" s="15">
        <v>1.1000000000000001</v>
      </c>
      <c r="T13" s="17">
        <v>0.34100719424460429</v>
      </c>
      <c r="U13" s="15">
        <v>4.1937499999999996</v>
      </c>
      <c r="V13" s="17">
        <v>0.13466893803939228</v>
      </c>
      <c r="W13" s="17">
        <v>-4.5810000000000004</v>
      </c>
      <c r="X13" s="16">
        <v>385.39758036630087</v>
      </c>
      <c r="Y13" s="12"/>
      <c r="Z13" s="12"/>
      <c r="AA13" s="12"/>
      <c r="AB13" s="12"/>
      <c r="AC13" s="12"/>
      <c r="AD13" s="12"/>
      <c r="AE13" s="12"/>
      <c r="AF13" s="12"/>
    </row>
    <row r="14" spans="1:32" ht="18" customHeight="1">
      <c r="A14" s="2" t="s">
        <v>11</v>
      </c>
      <c r="B14" s="24" t="s">
        <v>30</v>
      </c>
      <c r="C14" s="24" t="s">
        <v>29</v>
      </c>
      <c r="D14" s="25">
        <v>32.8809679672122</v>
      </c>
      <c r="E14" s="25">
        <v>91.406129971146498</v>
      </c>
      <c r="F14" s="16">
        <v>4801.8911129999897</v>
      </c>
      <c r="G14" s="16">
        <v>390</v>
      </c>
      <c r="H14" s="16">
        <v>62</v>
      </c>
      <c r="I14" s="16">
        <v>64</v>
      </c>
      <c r="J14" s="16">
        <v>57</v>
      </c>
      <c r="K14" s="29"/>
      <c r="L14" s="16">
        <v>42.6</v>
      </c>
      <c r="M14" s="26">
        <v>94.33673639336277</v>
      </c>
      <c r="N14" s="17">
        <v>4.5139102791799131</v>
      </c>
      <c r="O14" s="17">
        <v>1.0965265493396836</v>
      </c>
      <c r="P14" s="17">
        <v>5.2826778117620043E-2</v>
      </c>
      <c r="Q14" s="17">
        <v>0</v>
      </c>
      <c r="R14" s="17">
        <v>0.3</v>
      </c>
      <c r="S14" s="15">
        <v>2.1</v>
      </c>
      <c r="T14" s="17">
        <v>0.24172661870503595</v>
      </c>
      <c r="U14" s="15">
        <v>8.0062499999999996</v>
      </c>
      <c r="V14" s="17">
        <v>0.13349848221333724</v>
      </c>
      <c r="W14" s="17">
        <v>-4.6630000000000003</v>
      </c>
      <c r="X14" s="16">
        <v>9358.8032136272595</v>
      </c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2" t="s">
        <v>11</v>
      </c>
      <c r="B15" s="24" t="s">
        <v>31</v>
      </c>
      <c r="C15" s="24" t="s">
        <v>32</v>
      </c>
      <c r="D15" s="25">
        <v>31.988114984706002</v>
      </c>
      <c r="E15" s="25">
        <v>91.711201993748503</v>
      </c>
      <c r="F15" s="16">
        <v>4529.4536129999897</v>
      </c>
      <c r="G15" s="16">
        <v>265</v>
      </c>
      <c r="H15" s="16">
        <v>45</v>
      </c>
      <c r="I15" s="16">
        <v>20</v>
      </c>
      <c r="J15" s="16">
        <v>67</v>
      </c>
      <c r="K15" s="29"/>
      <c r="L15" s="16">
        <v>47.4</v>
      </c>
      <c r="M15" s="26">
        <v>83.800577514397219</v>
      </c>
      <c r="N15" s="17">
        <v>12.378072688940037</v>
      </c>
      <c r="O15" s="17">
        <v>3.6271321765974989</v>
      </c>
      <c r="P15" s="17">
        <v>0.15564729308502884</v>
      </c>
      <c r="Q15" s="17">
        <v>3.8570326980217083E-2</v>
      </c>
      <c r="R15" s="17">
        <v>7</v>
      </c>
      <c r="S15" s="15">
        <v>11</v>
      </c>
      <c r="T15" s="17">
        <v>0.13381294964028775</v>
      </c>
      <c r="U15" s="15">
        <v>41.9375</v>
      </c>
      <c r="V15" s="17">
        <v>0.11265418199791311</v>
      </c>
      <c r="W15" s="17">
        <v>-1.2190000000000001</v>
      </c>
      <c r="X15" s="16">
        <v>643.62962760673759</v>
      </c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2" t="s">
        <v>11</v>
      </c>
      <c r="B16" s="24" t="s">
        <v>33</v>
      </c>
      <c r="C16" s="24" t="s">
        <v>34</v>
      </c>
      <c r="D16" s="25">
        <v>31.678425036370701</v>
      </c>
      <c r="E16" s="25">
        <v>91.859677014872403</v>
      </c>
      <c r="F16" s="16">
        <v>4519.6845700000003</v>
      </c>
      <c r="G16" s="16">
        <v>260</v>
      </c>
      <c r="H16" s="16">
        <v>43</v>
      </c>
      <c r="I16" s="16">
        <v>35</v>
      </c>
      <c r="J16" s="16">
        <v>68</v>
      </c>
      <c r="K16" s="29"/>
      <c r="L16" s="16">
        <v>33.4</v>
      </c>
      <c r="M16" s="26">
        <v>93.819481268863498</v>
      </c>
      <c r="N16" s="17">
        <v>4.7052324083007502</v>
      </c>
      <c r="O16" s="17">
        <v>1.4050857284402816</v>
      </c>
      <c r="P16" s="17">
        <v>5.9805813024303552E-2</v>
      </c>
      <c r="Q16" s="17">
        <v>1.0394781371180132E-2</v>
      </c>
      <c r="R16" s="17">
        <v>1.7</v>
      </c>
      <c r="S16" s="15">
        <v>5.2</v>
      </c>
      <c r="T16" s="17">
        <v>0.26978417266187049</v>
      </c>
      <c r="U16" s="15">
        <v>19.824999999999999</v>
      </c>
      <c r="V16" s="17">
        <v>0.23099448727870292</v>
      </c>
      <c r="W16" s="17">
        <v>-7.0000000000000001E-3</v>
      </c>
      <c r="X16" s="16">
        <v>1471.6781375507999</v>
      </c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7" t="s">
        <v>276</v>
      </c>
      <c r="B17" s="7" t="s">
        <v>35</v>
      </c>
      <c r="C17" s="7" t="s">
        <v>36</v>
      </c>
      <c r="D17" s="18">
        <v>30.078637530000002</v>
      </c>
      <c r="E17" s="18">
        <v>90.470728600000001</v>
      </c>
      <c r="F17" s="19">
        <v>4400</v>
      </c>
      <c r="G17" s="7">
        <v>70</v>
      </c>
      <c r="H17" s="7">
        <v>42</v>
      </c>
      <c r="I17" s="7">
        <v>24</v>
      </c>
      <c r="J17" s="7">
        <v>70</v>
      </c>
      <c r="K17" s="1"/>
      <c r="L17" s="7"/>
      <c r="M17" s="28">
        <v>100</v>
      </c>
      <c r="N17" s="20"/>
      <c r="O17" s="20"/>
      <c r="P17" s="7"/>
      <c r="Q17" s="20"/>
      <c r="R17" s="20">
        <v>56</v>
      </c>
      <c r="S17" s="21">
        <v>670</v>
      </c>
      <c r="T17" s="20">
        <v>0.11899999999999999</v>
      </c>
      <c r="U17" s="21">
        <v>2554.375</v>
      </c>
      <c r="V17" s="20">
        <v>0.11865496646595192</v>
      </c>
      <c r="W17" s="7">
        <v>-7.35</v>
      </c>
      <c r="X17" s="7">
        <v>110</v>
      </c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7" t="s">
        <v>276</v>
      </c>
      <c r="B18" s="7" t="s">
        <v>37</v>
      </c>
      <c r="C18" s="7" t="s">
        <v>36</v>
      </c>
      <c r="D18" s="18">
        <v>30.078637530000002</v>
      </c>
      <c r="E18" s="18">
        <v>90.470728600000001</v>
      </c>
      <c r="F18" s="19">
        <v>4400</v>
      </c>
      <c r="G18" s="7">
        <v>70</v>
      </c>
      <c r="H18" s="7">
        <v>42</v>
      </c>
      <c r="I18" s="7">
        <v>24</v>
      </c>
      <c r="J18" s="7">
        <v>70</v>
      </c>
      <c r="K18" s="1"/>
      <c r="L18" s="7"/>
      <c r="M18" s="28">
        <v>100</v>
      </c>
      <c r="N18" s="20"/>
      <c r="O18" s="20"/>
      <c r="P18" s="7"/>
      <c r="Q18" s="20"/>
      <c r="R18" s="20">
        <v>40</v>
      </c>
      <c r="S18" s="21">
        <v>584</v>
      </c>
      <c r="T18" s="20">
        <v>0.122</v>
      </c>
      <c r="U18" s="21">
        <v>2226.5</v>
      </c>
      <c r="V18" s="20">
        <v>0.12160548191417658</v>
      </c>
      <c r="W18" s="7">
        <v>-7.33</v>
      </c>
      <c r="X18" s="7">
        <v>150</v>
      </c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7" t="s">
        <v>276</v>
      </c>
      <c r="B19" s="7" t="s">
        <v>38</v>
      </c>
      <c r="C19" s="7" t="s">
        <v>36</v>
      </c>
      <c r="D19" s="18">
        <v>30.078637530000002</v>
      </c>
      <c r="E19" s="18">
        <v>90.470728600000001</v>
      </c>
      <c r="F19" s="19">
        <v>4400</v>
      </c>
      <c r="G19" s="7">
        <v>70</v>
      </c>
      <c r="H19" s="7">
        <v>42</v>
      </c>
      <c r="I19" s="7">
        <v>24</v>
      </c>
      <c r="J19" s="7">
        <v>70</v>
      </c>
      <c r="K19" s="1"/>
      <c r="L19" s="7"/>
      <c r="M19" s="28">
        <v>93</v>
      </c>
      <c r="N19" s="20"/>
      <c r="O19" s="20"/>
      <c r="P19" s="7"/>
      <c r="Q19" s="20"/>
      <c r="R19" s="20">
        <v>53</v>
      </c>
      <c r="S19" s="21">
        <v>813</v>
      </c>
      <c r="T19" s="20">
        <v>0.121</v>
      </c>
      <c r="U19" s="21">
        <v>3099.5625</v>
      </c>
      <c r="V19" s="20">
        <v>0.12071632006777336</v>
      </c>
      <c r="W19" s="7">
        <v>-7.15</v>
      </c>
      <c r="X19" s="7">
        <v>110</v>
      </c>
      <c r="Y19" s="12"/>
      <c r="Z19" s="12"/>
      <c r="AA19" s="12"/>
      <c r="AB19" s="12"/>
      <c r="AC19" s="12"/>
      <c r="AD19" s="12"/>
      <c r="AE19" s="12"/>
      <c r="AF19" s="12"/>
    </row>
    <row r="20" spans="1:32" ht="18" customHeight="1">
      <c r="A20" s="7" t="s">
        <v>276</v>
      </c>
      <c r="B20" s="7" t="s">
        <v>39</v>
      </c>
      <c r="C20" s="7" t="s">
        <v>36</v>
      </c>
      <c r="D20" s="18">
        <v>30.078637530000002</v>
      </c>
      <c r="E20" s="18">
        <v>90.470728600000001</v>
      </c>
      <c r="F20" s="19">
        <v>4400</v>
      </c>
      <c r="G20" s="7">
        <v>70</v>
      </c>
      <c r="H20" s="7">
        <v>42</v>
      </c>
      <c r="I20" s="7">
        <v>24</v>
      </c>
      <c r="J20" s="7">
        <v>70</v>
      </c>
      <c r="K20" s="1"/>
      <c r="L20" s="7"/>
      <c r="M20" s="28">
        <v>84</v>
      </c>
      <c r="N20" s="20"/>
      <c r="O20" s="20"/>
      <c r="P20" s="7"/>
      <c r="Q20" s="20"/>
      <c r="R20" s="20">
        <v>52</v>
      </c>
      <c r="S20" s="21">
        <v>127</v>
      </c>
      <c r="T20" s="20">
        <v>0.125</v>
      </c>
      <c r="U20" s="21">
        <v>484.1875</v>
      </c>
      <c r="V20" s="20">
        <v>0.12318910878282241</v>
      </c>
      <c r="W20" s="7">
        <v>-7.5</v>
      </c>
      <c r="X20" s="7">
        <v>90</v>
      </c>
      <c r="Y20" s="12"/>
      <c r="Z20" s="12"/>
      <c r="AA20" s="12"/>
      <c r="AB20" s="12"/>
      <c r="AC20" s="12"/>
      <c r="AD20" s="12"/>
      <c r="AE20" s="12"/>
      <c r="AF20" s="12"/>
    </row>
    <row r="21" spans="1:32" ht="18" customHeight="1">
      <c r="A21" s="7" t="s">
        <v>276</v>
      </c>
      <c r="B21" s="7" t="s">
        <v>40</v>
      </c>
      <c r="C21" s="7" t="s">
        <v>36</v>
      </c>
      <c r="D21" s="18">
        <v>30.078637530000002</v>
      </c>
      <c r="E21" s="18">
        <v>90.470728600000001</v>
      </c>
      <c r="F21" s="19">
        <v>4400</v>
      </c>
      <c r="G21" s="7">
        <v>70</v>
      </c>
      <c r="H21" s="7">
        <v>42</v>
      </c>
      <c r="I21" s="7">
        <v>24</v>
      </c>
      <c r="J21" s="7">
        <v>70</v>
      </c>
      <c r="K21" s="1"/>
      <c r="L21" s="7"/>
      <c r="M21" s="28">
        <v>97</v>
      </c>
      <c r="N21" s="20"/>
      <c r="O21" s="20"/>
      <c r="P21" s="7"/>
      <c r="Q21" s="20"/>
      <c r="R21" s="20"/>
      <c r="S21" s="21">
        <v>48.1</v>
      </c>
      <c r="T21" s="20">
        <v>0.12</v>
      </c>
      <c r="U21" s="21">
        <v>183.38124999999999</v>
      </c>
      <c r="V21" s="20">
        <v>0.11517494259963675</v>
      </c>
      <c r="W21" s="7">
        <v>-6.71</v>
      </c>
      <c r="X21" s="7"/>
      <c r="Y21" s="12"/>
      <c r="Z21" s="12"/>
      <c r="AA21" s="12"/>
      <c r="AB21" s="12"/>
      <c r="AC21" s="12"/>
      <c r="AD21" s="12"/>
      <c r="AE21" s="12"/>
      <c r="AF21" s="12"/>
    </row>
    <row r="22" spans="1:32" ht="18" customHeight="1">
      <c r="A22" s="7" t="s">
        <v>276</v>
      </c>
      <c r="B22" s="7" t="s">
        <v>41</v>
      </c>
      <c r="C22" s="7" t="s">
        <v>36</v>
      </c>
      <c r="D22" s="18">
        <v>30.078637530000002</v>
      </c>
      <c r="E22" s="18">
        <v>90.470728600000001</v>
      </c>
      <c r="F22" s="19">
        <v>4400</v>
      </c>
      <c r="G22" s="7">
        <v>70</v>
      </c>
      <c r="H22" s="7">
        <v>42</v>
      </c>
      <c r="I22" s="7">
        <v>24</v>
      </c>
      <c r="J22" s="7">
        <v>70</v>
      </c>
      <c r="K22" s="1"/>
      <c r="L22" s="7"/>
      <c r="M22" s="28">
        <v>92</v>
      </c>
      <c r="N22" s="20"/>
      <c r="O22" s="20"/>
      <c r="P22" s="7"/>
      <c r="Q22" s="20"/>
      <c r="R22" s="20"/>
      <c r="S22" s="21">
        <v>65.8</v>
      </c>
      <c r="T22" s="20">
        <v>0.126</v>
      </c>
      <c r="U22" s="21">
        <v>250.86249999999998</v>
      </c>
      <c r="V22" s="20">
        <v>0.12250207614187804</v>
      </c>
      <c r="W22" s="7">
        <v>-7.19</v>
      </c>
      <c r="X22" s="7"/>
      <c r="Y22" s="12"/>
      <c r="Z22" s="12"/>
      <c r="AA22" s="12"/>
      <c r="AB22" s="12"/>
      <c r="AC22" s="12"/>
      <c r="AD22" s="12"/>
      <c r="AE22" s="12"/>
      <c r="AF22" s="12"/>
    </row>
    <row r="23" spans="1:32" ht="18" customHeight="1">
      <c r="A23" s="7" t="s">
        <v>276</v>
      </c>
      <c r="B23" s="7" t="s">
        <v>42</v>
      </c>
      <c r="C23" s="7" t="s">
        <v>36</v>
      </c>
      <c r="D23" s="18">
        <v>30.078637530000002</v>
      </c>
      <c r="E23" s="18">
        <v>90.470728600000001</v>
      </c>
      <c r="F23" s="19">
        <v>4400</v>
      </c>
      <c r="G23" s="7">
        <v>70</v>
      </c>
      <c r="H23" s="7">
        <v>42</v>
      </c>
      <c r="I23" s="7">
        <v>24</v>
      </c>
      <c r="J23" s="7">
        <v>70</v>
      </c>
      <c r="K23" s="1"/>
      <c r="L23" s="7"/>
      <c r="M23" s="28">
        <v>69</v>
      </c>
      <c r="N23" s="20"/>
      <c r="O23" s="20"/>
      <c r="P23" s="7"/>
      <c r="Q23" s="20"/>
      <c r="R23" s="20">
        <v>334</v>
      </c>
      <c r="S23" s="21">
        <v>138</v>
      </c>
      <c r="T23" s="20">
        <v>0.13100000000000001</v>
      </c>
      <c r="U23" s="21">
        <v>526.125</v>
      </c>
      <c r="V23" s="20">
        <v>0.12934515591525828</v>
      </c>
      <c r="W23" s="7">
        <v>-9.0500000000000007</v>
      </c>
      <c r="X23" s="7">
        <v>10</v>
      </c>
      <c r="Y23" s="12"/>
      <c r="Z23" s="12"/>
      <c r="AA23" s="12"/>
      <c r="AB23" s="12"/>
      <c r="AC23" s="12"/>
      <c r="AD23" s="12"/>
      <c r="AE23" s="12"/>
      <c r="AF23" s="12"/>
    </row>
    <row r="24" spans="1:32" ht="18" customHeight="1">
      <c r="A24" s="7" t="s">
        <v>276</v>
      </c>
      <c r="B24" s="7" t="s">
        <v>43</v>
      </c>
      <c r="C24" s="7" t="s">
        <v>36</v>
      </c>
      <c r="D24" s="18">
        <v>30.078637530000002</v>
      </c>
      <c r="E24" s="18">
        <v>90.470728600000001</v>
      </c>
      <c r="F24" s="19">
        <v>4400</v>
      </c>
      <c r="G24" s="7">
        <v>70</v>
      </c>
      <c r="H24" s="7">
        <v>42</v>
      </c>
      <c r="I24" s="7">
        <v>24</v>
      </c>
      <c r="J24" s="7">
        <v>70</v>
      </c>
      <c r="K24" s="1"/>
      <c r="L24" s="7"/>
      <c r="M24" s="28">
        <v>95</v>
      </c>
      <c r="N24" s="20"/>
      <c r="O24" s="20"/>
      <c r="P24" s="7"/>
      <c r="Q24" s="20"/>
      <c r="R24" s="20">
        <v>30</v>
      </c>
      <c r="S24" s="21">
        <v>154</v>
      </c>
      <c r="T24" s="20">
        <v>0.107</v>
      </c>
      <c r="U24" s="21">
        <v>587.125</v>
      </c>
      <c r="V24" s="20">
        <v>0.1054764342077202</v>
      </c>
      <c r="W24" s="7">
        <v>-6.79</v>
      </c>
      <c r="X24" s="7">
        <v>210</v>
      </c>
      <c r="Y24" s="12"/>
      <c r="Z24" s="12"/>
      <c r="AA24" s="12"/>
      <c r="AB24" s="12"/>
      <c r="AC24" s="12"/>
      <c r="AD24" s="12"/>
      <c r="AE24" s="12"/>
      <c r="AF24" s="12"/>
    </row>
    <row r="25" spans="1:32" ht="18" customHeight="1">
      <c r="A25" s="7" t="s">
        <v>276</v>
      </c>
      <c r="B25" s="7" t="s">
        <v>44</v>
      </c>
      <c r="C25" s="7" t="s">
        <v>44</v>
      </c>
      <c r="D25" s="18">
        <v>30.620805555555556</v>
      </c>
      <c r="E25" s="18">
        <v>91.233833333333337</v>
      </c>
      <c r="F25" s="19">
        <v>4554</v>
      </c>
      <c r="G25" s="7">
        <v>140</v>
      </c>
      <c r="H25" s="7">
        <v>46</v>
      </c>
      <c r="I25" s="7">
        <v>22</v>
      </c>
      <c r="J25" s="7">
        <v>66</v>
      </c>
      <c r="K25" s="1"/>
      <c r="L25" s="7"/>
      <c r="M25" s="28">
        <v>97</v>
      </c>
      <c r="N25" s="20"/>
      <c r="O25" s="20"/>
      <c r="P25" s="7"/>
      <c r="Q25" s="20"/>
      <c r="R25" s="20">
        <v>67</v>
      </c>
      <c r="S25" s="21">
        <v>154</v>
      </c>
      <c r="T25" s="20">
        <v>0.25600000000000001</v>
      </c>
      <c r="U25" s="21">
        <v>587.125</v>
      </c>
      <c r="V25" s="20">
        <v>0.25473064619321817</v>
      </c>
      <c r="W25" s="7">
        <v>-2.89</v>
      </c>
      <c r="X25" s="7">
        <v>40</v>
      </c>
      <c r="Y25" s="12"/>
      <c r="Z25" s="12"/>
      <c r="AA25" s="12"/>
      <c r="AB25" s="12"/>
      <c r="AC25" s="12"/>
      <c r="AD25" s="12"/>
      <c r="AE25" s="12"/>
      <c r="AF25" s="12"/>
    </row>
    <row r="26" spans="1:32" ht="18" customHeight="1">
      <c r="A26" s="7" t="s">
        <v>276</v>
      </c>
      <c r="B26" s="7" t="s">
        <v>45</v>
      </c>
      <c r="C26" s="7" t="s">
        <v>45</v>
      </c>
      <c r="D26" s="18">
        <v>30.666972222222224</v>
      </c>
      <c r="E26" s="18">
        <v>91.590222222222224</v>
      </c>
      <c r="F26" s="19">
        <v>4573</v>
      </c>
      <c r="G26" s="7">
        <v>145</v>
      </c>
      <c r="H26" s="7">
        <v>45</v>
      </c>
      <c r="I26" s="7">
        <v>24</v>
      </c>
      <c r="J26" s="7">
        <v>66</v>
      </c>
      <c r="K26" s="1"/>
      <c r="L26" s="7"/>
      <c r="M26" s="28">
        <v>95</v>
      </c>
      <c r="N26" s="20"/>
      <c r="O26" s="20"/>
      <c r="P26" s="7"/>
      <c r="Q26" s="20"/>
      <c r="R26" s="20">
        <v>1.7</v>
      </c>
      <c r="S26" s="21">
        <v>131</v>
      </c>
      <c r="T26" s="20">
        <v>0.19400000000000001</v>
      </c>
      <c r="U26" s="21">
        <v>499.4375</v>
      </c>
      <c r="V26" s="20">
        <v>0.19238294670846395</v>
      </c>
      <c r="W26" s="7">
        <v>-4.09</v>
      </c>
      <c r="X26" s="7">
        <v>2100</v>
      </c>
      <c r="Y26" s="12"/>
      <c r="Z26" s="12"/>
      <c r="AA26" s="12"/>
      <c r="AB26" s="12"/>
      <c r="AC26" s="12"/>
      <c r="AD26" s="12"/>
      <c r="AE26" s="12"/>
      <c r="AF26" s="12"/>
    </row>
    <row r="27" spans="1:32" ht="18" customHeight="1">
      <c r="A27" s="7" t="s">
        <v>276</v>
      </c>
      <c r="B27" s="7" t="s">
        <v>46</v>
      </c>
      <c r="C27" s="7" t="s">
        <v>47</v>
      </c>
      <c r="D27" s="18">
        <v>30.827540679999998</v>
      </c>
      <c r="E27" s="18">
        <v>91.617306799999994</v>
      </c>
      <c r="F27" s="19">
        <v>4700</v>
      </c>
      <c r="G27" s="7">
        <v>170</v>
      </c>
      <c r="H27" s="7">
        <v>45</v>
      </c>
      <c r="I27" s="7">
        <v>20</v>
      </c>
      <c r="J27" s="7">
        <v>68</v>
      </c>
      <c r="K27" s="1"/>
      <c r="L27" s="7"/>
      <c r="M27" s="28">
        <v>90</v>
      </c>
      <c r="N27" s="20"/>
      <c r="O27" s="20"/>
      <c r="P27" s="7"/>
      <c r="Q27" s="20"/>
      <c r="R27" s="20">
        <v>127</v>
      </c>
      <c r="S27" s="21">
        <v>114</v>
      </c>
      <c r="T27" s="20">
        <v>0.248</v>
      </c>
      <c r="U27" s="21">
        <v>434.625</v>
      </c>
      <c r="V27" s="20">
        <v>0.24626578264629578</v>
      </c>
      <c r="W27" s="7">
        <v>-1.04</v>
      </c>
      <c r="X27" s="7">
        <v>20</v>
      </c>
      <c r="Y27" s="12"/>
      <c r="Z27" s="12"/>
      <c r="AA27" s="12"/>
      <c r="AB27" s="12"/>
      <c r="AC27" s="12"/>
      <c r="AD27" s="12"/>
      <c r="AE27" s="12"/>
      <c r="AF27" s="12"/>
    </row>
    <row r="28" spans="1:32" ht="18" customHeight="1">
      <c r="A28" s="7" t="s">
        <v>276</v>
      </c>
      <c r="B28" s="7" t="s">
        <v>48</v>
      </c>
      <c r="C28" s="7" t="s">
        <v>47</v>
      </c>
      <c r="D28" s="18">
        <v>30.827540679999998</v>
      </c>
      <c r="E28" s="18">
        <v>91.617306799999994</v>
      </c>
      <c r="F28" s="19">
        <v>4700</v>
      </c>
      <c r="G28" s="7">
        <v>170</v>
      </c>
      <c r="H28" s="7">
        <v>45</v>
      </c>
      <c r="I28" s="7">
        <v>20</v>
      </c>
      <c r="J28" s="7">
        <v>68</v>
      </c>
      <c r="K28" s="1"/>
      <c r="L28" s="7"/>
      <c r="M28" s="28">
        <v>96</v>
      </c>
      <c r="N28" s="20"/>
      <c r="O28" s="20"/>
      <c r="P28" s="7"/>
      <c r="Q28" s="20"/>
      <c r="R28" s="20">
        <v>17</v>
      </c>
      <c r="S28" s="21">
        <v>104</v>
      </c>
      <c r="T28" s="20">
        <v>0.252</v>
      </c>
      <c r="U28" s="21">
        <v>396.5</v>
      </c>
      <c r="V28" s="20">
        <v>0.25010872313527183</v>
      </c>
      <c r="W28" s="7">
        <v>-2.0299999999999998</v>
      </c>
      <c r="X28" s="7">
        <v>170</v>
      </c>
      <c r="Y28" s="12"/>
      <c r="Z28" s="12"/>
      <c r="AA28" s="12"/>
      <c r="AB28" s="12"/>
      <c r="AC28" s="12"/>
      <c r="AD28" s="12"/>
      <c r="AE28" s="12"/>
      <c r="AF28" s="12"/>
    </row>
    <row r="29" spans="1:32" ht="18" customHeight="1">
      <c r="A29" s="7" t="s">
        <v>276</v>
      </c>
      <c r="B29" s="7" t="s">
        <v>49</v>
      </c>
      <c r="C29" s="7" t="s">
        <v>49</v>
      </c>
      <c r="D29" s="18">
        <v>31.299611111111112</v>
      </c>
      <c r="E29" s="18">
        <v>91.873222222222211</v>
      </c>
      <c r="F29" s="19">
        <v>4550</v>
      </c>
      <c r="G29" s="7">
        <v>215</v>
      </c>
      <c r="H29" s="7">
        <v>43</v>
      </c>
      <c r="I29" s="7">
        <v>16</v>
      </c>
      <c r="J29" s="7">
        <v>69</v>
      </c>
      <c r="K29" s="1"/>
      <c r="L29" s="7"/>
      <c r="M29" s="28">
        <v>90</v>
      </c>
      <c r="N29" s="20"/>
      <c r="O29" s="20"/>
      <c r="P29" s="7"/>
      <c r="Q29" s="20"/>
      <c r="R29" s="20">
        <v>35</v>
      </c>
      <c r="S29" s="21">
        <v>166</v>
      </c>
      <c r="T29" s="20">
        <v>0.217</v>
      </c>
      <c r="U29" s="21">
        <v>632.875</v>
      </c>
      <c r="V29" s="20">
        <v>0.21576083086053413</v>
      </c>
      <c r="W29" s="7">
        <v>-4.33</v>
      </c>
      <c r="X29" s="7">
        <v>90</v>
      </c>
      <c r="Y29" s="12"/>
      <c r="Z29" s="12"/>
      <c r="AA29" s="12"/>
      <c r="AB29" s="12"/>
      <c r="AC29" s="12"/>
      <c r="AD29" s="12"/>
      <c r="AE29" s="12"/>
      <c r="AF29" s="12"/>
    </row>
    <row r="30" spans="1:32" ht="18" customHeight="1">
      <c r="A30" s="7" t="s">
        <v>276</v>
      </c>
      <c r="B30" s="7" t="s">
        <v>50</v>
      </c>
      <c r="C30" s="7" t="s">
        <v>51</v>
      </c>
      <c r="D30" s="18">
        <v>31.471717000000002</v>
      </c>
      <c r="E30" s="18">
        <v>92.053836840000002</v>
      </c>
      <c r="F30" s="19">
        <v>4508</v>
      </c>
      <c r="G30" s="7">
        <v>235</v>
      </c>
      <c r="H30" s="7">
        <v>42</v>
      </c>
      <c r="I30" s="7">
        <v>26</v>
      </c>
      <c r="J30" s="7">
        <v>67</v>
      </c>
      <c r="K30" s="1"/>
      <c r="L30" s="7"/>
      <c r="M30" s="28">
        <v>99</v>
      </c>
      <c r="N30" s="20"/>
      <c r="O30" s="20"/>
      <c r="P30" s="7"/>
      <c r="Q30" s="20"/>
      <c r="R30" s="20"/>
      <c r="S30" s="21">
        <v>2.4</v>
      </c>
      <c r="T30" s="20">
        <v>0.38</v>
      </c>
      <c r="U30" s="21">
        <v>9.15</v>
      </c>
      <c r="V30" s="20">
        <v>0.30392638036809816</v>
      </c>
      <c r="W30" s="7">
        <v>-1.99</v>
      </c>
      <c r="X30" s="7"/>
      <c r="Y30" s="12"/>
      <c r="Z30" s="12"/>
      <c r="AA30" s="12"/>
      <c r="AB30" s="12"/>
      <c r="AC30" s="12"/>
      <c r="AD30" s="12"/>
      <c r="AE30" s="12"/>
      <c r="AF30" s="12"/>
    </row>
    <row r="31" spans="1:32" ht="18" customHeight="1">
      <c r="A31" s="7" t="s">
        <v>276</v>
      </c>
      <c r="B31" s="7" t="s">
        <v>52</v>
      </c>
      <c r="C31" s="7" t="s">
        <v>51</v>
      </c>
      <c r="D31" s="18">
        <v>31.471717000000002</v>
      </c>
      <c r="E31" s="18">
        <v>92.053836840000002</v>
      </c>
      <c r="F31" s="19">
        <v>4508</v>
      </c>
      <c r="G31" s="7">
        <v>235</v>
      </c>
      <c r="H31" s="7">
        <v>42</v>
      </c>
      <c r="I31" s="7">
        <v>26</v>
      </c>
      <c r="J31" s="7">
        <v>67</v>
      </c>
      <c r="K31" s="1"/>
      <c r="L31" s="7"/>
      <c r="M31" s="28">
        <v>100</v>
      </c>
      <c r="N31" s="20"/>
      <c r="O31" s="20"/>
      <c r="P31" s="7"/>
      <c r="Q31" s="20"/>
      <c r="R31" s="20">
        <v>9.5</v>
      </c>
      <c r="S31" s="21">
        <v>201</v>
      </c>
      <c r="T31" s="20">
        <v>0.24</v>
      </c>
      <c r="U31" s="21">
        <v>766.3125</v>
      </c>
      <c r="V31" s="20">
        <v>0.23900694160881991</v>
      </c>
      <c r="W31" s="7">
        <v>-2.35</v>
      </c>
      <c r="X31" s="7">
        <v>620</v>
      </c>
      <c r="Y31" s="12"/>
      <c r="Z31" s="12"/>
      <c r="AA31" s="12"/>
      <c r="AB31" s="12"/>
      <c r="AC31" s="12"/>
      <c r="AD31" s="12"/>
      <c r="AE31" s="12"/>
      <c r="AF31" s="12"/>
    </row>
    <row r="32" spans="1:32" ht="18" customHeight="1">
      <c r="A32" s="7" t="s">
        <v>275</v>
      </c>
      <c r="B32" s="7" t="s">
        <v>53</v>
      </c>
      <c r="C32" s="7" t="s">
        <v>54</v>
      </c>
      <c r="D32" s="18">
        <v>34.593806000000001</v>
      </c>
      <c r="E32" s="18">
        <f>92+44/60+51.5/60/60</f>
        <v>92.747638888888886</v>
      </c>
      <c r="F32" s="19">
        <v>4620</v>
      </c>
      <c r="G32" s="7">
        <v>575</v>
      </c>
      <c r="H32" s="7">
        <v>65</v>
      </c>
      <c r="I32" s="7">
        <v>90</v>
      </c>
      <c r="J32" s="7">
        <v>58</v>
      </c>
      <c r="K32" s="1"/>
      <c r="L32" s="7"/>
      <c r="M32" s="28">
        <v>99.41</v>
      </c>
      <c r="N32" s="20">
        <v>0.01</v>
      </c>
      <c r="O32" s="20"/>
      <c r="P32" s="7"/>
      <c r="Q32" s="20">
        <v>0.59</v>
      </c>
      <c r="R32" s="20"/>
      <c r="S32" s="21"/>
      <c r="T32" s="20" t="s">
        <v>55</v>
      </c>
      <c r="U32" s="21" t="s">
        <v>55</v>
      </c>
      <c r="V32" s="20" t="s">
        <v>55</v>
      </c>
      <c r="W32" s="7">
        <v>-6.7</v>
      </c>
      <c r="X32" s="20"/>
      <c r="Y32" s="12"/>
      <c r="Z32" s="12"/>
      <c r="AA32" s="12"/>
      <c r="AB32" s="12"/>
      <c r="AC32" s="12"/>
      <c r="AD32" s="12"/>
      <c r="AE32" s="12"/>
      <c r="AF32" s="12"/>
    </row>
    <row r="33" spans="1:32" ht="18" customHeight="1">
      <c r="A33" s="7" t="s">
        <v>275</v>
      </c>
      <c r="B33" s="7" t="s">
        <v>56</v>
      </c>
      <c r="C33" s="7" t="s">
        <v>54</v>
      </c>
      <c r="D33" s="18">
        <v>34.593806000000001</v>
      </c>
      <c r="E33" s="18">
        <f t="shared" ref="E33:E35" si="0">92+44/60+51.5/60/60</f>
        <v>92.747638888888886</v>
      </c>
      <c r="F33" s="19">
        <v>4620</v>
      </c>
      <c r="G33" s="7">
        <v>575</v>
      </c>
      <c r="H33" s="7">
        <v>65</v>
      </c>
      <c r="I33" s="7">
        <v>90</v>
      </c>
      <c r="J33" s="7">
        <v>58</v>
      </c>
      <c r="K33" s="1"/>
      <c r="L33" s="7"/>
      <c r="M33" s="28">
        <v>99.97</v>
      </c>
      <c r="N33" s="20">
        <v>0.01</v>
      </c>
      <c r="O33" s="20"/>
      <c r="P33" s="7"/>
      <c r="Q33" s="20">
        <v>0.03</v>
      </c>
      <c r="R33" s="20"/>
      <c r="S33" s="21">
        <v>2.5</v>
      </c>
      <c r="T33" s="20">
        <v>0.39</v>
      </c>
      <c r="U33" s="21">
        <f>(S33/0.32)*1.22</f>
        <v>9.53125</v>
      </c>
      <c r="V33" s="20">
        <v>0.31849816849816853</v>
      </c>
      <c r="W33" s="7">
        <v>-4.8</v>
      </c>
      <c r="X33" s="20"/>
      <c r="Y33" s="12"/>
      <c r="Z33" s="12"/>
      <c r="AA33" s="12"/>
      <c r="AB33" s="12"/>
      <c r="AC33" s="12"/>
      <c r="AD33" s="12"/>
      <c r="AE33" s="12"/>
      <c r="AF33" s="12"/>
    </row>
    <row r="34" spans="1:32" ht="18" customHeight="1">
      <c r="A34" s="7" t="s">
        <v>275</v>
      </c>
      <c r="B34" s="7" t="s">
        <v>57</v>
      </c>
      <c r="C34" s="7" t="s">
        <v>54</v>
      </c>
      <c r="D34" s="18">
        <v>34.593806000000001</v>
      </c>
      <c r="E34" s="18">
        <f t="shared" si="0"/>
        <v>92.747638888888886</v>
      </c>
      <c r="F34" s="19">
        <v>4620</v>
      </c>
      <c r="G34" s="7">
        <v>575</v>
      </c>
      <c r="H34" s="7">
        <v>65</v>
      </c>
      <c r="I34" s="7">
        <v>90</v>
      </c>
      <c r="J34" s="7">
        <v>58</v>
      </c>
      <c r="K34" s="1"/>
      <c r="L34" s="7"/>
      <c r="M34" s="28">
        <v>99.99</v>
      </c>
      <c r="N34" s="20">
        <v>0.01</v>
      </c>
      <c r="O34" s="20"/>
      <c r="P34" s="7"/>
      <c r="Q34" s="20">
        <v>0</v>
      </c>
      <c r="R34" s="20"/>
      <c r="S34" s="21">
        <v>1.6</v>
      </c>
      <c r="T34" s="20">
        <v>0.6</v>
      </c>
      <c r="U34" s="21">
        <f t="shared" ref="U34:U107" si="1">(S34/0.32)*1.22</f>
        <v>6.1</v>
      </c>
      <c r="V34" s="20">
        <v>0.52156862745098032</v>
      </c>
      <c r="W34" s="7">
        <v>-7.6</v>
      </c>
      <c r="X34" s="20"/>
      <c r="Y34" s="12"/>
      <c r="Z34" s="12"/>
      <c r="AA34" s="12"/>
      <c r="AB34" s="12"/>
      <c r="AC34" s="12"/>
      <c r="AD34" s="12"/>
      <c r="AE34" s="12"/>
      <c r="AF34" s="12"/>
    </row>
    <row r="35" spans="1:32" ht="18" customHeight="1">
      <c r="A35" s="7" t="s">
        <v>275</v>
      </c>
      <c r="B35" s="7" t="s">
        <v>58</v>
      </c>
      <c r="C35" s="7" t="s">
        <v>54</v>
      </c>
      <c r="D35" s="18">
        <v>34.593806000000001</v>
      </c>
      <c r="E35" s="18">
        <f t="shared" si="0"/>
        <v>92.747638888888886</v>
      </c>
      <c r="F35" s="19">
        <v>4620</v>
      </c>
      <c r="G35" s="7">
        <v>575</v>
      </c>
      <c r="H35" s="7">
        <v>65</v>
      </c>
      <c r="I35" s="7">
        <v>90</v>
      </c>
      <c r="J35" s="7">
        <v>58</v>
      </c>
      <c r="K35" s="1"/>
      <c r="L35" s="7"/>
      <c r="M35" s="28">
        <v>99.99</v>
      </c>
      <c r="N35" s="20">
        <v>0.01</v>
      </c>
      <c r="O35" s="20"/>
      <c r="P35" s="7"/>
      <c r="Q35" s="20">
        <v>0.01</v>
      </c>
      <c r="R35" s="20"/>
      <c r="S35" s="21">
        <v>1.72</v>
      </c>
      <c r="T35" s="20">
        <v>0.47</v>
      </c>
      <c r="U35" s="21">
        <f t="shared" si="1"/>
        <v>6.5575000000000001</v>
      </c>
      <c r="V35" s="20">
        <v>0.37463337831758881</v>
      </c>
      <c r="W35" s="7">
        <v>-5.2</v>
      </c>
      <c r="X35" s="20"/>
      <c r="Y35" s="12"/>
      <c r="Z35" s="12"/>
      <c r="AA35" s="12"/>
      <c r="AB35" s="12"/>
      <c r="AC35" s="12"/>
      <c r="AD35" s="12"/>
      <c r="AE35" s="12"/>
      <c r="AF35" s="12"/>
    </row>
    <row r="36" spans="1:32" ht="18" customHeight="1">
      <c r="A36" s="7" t="s">
        <v>275</v>
      </c>
      <c r="B36" s="7" t="s">
        <v>59</v>
      </c>
      <c r="C36" s="7" t="s">
        <v>60</v>
      </c>
      <c r="D36" s="18">
        <v>34.312148999999998</v>
      </c>
      <c r="E36" s="18">
        <f>92+7/60+30.8/60/60</f>
        <v>92.12522222222222</v>
      </c>
      <c r="F36" s="19">
        <v>4585</v>
      </c>
      <c r="G36" s="7">
        <v>545</v>
      </c>
      <c r="H36" s="7">
        <v>58</v>
      </c>
      <c r="I36" s="7">
        <v>75</v>
      </c>
      <c r="J36" s="7">
        <v>58</v>
      </c>
      <c r="K36" s="1"/>
      <c r="L36" s="7"/>
      <c r="M36" s="28">
        <v>99.99</v>
      </c>
      <c r="N36" s="20">
        <v>0.01</v>
      </c>
      <c r="O36" s="20"/>
      <c r="P36" s="7"/>
      <c r="Q36" s="20">
        <v>0</v>
      </c>
      <c r="R36" s="20"/>
      <c r="S36" s="21">
        <v>1.52</v>
      </c>
      <c r="T36" s="20">
        <v>0.44</v>
      </c>
      <c r="U36" s="21">
        <f t="shared" si="1"/>
        <v>5.7949999999999999</v>
      </c>
      <c r="V36" s="20">
        <v>0.32321167883211677</v>
      </c>
      <c r="W36" s="7">
        <v>-7.7</v>
      </c>
      <c r="X36" s="20"/>
      <c r="Y36" s="12"/>
      <c r="Z36" s="12"/>
      <c r="AA36" s="12"/>
      <c r="AB36" s="12"/>
      <c r="AC36" s="12"/>
      <c r="AD36" s="12"/>
      <c r="AE36" s="12"/>
      <c r="AF36" s="12"/>
    </row>
    <row r="37" spans="1:32" ht="18" customHeight="1">
      <c r="A37" s="7" t="s">
        <v>275</v>
      </c>
      <c r="B37" s="7" t="s">
        <v>61</v>
      </c>
      <c r="C37" s="7" t="s">
        <v>62</v>
      </c>
      <c r="D37" s="18">
        <v>33.140515999999998</v>
      </c>
      <c r="E37" s="18">
        <f>91+51/60+4.3/60/60</f>
        <v>91.851194444444445</v>
      </c>
      <c r="F37" s="19">
        <v>4901</v>
      </c>
      <c r="G37" s="7">
        <v>415</v>
      </c>
      <c r="H37" s="7">
        <v>56</v>
      </c>
      <c r="I37" s="7">
        <v>110</v>
      </c>
      <c r="J37" s="7">
        <v>62</v>
      </c>
      <c r="K37" s="1"/>
      <c r="L37" s="7"/>
      <c r="M37" s="28">
        <v>96.77</v>
      </c>
      <c r="N37" s="20">
        <v>3.12</v>
      </c>
      <c r="O37" s="20"/>
      <c r="P37" s="7"/>
      <c r="Q37" s="20">
        <v>0.11</v>
      </c>
      <c r="R37" s="20"/>
      <c r="S37" s="21">
        <v>1.1399999999999999</v>
      </c>
      <c r="T37" s="20">
        <v>0.44</v>
      </c>
      <c r="U37" s="21">
        <f t="shared" si="1"/>
        <v>4.3462499999999995</v>
      </c>
      <c r="V37" s="20">
        <v>0.27264848711243928</v>
      </c>
      <c r="W37" s="7">
        <v>-4.5</v>
      </c>
      <c r="X37" s="20"/>
      <c r="Y37" s="12"/>
      <c r="Z37" s="12"/>
      <c r="AA37" s="12"/>
      <c r="AB37" s="12"/>
      <c r="AC37" s="12"/>
      <c r="AD37" s="12"/>
      <c r="AE37" s="12"/>
      <c r="AF37" s="12"/>
    </row>
    <row r="38" spans="1:32" ht="18" customHeight="1">
      <c r="A38" s="7" t="s">
        <v>275</v>
      </c>
      <c r="B38" s="7" t="s">
        <v>63</v>
      </c>
      <c r="C38" s="7" t="s">
        <v>62</v>
      </c>
      <c r="D38" s="18">
        <v>33.140515999999998</v>
      </c>
      <c r="E38" s="18">
        <f>91+51/60+4.3/60/60</f>
        <v>91.851194444444445</v>
      </c>
      <c r="F38" s="19">
        <v>4901</v>
      </c>
      <c r="G38" s="7">
        <v>415</v>
      </c>
      <c r="H38" s="7">
        <v>56</v>
      </c>
      <c r="I38" s="7">
        <v>110</v>
      </c>
      <c r="J38" s="7">
        <v>62</v>
      </c>
      <c r="K38" s="1"/>
      <c r="L38" s="7"/>
      <c r="M38" s="28">
        <v>98.54</v>
      </c>
      <c r="N38" s="20">
        <v>1.46</v>
      </c>
      <c r="O38" s="20"/>
      <c r="P38" s="7"/>
      <c r="Q38" s="20">
        <v>0.01</v>
      </c>
      <c r="R38" s="20"/>
      <c r="S38" s="21">
        <v>0.39</v>
      </c>
      <c r="T38" s="20">
        <v>0.85</v>
      </c>
      <c r="U38" s="21">
        <f t="shared" si="1"/>
        <v>1.4868749999999999</v>
      </c>
      <c r="V38" s="20">
        <v>0.54191270860077012</v>
      </c>
      <c r="W38" s="7">
        <v>-4.2</v>
      </c>
      <c r="X38" s="20"/>
      <c r="Y38" s="12"/>
      <c r="Z38" s="12"/>
      <c r="AA38" s="12"/>
      <c r="AB38" s="12"/>
      <c r="AC38" s="12"/>
      <c r="AD38" s="12"/>
      <c r="AE38" s="12"/>
      <c r="AF38" s="12"/>
    </row>
    <row r="39" spans="1:32" ht="18" customHeight="1">
      <c r="A39" s="7" t="s">
        <v>272</v>
      </c>
      <c r="B39" s="7" t="s">
        <v>67</v>
      </c>
      <c r="C39" s="7" t="s">
        <v>68</v>
      </c>
      <c r="D39" s="18">
        <v>29.740083333333335</v>
      </c>
      <c r="E39" s="18">
        <v>90.369638888888886</v>
      </c>
      <c r="F39" s="19">
        <v>4737</v>
      </c>
      <c r="G39" s="19">
        <v>45</v>
      </c>
      <c r="H39" s="7">
        <v>39</v>
      </c>
      <c r="I39" s="7">
        <v>32</v>
      </c>
      <c r="J39" s="19">
        <v>72</v>
      </c>
      <c r="K39" s="29"/>
      <c r="L39" s="7">
        <v>82.1</v>
      </c>
      <c r="M39" s="28">
        <v>81.099999999999994</v>
      </c>
      <c r="N39" s="20">
        <v>15</v>
      </c>
      <c r="O39" s="20">
        <v>3.31</v>
      </c>
      <c r="P39" s="20">
        <v>0.34</v>
      </c>
      <c r="Q39" s="20">
        <v>0.11</v>
      </c>
      <c r="R39" s="20">
        <v>135</v>
      </c>
      <c r="S39" s="21">
        <v>26.5</v>
      </c>
      <c r="T39" s="20">
        <v>0.09</v>
      </c>
      <c r="U39" s="21">
        <f t="shared" ref="U39:U52" si="2">(S39/0.32)*1.22</f>
        <v>101.03125</v>
      </c>
      <c r="V39" s="20">
        <f t="shared" ref="V39:V52" si="3">(T39*U39-1)/(U39-1)</f>
        <v>8.0902842861605734E-2</v>
      </c>
      <c r="W39" s="20">
        <v>-4.96</v>
      </c>
      <c r="X39" s="19">
        <v>50.4</v>
      </c>
      <c r="Y39" s="12"/>
      <c r="Z39" s="12"/>
      <c r="AA39" s="12"/>
      <c r="AB39" s="12"/>
      <c r="AC39" s="12"/>
      <c r="AD39" s="12"/>
      <c r="AE39" s="12"/>
      <c r="AF39" s="12"/>
    </row>
    <row r="40" spans="1:32" ht="18" customHeight="1">
      <c r="A40" s="7" t="s">
        <v>272</v>
      </c>
      <c r="B40" s="7" t="s">
        <v>70</v>
      </c>
      <c r="C40" s="7" t="s">
        <v>71</v>
      </c>
      <c r="D40" s="18">
        <v>30.199750000000002</v>
      </c>
      <c r="E40" s="18">
        <v>90.600138888888878</v>
      </c>
      <c r="F40" s="19">
        <v>4559</v>
      </c>
      <c r="G40" s="19">
        <v>85</v>
      </c>
      <c r="H40" s="7">
        <v>46</v>
      </c>
      <c r="I40" s="7">
        <v>20</v>
      </c>
      <c r="J40" s="19">
        <v>68</v>
      </c>
      <c r="K40" s="29"/>
      <c r="L40" s="7">
        <v>22.7</v>
      </c>
      <c r="M40" s="28">
        <v>97.1</v>
      </c>
      <c r="N40" s="20">
        <v>1.79</v>
      </c>
      <c r="O40" s="20">
        <v>0.76</v>
      </c>
      <c r="P40" s="20">
        <v>0.05</v>
      </c>
      <c r="Q40" s="20">
        <v>0.3</v>
      </c>
      <c r="R40" s="20">
        <v>0.38</v>
      </c>
      <c r="S40" s="21">
        <v>0.81</v>
      </c>
      <c r="T40" s="20">
        <v>0.52</v>
      </c>
      <c r="U40" s="21">
        <f t="shared" si="2"/>
        <v>3.0881249999999998</v>
      </c>
      <c r="V40" s="20">
        <f t="shared" si="3"/>
        <v>0.290128703980844</v>
      </c>
      <c r="W40" s="20">
        <v>-7.05</v>
      </c>
      <c r="X40" s="19">
        <v>3510</v>
      </c>
      <c r="Y40" s="12"/>
      <c r="Z40" s="12"/>
      <c r="AA40" s="12"/>
      <c r="AB40" s="12"/>
      <c r="AC40" s="12"/>
      <c r="AD40" s="12"/>
      <c r="AE40" s="12"/>
      <c r="AF40" s="12"/>
    </row>
    <row r="41" spans="1:32" ht="18" customHeight="1">
      <c r="A41" s="7" t="s">
        <v>272</v>
      </c>
      <c r="B41" s="7" t="s">
        <v>72</v>
      </c>
      <c r="C41" s="7" t="s">
        <v>71</v>
      </c>
      <c r="D41" s="18">
        <v>30.199888888888889</v>
      </c>
      <c r="E41" s="18">
        <v>90.599722222222212</v>
      </c>
      <c r="F41" s="19">
        <v>4558</v>
      </c>
      <c r="G41" s="19">
        <v>85</v>
      </c>
      <c r="H41" s="7">
        <v>46</v>
      </c>
      <c r="I41" s="7">
        <v>20</v>
      </c>
      <c r="J41" s="19">
        <v>68</v>
      </c>
      <c r="K41" s="29"/>
      <c r="L41" s="7">
        <v>53.3</v>
      </c>
      <c r="M41" s="28">
        <v>96.8</v>
      </c>
      <c r="N41" s="20">
        <v>2.04</v>
      </c>
      <c r="O41" s="20">
        <v>0.89</v>
      </c>
      <c r="P41" s="20">
        <v>0.05</v>
      </c>
      <c r="Q41" s="20">
        <v>0.23</v>
      </c>
      <c r="R41" s="20">
        <v>1.79</v>
      </c>
      <c r="S41" s="21">
        <v>3.7</v>
      </c>
      <c r="T41" s="20">
        <v>0.33</v>
      </c>
      <c r="U41" s="21">
        <f t="shared" si="2"/>
        <v>14.106249999999999</v>
      </c>
      <c r="V41" s="20">
        <f t="shared" si="3"/>
        <v>0.27887935145445875</v>
      </c>
      <c r="W41" s="20">
        <v>-6.94</v>
      </c>
      <c r="X41" s="19">
        <v>1160</v>
      </c>
      <c r="Y41" s="12"/>
      <c r="Z41" s="12"/>
      <c r="AA41" s="12"/>
      <c r="AB41" s="12"/>
      <c r="AC41" s="12"/>
      <c r="AD41" s="12"/>
      <c r="AE41" s="12"/>
      <c r="AF41" s="12"/>
    </row>
    <row r="42" spans="1:32" ht="18" customHeight="1">
      <c r="A42" s="7" t="s">
        <v>272</v>
      </c>
      <c r="B42" s="7" t="s">
        <v>73</v>
      </c>
      <c r="C42" s="7" t="s">
        <v>74</v>
      </c>
      <c r="D42" s="18">
        <v>30.412305555555555</v>
      </c>
      <c r="E42" s="18">
        <v>90.94294444444445</v>
      </c>
      <c r="F42" s="19">
        <v>4247</v>
      </c>
      <c r="G42" s="19">
        <v>120</v>
      </c>
      <c r="H42" s="7">
        <v>48</v>
      </c>
      <c r="I42" s="7">
        <v>14</v>
      </c>
      <c r="J42" s="19">
        <v>66</v>
      </c>
      <c r="K42" s="29"/>
      <c r="L42" s="7">
        <v>60.7</v>
      </c>
      <c r="M42" s="28">
        <v>86.4</v>
      </c>
      <c r="N42" s="20">
        <v>12.2</v>
      </c>
      <c r="O42" s="20">
        <v>1.22</v>
      </c>
      <c r="P42" s="20">
        <v>0.12</v>
      </c>
      <c r="Q42" s="20">
        <v>7.0000000000000007E-2</v>
      </c>
      <c r="R42" s="20">
        <v>690</v>
      </c>
      <c r="S42" s="21">
        <v>325</v>
      </c>
      <c r="T42" s="20">
        <v>0.3</v>
      </c>
      <c r="U42" s="21">
        <f t="shared" si="2"/>
        <v>1239.0625</v>
      </c>
      <c r="V42" s="20">
        <f t="shared" si="3"/>
        <v>0.2994346004341461</v>
      </c>
      <c r="W42" s="20">
        <v>-3.56</v>
      </c>
      <c r="X42" s="21">
        <v>2.96</v>
      </c>
      <c r="Y42" s="12"/>
      <c r="Z42" s="12"/>
      <c r="AA42" s="12"/>
      <c r="AB42" s="12"/>
      <c r="AC42" s="12"/>
      <c r="AD42" s="12"/>
      <c r="AE42" s="12"/>
      <c r="AF42" s="12"/>
    </row>
    <row r="43" spans="1:32" ht="18" customHeight="1">
      <c r="A43" s="7" t="s">
        <v>272</v>
      </c>
      <c r="B43" s="7" t="s">
        <v>75</v>
      </c>
      <c r="C43" s="7" t="s">
        <v>74</v>
      </c>
      <c r="D43" s="18">
        <v>30.41236111111111</v>
      </c>
      <c r="E43" s="18">
        <v>90.943083333333334</v>
      </c>
      <c r="F43" s="19">
        <v>4247</v>
      </c>
      <c r="G43" s="19">
        <v>120</v>
      </c>
      <c r="H43" s="7">
        <v>48</v>
      </c>
      <c r="I43" s="7">
        <v>14</v>
      </c>
      <c r="J43" s="19">
        <v>66</v>
      </c>
      <c r="K43" s="29"/>
      <c r="L43" s="7">
        <v>59.7</v>
      </c>
      <c r="M43" s="28">
        <v>97.1</v>
      </c>
      <c r="N43" s="20">
        <v>1.88</v>
      </c>
      <c r="O43" s="20">
        <v>0.95</v>
      </c>
      <c r="P43" s="20">
        <v>0.05</v>
      </c>
      <c r="Q43" s="20">
        <v>0</v>
      </c>
      <c r="R43" s="20">
        <v>1.73</v>
      </c>
      <c r="S43" s="21">
        <v>3.09</v>
      </c>
      <c r="T43" s="20">
        <v>0.45</v>
      </c>
      <c r="U43" s="21">
        <f t="shared" si="2"/>
        <v>11.780625000000001</v>
      </c>
      <c r="V43" s="20">
        <f t="shared" si="3"/>
        <v>0.39898254971302688</v>
      </c>
      <c r="W43" s="20">
        <v>-6.37</v>
      </c>
      <c r="X43" s="19">
        <v>896</v>
      </c>
      <c r="Y43" s="12"/>
      <c r="Z43" s="12"/>
      <c r="AA43" s="12"/>
      <c r="AB43" s="12"/>
      <c r="AC43" s="12"/>
      <c r="AD43" s="12"/>
      <c r="AE43" s="12"/>
      <c r="AF43" s="12"/>
    </row>
    <row r="44" spans="1:32" ht="18" customHeight="1">
      <c r="A44" s="7" t="s">
        <v>272</v>
      </c>
      <c r="B44" s="7" t="s">
        <v>76</v>
      </c>
      <c r="C44" s="7" t="s">
        <v>77</v>
      </c>
      <c r="D44" s="18">
        <v>30.620805555555556</v>
      </c>
      <c r="E44" s="18">
        <v>91.233833333333337</v>
      </c>
      <c r="F44" s="19">
        <v>4546</v>
      </c>
      <c r="G44" s="19">
        <v>140</v>
      </c>
      <c r="H44" s="7">
        <v>46</v>
      </c>
      <c r="I44" s="7">
        <v>22</v>
      </c>
      <c r="J44" s="19">
        <v>67</v>
      </c>
      <c r="K44" s="29"/>
      <c r="L44" s="7">
        <v>66.2</v>
      </c>
      <c r="M44" s="28">
        <v>96.1</v>
      </c>
      <c r="N44" s="20">
        <v>2.58</v>
      </c>
      <c r="O44" s="20">
        <v>1.24</v>
      </c>
      <c r="P44" s="20">
        <v>7.0000000000000007E-2</v>
      </c>
      <c r="Q44" s="20">
        <v>0.01</v>
      </c>
      <c r="R44" s="20">
        <v>0.75</v>
      </c>
      <c r="S44" s="21">
        <v>1.25</v>
      </c>
      <c r="T44" s="20">
        <v>0.49</v>
      </c>
      <c r="U44" s="21">
        <f t="shared" si="2"/>
        <v>4.765625</v>
      </c>
      <c r="V44" s="20">
        <f t="shared" si="3"/>
        <v>0.35456431535269706</v>
      </c>
      <c r="W44" s="20">
        <v>-3.01</v>
      </c>
      <c r="X44" s="19">
        <v>1890</v>
      </c>
      <c r="Y44" s="12"/>
      <c r="Z44" s="12"/>
      <c r="AA44" s="12"/>
      <c r="AB44" s="12"/>
      <c r="AC44" s="12"/>
      <c r="AD44" s="12"/>
      <c r="AE44" s="12"/>
      <c r="AF44" s="12"/>
    </row>
    <row r="45" spans="1:32" ht="18" customHeight="1">
      <c r="A45" s="7" t="s">
        <v>272</v>
      </c>
      <c r="B45" s="7" t="s">
        <v>78</v>
      </c>
      <c r="C45" s="7" t="s">
        <v>79</v>
      </c>
      <c r="D45" s="18">
        <v>30.666972222222224</v>
      </c>
      <c r="E45" s="18">
        <v>91.590222222222224</v>
      </c>
      <c r="F45" s="19">
        <v>4499</v>
      </c>
      <c r="G45" s="19">
        <v>145</v>
      </c>
      <c r="H45" s="7">
        <v>45</v>
      </c>
      <c r="I45" s="7">
        <v>24</v>
      </c>
      <c r="J45" s="19">
        <v>66</v>
      </c>
      <c r="K45" s="29"/>
      <c r="L45" s="7">
        <v>82.9</v>
      </c>
      <c r="M45" s="28">
        <v>94.9</v>
      </c>
      <c r="N45" s="20">
        <v>3.51</v>
      </c>
      <c r="O45" s="20">
        <v>1.54</v>
      </c>
      <c r="P45" s="20">
        <v>7.0000000000000007E-2</v>
      </c>
      <c r="Q45" s="20">
        <v>0</v>
      </c>
      <c r="R45" s="20">
        <v>3</v>
      </c>
      <c r="S45" s="21">
        <v>5.91</v>
      </c>
      <c r="T45" s="20">
        <v>0.2</v>
      </c>
      <c r="U45" s="21">
        <f t="shared" si="2"/>
        <v>22.531874999999999</v>
      </c>
      <c r="V45" s="20">
        <f t="shared" si="3"/>
        <v>0.16284578096426811</v>
      </c>
      <c r="W45" s="20">
        <v>-2.19</v>
      </c>
      <c r="X45" s="19">
        <v>1130</v>
      </c>
      <c r="Y45" s="12"/>
      <c r="Z45" s="12"/>
      <c r="AA45" s="12"/>
      <c r="AB45" s="12"/>
      <c r="AC45" s="12"/>
      <c r="AD45" s="12"/>
      <c r="AE45" s="12"/>
      <c r="AF45" s="12"/>
    </row>
    <row r="46" spans="1:32" ht="18" customHeight="1">
      <c r="A46" s="7" t="s">
        <v>272</v>
      </c>
      <c r="B46" s="7" t="s">
        <v>80</v>
      </c>
      <c r="C46" s="7" t="s">
        <v>79</v>
      </c>
      <c r="D46" s="18">
        <v>30.666638888888887</v>
      </c>
      <c r="E46" s="18">
        <v>91.59063888888889</v>
      </c>
      <c r="F46" s="19">
        <v>4499</v>
      </c>
      <c r="G46" s="19">
        <v>145</v>
      </c>
      <c r="H46" s="7">
        <v>45</v>
      </c>
      <c r="I46" s="7">
        <v>24</v>
      </c>
      <c r="J46" s="19">
        <v>66</v>
      </c>
      <c r="K46" s="29"/>
      <c r="L46" s="7">
        <v>80.8</v>
      </c>
      <c r="M46" s="28">
        <v>94.7</v>
      </c>
      <c r="N46" s="20">
        <v>3.58</v>
      </c>
      <c r="O46" s="20">
        <v>1.59</v>
      </c>
      <c r="P46" s="20">
        <v>0.08</v>
      </c>
      <c r="Q46" s="20">
        <v>0</v>
      </c>
      <c r="R46" s="20">
        <v>2.63</v>
      </c>
      <c r="S46" s="21">
        <v>4.1500000000000004</v>
      </c>
      <c r="T46" s="20">
        <v>0.18</v>
      </c>
      <c r="U46" s="21">
        <f t="shared" si="2"/>
        <v>15.821875</v>
      </c>
      <c r="V46" s="20">
        <f t="shared" si="3"/>
        <v>0.1246763651697238</v>
      </c>
      <c r="W46" s="20">
        <v>-4.2699999999999996</v>
      </c>
      <c r="X46" s="19">
        <v>1440</v>
      </c>
      <c r="Y46" s="12"/>
      <c r="Z46" s="12"/>
      <c r="AA46" s="12"/>
      <c r="AB46" s="12"/>
      <c r="AC46" s="12"/>
      <c r="AD46" s="12"/>
      <c r="AE46" s="12"/>
      <c r="AF46" s="12"/>
    </row>
    <row r="47" spans="1:32" ht="18" customHeight="1">
      <c r="A47" s="7" t="s">
        <v>272</v>
      </c>
      <c r="B47" s="7" t="s">
        <v>81</v>
      </c>
      <c r="C47" s="7" t="s">
        <v>82</v>
      </c>
      <c r="D47" s="18">
        <v>30.648166666666665</v>
      </c>
      <c r="E47" s="18">
        <v>91.595638888888885</v>
      </c>
      <c r="F47" s="19">
        <v>4490</v>
      </c>
      <c r="G47" s="19">
        <v>140</v>
      </c>
      <c r="H47" s="7">
        <v>45</v>
      </c>
      <c r="I47" s="7">
        <v>22</v>
      </c>
      <c r="J47" s="19">
        <v>66</v>
      </c>
      <c r="K47" s="29"/>
      <c r="L47" s="7">
        <v>41.5</v>
      </c>
      <c r="M47" s="28">
        <v>97.2</v>
      </c>
      <c r="N47" s="20">
        <v>1.86</v>
      </c>
      <c r="O47" s="20">
        <v>0.93</v>
      </c>
      <c r="P47" s="20">
        <v>0.05</v>
      </c>
      <c r="Q47" s="20">
        <v>0</v>
      </c>
      <c r="R47" s="20">
        <v>3.11</v>
      </c>
      <c r="S47" s="21">
        <v>6.13</v>
      </c>
      <c r="T47" s="20">
        <v>1.02</v>
      </c>
      <c r="U47" s="21">
        <f t="shared" si="2"/>
        <v>23.370625</v>
      </c>
      <c r="V47" s="20">
        <f t="shared" si="3"/>
        <v>1.0208940295588524</v>
      </c>
      <c r="W47" s="20">
        <v>-3.86</v>
      </c>
      <c r="X47" s="19">
        <v>218</v>
      </c>
      <c r="Y47" s="12"/>
      <c r="Z47" s="12"/>
      <c r="AA47" s="12"/>
      <c r="AB47" s="12"/>
      <c r="AC47" s="12"/>
      <c r="AD47" s="12"/>
      <c r="AE47" s="12"/>
      <c r="AF47" s="12"/>
    </row>
    <row r="48" spans="1:32" ht="18" customHeight="1">
      <c r="A48" s="7" t="s">
        <v>272</v>
      </c>
      <c r="B48" s="7" t="s">
        <v>83</v>
      </c>
      <c r="C48" s="7" t="s">
        <v>84</v>
      </c>
      <c r="D48" s="18">
        <v>31.16033333333333</v>
      </c>
      <c r="E48" s="18">
        <v>91.84952777777778</v>
      </c>
      <c r="F48" s="19">
        <v>4671</v>
      </c>
      <c r="G48" s="19">
        <v>200</v>
      </c>
      <c r="H48" s="19">
        <v>43</v>
      </c>
      <c r="I48" s="19">
        <v>22</v>
      </c>
      <c r="J48" s="19">
        <v>68</v>
      </c>
      <c r="K48" s="29"/>
      <c r="L48" s="7">
        <v>47.7</v>
      </c>
      <c r="M48" s="28">
        <v>96.4</v>
      </c>
      <c r="N48" s="20">
        <v>2.27</v>
      </c>
      <c r="O48" s="20">
        <v>1.3</v>
      </c>
      <c r="P48" s="20">
        <v>0.06</v>
      </c>
      <c r="Q48" s="20">
        <v>0</v>
      </c>
      <c r="R48" s="20">
        <v>4.08</v>
      </c>
      <c r="S48" s="21">
        <v>8.1999999999999993</v>
      </c>
      <c r="T48" s="20">
        <v>0.68</v>
      </c>
      <c r="U48" s="21">
        <f t="shared" si="2"/>
        <v>31.262499999999996</v>
      </c>
      <c r="V48" s="20">
        <f t="shared" si="3"/>
        <v>0.66942585708384972</v>
      </c>
      <c r="W48" s="20">
        <v>-2.88</v>
      </c>
      <c r="X48" s="19">
        <v>248</v>
      </c>
      <c r="Y48" s="12"/>
      <c r="Z48" s="12"/>
      <c r="AA48" s="12"/>
      <c r="AB48" s="12"/>
      <c r="AC48" s="12"/>
      <c r="AD48" s="12"/>
      <c r="AE48" s="12"/>
      <c r="AF48" s="12"/>
    </row>
    <row r="49" spans="1:32" ht="18" customHeight="1">
      <c r="A49" s="7" t="s">
        <v>272</v>
      </c>
      <c r="B49" s="7" t="s">
        <v>85</v>
      </c>
      <c r="C49" s="7" t="s">
        <v>84</v>
      </c>
      <c r="D49" s="18">
        <v>31.160361111111111</v>
      </c>
      <c r="E49" s="18">
        <v>91.8491111111111</v>
      </c>
      <c r="F49" s="19">
        <v>4662</v>
      </c>
      <c r="G49" s="19">
        <v>200</v>
      </c>
      <c r="H49" s="19">
        <v>43</v>
      </c>
      <c r="I49" s="19">
        <v>22</v>
      </c>
      <c r="J49" s="19">
        <v>68</v>
      </c>
      <c r="K49" s="29"/>
      <c r="L49" s="7">
        <v>50.9</v>
      </c>
      <c r="M49" s="28">
        <v>97.4</v>
      </c>
      <c r="N49" s="20">
        <v>1.68</v>
      </c>
      <c r="O49" s="20">
        <v>0.8</v>
      </c>
      <c r="P49" s="20">
        <v>0.05</v>
      </c>
      <c r="Q49" s="20">
        <v>0.05</v>
      </c>
      <c r="R49" s="20">
        <v>4.92</v>
      </c>
      <c r="S49" s="21">
        <v>1.51</v>
      </c>
      <c r="T49" s="20">
        <v>0.25</v>
      </c>
      <c r="U49" s="21">
        <f t="shared" si="2"/>
        <v>5.756875</v>
      </c>
      <c r="V49" s="20">
        <f t="shared" si="3"/>
        <v>9.2333464722112735E-2</v>
      </c>
      <c r="W49" s="20">
        <v>-4.08</v>
      </c>
      <c r="X49" s="19">
        <v>562</v>
      </c>
      <c r="Y49" s="12"/>
      <c r="Z49" s="12"/>
      <c r="AA49" s="12"/>
      <c r="AB49" s="12"/>
      <c r="AC49" s="12"/>
      <c r="AD49" s="12"/>
      <c r="AE49" s="12"/>
      <c r="AF49" s="12"/>
    </row>
    <row r="50" spans="1:32" ht="18" customHeight="1">
      <c r="A50" s="7" t="s">
        <v>272</v>
      </c>
      <c r="B50" s="7" t="s">
        <v>86</v>
      </c>
      <c r="C50" s="7" t="s">
        <v>87</v>
      </c>
      <c r="D50" s="18">
        <v>31.299611111111112</v>
      </c>
      <c r="E50" s="18">
        <v>91.873222222222211</v>
      </c>
      <c r="F50" s="19">
        <v>4548</v>
      </c>
      <c r="G50" s="19">
        <v>215</v>
      </c>
      <c r="H50" s="7">
        <v>42</v>
      </c>
      <c r="I50" s="7">
        <v>16</v>
      </c>
      <c r="J50" s="19">
        <v>68</v>
      </c>
      <c r="K50" s="29"/>
      <c r="L50" s="7">
        <v>25.7</v>
      </c>
      <c r="M50" s="28">
        <v>94.8</v>
      </c>
      <c r="N50" s="20">
        <v>4.41</v>
      </c>
      <c r="O50" s="20">
        <v>0.66</v>
      </c>
      <c r="P50" s="20">
        <v>0.12</v>
      </c>
      <c r="Q50" s="20">
        <v>0.01</v>
      </c>
      <c r="R50" s="20">
        <v>41.6</v>
      </c>
      <c r="S50" s="21">
        <v>68.3</v>
      </c>
      <c r="T50" s="20">
        <v>0.17</v>
      </c>
      <c r="U50" s="21">
        <f t="shared" si="2"/>
        <v>260.39375000000001</v>
      </c>
      <c r="V50" s="20">
        <f t="shared" si="3"/>
        <v>0.1668002313085801</v>
      </c>
      <c r="W50" s="20">
        <v>-5.17</v>
      </c>
      <c r="X50" s="19">
        <v>943</v>
      </c>
      <c r="Y50" s="12"/>
      <c r="Z50" s="12"/>
      <c r="AA50" s="12"/>
      <c r="AB50" s="12"/>
      <c r="AC50" s="12"/>
      <c r="AD50" s="12"/>
      <c r="AE50" s="12"/>
      <c r="AF50" s="12"/>
    </row>
    <row r="51" spans="1:32" ht="18" customHeight="1">
      <c r="A51" s="7" t="s">
        <v>272</v>
      </c>
      <c r="B51" s="7" t="s">
        <v>88</v>
      </c>
      <c r="C51" s="7" t="s">
        <v>89</v>
      </c>
      <c r="D51" s="18">
        <v>31.74388888888889</v>
      </c>
      <c r="E51" s="18">
        <v>92.09952777777778</v>
      </c>
      <c r="F51" s="19">
        <v>4647</v>
      </c>
      <c r="G51" s="19">
        <v>265</v>
      </c>
      <c r="H51" s="19">
        <v>44</v>
      </c>
      <c r="I51" s="19">
        <v>42</v>
      </c>
      <c r="J51" s="19">
        <v>67</v>
      </c>
      <c r="K51" s="29"/>
      <c r="L51" s="7">
        <v>50.9</v>
      </c>
      <c r="M51" s="28">
        <v>93.4</v>
      </c>
      <c r="N51" s="20">
        <v>4.5199999999999996</v>
      </c>
      <c r="O51" s="20">
        <v>2</v>
      </c>
      <c r="P51" s="20">
        <v>0.1</v>
      </c>
      <c r="Q51" s="20">
        <v>0.01</v>
      </c>
      <c r="R51" s="20">
        <v>7.72</v>
      </c>
      <c r="S51" s="21">
        <v>9.9499999999999993</v>
      </c>
      <c r="T51" s="20">
        <v>0.22</v>
      </c>
      <c r="U51" s="21">
        <f t="shared" si="2"/>
        <v>37.934374999999996</v>
      </c>
      <c r="V51" s="20">
        <f t="shared" si="3"/>
        <v>0.19888146205262713</v>
      </c>
      <c r="W51" s="20">
        <v>-0.1</v>
      </c>
      <c r="X51" s="19">
        <v>391</v>
      </c>
      <c r="Y51" s="12"/>
      <c r="Z51" s="12"/>
      <c r="AA51" s="12"/>
      <c r="AB51" s="12"/>
      <c r="AC51" s="12"/>
      <c r="AD51" s="12"/>
      <c r="AE51" s="12"/>
      <c r="AF51" s="12"/>
    </row>
    <row r="52" spans="1:32" ht="18" customHeight="1">
      <c r="A52" s="7" t="s">
        <v>272</v>
      </c>
      <c r="B52" s="7" t="s">
        <v>90</v>
      </c>
      <c r="C52" s="7" t="s">
        <v>89</v>
      </c>
      <c r="D52" s="18">
        <v>31.744166666666668</v>
      </c>
      <c r="E52" s="18">
        <v>92.100138888888878</v>
      </c>
      <c r="F52" s="19">
        <v>4650</v>
      </c>
      <c r="G52" s="19">
        <v>265</v>
      </c>
      <c r="H52" s="19">
        <v>44</v>
      </c>
      <c r="I52" s="19">
        <v>42</v>
      </c>
      <c r="J52" s="19">
        <v>67</v>
      </c>
      <c r="K52" s="29"/>
      <c r="L52" s="7">
        <v>49.6</v>
      </c>
      <c r="M52" s="28">
        <v>93.4</v>
      </c>
      <c r="N52" s="20">
        <v>4.79</v>
      </c>
      <c r="O52" s="20">
        <v>1.69</v>
      </c>
      <c r="P52" s="20">
        <v>0.09</v>
      </c>
      <c r="Q52" s="20">
        <v>0.01</v>
      </c>
      <c r="R52" s="20">
        <v>7.21</v>
      </c>
      <c r="S52" s="21">
        <v>12.7</v>
      </c>
      <c r="T52" s="20">
        <v>0.17</v>
      </c>
      <c r="U52" s="21">
        <f t="shared" si="2"/>
        <v>48.418749999999996</v>
      </c>
      <c r="V52" s="20">
        <f t="shared" si="3"/>
        <v>0.15249637537893765</v>
      </c>
      <c r="W52" s="20">
        <v>-0.49</v>
      </c>
      <c r="X52" s="19">
        <v>544</v>
      </c>
      <c r="Y52" s="12"/>
      <c r="Z52" s="12"/>
      <c r="AA52" s="12"/>
      <c r="AB52" s="12"/>
      <c r="AC52" s="12"/>
      <c r="AD52" s="12"/>
      <c r="AE52" s="12"/>
      <c r="AF52" s="12"/>
    </row>
    <row r="53" spans="1:32" ht="18" customHeight="1">
      <c r="A53" s="7" t="s">
        <v>273</v>
      </c>
      <c r="B53" s="7" t="s">
        <v>64</v>
      </c>
      <c r="C53" s="7" t="s">
        <v>65</v>
      </c>
      <c r="D53" s="18">
        <v>29.339027777777776</v>
      </c>
      <c r="E53" s="18">
        <v>90.000638888888886</v>
      </c>
      <c r="F53" s="19">
        <v>3734</v>
      </c>
      <c r="G53" s="19">
        <v>5</v>
      </c>
      <c r="H53" s="19">
        <v>37</v>
      </c>
      <c r="I53" s="19">
        <v>20</v>
      </c>
      <c r="J53" s="19">
        <v>74</v>
      </c>
      <c r="K53" s="29"/>
      <c r="L53" s="7">
        <v>59</v>
      </c>
      <c r="M53" s="28">
        <v>77.3</v>
      </c>
      <c r="N53" s="20">
        <v>18.5</v>
      </c>
      <c r="O53" s="20">
        <v>2.57</v>
      </c>
      <c r="P53" s="7">
        <v>0.33</v>
      </c>
      <c r="Q53" s="20">
        <v>1.1399999999999999</v>
      </c>
      <c r="R53" s="20">
        <v>1199</v>
      </c>
      <c r="S53" s="21">
        <v>1307</v>
      </c>
      <c r="T53" s="20">
        <v>3.5999999999999997E-2</v>
      </c>
      <c r="U53" s="21">
        <f t="shared" si="1"/>
        <v>4982.9375</v>
      </c>
      <c r="V53" s="20">
        <v>3.5806055728799899E-2</v>
      </c>
      <c r="W53" s="7">
        <v>-7.72</v>
      </c>
      <c r="X53" s="19">
        <v>13.1</v>
      </c>
      <c r="Y53" s="12"/>
      <c r="Z53" s="12"/>
      <c r="AA53" s="12"/>
      <c r="AB53" s="12"/>
      <c r="AC53" s="12"/>
      <c r="AD53" s="12"/>
      <c r="AE53" s="12"/>
      <c r="AF53" s="12"/>
    </row>
    <row r="54" spans="1:32" ht="18" customHeight="1">
      <c r="A54" s="7" t="s">
        <v>273</v>
      </c>
      <c r="B54" s="7" t="s">
        <v>66</v>
      </c>
      <c r="C54" s="7" t="s">
        <v>65</v>
      </c>
      <c r="D54" s="18">
        <v>29.339027777777776</v>
      </c>
      <c r="E54" s="18">
        <v>90.000638888888886</v>
      </c>
      <c r="F54" s="19">
        <v>3734</v>
      </c>
      <c r="G54" s="19">
        <v>5</v>
      </c>
      <c r="H54" s="19">
        <v>37</v>
      </c>
      <c r="I54" s="19">
        <v>20</v>
      </c>
      <c r="J54" s="19">
        <v>74</v>
      </c>
      <c r="K54" s="29"/>
      <c r="L54" s="7">
        <v>65</v>
      </c>
      <c r="M54" s="28">
        <v>81.400000000000006</v>
      </c>
      <c r="N54" s="20">
        <v>15.1</v>
      </c>
      <c r="O54" s="20">
        <v>1.62</v>
      </c>
      <c r="P54" s="7">
        <v>0.31</v>
      </c>
      <c r="Q54" s="20">
        <v>1.2</v>
      </c>
      <c r="R54" s="20">
        <v>1117</v>
      </c>
      <c r="S54" s="21">
        <v>1477</v>
      </c>
      <c r="T54" s="20">
        <v>4.4999999999999998E-2</v>
      </c>
      <c r="U54" s="21">
        <f t="shared" si="1"/>
        <v>5631.0625</v>
      </c>
      <c r="V54" s="20">
        <v>4.4830374884825878E-2</v>
      </c>
      <c r="W54" s="7">
        <v>-7.75</v>
      </c>
      <c r="X54" s="19">
        <v>11.7</v>
      </c>
      <c r="Y54" s="12"/>
      <c r="Z54" s="12"/>
      <c r="AA54" s="12"/>
      <c r="AB54" s="12"/>
      <c r="AC54" s="12"/>
      <c r="AD54" s="12"/>
      <c r="AE54" s="12"/>
      <c r="AF54" s="12"/>
    </row>
    <row r="55" spans="1:32" ht="18" customHeight="1">
      <c r="A55" s="7" t="s">
        <v>270</v>
      </c>
      <c r="B55" s="7" t="s">
        <v>91</v>
      </c>
      <c r="C55" s="7" t="s">
        <v>92</v>
      </c>
      <c r="D55" s="18">
        <v>27.356833333333334</v>
      </c>
      <c r="E55" s="18">
        <v>89.543222222222226</v>
      </c>
      <c r="F55" s="19">
        <v>4442</v>
      </c>
      <c r="G55" s="7">
        <v>-110</v>
      </c>
      <c r="H55" s="19">
        <v>42</v>
      </c>
      <c r="I55" s="19">
        <v>24</v>
      </c>
      <c r="J55" s="7">
        <v>57</v>
      </c>
      <c r="K55" s="1"/>
      <c r="L55" s="7">
        <v>40.299999999999997</v>
      </c>
      <c r="M55" s="28">
        <v>96.8</v>
      </c>
      <c r="N55" s="20">
        <v>2.5</v>
      </c>
      <c r="O55" s="20">
        <v>0.63</v>
      </c>
      <c r="P55" s="7">
        <v>0.05</v>
      </c>
      <c r="Q55" s="20">
        <v>0.01</v>
      </c>
      <c r="R55" s="20">
        <v>23.9</v>
      </c>
      <c r="S55" s="21">
        <v>21.1</v>
      </c>
      <c r="T55" s="20">
        <v>3.6999999999999998E-2</v>
      </c>
      <c r="U55" s="21">
        <f t="shared" si="1"/>
        <v>80.443749999999994</v>
      </c>
      <c r="V55" s="20">
        <v>2.3E-2</v>
      </c>
      <c r="W55" s="7">
        <v>-9.9</v>
      </c>
      <c r="X55" s="7">
        <v>1200</v>
      </c>
      <c r="Y55" s="12"/>
      <c r="Z55" s="12"/>
      <c r="AA55" s="12"/>
      <c r="AB55" s="12"/>
      <c r="AC55" s="12"/>
      <c r="AD55" s="12"/>
      <c r="AE55" s="12"/>
      <c r="AF55" s="12"/>
    </row>
    <row r="56" spans="1:32" ht="18" customHeight="1">
      <c r="A56" s="7" t="s">
        <v>270</v>
      </c>
      <c r="B56" s="7" t="s">
        <v>93</v>
      </c>
      <c r="C56" s="7" t="s">
        <v>92</v>
      </c>
      <c r="D56" s="18">
        <v>27.356833333333334</v>
      </c>
      <c r="E56" s="18">
        <v>89.543222222222226</v>
      </c>
      <c r="F56" s="19">
        <v>4442</v>
      </c>
      <c r="G56" s="7">
        <v>-110</v>
      </c>
      <c r="H56" s="19">
        <v>42</v>
      </c>
      <c r="I56" s="19">
        <v>24</v>
      </c>
      <c r="J56" s="7">
        <v>57</v>
      </c>
      <c r="K56" s="1"/>
      <c r="L56" s="7">
        <v>40.299999999999997</v>
      </c>
      <c r="M56" s="28">
        <v>96.5</v>
      </c>
      <c r="N56" s="20">
        <v>2.79</v>
      </c>
      <c r="O56" s="20">
        <v>0.62</v>
      </c>
      <c r="P56" s="7">
        <v>0.05</v>
      </c>
      <c r="Q56" s="20">
        <v>0.01</v>
      </c>
      <c r="R56" s="20">
        <v>10.3</v>
      </c>
      <c r="S56" s="21">
        <v>20.9</v>
      </c>
      <c r="T56" s="20">
        <v>3.7999999999999999E-2</v>
      </c>
      <c r="U56" s="21">
        <f t="shared" si="1"/>
        <v>79.681249999999991</v>
      </c>
      <c r="V56" s="20">
        <v>2.4E-2</v>
      </c>
      <c r="W56" s="7">
        <v>-9.6999999999999993</v>
      </c>
      <c r="X56" s="7">
        <v>2630</v>
      </c>
      <c r="Y56" s="12"/>
      <c r="Z56" s="12"/>
      <c r="AA56" s="12"/>
      <c r="AB56" s="12"/>
      <c r="AC56" s="12"/>
      <c r="AD56" s="12"/>
      <c r="AE56" s="12"/>
      <c r="AF56" s="12"/>
    </row>
    <row r="57" spans="1:32" ht="18" customHeight="1">
      <c r="A57" s="7" t="s">
        <v>270</v>
      </c>
      <c r="B57" s="7" t="s">
        <v>94</v>
      </c>
      <c r="C57" s="7" t="s">
        <v>92</v>
      </c>
      <c r="D57" s="18">
        <v>28.357055555555558</v>
      </c>
      <c r="E57" s="18">
        <v>89.543416666666658</v>
      </c>
      <c r="F57" s="19">
        <v>4444</v>
      </c>
      <c r="G57" s="7">
        <v>-110</v>
      </c>
      <c r="H57" s="19">
        <v>42</v>
      </c>
      <c r="I57" s="19">
        <v>24</v>
      </c>
      <c r="J57" s="7">
        <v>57</v>
      </c>
      <c r="K57" s="1"/>
      <c r="L57" s="7">
        <v>23.6</v>
      </c>
      <c r="M57" s="28">
        <v>95</v>
      </c>
      <c r="N57" s="20">
        <v>3.99</v>
      </c>
      <c r="O57" s="20">
        <v>0.97</v>
      </c>
      <c r="P57" s="7">
        <v>0.08</v>
      </c>
      <c r="Q57" s="20">
        <v>0.01</v>
      </c>
      <c r="R57" s="20">
        <v>971</v>
      </c>
      <c r="S57" s="21">
        <v>852</v>
      </c>
      <c r="T57" s="20">
        <v>1.9E-2</v>
      </c>
      <c r="U57" s="21">
        <f t="shared" si="1"/>
        <v>3248.25</v>
      </c>
      <c r="V57" s="20">
        <v>1.9E-2</v>
      </c>
      <c r="W57" s="7">
        <v>-8.8000000000000007</v>
      </c>
      <c r="X57" s="7">
        <v>36.700000000000003</v>
      </c>
      <c r="Y57" s="12"/>
      <c r="Z57" s="12"/>
      <c r="AA57" s="12"/>
      <c r="AB57" s="12"/>
      <c r="AC57" s="12"/>
      <c r="AD57" s="12"/>
      <c r="AE57" s="12"/>
      <c r="AF57" s="12"/>
    </row>
    <row r="58" spans="1:32" ht="18" customHeight="1">
      <c r="A58" s="7" t="s">
        <v>270</v>
      </c>
      <c r="B58" s="7" t="s">
        <v>95</v>
      </c>
      <c r="C58" s="7" t="s">
        <v>92</v>
      </c>
      <c r="D58" s="18">
        <v>28.357055555555558</v>
      </c>
      <c r="E58" s="18">
        <v>89.543416666666658</v>
      </c>
      <c r="F58" s="19">
        <v>4444</v>
      </c>
      <c r="G58" s="7">
        <v>-110</v>
      </c>
      <c r="H58" s="19">
        <v>42</v>
      </c>
      <c r="I58" s="19">
        <v>24</v>
      </c>
      <c r="J58" s="7">
        <v>57</v>
      </c>
      <c r="K58" s="1"/>
      <c r="L58" s="7">
        <v>23.2</v>
      </c>
      <c r="M58" s="28">
        <v>95.6</v>
      </c>
      <c r="N58" s="20">
        <v>3.62</v>
      </c>
      <c r="O58" s="20">
        <v>0.68</v>
      </c>
      <c r="P58" s="7">
        <v>0.08</v>
      </c>
      <c r="Q58" s="20">
        <v>0.01</v>
      </c>
      <c r="R58" s="20">
        <v>598</v>
      </c>
      <c r="S58" s="21">
        <v>854</v>
      </c>
      <c r="T58" s="20">
        <v>2.1999999999999999E-2</v>
      </c>
      <c r="U58" s="21">
        <f t="shared" si="1"/>
        <v>3255.875</v>
      </c>
      <c r="V58" s="20">
        <v>2.1999999999999999E-2</v>
      </c>
      <c r="W58" s="7">
        <v>-8.6</v>
      </c>
      <c r="X58" s="7">
        <v>53</v>
      </c>
      <c r="Y58" s="12"/>
      <c r="Z58" s="12"/>
      <c r="AA58" s="12"/>
      <c r="AB58" s="12"/>
      <c r="AC58" s="12"/>
      <c r="AD58" s="12"/>
      <c r="AE58" s="12"/>
      <c r="AF58" s="12"/>
    </row>
    <row r="59" spans="1:32" ht="18" customHeight="1">
      <c r="A59" s="7" t="s">
        <v>270</v>
      </c>
      <c r="B59" s="7" t="s">
        <v>96</v>
      </c>
      <c r="C59" s="7" t="s">
        <v>92</v>
      </c>
      <c r="D59" s="18">
        <v>28.357055555555558</v>
      </c>
      <c r="E59" s="18">
        <v>89.543111111111102</v>
      </c>
      <c r="F59" s="19">
        <v>4442</v>
      </c>
      <c r="G59" s="7">
        <v>-110</v>
      </c>
      <c r="H59" s="19">
        <v>42</v>
      </c>
      <c r="I59" s="19">
        <v>24</v>
      </c>
      <c r="J59" s="7">
        <v>57</v>
      </c>
      <c r="K59" s="1"/>
      <c r="L59" s="7">
        <v>24.9</v>
      </c>
      <c r="M59" s="28">
        <v>93</v>
      </c>
      <c r="N59" s="20">
        <v>5.32</v>
      </c>
      <c r="O59" s="20">
        <v>1.57</v>
      </c>
      <c r="P59" s="7">
        <v>0.09</v>
      </c>
      <c r="Q59" s="20">
        <v>0.01</v>
      </c>
      <c r="R59" s="20">
        <v>910</v>
      </c>
      <c r="S59" s="21">
        <v>683</v>
      </c>
      <c r="T59" s="20">
        <v>2.1000000000000001E-2</v>
      </c>
      <c r="U59" s="21">
        <f t="shared" si="1"/>
        <v>2603.9375</v>
      </c>
      <c r="V59" s="20">
        <v>2.1000000000000001E-2</v>
      </c>
      <c r="W59" s="7">
        <v>-8.6</v>
      </c>
      <c r="X59" s="7">
        <v>34.9</v>
      </c>
      <c r="Y59" s="12"/>
      <c r="Z59" s="12"/>
      <c r="AA59" s="12"/>
      <c r="AB59" s="12"/>
      <c r="AC59" s="12"/>
      <c r="AD59" s="12"/>
      <c r="AE59" s="12"/>
      <c r="AF59" s="12"/>
    </row>
    <row r="60" spans="1:32" ht="18" customHeight="1">
      <c r="A60" s="7" t="s">
        <v>270</v>
      </c>
      <c r="B60" s="7" t="s">
        <v>97</v>
      </c>
      <c r="C60" s="7" t="s">
        <v>92</v>
      </c>
      <c r="D60" s="18">
        <v>28.357055555555558</v>
      </c>
      <c r="E60" s="18">
        <v>89.543111111111102</v>
      </c>
      <c r="F60" s="19">
        <v>4442</v>
      </c>
      <c r="G60" s="7">
        <v>-110</v>
      </c>
      <c r="H60" s="19">
        <v>42</v>
      </c>
      <c r="I60" s="19">
        <v>24</v>
      </c>
      <c r="J60" s="7">
        <v>57</v>
      </c>
      <c r="K60" s="1"/>
      <c r="L60" s="7">
        <v>23.3</v>
      </c>
      <c r="M60" s="28">
        <v>94.8</v>
      </c>
      <c r="N60" s="20">
        <v>3.88</v>
      </c>
      <c r="O60" s="20">
        <v>1.26</v>
      </c>
      <c r="P60" s="7">
        <v>0.09</v>
      </c>
      <c r="Q60" s="20">
        <v>0.02</v>
      </c>
      <c r="R60" s="20">
        <v>629</v>
      </c>
      <c r="S60" s="21">
        <v>828</v>
      </c>
      <c r="T60" s="20">
        <v>2.4E-2</v>
      </c>
      <c r="U60" s="21">
        <f t="shared" si="1"/>
        <v>3156.75</v>
      </c>
      <c r="V60" s="20">
        <v>2.4E-2</v>
      </c>
      <c r="W60" s="7">
        <v>-9.1999999999999993</v>
      </c>
      <c r="X60" s="7">
        <v>45.2</v>
      </c>
      <c r="Y60" s="12"/>
      <c r="Z60" s="12"/>
      <c r="AA60" s="12"/>
      <c r="AB60" s="12"/>
      <c r="AC60" s="12"/>
      <c r="AD60" s="12"/>
      <c r="AE60" s="12"/>
      <c r="AF60" s="12"/>
    </row>
    <row r="61" spans="1:32" ht="18" customHeight="1">
      <c r="A61" s="7" t="s">
        <v>270</v>
      </c>
      <c r="B61" s="7" t="s">
        <v>98</v>
      </c>
      <c r="C61" s="7" t="s">
        <v>99</v>
      </c>
      <c r="D61" s="18">
        <v>28.576138888888888</v>
      </c>
      <c r="E61" s="18">
        <v>89.675333333333342</v>
      </c>
      <c r="F61" s="19">
        <v>4276</v>
      </c>
      <c r="G61" s="7">
        <v>-80</v>
      </c>
      <c r="H61" s="19">
        <v>47</v>
      </c>
      <c r="I61" s="19">
        <v>20</v>
      </c>
      <c r="J61" s="7">
        <v>67</v>
      </c>
      <c r="K61" s="1"/>
      <c r="L61" s="7">
        <v>39</v>
      </c>
      <c r="M61" s="28">
        <v>93.6</v>
      </c>
      <c r="N61" s="20">
        <v>5</v>
      </c>
      <c r="O61" s="20">
        <v>1.25</v>
      </c>
      <c r="P61" s="7">
        <v>0.11</v>
      </c>
      <c r="Q61" s="20">
        <v>0.01</v>
      </c>
      <c r="R61" s="20">
        <v>10.4</v>
      </c>
      <c r="S61" s="21">
        <v>4.9000000000000004</v>
      </c>
      <c r="T61" s="20">
        <v>0.104</v>
      </c>
      <c r="U61" s="21">
        <f t="shared" si="1"/>
        <v>18.681249999999999</v>
      </c>
      <c r="V61" s="20">
        <v>4.9000000000000002E-2</v>
      </c>
      <c r="W61" s="7">
        <v>-9.4</v>
      </c>
      <c r="X61" s="7">
        <v>1260</v>
      </c>
      <c r="Y61" s="12"/>
      <c r="Z61" s="12"/>
      <c r="AA61" s="12"/>
      <c r="AB61" s="12"/>
      <c r="AC61" s="12"/>
      <c r="AD61" s="12"/>
      <c r="AE61" s="12"/>
      <c r="AF61" s="12"/>
    </row>
    <row r="62" spans="1:32" ht="18" customHeight="1">
      <c r="A62" s="7" t="s">
        <v>270</v>
      </c>
      <c r="B62" s="7" t="s">
        <v>100</v>
      </c>
      <c r="C62" s="7" t="s">
        <v>99</v>
      </c>
      <c r="D62" s="18">
        <v>28.576138888888888</v>
      </c>
      <c r="E62" s="18">
        <v>89.675333333333342</v>
      </c>
      <c r="F62" s="19">
        <v>4276</v>
      </c>
      <c r="G62" s="7">
        <v>-80</v>
      </c>
      <c r="H62" s="19">
        <v>47</v>
      </c>
      <c r="I62" s="19">
        <v>20</v>
      </c>
      <c r="J62" s="7">
        <v>67</v>
      </c>
      <c r="K62" s="1"/>
      <c r="L62" s="7">
        <v>39</v>
      </c>
      <c r="M62" s="28">
        <v>95.2</v>
      </c>
      <c r="N62" s="20">
        <v>3.9</v>
      </c>
      <c r="O62" s="20">
        <v>0.81</v>
      </c>
      <c r="P62" s="7">
        <v>0.09</v>
      </c>
      <c r="Q62" s="20">
        <v>0.01</v>
      </c>
      <c r="R62" s="20">
        <v>7.4</v>
      </c>
      <c r="S62" s="21">
        <v>6</v>
      </c>
      <c r="T62" s="20">
        <v>7.3999999999999996E-2</v>
      </c>
      <c r="U62" s="21">
        <f t="shared" si="1"/>
        <v>22.875</v>
      </c>
      <c r="V62" s="20">
        <v>2.8000000000000001E-2</v>
      </c>
      <c r="W62" s="7">
        <v>-10.6</v>
      </c>
      <c r="X62" s="7">
        <v>3020</v>
      </c>
      <c r="Y62" s="12"/>
      <c r="Z62" s="12"/>
      <c r="AA62" s="12"/>
      <c r="AB62" s="12"/>
      <c r="AC62" s="12"/>
      <c r="AD62" s="12"/>
      <c r="AE62" s="12"/>
      <c r="AF62" s="12"/>
    </row>
    <row r="63" spans="1:32" ht="18" customHeight="1">
      <c r="A63" s="7" t="s">
        <v>270</v>
      </c>
      <c r="B63" s="7" t="s">
        <v>101</v>
      </c>
      <c r="C63" s="7" t="s">
        <v>99</v>
      </c>
      <c r="D63" s="18">
        <v>28.576944444444443</v>
      </c>
      <c r="E63" s="18">
        <v>89.675305555555553</v>
      </c>
      <c r="F63" s="19">
        <v>4279</v>
      </c>
      <c r="G63" s="7">
        <v>-80</v>
      </c>
      <c r="H63" s="19">
        <v>47</v>
      </c>
      <c r="I63" s="19">
        <v>20</v>
      </c>
      <c r="J63" s="7">
        <v>67</v>
      </c>
      <c r="K63" s="1"/>
      <c r="L63" s="7">
        <v>17.100000000000001</v>
      </c>
      <c r="M63" s="28">
        <v>97.3</v>
      </c>
      <c r="N63" s="20">
        <v>1.94</v>
      </c>
      <c r="O63" s="20">
        <v>0.63</v>
      </c>
      <c r="P63" s="7">
        <v>0.04</v>
      </c>
      <c r="Q63" s="20">
        <v>0.05</v>
      </c>
      <c r="R63" s="20">
        <v>10.3</v>
      </c>
      <c r="S63" s="21">
        <v>11.7</v>
      </c>
      <c r="T63" s="20">
        <v>0.06</v>
      </c>
      <c r="U63" s="21">
        <f t="shared" si="1"/>
        <v>44.606249999999996</v>
      </c>
      <c r="V63" s="20">
        <v>3.5999999999999997E-2</v>
      </c>
      <c r="W63" s="7">
        <v>-10.4</v>
      </c>
      <c r="X63" s="7">
        <v>1790</v>
      </c>
      <c r="Y63" s="12"/>
      <c r="Z63" s="12"/>
      <c r="AA63" s="12"/>
      <c r="AB63" s="12"/>
      <c r="AC63" s="12"/>
      <c r="AD63" s="12"/>
      <c r="AE63" s="12"/>
      <c r="AF63" s="12"/>
    </row>
    <row r="64" spans="1:32" ht="18" customHeight="1">
      <c r="A64" s="7" t="s">
        <v>270</v>
      </c>
      <c r="B64" s="7" t="s">
        <v>102</v>
      </c>
      <c r="C64" s="7" t="s">
        <v>99</v>
      </c>
      <c r="D64" s="18">
        <v>28.576944444444443</v>
      </c>
      <c r="E64" s="18">
        <v>89.675305555555553</v>
      </c>
      <c r="F64" s="19">
        <v>4279</v>
      </c>
      <c r="G64" s="7">
        <v>-80</v>
      </c>
      <c r="H64" s="19">
        <v>47</v>
      </c>
      <c r="I64" s="19">
        <v>20</v>
      </c>
      <c r="J64" s="7">
        <v>67</v>
      </c>
      <c r="K64" s="1"/>
      <c r="L64" s="7">
        <v>17.100000000000001</v>
      </c>
      <c r="M64" s="28">
        <v>98.1</v>
      </c>
      <c r="N64" s="20">
        <v>1.58</v>
      </c>
      <c r="O64" s="20">
        <v>0.23</v>
      </c>
      <c r="P64" s="7">
        <v>0.03</v>
      </c>
      <c r="Q64" s="20">
        <v>0.03</v>
      </c>
      <c r="R64" s="20">
        <v>7</v>
      </c>
      <c r="S64" s="21">
        <v>16.3</v>
      </c>
      <c r="T64" s="20">
        <v>4.3999999999999997E-2</v>
      </c>
      <c r="U64" s="21">
        <f t="shared" si="1"/>
        <v>62.143749999999997</v>
      </c>
      <c r="V64" s="20">
        <v>2.7E-2</v>
      </c>
      <c r="W64" s="7">
        <v>-11.2</v>
      </c>
      <c r="X64" s="7">
        <v>3580</v>
      </c>
      <c r="Y64" s="12"/>
      <c r="Z64" s="12"/>
      <c r="AA64" s="12"/>
      <c r="AB64" s="12"/>
      <c r="AC64" s="12"/>
      <c r="AD64" s="12"/>
      <c r="AE64" s="12"/>
      <c r="AF64" s="12"/>
    </row>
    <row r="65" spans="1:32" ht="18" customHeight="1">
      <c r="A65" s="7" t="s">
        <v>268</v>
      </c>
      <c r="B65" s="7" t="s">
        <v>103</v>
      </c>
      <c r="C65" s="7" t="s">
        <v>104</v>
      </c>
      <c r="D65" s="18">
        <v>29.944969100000002</v>
      </c>
      <c r="E65" s="18">
        <v>89.108991619999998</v>
      </c>
      <c r="F65" s="19">
        <v>4240</v>
      </c>
      <c r="G65" s="19">
        <v>65</v>
      </c>
      <c r="H65" s="7">
        <v>41</v>
      </c>
      <c r="I65" s="7">
        <v>16</v>
      </c>
      <c r="J65" s="19">
        <v>71</v>
      </c>
      <c r="K65" s="29"/>
      <c r="L65" s="7">
        <v>58.8</v>
      </c>
      <c r="M65" s="28">
        <v>79.694347681198508</v>
      </c>
      <c r="N65" s="20">
        <v>15.950837129993484</v>
      </c>
      <c r="O65" s="20">
        <v>4.1582989352827271</v>
      </c>
      <c r="P65" s="20">
        <v>0.19395182872016042</v>
      </c>
      <c r="Q65" s="20">
        <v>0</v>
      </c>
      <c r="R65" s="20">
        <v>34</v>
      </c>
      <c r="S65" s="21">
        <v>17</v>
      </c>
      <c r="T65" s="20">
        <v>6.4604316546762589E-2</v>
      </c>
      <c r="U65" s="21">
        <v>64.8125</v>
      </c>
      <c r="V65" s="20">
        <v>4.9945814161599225E-2</v>
      </c>
      <c r="W65" s="20">
        <v>-2.5333333333333332</v>
      </c>
      <c r="X65" s="19">
        <v>261.0190871256338</v>
      </c>
      <c r="Y65" s="12"/>
      <c r="Z65" s="12"/>
      <c r="AA65" s="12"/>
      <c r="AB65" s="12"/>
      <c r="AC65" s="12"/>
      <c r="AD65" s="12"/>
      <c r="AE65" s="12"/>
      <c r="AF65" s="12"/>
    </row>
    <row r="66" spans="1:32" ht="18" customHeight="1">
      <c r="A66" s="7" t="s">
        <v>268</v>
      </c>
      <c r="B66" s="7" t="s">
        <v>105</v>
      </c>
      <c r="C66" s="7" t="s">
        <v>106</v>
      </c>
      <c r="D66" s="18">
        <v>30.13410451</v>
      </c>
      <c r="E66" s="18">
        <v>89.252414700000003</v>
      </c>
      <c r="F66" s="19">
        <v>4570</v>
      </c>
      <c r="G66" s="19">
        <v>85</v>
      </c>
      <c r="H66" s="7">
        <v>43</v>
      </c>
      <c r="I66" s="7">
        <v>18</v>
      </c>
      <c r="J66" s="19">
        <v>69</v>
      </c>
      <c r="K66" s="29"/>
      <c r="L66" s="7">
        <v>24.8</v>
      </c>
      <c r="M66" s="28">
        <v>76.661654246492844</v>
      </c>
      <c r="N66" s="20">
        <v>18.255255051577109</v>
      </c>
      <c r="O66" s="20">
        <v>4.8600526951288723</v>
      </c>
      <c r="P66" s="20">
        <v>0.22044466244329278</v>
      </c>
      <c r="Q66" s="20">
        <v>0</v>
      </c>
      <c r="R66" s="20">
        <v>993</v>
      </c>
      <c r="S66" s="21">
        <v>532</v>
      </c>
      <c r="T66" s="20">
        <v>0.1553956834532374</v>
      </c>
      <c r="U66" s="21">
        <v>2028.25</v>
      </c>
      <c r="V66" s="20">
        <v>0.15497905781922741</v>
      </c>
      <c r="W66" s="20">
        <v>-3.1030000000000002</v>
      </c>
      <c r="X66" s="19">
        <v>3.5741698484993494</v>
      </c>
      <c r="Y66" s="12"/>
      <c r="Z66" s="12"/>
      <c r="AA66" s="12"/>
      <c r="AB66" s="12"/>
      <c r="AC66" s="12"/>
      <c r="AD66" s="12"/>
      <c r="AE66" s="12"/>
      <c r="AF66" s="12"/>
    </row>
    <row r="67" spans="1:32" ht="18" customHeight="1">
      <c r="A67" s="7" t="s">
        <v>268</v>
      </c>
      <c r="B67" s="7" t="s">
        <v>107</v>
      </c>
      <c r="C67" s="7" t="s">
        <v>106</v>
      </c>
      <c r="D67" s="18">
        <v>30.13410451</v>
      </c>
      <c r="E67" s="18">
        <v>89.252414700000003</v>
      </c>
      <c r="F67" s="19">
        <v>4570</v>
      </c>
      <c r="G67" s="19">
        <v>85</v>
      </c>
      <c r="H67" s="7">
        <v>43</v>
      </c>
      <c r="I67" s="7">
        <v>18</v>
      </c>
      <c r="J67" s="19">
        <v>69</v>
      </c>
      <c r="K67" s="29"/>
      <c r="L67" s="7">
        <v>68.2</v>
      </c>
      <c r="M67" s="28">
        <v>76.661654246492844</v>
      </c>
      <c r="N67" s="20">
        <v>18.255255051577109</v>
      </c>
      <c r="O67" s="20">
        <v>4.8600526951288723</v>
      </c>
      <c r="P67" s="20">
        <v>0.22044466244329278</v>
      </c>
      <c r="Q67" s="20">
        <v>0</v>
      </c>
      <c r="R67" s="20">
        <v>7</v>
      </c>
      <c r="S67" s="21">
        <v>7.7</v>
      </c>
      <c r="T67" s="20">
        <v>0.19136690647482016</v>
      </c>
      <c r="U67" s="21">
        <v>29.356249999999999</v>
      </c>
      <c r="V67" s="20">
        <v>0.16284998009967608</v>
      </c>
      <c r="W67" s="20">
        <v>-3.8069999999999999</v>
      </c>
      <c r="X67" s="19">
        <v>411.7167252765459</v>
      </c>
      <c r="Y67" s="12"/>
      <c r="Z67" s="12"/>
      <c r="AA67" s="12"/>
      <c r="AB67" s="12"/>
      <c r="AC67" s="12"/>
      <c r="AD67" s="12"/>
      <c r="AE67" s="12"/>
      <c r="AF67" s="12"/>
    </row>
    <row r="68" spans="1:32" ht="18" customHeight="1">
      <c r="A68" s="7" t="s">
        <v>267</v>
      </c>
      <c r="B68" s="7" t="s">
        <v>108</v>
      </c>
      <c r="C68" s="7" t="s">
        <v>109</v>
      </c>
      <c r="D68" s="18">
        <v>32.638550000000002</v>
      </c>
      <c r="E68" s="18">
        <v>89.208077000000003</v>
      </c>
      <c r="F68" s="19">
        <v>4881</v>
      </c>
      <c r="G68" s="7">
        <v>370</v>
      </c>
      <c r="H68" s="7">
        <v>60</v>
      </c>
      <c r="I68" s="7">
        <v>40</v>
      </c>
      <c r="J68" s="7">
        <v>60</v>
      </c>
      <c r="K68" s="1"/>
      <c r="L68" s="7">
        <v>58.8</v>
      </c>
      <c r="M68" s="28">
        <v>86.285926576810496</v>
      </c>
      <c r="N68" s="20">
        <v>13.48942159902011</v>
      </c>
      <c r="O68" s="20">
        <v>9.8757917333635134E-2</v>
      </c>
      <c r="P68" s="7"/>
      <c r="Q68" s="20">
        <v>6.4254979104614418E-2</v>
      </c>
      <c r="R68" s="20">
        <v>5.2926286455577465</v>
      </c>
      <c r="S68" s="21">
        <v>17.276582188091893</v>
      </c>
      <c r="T68" s="20">
        <v>0.213843417970561</v>
      </c>
      <c r="U68" s="21">
        <f t="shared" si="1"/>
        <v>65.866969592100347</v>
      </c>
      <c r="V68" s="20">
        <f t="shared" ref="V68:V114" si="4">(T68*U68-1)/(U68-1)</f>
        <v>0.20172389725033948</v>
      </c>
      <c r="W68" s="7"/>
      <c r="X68" s="19">
        <v>550.85407511788299</v>
      </c>
      <c r="Y68" s="12"/>
      <c r="Z68" s="12"/>
      <c r="AA68" s="12"/>
      <c r="AB68" s="12"/>
      <c r="AC68" s="12"/>
      <c r="AD68" s="12"/>
      <c r="AE68" s="12"/>
      <c r="AF68" s="12"/>
    </row>
    <row r="69" spans="1:32" ht="18" customHeight="1">
      <c r="A69" s="7" t="s">
        <v>267</v>
      </c>
      <c r="B69" s="7" t="s">
        <v>110</v>
      </c>
      <c r="C69" s="7" t="s">
        <v>111</v>
      </c>
      <c r="D69" s="18">
        <v>33.449599999999997</v>
      </c>
      <c r="E69" s="18">
        <v>89.857399999999998</v>
      </c>
      <c r="F69" s="19">
        <v>4929</v>
      </c>
      <c r="G69" s="7">
        <v>460</v>
      </c>
      <c r="H69" s="7">
        <v>110</v>
      </c>
      <c r="I69" s="7">
        <v>45</v>
      </c>
      <c r="J69" s="7">
        <v>58</v>
      </c>
      <c r="K69" s="1"/>
      <c r="L69" s="7">
        <v>24.2</v>
      </c>
      <c r="M69" s="28">
        <v>89.388890521054293</v>
      </c>
      <c r="N69" s="20">
        <v>10.442552273595444</v>
      </c>
      <c r="O69" s="20">
        <v>0.11350610090497193</v>
      </c>
      <c r="P69" s="7"/>
      <c r="Q69" s="20">
        <v>3.9595943642100152E-2</v>
      </c>
      <c r="R69" s="20">
        <v>1.2229281001782299</v>
      </c>
      <c r="S69" s="21">
        <v>10.200528451681599</v>
      </c>
      <c r="T69" s="20">
        <v>0.13193571511564448</v>
      </c>
      <c r="U69" s="21">
        <f t="shared" si="1"/>
        <v>38.889514722036097</v>
      </c>
      <c r="V69" s="20">
        <f t="shared" si="4"/>
        <v>0.10902530596280569</v>
      </c>
      <c r="W69" s="7"/>
      <c r="X69" s="19">
        <v>39822.994305017193</v>
      </c>
      <c r="Y69" s="27"/>
      <c r="Z69" s="12"/>
      <c r="AA69" s="12"/>
      <c r="AB69" s="12"/>
      <c r="AC69" s="12"/>
      <c r="AD69" s="12"/>
      <c r="AE69" s="12"/>
      <c r="AF69" s="12"/>
    </row>
    <row r="70" spans="1:32" ht="18" customHeight="1">
      <c r="A70" s="7" t="s">
        <v>267</v>
      </c>
      <c r="B70" s="7" t="s">
        <v>112</v>
      </c>
      <c r="C70" s="7" t="s">
        <v>113</v>
      </c>
      <c r="D70" s="18">
        <v>32.526899999999998</v>
      </c>
      <c r="E70" s="18">
        <v>89.943399999999997</v>
      </c>
      <c r="F70" s="19">
        <v>4727</v>
      </c>
      <c r="G70" s="7">
        <v>355</v>
      </c>
      <c r="H70" s="7">
        <v>57</v>
      </c>
      <c r="I70" s="7">
        <v>30</v>
      </c>
      <c r="J70" s="7">
        <v>58</v>
      </c>
      <c r="K70" s="1"/>
      <c r="L70" s="7">
        <v>72.8</v>
      </c>
      <c r="M70" s="28">
        <v>88.861653360516982</v>
      </c>
      <c r="N70" s="20">
        <v>10.964406173967046</v>
      </c>
      <c r="O70" s="20">
        <v>9.3516563989669912E-2</v>
      </c>
      <c r="P70" s="7"/>
      <c r="Q70" s="20">
        <v>5.9789709872758112E-2</v>
      </c>
      <c r="R70" s="20">
        <v>1.8993621338114275</v>
      </c>
      <c r="S70" s="21">
        <v>44.812901955454208</v>
      </c>
      <c r="T70" s="20">
        <v>0.22187860989147717</v>
      </c>
      <c r="U70" s="21">
        <f t="shared" si="1"/>
        <v>170.84918870516915</v>
      </c>
      <c r="V70" s="20">
        <f t="shared" si="4"/>
        <v>0.21729736110223971</v>
      </c>
      <c r="W70" s="7"/>
      <c r="X70" s="19">
        <v>1523.5443028849029</v>
      </c>
      <c r="Y70" s="12"/>
      <c r="Z70" s="12"/>
      <c r="AA70" s="12"/>
      <c r="AB70" s="12"/>
      <c r="AC70" s="12"/>
      <c r="AD70" s="12"/>
      <c r="AE70" s="12"/>
      <c r="AF70" s="12"/>
    </row>
    <row r="71" spans="1:32" ht="18" customHeight="1">
      <c r="A71" s="7" t="s">
        <v>267</v>
      </c>
      <c r="B71" s="7" t="s">
        <v>114</v>
      </c>
      <c r="C71" s="7" t="s">
        <v>16</v>
      </c>
      <c r="D71" s="18">
        <v>32.035969999999999</v>
      </c>
      <c r="E71" s="18">
        <v>90.813699999999997</v>
      </c>
      <c r="F71" s="19">
        <v>4575</v>
      </c>
      <c r="G71" s="7">
        <v>300</v>
      </c>
      <c r="H71" s="7">
        <v>48</v>
      </c>
      <c r="I71" s="7">
        <v>24</v>
      </c>
      <c r="J71" s="7">
        <v>64</v>
      </c>
      <c r="K71" s="1"/>
      <c r="L71" s="7">
        <v>65.900000000000006</v>
      </c>
      <c r="M71" s="28">
        <v>89.038070587440956</v>
      </c>
      <c r="N71" s="20">
        <v>10.707600390209592</v>
      </c>
      <c r="O71" s="20">
        <v>0.15026509770360491</v>
      </c>
      <c r="P71" s="7"/>
      <c r="Q71" s="20">
        <v>5.6345922746000164E-2</v>
      </c>
      <c r="R71" s="20">
        <v>4.5388556486511895</v>
      </c>
      <c r="S71" s="21">
        <v>20.892867949211219</v>
      </c>
      <c r="T71" s="20">
        <v>0.36663306109542454</v>
      </c>
      <c r="U71" s="21">
        <f t="shared" si="1"/>
        <v>79.654059056367771</v>
      </c>
      <c r="V71" s="20">
        <f t="shared" si="4"/>
        <v>0.35858049589404478</v>
      </c>
      <c r="W71" s="7"/>
      <c r="X71" s="19">
        <v>386.59982634416576</v>
      </c>
      <c r="Y71" s="12"/>
      <c r="Z71" s="12"/>
      <c r="AA71" s="12"/>
      <c r="AB71" s="12"/>
      <c r="AC71" s="12"/>
      <c r="AD71" s="12"/>
      <c r="AE71" s="12"/>
      <c r="AF71" s="12"/>
    </row>
    <row r="72" spans="1:32" ht="18" customHeight="1">
      <c r="A72" s="7" t="s">
        <v>267</v>
      </c>
      <c r="B72" s="7" t="s">
        <v>115</v>
      </c>
      <c r="C72" s="7" t="s">
        <v>116</v>
      </c>
      <c r="D72" s="18">
        <v>32.642699999999998</v>
      </c>
      <c r="E72" s="18">
        <v>90.987700000000004</v>
      </c>
      <c r="F72" s="19">
        <v>4768</v>
      </c>
      <c r="G72" s="7">
        <v>275</v>
      </c>
      <c r="H72" s="7">
        <v>38</v>
      </c>
      <c r="I72" s="7">
        <v>30</v>
      </c>
      <c r="J72" s="7">
        <v>60</v>
      </c>
      <c r="K72" s="1"/>
      <c r="L72" s="7">
        <v>63</v>
      </c>
      <c r="M72" s="28">
        <v>86.749795189734456</v>
      </c>
      <c r="N72" s="20">
        <v>13.155717925126028</v>
      </c>
      <c r="O72" s="20">
        <v>4.1995431967648801E-2</v>
      </c>
      <c r="P72" s="7"/>
      <c r="Q72" s="20">
        <v>5.1592231989162213E-2</v>
      </c>
      <c r="R72" s="20">
        <v>1.9847836192156179</v>
      </c>
      <c r="S72" s="21">
        <v>6.1028881532087329</v>
      </c>
      <c r="T72" s="20">
        <v>0.7107541204674922</v>
      </c>
      <c r="U72" s="21">
        <f t="shared" si="1"/>
        <v>23.267261084108291</v>
      </c>
      <c r="V72" s="20">
        <f t="shared" si="4"/>
        <v>0.69776438282351516</v>
      </c>
      <c r="W72" s="7"/>
      <c r="X72" s="19">
        <v>444.32404377913673</v>
      </c>
      <c r="Y72" s="12"/>
      <c r="Z72" s="12"/>
      <c r="AA72" s="12"/>
      <c r="AB72" s="12"/>
      <c r="AC72" s="12"/>
      <c r="AD72" s="12"/>
      <c r="AE72" s="12"/>
      <c r="AF72" s="12"/>
    </row>
    <row r="73" spans="1:32" ht="18" customHeight="1">
      <c r="A73" s="7" t="s">
        <v>267</v>
      </c>
      <c r="B73" s="7" t="s">
        <v>117</v>
      </c>
      <c r="C73" s="7" t="s">
        <v>29</v>
      </c>
      <c r="D73" s="18">
        <v>32.886299999999999</v>
      </c>
      <c r="E73" s="18">
        <v>91.417699999999996</v>
      </c>
      <c r="F73" s="19">
        <v>4974</v>
      </c>
      <c r="G73" s="7">
        <v>390</v>
      </c>
      <c r="H73" s="7">
        <v>62</v>
      </c>
      <c r="I73" s="7">
        <v>64</v>
      </c>
      <c r="J73" s="7">
        <v>57</v>
      </c>
      <c r="K73" s="1"/>
      <c r="L73" s="7">
        <v>73</v>
      </c>
      <c r="M73" s="28">
        <v>88.478575523322675</v>
      </c>
      <c r="N73" s="20">
        <v>11.456186482517641</v>
      </c>
      <c r="O73" s="20">
        <v>0</v>
      </c>
      <c r="P73" s="7"/>
      <c r="Q73" s="20">
        <v>3.8043914369991827E-2</v>
      </c>
      <c r="R73" s="20">
        <v>0.70760906064071494</v>
      </c>
      <c r="S73" s="21">
        <v>5.0822661780289051</v>
      </c>
      <c r="T73" s="20">
        <v>0.34416471030914797</v>
      </c>
      <c r="U73" s="21">
        <f t="shared" si="1"/>
        <v>19.3761398037352</v>
      </c>
      <c r="V73" s="20">
        <f t="shared" si="4"/>
        <v>0.30847520768806186</v>
      </c>
      <c r="W73" s="7"/>
      <c r="X73" s="19">
        <v>2625.0785889234144</v>
      </c>
      <c r="Y73" s="12"/>
      <c r="Z73" s="12"/>
      <c r="AA73" s="12"/>
      <c r="AB73" s="12"/>
      <c r="AC73" s="12"/>
      <c r="AD73" s="12"/>
      <c r="AE73" s="12"/>
      <c r="AF73" s="12"/>
    </row>
    <row r="74" spans="1:32" ht="18" customHeight="1">
      <c r="A74" s="7" t="s">
        <v>267</v>
      </c>
      <c r="B74" s="7" t="s">
        <v>118</v>
      </c>
      <c r="C74" s="7" t="s">
        <v>119</v>
      </c>
      <c r="D74" s="18">
        <v>32.402000000000001</v>
      </c>
      <c r="E74" s="18">
        <v>91.743899999999996</v>
      </c>
      <c r="F74" s="19">
        <v>4801</v>
      </c>
      <c r="G74" s="7">
        <v>340</v>
      </c>
      <c r="H74" s="7">
        <v>48</v>
      </c>
      <c r="I74" s="7">
        <v>16</v>
      </c>
      <c r="J74" s="7">
        <v>64</v>
      </c>
      <c r="K74" s="1"/>
      <c r="L74" s="7">
        <v>13.6</v>
      </c>
      <c r="M74" s="28">
        <v>73.247581827500639</v>
      </c>
      <c r="N74" s="20">
        <v>26.571197194283997</v>
      </c>
      <c r="O74" s="20">
        <v>0</v>
      </c>
      <c r="P74" s="7"/>
      <c r="Q74" s="20">
        <v>3.2188804355588511E-2</v>
      </c>
      <c r="R74" s="20">
        <v>99.945796564500426</v>
      </c>
      <c r="S74" s="21">
        <v>43.971169661992235</v>
      </c>
      <c r="T74" s="20">
        <v>0.23067544010336991</v>
      </c>
      <c r="U74" s="21">
        <f t="shared" si="1"/>
        <v>167.64008433634538</v>
      </c>
      <c r="V74" s="20">
        <f t="shared" si="4"/>
        <v>0.22605875641072468</v>
      </c>
      <c r="W74" s="7"/>
      <c r="X74" s="19">
        <v>22.955740673436168</v>
      </c>
      <c r="Y74" s="12"/>
      <c r="Z74" s="12"/>
      <c r="AA74" s="12"/>
      <c r="AB74" s="12"/>
      <c r="AC74" s="12"/>
      <c r="AD74" s="12"/>
      <c r="AE74" s="12"/>
      <c r="AF74" s="12"/>
    </row>
    <row r="75" spans="1:32" ht="18" customHeight="1">
      <c r="A75" s="7" t="s">
        <v>267</v>
      </c>
      <c r="B75" s="7" t="s">
        <v>120</v>
      </c>
      <c r="C75" s="7" t="s">
        <v>24</v>
      </c>
      <c r="D75" s="18">
        <v>33.235805999999997</v>
      </c>
      <c r="E75" s="18">
        <v>91.849582999999996</v>
      </c>
      <c r="F75" s="19">
        <v>4901</v>
      </c>
      <c r="G75" s="7">
        <v>425</v>
      </c>
      <c r="H75" s="7">
        <v>56</v>
      </c>
      <c r="I75" s="7">
        <v>90</v>
      </c>
      <c r="J75" s="7">
        <v>62</v>
      </c>
      <c r="K75" s="1"/>
      <c r="L75" s="7">
        <v>65.8</v>
      </c>
      <c r="M75" s="28">
        <v>86.597965562358951</v>
      </c>
      <c r="N75" s="20">
        <v>13.092744850070254</v>
      </c>
      <c r="O75" s="20">
        <v>9.7305975468253703E-2</v>
      </c>
      <c r="P75" s="7"/>
      <c r="Q75" s="20">
        <v>0.14592587749804464</v>
      </c>
      <c r="R75" s="20">
        <v>5.4724623962011254</v>
      </c>
      <c r="S75" s="21">
        <v>10.699719243165418</v>
      </c>
      <c r="T75" s="20">
        <v>0.29321896810451903</v>
      </c>
      <c r="U75" s="21">
        <f t="shared" si="1"/>
        <v>40.792679614568158</v>
      </c>
      <c r="V75" s="20">
        <f t="shared" si="4"/>
        <v>0.2754573838447667</v>
      </c>
      <c r="W75" s="7"/>
      <c r="X75" s="19">
        <v>389.939070496726</v>
      </c>
      <c r="Y75" s="12"/>
      <c r="Z75" s="12"/>
      <c r="AA75" s="12"/>
      <c r="AB75" s="12"/>
      <c r="AC75" s="12"/>
      <c r="AD75" s="12"/>
      <c r="AE75" s="12"/>
      <c r="AF75" s="12"/>
    </row>
    <row r="76" spans="1:32" ht="18" customHeight="1">
      <c r="A76" s="7" t="s">
        <v>267</v>
      </c>
      <c r="B76" s="7" t="s">
        <v>121</v>
      </c>
      <c r="C76" s="7" t="s">
        <v>122</v>
      </c>
      <c r="D76" s="18">
        <v>32.387639999999998</v>
      </c>
      <c r="E76" s="18">
        <v>93.011700000000005</v>
      </c>
      <c r="F76" s="19">
        <v>4576</v>
      </c>
      <c r="G76" s="7">
        <v>350</v>
      </c>
      <c r="H76" s="7">
        <v>45</v>
      </c>
      <c r="I76" s="7">
        <v>18</v>
      </c>
      <c r="J76" s="7">
        <v>65</v>
      </c>
      <c r="K76" s="1"/>
      <c r="L76" s="7">
        <v>15.7</v>
      </c>
      <c r="M76" s="28">
        <v>89.159722787327695</v>
      </c>
      <c r="N76" s="20">
        <v>10.702059513789838</v>
      </c>
      <c r="O76" s="20">
        <v>7.7003557009014928E-2</v>
      </c>
      <c r="P76" s="7"/>
      <c r="Q76" s="20">
        <v>3.9310977535725843E-2</v>
      </c>
      <c r="R76" s="20">
        <v>1.2292937916084392</v>
      </c>
      <c r="S76" s="21">
        <v>10.912748077576435</v>
      </c>
      <c r="T76" s="20">
        <v>0.6271663891991115</v>
      </c>
      <c r="U76" s="21">
        <f t="shared" si="1"/>
        <v>41.604852045760154</v>
      </c>
      <c r="V76" s="20">
        <f t="shared" si="4"/>
        <v>0.6179843926638029</v>
      </c>
      <c r="W76" s="7"/>
      <c r="X76" s="19">
        <v>835.59177286427894</v>
      </c>
      <c r="Y76" s="12"/>
      <c r="Z76" s="12"/>
      <c r="AA76" s="12"/>
      <c r="AB76" s="12"/>
      <c r="AC76" s="12"/>
      <c r="AD76" s="12"/>
      <c r="AE76" s="12"/>
      <c r="AF76" s="12"/>
    </row>
    <row r="77" spans="1:32" ht="18" customHeight="1">
      <c r="A77" s="7" t="s">
        <v>267</v>
      </c>
      <c r="B77" s="7" t="s">
        <v>123</v>
      </c>
      <c r="C77" s="7" t="s">
        <v>124</v>
      </c>
      <c r="D77" s="18">
        <v>32.424169999999997</v>
      </c>
      <c r="E77" s="18">
        <v>93.259839999999997</v>
      </c>
      <c r="F77" s="19">
        <v>4446</v>
      </c>
      <c r="G77" s="7">
        <v>355</v>
      </c>
      <c r="H77" s="7">
        <v>46</v>
      </c>
      <c r="I77" s="7">
        <v>20</v>
      </c>
      <c r="J77" s="7">
        <v>66</v>
      </c>
      <c r="K77" s="1"/>
      <c r="L77" s="7">
        <v>35.299999999999997</v>
      </c>
      <c r="M77" s="28">
        <v>87.672303838363987</v>
      </c>
      <c r="N77" s="20">
        <v>12.184954847000665</v>
      </c>
      <c r="O77" s="20">
        <v>7.1454370864337313E-2</v>
      </c>
      <c r="P77" s="7"/>
      <c r="Q77" s="20">
        <v>3.912233842312865E-2</v>
      </c>
      <c r="R77" s="20">
        <v>1.5312859589184529</v>
      </c>
      <c r="S77" s="21">
        <v>5.872578166796198</v>
      </c>
      <c r="T77" s="20">
        <v>0.33258886505260166</v>
      </c>
      <c r="U77" s="21">
        <f t="shared" si="1"/>
        <v>22.389204260910503</v>
      </c>
      <c r="V77" s="20">
        <f t="shared" si="4"/>
        <v>0.30138568765496865</v>
      </c>
      <c r="W77" s="7"/>
      <c r="X77" s="19">
        <v>1243.8337121359432</v>
      </c>
      <c r="Y77" s="12"/>
      <c r="Z77" s="12"/>
      <c r="AA77" s="12"/>
      <c r="AB77" s="12"/>
      <c r="AC77" s="12"/>
      <c r="AD77" s="12"/>
      <c r="AE77" s="12"/>
      <c r="AF77" s="12"/>
    </row>
    <row r="78" spans="1:32" ht="18" customHeight="1">
      <c r="A78" s="7" t="s">
        <v>267</v>
      </c>
      <c r="B78" s="7" t="s">
        <v>125</v>
      </c>
      <c r="C78" s="7" t="s">
        <v>126</v>
      </c>
      <c r="D78" s="18">
        <v>32.385390000000001</v>
      </c>
      <c r="E78" s="18">
        <v>89.149259999999998</v>
      </c>
      <c r="F78" s="19">
        <v>4687</v>
      </c>
      <c r="G78" s="7">
        <v>340</v>
      </c>
      <c r="H78" s="7">
        <v>52</v>
      </c>
      <c r="I78" s="7">
        <v>28</v>
      </c>
      <c r="J78" s="7">
        <v>62</v>
      </c>
      <c r="K78" s="1"/>
      <c r="L78" s="7">
        <v>59.8</v>
      </c>
      <c r="M78" s="28">
        <v>88.684574146352077</v>
      </c>
      <c r="N78" s="20">
        <v>11.254982986887583</v>
      </c>
      <c r="O78" s="20">
        <v>0</v>
      </c>
      <c r="P78" s="7"/>
      <c r="Q78" s="20">
        <v>3.5547767570193296E-2</v>
      </c>
      <c r="R78" s="20">
        <v>6.1433129296750974E-2</v>
      </c>
      <c r="S78" s="21">
        <v>0.93273762707889207</v>
      </c>
      <c r="T78" s="20">
        <v>0.4307480336304888</v>
      </c>
      <c r="U78" s="21">
        <f t="shared" si="1"/>
        <v>3.5560622032382758</v>
      </c>
      <c r="V78" s="20">
        <f t="shared" si="4"/>
        <v>0.20804141653473668</v>
      </c>
      <c r="W78" s="7"/>
      <c r="X78" s="19">
        <v>24215.088083733579</v>
      </c>
      <c r="Y78" s="12"/>
      <c r="Z78" s="12"/>
      <c r="AA78" s="12"/>
      <c r="AB78" s="12"/>
      <c r="AC78" s="12"/>
      <c r="AD78" s="12"/>
      <c r="AE78" s="12"/>
      <c r="AF78" s="12"/>
    </row>
    <row r="79" spans="1:32" ht="18" customHeight="1">
      <c r="A79" s="7" t="s">
        <v>267</v>
      </c>
      <c r="B79" s="7" t="s">
        <v>127</v>
      </c>
      <c r="C79" s="7" t="s">
        <v>128</v>
      </c>
      <c r="D79" s="18">
        <v>33.628278000000002</v>
      </c>
      <c r="E79" s="18">
        <v>92.795582999999993</v>
      </c>
      <c r="F79" s="19">
        <v>4588</v>
      </c>
      <c r="G79" s="7">
        <v>490</v>
      </c>
      <c r="H79" s="7">
        <v>47</v>
      </c>
      <c r="I79" s="7">
        <v>12</v>
      </c>
      <c r="J79" s="7">
        <v>65</v>
      </c>
      <c r="K79" s="1"/>
      <c r="L79" s="7">
        <v>26.2</v>
      </c>
      <c r="M79" s="28">
        <v>90.223024323410854</v>
      </c>
      <c r="N79" s="20">
        <v>9.6677109166144231</v>
      </c>
      <c r="O79" s="20">
        <v>3.6823945661321814E-2</v>
      </c>
      <c r="P79" s="7"/>
      <c r="Q79" s="20">
        <v>5.1606476714665249E-2</v>
      </c>
      <c r="R79" s="20">
        <v>0.15837657088903581</v>
      </c>
      <c r="S79" s="21">
        <v>2.3733733305723108</v>
      </c>
      <c r="T79" s="20">
        <v>0.76185499999999995</v>
      </c>
      <c r="U79" s="21">
        <f t="shared" si="1"/>
        <v>9.0484858228069349</v>
      </c>
      <c r="V79" s="20">
        <f t="shared" si="4"/>
        <v>0.73226620463613534</v>
      </c>
      <c r="W79" s="7"/>
      <c r="X79" s="19">
        <v>5402.7893235072288</v>
      </c>
      <c r="Y79" s="12"/>
      <c r="Z79" s="12"/>
      <c r="AA79" s="12"/>
      <c r="AB79" s="12"/>
      <c r="AC79" s="12"/>
      <c r="AD79" s="12"/>
      <c r="AE79" s="12"/>
      <c r="AF79" s="12"/>
    </row>
    <row r="80" spans="1:32" ht="18" customHeight="1">
      <c r="A80" s="7" t="s">
        <v>267</v>
      </c>
      <c r="B80" s="7" t="s">
        <v>129</v>
      </c>
      <c r="C80" s="7" t="s">
        <v>130</v>
      </c>
      <c r="D80" s="18">
        <v>32.586620000000003</v>
      </c>
      <c r="E80" s="18">
        <v>92.838099999999997</v>
      </c>
      <c r="F80" s="19">
        <v>4867</v>
      </c>
      <c r="G80" s="7">
        <v>370</v>
      </c>
      <c r="H80" s="7">
        <v>46</v>
      </c>
      <c r="I80" s="7">
        <v>12</v>
      </c>
      <c r="J80" s="7">
        <v>66</v>
      </c>
      <c r="K80" s="1"/>
      <c r="L80" s="7">
        <v>63.5</v>
      </c>
      <c r="M80" s="28">
        <v>88.238379344494078</v>
      </c>
      <c r="N80" s="20">
        <v>11.637402256823727</v>
      </c>
      <c r="O80" s="20">
        <v>6.6023649118775229E-2</v>
      </c>
      <c r="P80" s="7"/>
      <c r="Q80" s="20">
        <v>3.3443274762352218E-2</v>
      </c>
      <c r="R80" s="20">
        <v>0.2607883540301284</v>
      </c>
      <c r="S80" s="21">
        <v>0.94439693102377575</v>
      </c>
      <c r="T80" s="20">
        <v>0.84153445241445668</v>
      </c>
      <c r="U80" s="21">
        <f t="shared" si="1"/>
        <v>3.6005132995281448</v>
      </c>
      <c r="V80" s="20">
        <f t="shared" si="4"/>
        <v>0.78059819509391293</v>
      </c>
      <c r="W80" s="7"/>
      <c r="X80" s="19">
        <v>2905.1016886296297</v>
      </c>
      <c r="Y80" s="12"/>
      <c r="Z80" s="12"/>
      <c r="AA80" s="12"/>
      <c r="AB80" s="12"/>
      <c r="AC80" s="12"/>
      <c r="AD80" s="12"/>
      <c r="AE80" s="12"/>
      <c r="AF80" s="12"/>
    </row>
    <row r="81" spans="1:32" ht="18" customHeight="1">
      <c r="A81" s="7" t="s">
        <v>267</v>
      </c>
      <c r="B81" s="7" t="s">
        <v>131</v>
      </c>
      <c r="C81" s="7" t="s">
        <v>104</v>
      </c>
      <c r="D81" s="18">
        <v>29.947500000000002</v>
      </c>
      <c r="E81" s="18">
        <v>89.107111110000005</v>
      </c>
      <c r="F81" s="19">
        <v>4242</v>
      </c>
      <c r="G81" s="7">
        <v>65</v>
      </c>
      <c r="H81" s="7">
        <v>41</v>
      </c>
      <c r="I81" s="7">
        <v>16</v>
      </c>
      <c r="J81" s="19">
        <v>71</v>
      </c>
      <c r="K81" s="29"/>
      <c r="L81" s="7">
        <v>45</v>
      </c>
      <c r="M81" s="28">
        <v>76.929419616272554</v>
      </c>
      <c r="N81" s="20">
        <v>22.457191168068753</v>
      </c>
      <c r="O81" s="20">
        <v>5.9279561935908998E-2</v>
      </c>
      <c r="P81" s="7"/>
      <c r="Q81" s="20">
        <v>0.1031638690924182</v>
      </c>
      <c r="R81" s="20">
        <v>512.52979599906712</v>
      </c>
      <c r="S81" s="21">
        <v>288.5419491048072</v>
      </c>
      <c r="T81" s="20">
        <v>0.10859392117346053</v>
      </c>
      <c r="U81" s="21">
        <f t="shared" si="1"/>
        <v>1100.0661809620774</v>
      </c>
      <c r="V81" s="20">
        <f t="shared" si="4"/>
        <v>0.10778286348260679</v>
      </c>
      <c r="W81" s="7"/>
      <c r="X81" s="19">
        <v>9.9869237128317287</v>
      </c>
      <c r="Y81" s="12"/>
      <c r="Z81" s="12"/>
      <c r="AA81" s="12"/>
      <c r="AB81" s="12"/>
      <c r="AC81" s="12"/>
      <c r="AD81" s="12"/>
      <c r="AE81" s="12"/>
      <c r="AF81" s="12"/>
    </row>
    <row r="82" spans="1:32" ht="18" customHeight="1">
      <c r="A82" s="7" t="s">
        <v>267</v>
      </c>
      <c r="B82" s="7" t="s">
        <v>132</v>
      </c>
      <c r="C82" s="7" t="s">
        <v>106</v>
      </c>
      <c r="D82" s="18">
        <v>30.11933333</v>
      </c>
      <c r="E82" s="18">
        <v>89.196472220000004</v>
      </c>
      <c r="F82" s="19">
        <v>4570</v>
      </c>
      <c r="G82" s="7">
        <v>85</v>
      </c>
      <c r="H82" s="7">
        <v>43</v>
      </c>
      <c r="I82" s="7">
        <v>18</v>
      </c>
      <c r="J82" s="19">
        <v>69</v>
      </c>
      <c r="K82" s="29"/>
      <c r="L82" s="7">
        <v>81.5</v>
      </c>
      <c r="M82" s="28">
        <v>95.807963516232306</v>
      </c>
      <c r="N82" s="20">
        <v>3.9005532835117487</v>
      </c>
      <c r="O82" s="20">
        <v>0.13564126053683687</v>
      </c>
      <c r="P82" s="7"/>
      <c r="Q82" s="20">
        <v>0.10831016133100947</v>
      </c>
      <c r="R82" s="20">
        <v>1.1178624651667475</v>
      </c>
      <c r="S82" s="21">
        <v>5.4804957884877217</v>
      </c>
      <c r="T82" s="20">
        <v>0.3952104852113465</v>
      </c>
      <c r="U82" s="21">
        <f t="shared" si="1"/>
        <v>20.894390193609439</v>
      </c>
      <c r="V82" s="20">
        <f t="shared" si="4"/>
        <v>0.36481048255215837</v>
      </c>
      <c r="W82" s="7"/>
      <c r="X82" s="19">
        <v>1566.9267209002267</v>
      </c>
      <c r="Y82" s="12"/>
      <c r="Z82" s="12"/>
      <c r="AA82" s="12"/>
      <c r="AB82" s="12"/>
      <c r="AC82" s="12"/>
      <c r="AD82" s="12"/>
      <c r="AE82" s="12"/>
      <c r="AF82" s="12"/>
    </row>
    <row r="83" spans="1:32" ht="18" customHeight="1">
      <c r="A83" s="7" t="s">
        <v>267</v>
      </c>
      <c r="B83" s="7" t="s">
        <v>133</v>
      </c>
      <c r="C83" s="7" t="s">
        <v>134</v>
      </c>
      <c r="D83" s="18">
        <v>30.136111</v>
      </c>
      <c r="E83" s="18">
        <v>89.366667000000007</v>
      </c>
      <c r="F83" s="19">
        <v>5329</v>
      </c>
      <c r="G83" s="7">
        <v>85</v>
      </c>
      <c r="H83" s="7">
        <v>42</v>
      </c>
      <c r="I83" s="7">
        <v>24</v>
      </c>
      <c r="J83" s="7">
        <v>68</v>
      </c>
      <c r="K83" s="1"/>
      <c r="L83" s="7">
        <v>34.299999999999997</v>
      </c>
      <c r="M83" s="28">
        <v>92.658266035478775</v>
      </c>
      <c r="N83" s="20">
        <v>7.1349303196334448</v>
      </c>
      <c r="O83" s="20">
        <v>7.2946895241186985E-2</v>
      </c>
      <c r="P83" s="7"/>
      <c r="Q83" s="20">
        <v>8.1776194552298925E-2</v>
      </c>
      <c r="R83" s="20">
        <v>195.32332629348645</v>
      </c>
      <c r="S83" s="21">
        <v>601.6797150915603</v>
      </c>
      <c r="T83" s="20">
        <v>0.23844745597200892</v>
      </c>
      <c r="U83" s="21">
        <f t="shared" si="1"/>
        <v>2293.9039137865734</v>
      </c>
      <c r="V83" s="20">
        <f t="shared" si="4"/>
        <v>0.23811532145060615</v>
      </c>
      <c r="W83" s="7"/>
      <c r="X83" s="19">
        <v>14.374782220878746</v>
      </c>
      <c r="Y83" s="12"/>
      <c r="Z83" s="12"/>
      <c r="AA83" s="12"/>
      <c r="AB83" s="12"/>
      <c r="AC83" s="12"/>
      <c r="AD83" s="12"/>
      <c r="AE83" s="12"/>
      <c r="AF83" s="12"/>
    </row>
    <row r="84" spans="1:32" ht="18" customHeight="1">
      <c r="A84" s="7" t="s">
        <v>267</v>
      </c>
      <c r="B84" s="7" t="s">
        <v>135</v>
      </c>
      <c r="C84" s="7" t="s">
        <v>136</v>
      </c>
      <c r="D84" s="18">
        <v>31.498850000000001</v>
      </c>
      <c r="E84" s="18">
        <v>89.378770000000003</v>
      </c>
      <c r="F84" s="19">
        <v>4650</v>
      </c>
      <c r="G84" s="7">
        <v>240</v>
      </c>
      <c r="H84" s="7">
        <v>45</v>
      </c>
      <c r="I84" s="7">
        <v>22</v>
      </c>
      <c r="J84" s="7">
        <v>64</v>
      </c>
      <c r="K84" s="1"/>
      <c r="L84" s="7">
        <v>58.1</v>
      </c>
      <c r="M84" s="28">
        <v>87.732004559213919</v>
      </c>
      <c r="N84" s="20">
        <v>12.086059105655956</v>
      </c>
      <c r="O84" s="20">
        <v>9.8949934382713323E-2</v>
      </c>
      <c r="P84" s="7"/>
      <c r="Q84" s="20">
        <v>4.2525069779180517E-2</v>
      </c>
      <c r="R84" s="20">
        <v>81.632085985449706</v>
      </c>
      <c r="S84" s="21">
        <v>371.29886370074314</v>
      </c>
      <c r="T84" s="20">
        <v>0.25548514314323145</v>
      </c>
      <c r="U84" s="21">
        <f t="shared" si="1"/>
        <v>1415.5769178590833</v>
      </c>
      <c r="V84" s="20">
        <f t="shared" si="4"/>
        <v>0.25495882686628868</v>
      </c>
      <c r="W84" s="7"/>
      <c r="X84" s="19">
        <v>30.394528989719888</v>
      </c>
      <c r="Y84" s="12"/>
      <c r="Z84" s="12"/>
      <c r="AA84" s="12"/>
      <c r="AB84" s="12"/>
      <c r="AC84" s="12"/>
      <c r="AD84" s="12"/>
      <c r="AE84" s="12"/>
      <c r="AF84" s="12"/>
    </row>
    <row r="85" spans="1:32" ht="18" customHeight="1">
      <c r="A85" s="7" t="s">
        <v>267</v>
      </c>
      <c r="B85" s="7" t="s">
        <v>137</v>
      </c>
      <c r="C85" s="7" t="s">
        <v>138</v>
      </c>
      <c r="D85" s="18">
        <v>29.901080839999999</v>
      </c>
      <c r="E85" s="18">
        <v>89.384642990000003</v>
      </c>
      <c r="F85" s="19">
        <v>4367</v>
      </c>
      <c r="G85" s="7">
        <v>60</v>
      </c>
      <c r="H85" s="7">
        <v>40</v>
      </c>
      <c r="I85" s="7">
        <v>25</v>
      </c>
      <c r="J85" s="7">
        <v>70</v>
      </c>
      <c r="K85" s="1"/>
      <c r="L85" s="7">
        <v>64</v>
      </c>
      <c r="M85" s="28">
        <v>92.908245234228886</v>
      </c>
      <c r="N85" s="20">
        <v>6.9457656769182377</v>
      </c>
      <c r="O85" s="20">
        <v>7.5323340333378425E-2</v>
      </c>
      <c r="P85" s="7"/>
      <c r="Q85" s="20">
        <v>2.7136161707039204E-2</v>
      </c>
      <c r="R85" s="20">
        <v>28.500227285912509</v>
      </c>
      <c r="S85" s="21">
        <v>120.19348395925645</v>
      </c>
      <c r="T85" s="20">
        <v>7.002933656994223E-2</v>
      </c>
      <c r="U85" s="21">
        <f t="shared" si="1"/>
        <v>458.23765759466517</v>
      </c>
      <c r="V85" s="20">
        <f t="shared" si="4"/>
        <v>6.7995447523440153E-2</v>
      </c>
      <c r="W85" s="7"/>
      <c r="X85" s="19">
        <v>336.34876080810722</v>
      </c>
      <c r="Y85" s="12"/>
      <c r="Z85" s="12"/>
      <c r="AA85" s="12"/>
      <c r="AB85" s="12"/>
      <c r="AC85" s="12"/>
      <c r="AD85" s="12"/>
      <c r="AE85" s="12"/>
      <c r="AF85" s="12"/>
    </row>
    <row r="86" spans="1:32" ht="18" customHeight="1">
      <c r="A86" s="7" t="s">
        <v>267</v>
      </c>
      <c r="B86" s="7" t="s">
        <v>139</v>
      </c>
      <c r="C86" s="7" t="s">
        <v>140</v>
      </c>
      <c r="D86" s="18">
        <v>29.941027779999999</v>
      </c>
      <c r="E86" s="18">
        <v>89.452250000000006</v>
      </c>
      <c r="F86" s="19">
        <v>4554</v>
      </c>
      <c r="G86" s="7">
        <v>65</v>
      </c>
      <c r="H86" s="7">
        <v>40</v>
      </c>
      <c r="I86" s="7">
        <v>25</v>
      </c>
      <c r="J86" s="7">
        <v>70</v>
      </c>
      <c r="K86" s="1"/>
      <c r="L86" s="7">
        <v>61.6</v>
      </c>
      <c r="M86" s="28">
        <v>89.121597861845032</v>
      </c>
      <c r="N86" s="20">
        <v>10.596879239429894</v>
      </c>
      <c r="O86" s="20">
        <v>6.1482184124553571E-2</v>
      </c>
      <c r="P86" s="7"/>
      <c r="Q86" s="20">
        <v>3.0226928795693237E-2</v>
      </c>
      <c r="R86" s="20">
        <v>30.265492627927603</v>
      </c>
      <c r="S86" s="21">
        <v>23.292101799516189</v>
      </c>
      <c r="T86" s="20">
        <v>0.12517111638003539</v>
      </c>
      <c r="U86" s="21">
        <f t="shared" si="1"/>
        <v>88.801138110655472</v>
      </c>
      <c r="V86" s="20">
        <f t="shared" si="4"/>
        <v>0.11520736303417987</v>
      </c>
      <c r="W86" s="7"/>
      <c r="X86" s="19">
        <v>169.97889487635049</v>
      </c>
      <c r="Y86" s="12"/>
      <c r="Z86" s="12"/>
      <c r="AA86" s="12"/>
      <c r="AB86" s="12"/>
      <c r="AC86" s="12"/>
      <c r="AD86" s="12"/>
      <c r="AE86" s="12"/>
      <c r="AF86" s="12"/>
    </row>
    <row r="87" spans="1:32" ht="18" customHeight="1">
      <c r="A87" s="7" t="s">
        <v>267</v>
      </c>
      <c r="B87" s="7" t="s">
        <v>141</v>
      </c>
      <c r="C87" s="7" t="s">
        <v>142</v>
      </c>
      <c r="D87" s="18">
        <v>31.174530000000001</v>
      </c>
      <c r="E87" s="18">
        <v>89.855599999999995</v>
      </c>
      <c r="F87" s="19">
        <v>4762</v>
      </c>
      <c r="G87" s="7">
        <v>205</v>
      </c>
      <c r="H87" s="7">
        <v>45</v>
      </c>
      <c r="I87" s="7">
        <v>14</v>
      </c>
      <c r="J87" s="7">
        <v>64</v>
      </c>
      <c r="K87" s="1"/>
      <c r="L87" s="7">
        <v>78</v>
      </c>
      <c r="M87" s="28">
        <v>86.570771820017583</v>
      </c>
      <c r="N87" s="20">
        <v>13.241049562050147</v>
      </c>
      <c r="O87" s="20">
        <v>7.8334147037248586E-2</v>
      </c>
      <c r="P87" s="7"/>
      <c r="Q87" s="20">
        <v>3.8249659257121149E-2</v>
      </c>
      <c r="R87" s="20">
        <v>43.821952973366159</v>
      </c>
      <c r="S87" s="21">
        <v>218.91252749941117</v>
      </c>
      <c r="T87" s="20">
        <v>0.31951312838104107</v>
      </c>
      <c r="U87" s="21">
        <f t="shared" si="1"/>
        <v>834.60401109150496</v>
      </c>
      <c r="V87" s="20">
        <f t="shared" si="4"/>
        <v>0.31869680928640531</v>
      </c>
      <c r="W87" s="7"/>
      <c r="X87" s="19">
        <v>44.673992137053254</v>
      </c>
      <c r="Y87" s="12"/>
      <c r="Z87" s="12"/>
      <c r="AA87" s="12"/>
      <c r="AB87" s="12"/>
      <c r="AC87" s="12"/>
      <c r="AD87" s="12"/>
      <c r="AE87" s="12"/>
      <c r="AF87" s="12"/>
    </row>
    <row r="88" spans="1:32" ht="18" customHeight="1">
      <c r="A88" s="7" t="s">
        <v>267</v>
      </c>
      <c r="B88" s="7" t="s">
        <v>143</v>
      </c>
      <c r="C88" s="7" t="s">
        <v>144</v>
      </c>
      <c r="D88" s="18">
        <v>29.33876081</v>
      </c>
      <c r="E88" s="18">
        <v>90.000473659999997</v>
      </c>
      <c r="F88" s="19">
        <v>3723</v>
      </c>
      <c r="G88" s="7">
        <v>0</v>
      </c>
      <c r="H88" s="7">
        <v>38</v>
      </c>
      <c r="I88" s="7">
        <v>24</v>
      </c>
      <c r="J88" s="7">
        <v>75</v>
      </c>
      <c r="K88" s="1"/>
      <c r="L88" s="7">
        <v>52</v>
      </c>
      <c r="M88" s="28">
        <v>72.378386819798664</v>
      </c>
      <c r="N88" s="20">
        <v>25.47042998334863</v>
      </c>
      <c r="O88" s="20">
        <v>4.0913229577765865E-2</v>
      </c>
      <c r="P88" s="7"/>
      <c r="Q88" s="20">
        <v>1.5697096485073008</v>
      </c>
      <c r="R88" s="20">
        <v>2598.8907374839059</v>
      </c>
      <c r="S88" s="21">
        <v>2215.7063441676091</v>
      </c>
      <c r="T88" s="20">
        <v>3.5571519541365414E-2</v>
      </c>
      <c r="U88" s="21">
        <f t="shared" si="1"/>
        <v>8447.3804371390088</v>
      </c>
      <c r="V88" s="20">
        <f t="shared" si="4"/>
        <v>3.545733708325377E-2</v>
      </c>
      <c r="W88" s="7"/>
      <c r="X88" s="20">
        <v>5.6569503901258251</v>
      </c>
      <c r="Y88" s="12"/>
      <c r="Z88" s="12"/>
      <c r="AA88" s="12"/>
      <c r="AB88" s="12"/>
      <c r="AC88" s="12"/>
      <c r="AD88" s="12"/>
      <c r="AE88" s="12"/>
      <c r="AF88" s="12"/>
    </row>
    <row r="89" spans="1:32" ht="18" customHeight="1">
      <c r="A89" s="7" t="s">
        <v>267</v>
      </c>
      <c r="B89" s="7" t="s">
        <v>145</v>
      </c>
      <c r="C89" s="7" t="s">
        <v>146</v>
      </c>
      <c r="D89" s="18">
        <v>29.847872710000001</v>
      </c>
      <c r="E89" s="18">
        <v>90.286972599999999</v>
      </c>
      <c r="F89" s="19">
        <v>4610</v>
      </c>
      <c r="G89" s="7">
        <v>60</v>
      </c>
      <c r="H89" s="7">
        <v>40</v>
      </c>
      <c r="I89" s="7">
        <v>38</v>
      </c>
      <c r="J89" s="7">
        <v>72</v>
      </c>
      <c r="K89" s="1"/>
      <c r="L89" s="7">
        <v>62</v>
      </c>
      <c r="M89" s="28">
        <v>61.976522968689039</v>
      </c>
      <c r="N89" s="20">
        <v>36.257136521261138</v>
      </c>
      <c r="O89" s="20">
        <v>2.8595032808785812E-2</v>
      </c>
      <c r="P89" s="7"/>
      <c r="Q89" s="20">
        <v>1.1643712338779451</v>
      </c>
      <c r="R89" s="20">
        <v>1915.6312610806626</v>
      </c>
      <c r="S89" s="21">
        <v>1176.2649848006267</v>
      </c>
      <c r="T89" s="20">
        <v>7.5221504501881906E-2</v>
      </c>
      <c r="U89" s="21">
        <f t="shared" si="1"/>
        <v>4484.5102545523896</v>
      </c>
      <c r="V89" s="20">
        <f t="shared" si="4"/>
        <v>7.5015242345001787E-2</v>
      </c>
      <c r="W89" s="7"/>
      <c r="X89" s="20">
        <v>3.1076863939815396</v>
      </c>
      <c r="Y89" s="12"/>
      <c r="Z89" s="12"/>
      <c r="AA89" s="12"/>
      <c r="AB89" s="12"/>
      <c r="AC89" s="12"/>
      <c r="AD89" s="12"/>
      <c r="AE89" s="12"/>
      <c r="AF89" s="12"/>
    </row>
    <row r="90" spans="1:32" ht="18" customHeight="1">
      <c r="A90" s="7" t="s">
        <v>267</v>
      </c>
      <c r="B90" s="7" t="s">
        <v>147</v>
      </c>
      <c r="C90" s="7" t="s">
        <v>148</v>
      </c>
      <c r="D90" s="18">
        <v>31.185079999999999</v>
      </c>
      <c r="E90" s="18">
        <v>90.316969999999998</v>
      </c>
      <c r="F90" s="19">
        <v>4711</v>
      </c>
      <c r="G90" s="7">
        <v>205</v>
      </c>
      <c r="H90" s="7">
        <v>45</v>
      </c>
      <c r="I90" s="7">
        <v>16</v>
      </c>
      <c r="J90" s="7">
        <v>66</v>
      </c>
      <c r="K90" s="1"/>
      <c r="L90" s="7">
        <v>68.099999999999994</v>
      </c>
      <c r="M90" s="28">
        <v>55.704114000000004</v>
      </c>
      <c r="N90" s="20">
        <v>39.513999999999996</v>
      </c>
      <c r="O90" s="20">
        <v>3.7472241420888612E-2</v>
      </c>
      <c r="P90" s="7"/>
      <c r="Q90" s="20">
        <v>3.9402687924052957</v>
      </c>
      <c r="R90" s="20">
        <v>1698.485472098517</v>
      </c>
      <c r="S90" s="21">
        <v>728.49893417977466</v>
      </c>
      <c r="T90" s="20">
        <v>0.39726082637488203</v>
      </c>
      <c r="U90" s="21">
        <f t="shared" si="1"/>
        <v>2777.4021865603909</v>
      </c>
      <c r="V90" s="20">
        <f t="shared" si="4"/>
        <v>0.39704373276483423</v>
      </c>
      <c r="W90" s="7"/>
      <c r="X90" s="20">
        <v>0.59650433290404981</v>
      </c>
      <c r="Y90" s="12"/>
      <c r="Z90" s="12"/>
      <c r="AA90" s="12"/>
      <c r="AB90" s="12"/>
      <c r="AC90" s="12"/>
      <c r="AD90" s="12"/>
      <c r="AE90" s="12"/>
      <c r="AF90" s="12"/>
    </row>
    <row r="91" spans="1:32" ht="18" customHeight="1">
      <c r="A91" s="7" t="s">
        <v>267</v>
      </c>
      <c r="B91" s="7" t="s">
        <v>149</v>
      </c>
      <c r="C91" s="7" t="s">
        <v>150</v>
      </c>
      <c r="D91" s="18">
        <v>29.980583330000002</v>
      </c>
      <c r="E91" s="18">
        <v>90.352194440000005</v>
      </c>
      <c r="F91" s="19">
        <v>4414</v>
      </c>
      <c r="G91" s="7">
        <v>75</v>
      </c>
      <c r="H91" s="7">
        <v>42</v>
      </c>
      <c r="I91" s="7">
        <v>50</v>
      </c>
      <c r="J91" s="7">
        <v>70</v>
      </c>
      <c r="K91" s="1"/>
      <c r="L91" s="7">
        <v>79.099999999999994</v>
      </c>
      <c r="M91" s="28">
        <v>74.807688291292123</v>
      </c>
      <c r="N91" s="20">
        <v>24.826990085950417</v>
      </c>
      <c r="O91" s="20">
        <v>4.0930976869343313E-2</v>
      </c>
      <c r="P91" s="7"/>
      <c r="Q91" s="20">
        <v>0.10402098315597684</v>
      </c>
      <c r="R91" s="20">
        <v>641.52162323463142</v>
      </c>
      <c r="S91" s="21">
        <v>510.22190094205547</v>
      </c>
      <c r="T91" s="20">
        <v>9.6479345932017124E-2</v>
      </c>
      <c r="U91" s="21">
        <f t="shared" si="1"/>
        <v>1945.2209973415863</v>
      </c>
      <c r="V91" s="20">
        <f t="shared" si="4"/>
        <v>9.6014624763331363E-2</v>
      </c>
      <c r="W91" s="7"/>
      <c r="X91" s="20">
        <v>8.7330207955331574</v>
      </c>
      <c r="Y91" s="12"/>
      <c r="Z91" s="12"/>
      <c r="AA91" s="12"/>
      <c r="AB91" s="12"/>
      <c r="AC91" s="12"/>
      <c r="AD91" s="12"/>
      <c r="AE91" s="12"/>
      <c r="AF91" s="12"/>
    </row>
    <row r="92" spans="1:32" ht="18" customHeight="1">
      <c r="A92" s="7" t="s">
        <v>267</v>
      </c>
      <c r="B92" s="7" t="s">
        <v>151</v>
      </c>
      <c r="C92" s="7" t="s">
        <v>68</v>
      </c>
      <c r="D92" s="18">
        <v>29.733440000000002</v>
      </c>
      <c r="E92" s="18">
        <v>90.367339999999999</v>
      </c>
      <c r="F92" s="19">
        <v>4762</v>
      </c>
      <c r="G92" s="7">
        <v>45</v>
      </c>
      <c r="H92" s="7">
        <v>39</v>
      </c>
      <c r="I92" s="7">
        <v>32</v>
      </c>
      <c r="J92" s="19">
        <v>72</v>
      </c>
      <c r="K92" s="29"/>
      <c r="L92" s="7">
        <v>84.5</v>
      </c>
      <c r="M92" s="28">
        <v>89.935750509322048</v>
      </c>
      <c r="N92" s="20">
        <v>9.6998031975227708</v>
      </c>
      <c r="O92" s="20">
        <v>5.7249134007462447E-2</v>
      </c>
      <c r="P92" s="7"/>
      <c r="Q92" s="20">
        <v>0.24466974589645152</v>
      </c>
      <c r="R92" s="20">
        <v>164.37284491344508</v>
      </c>
      <c r="S92" s="21">
        <v>513.43727925953112</v>
      </c>
      <c r="T92" s="20">
        <v>0.11464136655595712</v>
      </c>
      <c r="U92" s="21">
        <f t="shared" si="1"/>
        <v>1957.4796271769624</v>
      </c>
      <c r="V92" s="20">
        <f t="shared" si="4"/>
        <v>0.11418884018095901</v>
      </c>
      <c r="W92" s="7"/>
      <c r="X92" s="19">
        <v>34.484572531707684</v>
      </c>
      <c r="Y92" s="12"/>
      <c r="Z92" s="12"/>
      <c r="AA92" s="12"/>
      <c r="AB92" s="12"/>
      <c r="AC92" s="12"/>
      <c r="AD92" s="12"/>
      <c r="AE92" s="12"/>
      <c r="AF92" s="12"/>
    </row>
    <row r="93" spans="1:32" ht="18" customHeight="1">
      <c r="A93" s="7" t="s">
        <v>267</v>
      </c>
      <c r="B93" s="7" t="s">
        <v>152</v>
      </c>
      <c r="C93" s="7" t="s">
        <v>68</v>
      </c>
      <c r="D93" s="18">
        <v>29.742578340000001</v>
      </c>
      <c r="E93" s="18">
        <v>90.368418360000007</v>
      </c>
      <c r="F93" s="19">
        <v>4673</v>
      </c>
      <c r="G93" s="7">
        <v>45</v>
      </c>
      <c r="H93" s="7">
        <v>39</v>
      </c>
      <c r="I93" s="7">
        <v>32</v>
      </c>
      <c r="J93" s="19">
        <v>72</v>
      </c>
      <c r="K93" s="29"/>
      <c r="L93" s="7">
        <v>83</v>
      </c>
      <c r="M93" s="28">
        <v>79.84133732598174</v>
      </c>
      <c r="N93" s="20">
        <v>19.854526893324046</v>
      </c>
      <c r="O93" s="20">
        <v>5.3308817832739983E-2</v>
      </c>
      <c r="P93" s="7"/>
      <c r="Q93" s="20">
        <v>4.7133184259852495E-2</v>
      </c>
      <c r="R93" s="20">
        <v>29.327037428897476</v>
      </c>
      <c r="S93" s="21">
        <v>12.407995474838565</v>
      </c>
      <c r="T93" s="20">
        <v>0.15468149814871818</v>
      </c>
      <c r="U93" s="21">
        <f t="shared" si="1"/>
        <v>47.305482747822026</v>
      </c>
      <c r="V93" s="20">
        <f t="shared" si="4"/>
        <v>0.13642624085111357</v>
      </c>
      <c r="W93" s="7"/>
      <c r="X93" s="19">
        <v>127.1701399958005</v>
      </c>
      <c r="Y93" s="12"/>
      <c r="Z93" s="12"/>
      <c r="AA93" s="12"/>
      <c r="AB93" s="12"/>
      <c r="AC93" s="12"/>
      <c r="AD93" s="12"/>
      <c r="AE93" s="12"/>
      <c r="AF93" s="12"/>
    </row>
    <row r="94" spans="1:32" ht="18" customHeight="1">
      <c r="A94" s="7" t="s">
        <v>267</v>
      </c>
      <c r="B94" s="7" t="s">
        <v>153</v>
      </c>
      <c r="C94" s="7" t="s">
        <v>36</v>
      </c>
      <c r="D94" s="18">
        <v>30.0871</v>
      </c>
      <c r="E94" s="18">
        <v>90.470699999999994</v>
      </c>
      <c r="F94" s="19">
        <v>4446</v>
      </c>
      <c r="G94" s="7">
        <v>90</v>
      </c>
      <c r="H94" s="7">
        <v>42</v>
      </c>
      <c r="I94" s="7">
        <v>24</v>
      </c>
      <c r="J94" s="7">
        <v>70</v>
      </c>
      <c r="K94" s="1"/>
      <c r="L94" s="7">
        <v>195</v>
      </c>
      <c r="M94" s="28">
        <v>91.3</v>
      </c>
      <c r="N94" s="20">
        <v>5.86</v>
      </c>
      <c r="O94" s="20">
        <v>0.74</v>
      </c>
      <c r="P94" s="7"/>
      <c r="Q94" s="20">
        <v>8.0000000000000002E-3</v>
      </c>
      <c r="R94" s="20">
        <v>3476.3867523970221</v>
      </c>
      <c r="S94" s="21">
        <v>6921.8834702469585</v>
      </c>
      <c r="T94" s="20">
        <v>0.25892349194341002</v>
      </c>
      <c r="U94" s="21">
        <f t="shared" si="1"/>
        <v>26389.68073031653</v>
      </c>
      <c r="V94" s="20">
        <f t="shared" si="4"/>
        <v>0.25889540882263445</v>
      </c>
      <c r="W94" s="7"/>
      <c r="X94" s="7"/>
      <c r="Y94" s="12"/>
      <c r="Z94" s="12"/>
      <c r="AA94" s="12"/>
      <c r="AB94" s="12"/>
      <c r="AC94" s="12"/>
      <c r="AD94" s="12"/>
      <c r="AE94" s="12"/>
      <c r="AF94" s="12"/>
    </row>
    <row r="95" spans="1:32" ht="18" customHeight="1">
      <c r="A95" s="7" t="s">
        <v>267</v>
      </c>
      <c r="B95" s="7" t="s">
        <v>154</v>
      </c>
      <c r="C95" s="7" t="s">
        <v>36</v>
      </c>
      <c r="D95" s="18">
        <v>30.123574569999999</v>
      </c>
      <c r="E95" s="18">
        <v>90.544499999999999</v>
      </c>
      <c r="F95" s="19">
        <v>4332</v>
      </c>
      <c r="G95" s="7">
        <v>95</v>
      </c>
      <c r="H95" s="7">
        <v>42</v>
      </c>
      <c r="I95" s="7">
        <v>24</v>
      </c>
      <c r="J95" s="7">
        <v>70</v>
      </c>
      <c r="K95" s="1"/>
      <c r="L95" s="7">
        <v>35.6</v>
      </c>
      <c r="M95" s="28">
        <v>78.401052535695896</v>
      </c>
      <c r="N95" s="20">
        <v>21.387803725432299</v>
      </c>
      <c r="O95" s="20">
        <v>8.2498536535065507E-3</v>
      </c>
      <c r="P95" s="7"/>
      <c r="Q95" s="20">
        <v>3.8863050780247398E-2</v>
      </c>
      <c r="R95" s="20">
        <v>605.99085453371094</v>
      </c>
      <c r="S95" s="21">
        <v>1135.5450007033764</v>
      </c>
      <c r="T95" s="20">
        <v>0.26408232181270824</v>
      </c>
      <c r="U95" s="21">
        <f t="shared" si="1"/>
        <v>4329.2653151816221</v>
      </c>
      <c r="V95" s="20">
        <f t="shared" si="4"/>
        <v>0.26391229580353409</v>
      </c>
      <c r="W95" s="7"/>
      <c r="X95" s="20">
        <v>3.5398136808529173</v>
      </c>
      <c r="Y95" s="12"/>
      <c r="Z95" s="12"/>
      <c r="AA95" s="12"/>
      <c r="AB95" s="12"/>
      <c r="AC95" s="12"/>
      <c r="AD95" s="12"/>
      <c r="AE95" s="12"/>
      <c r="AF95" s="12"/>
    </row>
    <row r="96" spans="1:32" ht="18" customHeight="1">
      <c r="A96" s="7" t="s">
        <v>267</v>
      </c>
      <c r="B96" s="7" t="s">
        <v>155</v>
      </c>
      <c r="C96" s="7" t="s">
        <v>156</v>
      </c>
      <c r="D96" s="18">
        <v>30.201555559999999</v>
      </c>
      <c r="E96" s="18">
        <v>90.605666670000005</v>
      </c>
      <c r="F96" s="19">
        <v>4547</v>
      </c>
      <c r="G96" s="7">
        <v>100</v>
      </c>
      <c r="H96" s="7">
        <v>46</v>
      </c>
      <c r="I96" s="7">
        <v>20</v>
      </c>
      <c r="J96" s="19">
        <v>68</v>
      </c>
      <c r="K96" s="29"/>
      <c r="L96" s="7">
        <v>39.1</v>
      </c>
      <c r="M96" s="28">
        <v>94.649644714935562</v>
      </c>
      <c r="N96" s="20">
        <v>4.9563494986136352</v>
      </c>
      <c r="O96" s="20">
        <v>5.2706983762193821E-2</v>
      </c>
      <c r="P96" s="7"/>
      <c r="Q96" s="20">
        <v>0.28344714160188023</v>
      </c>
      <c r="R96" s="20">
        <v>1.3271224763613332</v>
      </c>
      <c r="S96" s="21">
        <v>5.2439622755401913</v>
      </c>
      <c r="T96" s="20">
        <v>0.33839135466398579</v>
      </c>
      <c r="U96" s="21">
        <f t="shared" si="1"/>
        <v>19.992606175496977</v>
      </c>
      <c r="V96" s="20">
        <f t="shared" si="4"/>
        <v>0.30355629099644243</v>
      </c>
      <c r="W96" s="7"/>
      <c r="X96" s="19">
        <v>1522.8342447452687</v>
      </c>
      <c r="Y96" s="12"/>
      <c r="Z96" s="12"/>
      <c r="AA96" s="12"/>
      <c r="AB96" s="12"/>
      <c r="AC96" s="12"/>
      <c r="AD96" s="12"/>
      <c r="AE96" s="12"/>
      <c r="AF96" s="12"/>
    </row>
    <row r="97" spans="1:32" ht="18" customHeight="1">
      <c r="A97" s="7" t="s">
        <v>267</v>
      </c>
      <c r="B97" s="7" t="s">
        <v>157</v>
      </c>
      <c r="C97" s="7" t="s">
        <v>74</v>
      </c>
      <c r="D97" s="18">
        <v>30.412426929999999</v>
      </c>
      <c r="E97" s="18">
        <v>90.942652420000002</v>
      </c>
      <c r="F97" s="19">
        <v>4238</v>
      </c>
      <c r="G97" s="7">
        <v>120</v>
      </c>
      <c r="H97" s="7">
        <v>48</v>
      </c>
      <c r="I97" s="7">
        <v>14</v>
      </c>
      <c r="J97" s="19">
        <v>66</v>
      </c>
      <c r="K97" s="29"/>
      <c r="L97" s="7">
        <v>81</v>
      </c>
      <c r="M97" s="28">
        <v>85.578778996794085</v>
      </c>
      <c r="N97" s="20">
        <v>14.235566962568264</v>
      </c>
      <c r="O97" s="20">
        <v>5.3262914805548296E-2</v>
      </c>
      <c r="P97" s="7"/>
      <c r="Q97" s="20">
        <v>5.7397706955652834E-2</v>
      </c>
      <c r="R97" s="20">
        <v>354.36058063260231</v>
      </c>
      <c r="S97" s="21">
        <v>761.28174302122261</v>
      </c>
      <c r="T97" s="20">
        <v>0.26876421492440716</v>
      </c>
      <c r="U97" s="21">
        <f t="shared" si="1"/>
        <v>2902.3866452684115</v>
      </c>
      <c r="V97" s="20">
        <f t="shared" si="4"/>
        <v>0.26851218516261444</v>
      </c>
      <c r="W97" s="7"/>
      <c r="X97" s="20">
        <v>6.4925177820523379</v>
      </c>
      <c r="Y97" s="12"/>
      <c r="Z97" s="12"/>
      <c r="AA97" s="12"/>
      <c r="AB97" s="12"/>
      <c r="AC97" s="12"/>
      <c r="AD97" s="12"/>
      <c r="AE97" s="12"/>
      <c r="AF97" s="12"/>
    </row>
    <row r="98" spans="1:32" ht="18" customHeight="1">
      <c r="A98" s="7" t="s">
        <v>267</v>
      </c>
      <c r="B98" s="7" t="s">
        <v>158</v>
      </c>
      <c r="C98" s="7" t="s">
        <v>159</v>
      </c>
      <c r="D98" s="18">
        <v>31.384699999999999</v>
      </c>
      <c r="E98" s="18">
        <v>90.978800000000007</v>
      </c>
      <c r="F98" s="19">
        <v>4609</v>
      </c>
      <c r="G98" s="7">
        <v>230</v>
      </c>
      <c r="H98" s="7">
        <v>44</v>
      </c>
      <c r="I98" s="7">
        <v>30</v>
      </c>
      <c r="J98" s="7">
        <v>67</v>
      </c>
      <c r="K98" s="1"/>
      <c r="L98" s="7">
        <v>54.7</v>
      </c>
      <c r="M98" s="28">
        <v>81.132109228053267</v>
      </c>
      <c r="N98" s="20">
        <v>18.543037406850296</v>
      </c>
      <c r="O98" s="20">
        <v>6.2979144916003094E-2</v>
      </c>
      <c r="P98" s="7"/>
      <c r="Q98" s="20">
        <v>0.11293005653719253</v>
      </c>
      <c r="R98" s="20">
        <v>34.64084574102565</v>
      </c>
      <c r="S98" s="21">
        <v>28.988966763986546</v>
      </c>
      <c r="T98" s="20">
        <v>0.37228888499448215</v>
      </c>
      <c r="U98" s="21">
        <f t="shared" si="1"/>
        <v>110.5204357876987</v>
      </c>
      <c r="V98" s="20">
        <f t="shared" si="4"/>
        <v>0.36655743304680805</v>
      </c>
      <c r="W98" s="7"/>
      <c r="X98" s="19">
        <v>45.455675893043505</v>
      </c>
      <c r="Y98" s="12"/>
      <c r="Z98" s="12"/>
      <c r="AA98" s="12"/>
      <c r="AB98" s="12"/>
      <c r="AC98" s="12"/>
      <c r="AD98" s="12"/>
      <c r="AE98" s="12"/>
      <c r="AF98" s="12"/>
    </row>
    <row r="99" spans="1:32" ht="18" customHeight="1">
      <c r="A99" s="7" t="s">
        <v>267</v>
      </c>
      <c r="B99" s="7" t="s">
        <v>160</v>
      </c>
      <c r="C99" s="7" t="s">
        <v>161</v>
      </c>
      <c r="D99" s="18">
        <v>30.924472219999998</v>
      </c>
      <c r="E99" s="18">
        <v>90.999750000000006</v>
      </c>
      <c r="F99" s="19">
        <v>4736</v>
      </c>
      <c r="G99" s="7">
        <v>175</v>
      </c>
      <c r="H99" s="7">
        <v>45</v>
      </c>
      <c r="I99" s="7">
        <v>24</v>
      </c>
      <c r="J99" s="7">
        <v>67</v>
      </c>
      <c r="K99" s="1"/>
      <c r="L99" s="7">
        <v>40.299999999999997</v>
      </c>
      <c r="M99" s="28">
        <v>95.529623512357546</v>
      </c>
      <c r="N99" s="20">
        <v>4.2020411457226752</v>
      </c>
      <c r="O99" s="20">
        <v>0.13591486229724517</v>
      </c>
      <c r="P99" s="7"/>
      <c r="Q99" s="20">
        <v>0.11307285856274336</v>
      </c>
      <c r="R99" s="20">
        <v>1.0181542737596616</v>
      </c>
      <c r="S99" s="21">
        <v>13.58651739217243</v>
      </c>
      <c r="T99" s="20">
        <v>0.61272517425913953</v>
      </c>
      <c r="U99" s="21">
        <f t="shared" si="1"/>
        <v>51.798597557657388</v>
      </c>
      <c r="V99" s="20">
        <f t="shared" si="4"/>
        <v>0.60510144359804607</v>
      </c>
      <c r="W99" s="7"/>
      <c r="X99" s="19">
        <v>1106.4267406630863</v>
      </c>
      <c r="Y99" s="12"/>
      <c r="Z99" s="12"/>
      <c r="AA99" s="12"/>
      <c r="AB99" s="12"/>
      <c r="AC99" s="12"/>
      <c r="AD99" s="12"/>
      <c r="AE99" s="12"/>
      <c r="AF99" s="12"/>
    </row>
    <row r="100" spans="1:32" ht="18" customHeight="1">
      <c r="A100" s="7" t="s">
        <v>267</v>
      </c>
      <c r="B100" s="7" t="s">
        <v>162</v>
      </c>
      <c r="C100" s="7" t="s">
        <v>163</v>
      </c>
      <c r="D100" s="18">
        <v>29.98836</v>
      </c>
      <c r="E100" s="18">
        <v>91.381709999999998</v>
      </c>
      <c r="F100" s="19">
        <v>4031</v>
      </c>
      <c r="G100" s="7">
        <v>75</v>
      </c>
      <c r="H100" s="7">
        <v>42</v>
      </c>
      <c r="I100" s="7">
        <v>12</v>
      </c>
      <c r="J100" s="7">
        <v>70</v>
      </c>
      <c r="K100" s="1"/>
      <c r="L100" s="7">
        <v>22.8</v>
      </c>
      <c r="M100" s="28">
        <v>56.276461267494682</v>
      </c>
      <c r="N100" s="20">
        <v>43.053965685560733</v>
      </c>
      <c r="O100" s="20">
        <v>5.9885104521633918E-2</v>
      </c>
      <c r="P100" s="7"/>
      <c r="Q100" s="20">
        <v>2.0161501809677237E-2</v>
      </c>
      <c r="R100" s="20">
        <v>56.450564149762705</v>
      </c>
      <c r="S100" s="21">
        <v>12.962506718389083</v>
      </c>
      <c r="T100" s="20">
        <v>0.12509296705259593</v>
      </c>
      <c r="U100" s="21">
        <f t="shared" si="1"/>
        <v>49.419556863858375</v>
      </c>
      <c r="V100" s="20">
        <f t="shared" si="4"/>
        <v>0.10702367667459046</v>
      </c>
      <c r="W100" s="7"/>
      <c r="X100" s="19">
        <v>57.582366642540222</v>
      </c>
      <c r="Y100" s="12"/>
      <c r="Z100" s="12"/>
      <c r="AA100" s="12"/>
      <c r="AB100" s="12"/>
      <c r="AC100" s="12"/>
      <c r="AD100" s="12"/>
      <c r="AE100" s="12"/>
      <c r="AF100" s="12"/>
    </row>
    <row r="101" spans="1:32" ht="18" customHeight="1">
      <c r="A101" s="7" t="s">
        <v>267</v>
      </c>
      <c r="B101" s="7" t="s">
        <v>164</v>
      </c>
      <c r="C101" s="7" t="s">
        <v>32</v>
      </c>
      <c r="D101" s="18">
        <v>31.70889</v>
      </c>
      <c r="E101" s="18">
        <v>91.481217000000001</v>
      </c>
      <c r="F101" s="19">
        <v>4642</v>
      </c>
      <c r="G101" s="7">
        <v>265</v>
      </c>
      <c r="H101" s="7">
        <v>45</v>
      </c>
      <c r="I101" s="7">
        <v>20</v>
      </c>
      <c r="J101" s="7">
        <v>67</v>
      </c>
      <c r="K101" s="1"/>
      <c r="L101" s="7">
        <v>49.8</v>
      </c>
      <c r="M101" s="28">
        <v>87.109388767037103</v>
      </c>
      <c r="N101" s="20">
        <v>12.679001973032408</v>
      </c>
      <c r="O101" s="20">
        <v>9.0543276561713015E-2</v>
      </c>
      <c r="P101" s="7"/>
      <c r="Q101" s="20">
        <v>8.137514433277869E-2</v>
      </c>
      <c r="R101" s="20">
        <v>5.3703851898876369</v>
      </c>
      <c r="S101" s="21">
        <v>17.504362134657271</v>
      </c>
      <c r="T101" s="20">
        <v>0.14133474623463538</v>
      </c>
      <c r="U101" s="21">
        <f t="shared" si="1"/>
        <v>66.735380638380832</v>
      </c>
      <c r="V101" s="20">
        <f t="shared" si="4"/>
        <v>0.12827229424262521</v>
      </c>
      <c r="W101" s="7"/>
      <c r="X101" s="19">
        <v>829.22902737133745</v>
      </c>
      <c r="Y101" s="12"/>
      <c r="Z101" s="12"/>
      <c r="AA101" s="12"/>
      <c r="AB101" s="12"/>
      <c r="AC101" s="12"/>
      <c r="AD101" s="12"/>
      <c r="AE101" s="12"/>
      <c r="AF101" s="12"/>
    </row>
    <row r="102" spans="1:32" ht="18" customHeight="1">
      <c r="A102" s="7" t="s">
        <v>267</v>
      </c>
      <c r="B102" s="7" t="s">
        <v>165</v>
      </c>
      <c r="C102" s="7" t="s">
        <v>47</v>
      </c>
      <c r="D102" s="18">
        <v>30.876200000000001</v>
      </c>
      <c r="E102" s="18">
        <v>91.611099999999993</v>
      </c>
      <c r="F102" s="19">
        <v>4708</v>
      </c>
      <c r="G102" s="7">
        <v>175</v>
      </c>
      <c r="H102" s="7">
        <v>45</v>
      </c>
      <c r="I102" s="7">
        <v>20</v>
      </c>
      <c r="J102" s="7">
        <v>68</v>
      </c>
      <c r="K102" s="1"/>
      <c r="L102" s="7">
        <v>84.2</v>
      </c>
      <c r="M102" s="28">
        <v>86.528139689291777</v>
      </c>
      <c r="N102" s="20">
        <v>13.291854736323719</v>
      </c>
      <c r="O102" s="20">
        <v>9.4291053614557377E-2</v>
      </c>
      <c r="P102" s="7"/>
      <c r="Q102" s="20">
        <v>3.3760252248800096E-2</v>
      </c>
      <c r="R102" s="20">
        <v>5.2799536164593777</v>
      </c>
      <c r="S102" s="21">
        <v>9.0469731186287223</v>
      </c>
      <c r="T102" s="20">
        <v>0.33482595185452874</v>
      </c>
      <c r="U102" s="21">
        <f t="shared" si="1"/>
        <v>34.491585014771999</v>
      </c>
      <c r="V102" s="20">
        <f t="shared" si="4"/>
        <v>0.31496502118038816</v>
      </c>
      <c r="W102" s="7"/>
      <c r="X102" s="19">
        <v>353.64869278161228</v>
      </c>
      <c r="Y102" s="12"/>
      <c r="Z102" s="12"/>
      <c r="AA102" s="12"/>
      <c r="AB102" s="12"/>
      <c r="AC102" s="12"/>
      <c r="AD102" s="12"/>
      <c r="AE102" s="12"/>
      <c r="AF102" s="12"/>
    </row>
    <row r="103" spans="1:32" ht="18" customHeight="1">
      <c r="A103" s="7" t="s">
        <v>267</v>
      </c>
      <c r="B103" s="7" t="s">
        <v>166</v>
      </c>
      <c r="C103" s="7" t="s">
        <v>84</v>
      </c>
      <c r="D103" s="18">
        <v>31.162500000000001</v>
      </c>
      <c r="E103" s="18">
        <v>91.848240000000004</v>
      </c>
      <c r="F103" s="19">
        <v>4675</v>
      </c>
      <c r="G103" s="7">
        <v>210</v>
      </c>
      <c r="H103" s="19">
        <v>43</v>
      </c>
      <c r="I103" s="19">
        <v>22</v>
      </c>
      <c r="J103" s="19">
        <v>68</v>
      </c>
      <c r="K103" s="29"/>
      <c r="L103" s="7">
        <v>56.8</v>
      </c>
      <c r="M103" s="28">
        <v>89.589978615733173</v>
      </c>
      <c r="N103" s="20">
        <v>10.252365030314667</v>
      </c>
      <c r="O103" s="20">
        <v>9.8384975012857617E-2</v>
      </c>
      <c r="P103" s="7"/>
      <c r="Q103" s="20">
        <v>4.776425717055946E-2</v>
      </c>
      <c r="R103" s="20">
        <v>1.2545166405717985</v>
      </c>
      <c r="S103" s="21">
        <v>21.897332197566623</v>
      </c>
      <c r="T103" s="20">
        <v>0.39576927108083176</v>
      </c>
      <c r="U103" s="21">
        <f t="shared" si="1"/>
        <v>83.483579003222744</v>
      </c>
      <c r="V103" s="20">
        <f t="shared" si="4"/>
        <v>0.38844380416704088</v>
      </c>
      <c r="W103" s="7"/>
      <c r="X103" s="19">
        <v>1303.7815932191991</v>
      </c>
      <c r="Y103" s="12"/>
      <c r="Z103" s="12"/>
      <c r="AA103" s="12"/>
      <c r="AB103" s="12"/>
      <c r="AC103" s="12"/>
      <c r="AD103" s="12"/>
      <c r="AE103" s="12"/>
      <c r="AF103" s="12"/>
    </row>
    <row r="104" spans="1:32" ht="18" customHeight="1">
      <c r="A104" s="7" t="s">
        <v>267</v>
      </c>
      <c r="B104" s="7" t="s">
        <v>167</v>
      </c>
      <c r="C104" s="7" t="s">
        <v>34</v>
      </c>
      <c r="D104" s="18">
        <v>31.6813</v>
      </c>
      <c r="E104" s="18">
        <v>91.855500000000006</v>
      </c>
      <c r="F104" s="19">
        <v>4612</v>
      </c>
      <c r="G104" s="7">
        <v>260</v>
      </c>
      <c r="H104" s="7">
        <v>43</v>
      </c>
      <c r="I104" s="7">
        <v>35</v>
      </c>
      <c r="J104" s="7">
        <v>68</v>
      </c>
      <c r="K104" s="1"/>
      <c r="L104" s="7">
        <v>27.2</v>
      </c>
      <c r="M104" s="28">
        <v>85.963741746128107</v>
      </c>
      <c r="N104" s="20">
        <v>13.843695210711211</v>
      </c>
      <c r="O104" s="20">
        <v>7.7693891146411259E-2</v>
      </c>
      <c r="P104" s="7"/>
      <c r="Q104" s="20">
        <v>5.92193721698634E-2</v>
      </c>
      <c r="R104" s="20">
        <v>2.2633021224751282</v>
      </c>
      <c r="S104" s="21">
        <v>5.2526665836127293</v>
      </c>
      <c r="T104" s="20">
        <v>0.24404690267182735</v>
      </c>
      <c r="U104" s="21">
        <f t="shared" si="1"/>
        <v>20.025791350023528</v>
      </c>
      <c r="V104" s="20">
        <f t="shared" si="4"/>
        <v>0.2043138327868137</v>
      </c>
      <c r="W104" s="7"/>
      <c r="X104" s="19">
        <v>1124.5101758857793</v>
      </c>
      <c r="Y104" s="12"/>
      <c r="Z104" s="12"/>
      <c r="AA104" s="12"/>
      <c r="AB104" s="12"/>
      <c r="AC104" s="12"/>
      <c r="AD104" s="12"/>
      <c r="AE104" s="12"/>
      <c r="AF104" s="12"/>
    </row>
    <row r="105" spans="1:32" ht="18" customHeight="1">
      <c r="A105" s="7" t="s">
        <v>267</v>
      </c>
      <c r="B105" s="7" t="s">
        <v>168</v>
      </c>
      <c r="C105" s="7" t="s">
        <v>169</v>
      </c>
      <c r="D105" s="18">
        <v>31.74286</v>
      </c>
      <c r="E105" s="18">
        <v>92.100210000000004</v>
      </c>
      <c r="F105" s="19">
        <v>4639</v>
      </c>
      <c r="G105" s="7">
        <v>275</v>
      </c>
      <c r="H105" s="7">
        <v>44</v>
      </c>
      <c r="I105" s="7">
        <v>52</v>
      </c>
      <c r="J105" s="7">
        <v>67</v>
      </c>
      <c r="K105" s="1"/>
      <c r="L105" s="7">
        <v>48.5</v>
      </c>
      <c r="M105" s="28">
        <v>88.261954788929629</v>
      </c>
      <c r="N105" s="20">
        <v>11.108020486798381</v>
      </c>
      <c r="O105" s="20">
        <v>9.1779241044841836E-2</v>
      </c>
      <c r="P105" s="7"/>
      <c r="Q105" s="20">
        <v>0.50356548606414098</v>
      </c>
      <c r="R105" s="20">
        <v>4.0477215177684842</v>
      </c>
      <c r="S105" s="21">
        <v>12.124764429093721</v>
      </c>
      <c r="T105" s="20">
        <v>0.30287899714235339</v>
      </c>
      <c r="U105" s="21">
        <f t="shared" si="1"/>
        <v>46.225664385919806</v>
      </c>
      <c r="V105" s="20">
        <f t="shared" si="4"/>
        <v>0.28746471827385583</v>
      </c>
      <c r="W105" s="7"/>
      <c r="X105" s="19">
        <v>520.18481165692367</v>
      </c>
      <c r="Y105" s="12"/>
      <c r="Z105" s="12"/>
      <c r="AA105" s="12"/>
      <c r="AB105" s="12"/>
      <c r="AC105" s="12"/>
      <c r="AD105" s="12"/>
      <c r="AE105" s="12"/>
      <c r="AF105" s="12"/>
    </row>
    <row r="106" spans="1:32" ht="18" customHeight="1">
      <c r="A106" s="7" t="s">
        <v>267</v>
      </c>
      <c r="B106" s="7" t="s">
        <v>170</v>
      </c>
      <c r="C106" s="7" t="s">
        <v>171</v>
      </c>
      <c r="D106" s="18">
        <v>32.152189999999997</v>
      </c>
      <c r="E106" s="18">
        <v>92.726299999999995</v>
      </c>
      <c r="F106" s="19">
        <v>4541</v>
      </c>
      <c r="G106" s="7">
        <v>325</v>
      </c>
      <c r="H106" s="7">
        <v>46</v>
      </c>
      <c r="I106" s="7">
        <v>18</v>
      </c>
      <c r="J106" s="7">
        <v>68</v>
      </c>
      <c r="K106" s="1"/>
      <c r="L106" s="7">
        <v>58.3</v>
      </c>
      <c r="M106" s="28">
        <v>89.323599546300002</v>
      </c>
      <c r="N106" s="20">
        <v>10.624740000000001</v>
      </c>
      <c r="O106" s="20">
        <v>1.7454499999999998E-2</v>
      </c>
      <c r="P106" s="7"/>
      <c r="Q106" s="20">
        <v>3.1785454999999997E-2</v>
      </c>
      <c r="R106" s="20">
        <v>7.3189000000000002</v>
      </c>
      <c r="S106" s="21">
        <v>323.12912081161852</v>
      </c>
      <c r="T106" s="20">
        <v>7.9657400000000003E-2</v>
      </c>
      <c r="U106" s="21">
        <f t="shared" si="1"/>
        <v>1231.9297730942956</v>
      </c>
      <c r="V106" s="20">
        <f t="shared" si="4"/>
        <v>7.8909719165465922E-2</v>
      </c>
      <c r="W106" s="7"/>
      <c r="X106" s="19">
        <v>1107.0269288910106</v>
      </c>
      <c r="Y106" s="12"/>
      <c r="Z106" s="12"/>
      <c r="AA106" s="12"/>
      <c r="AB106" s="12"/>
      <c r="AC106" s="12"/>
      <c r="AD106" s="12"/>
      <c r="AE106" s="12"/>
      <c r="AF106" s="12"/>
    </row>
    <row r="107" spans="1:32" ht="18" customHeight="1">
      <c r="A107" s="7" t="s">
        <v>267</v>
      </c>
      <c r="B107" s="7" t="s">
        <v>172</v>
      </c>
      <c r="C107" s="7" t="s">
        <v>173</v>
      </c>
      <c r="D107" s="18">
        <v>28.786000000000001</v>
      </c>
      <c r="E107" s="18">
        <v>89.288200000000003</v>
      </c>
      <c r="F107" s="19">
        <v>4299</v>
      </c>
      <c r="G107" s="7">
        <v>-65</v>
      </c>
      <c r="H107" s="7">
        <v>48</v>
      </c>
      <c r="I107" s="7">
        <v>27</v>
      </c>
      <c r="J107" s="7">
        <v>67</v>
      </c>
      <c r="K107" s="1"/>
      <c r="L107" s="7">
        <v>49.5</v>
      </c>
      <c r="M107" s="28">
        <v>88.483568072760036</v>
      </c>
      <c r="N107" s="20">
        <v>11.290240927451261</v>
      </c>
      <c r="O107" s="20">
        <v>8.7057983915549184E-2</v>
      </c>
      <c r="P107" s="7"/>
      <c r="Q107" s="20">
        <v>8.9936493128729228E-2</v>
      </c>
      <c r="R107" s="20">
        <v>69.138595321830238</v>
      </c>
      <c r="S107" s="21">
        <v>131.06446614613134</v>
      </c>
      <c r="T107" s="20">
        <v>4.0746337249675538E-2</v>
      </c>
      <c r="U107" s="21">
        <f t="shared" si="1"/>
        <v>499.68327718212566</v>
      </c>
      <c r="V107" s="20">
        <f t="shared" si="4"/>
        <v>3.8822764299383895E-2</v>
      </c>
      <c r="W107" s="7"/>
      <c r="X107" s="19">
        <v>226.94332302519672</v>
      </c>
      <c r="Y107" s="12"/>
      <c r="Z107" s="12"/>
      <c r="AA107" s="12"/>
      <c r="AB107" s="12"/>
      <c r="AC107" s="12"/>
      <c r="AD107" s="12"/>
      <c r="AE107" s="12"/>
      <c r="AF107" s="12"/>
    </row>
    <row r="108" spans="1:32" ht="18" customHeight="1">
      <c r="A108" s="7" t="s">
        <v>267</v>
      </c>
      <c r="B108" s="7" t="s">
        <v>174</v>
      </c>
      <c r="C108" s="7" t="s">
        <v>175</v>
      </c>
      <c r="D108" s="18">
        <v>28.5625</v>
      </c>
      <c r="E108" s="18">
        <v>89.293472222222221</v>
      </c>
      <c r="F108" s="19">
        <v>4619</v>
      </c>
      <c r="G108" s="7">
        <v>-90</v>
      </c>
      <c r="H108" s="7">
        <v>52</v>
      </c>
      <c r="I108" s="7">
        <v>28</v>
      </c>
      <c r="J108" s="7">
        <v>65</v>
      </c>
      <c r="K108" s="1"/>
      <c r="L108" s="7">
        <v>41</v>
      </c>
      <c r="M108" s="28">
        <v>87.294349549485943</v>
      </c>
      <c r="N108" s="20">
        <v>12.273574540487109</v>
      </c>
      <c r="O108" s="20">
        <v>5.7409532129350155E-2</v>
      </c>
      <c r="P108" s="7"/>
      <c r="Q108" s="20">
        <v>0.29735131794867226</v>
      </c>
      <c r="R108" s="20">
        <v>122.53180532231418</v>
      </c>
      <c r="S108" s="21">
        <v>267.02162544219567</v>
      </c>
      <c r="T108" s="20">
        <v>2.9196446922000723E-2</v>
      </c>
      <c r="U108" s="21">
        <f t="shared" ref="U108:U114" si="5">(S108/0.32)*1.22</f>
        <v>1018.0199469983709</v>
      </c>
      <c r="V108" s="20">
        <f t="shared" si="4"/>
        <v>2.8241889879198144E-2</v>
      </c>
      <c r="W108" s="7"/>
      <c r="X108" s="19">
        <v>176.30767078981231</v>
      </c>
      <c r="Y108" s="12"/>
      <c r="Z108" s="12"/>
      <c r="AA108" s="12"/>
      <c r="AB108" s="12"/>
      <c r="AC108" s="12"/>
      <c r="AD108" s="12"/>
      <c r="AE108" s="12"/>
      <c r="AF108" s="12"/>
    </row>
    <row r="109" spans="1:32" ht="18" customHeight="1">
      <c r="A109" s="7" t="s">
        <v>267</v>
      </c>
      <c r="B109" s="7" t="s">
        <v>176</v>
      </c>
      <c r="C109" s="7" t="s">
        <v>177</v>
      </c>
      <c r="D109" s="18">
        <v>28.108583333333335</v>
      </c>
      <c r="E109" s="18">
        <v>89.299166666666665</v>
      </c>
      <c r="F109" s="19">
        <v>4503</v>
      </c>
      <c r="G109" s="7">
        <v>-135</v>
      </c>
      <c r="H109" s="7">
        <v>50</v>
      </c>
      <c r="I109" s="7">
        <v>36</v>
      </c>
      <c r="J109" s="7">
        <v>64</v>
      </c>
      <c r="K109" s="1"/>
      <c r="L109" s="7">
        <v>13</v>
      </c>
      <c r="M109" s="28">
        <v>83.906015009057427</v>
      </c>
      <c r="N109" s="20">
        <v>15.783931918283594</v>
      </c>
      <c r="O109" s="20">
        <v>0</v>
      </c>
      <c r="P109" s="7"/>
      <c r="Q109" s="20">
        <v>5.1050563400498843E-2</v>
      </c>
      <c r="R109" s="20">
        <v>1357.9068523360177</v>
      </c>
      <c r="S109" s="21">
        <v>3356.4576792265143</v>
      </c>
      <c r="T109" s="20">
        <v>2.2023338720865347E-2</v>
      </c>
      <c r="U109" s="21">
        <f t="shared" si="5"/>
        <v>12796.494902051085</v>
      </c>
      <c r="V109" s="20">
        <f t="shared" si="4"/>
        <v>2.1946907393373481E-2</v>
      </c>
      <c r="W109" s="7"/>
      <c r="X109" s="19">
        <v>20.272339330493402</v>
      </c>
      <c r="Y109" s="12"/>
      <c r="Z109" s="12"/>
      <c r="AA109" s="12"/>
      <c r="AB109" s="12"/>
      <c r="AC109" s="12"/>
      <c r="AD109" s="12"/>
      <c r="AE109" s="12"/>
      <c r="AF109" s="12"/>
    </row>
    <row r="110" spans="1:32" ht="18" customHeight="1">
      <c r="A110" s="7" t="s">
        <v>267</v>
      </c>
      <c r="B110" s="7" t="s">
        <v>178</v>
      </c>
      <c r="C110" s="7" t="s">
        <v>179</v>
      </c>
      <c r="D110" s="18">
        <v>28.851266562735699</v>
      </c>
      <c r="E110" s="18">
        <v>89.913387999999998</v>
      </c>
      <c r="F110" s="19">
        <v>4323</v>
      </c>
      <c r="G110" s="7">
        <v>-50</v>
      </c>
      <c r="H110" s="7">
        <v>43</v>
      </c>
      <c r="I110" s="7">
        <v>28</v>
      </c>
      <c r="J110" s="7">
        <v>72</v>
      </c>
      <c r="K110" s="1"/>
      <c r="L110" s="7">
        <v>36.5</v>
      </c>
      <c r="M110" s="28">
        <v>57.060948287915579</v>
      </c>
      <c r="N110" s="20">
        <v>42.248113990557727</v>
      </c>
      <c r="O110" s="20">
        <v>7.9450384219362707E-2</v>
      </c>
      <c r="P110" s="7"/>
      <c r="Q110" s="20">
        <v>8.1450542630699549E-2</v>
      </c>
      <c r="R110" s="20">
        <v>937.46109963160222</v>
      </c>
      <c r="S110" s="21">
        <v>277.33847453364905</v>
      </c>
      <c r="T110" s="20">
        <v>4.9711123151431363E-2</v>
      </c>
      <c r="U110" s="21">
        <f t="shared" si="5"/>
        <v>1057.352934159537</v>
      </c>
      <c r="V110" s="20">
        <f t="shared" si="4"/>
        <v>4.8811529042191118E-2</v>
      </c>
      <c r="W110" s="7"/>
      <c r="X110" s="19">
        <v>8.8470007420863954</v>
      </c>
      <c r="Y110" s="12"/>
      <c r="Z110" s="12"/>
      <c r="AA110" s="12"/>
      <c r="AB110" s="12"/>
      <c r="AC110" s="12"/>
      <c r="AD110" s="12"/>
      <c r="AE110" s="12"/>
      <c r="AF110" s="12"/>
    </row>
    <row r="111" spans="1:32" ht="18" customHeight="1">
      <c r="A111" s="7" t="s">
        <v>267</v>
      </c>
      <c r="B111" s="7" t="s">
        <v>180</v>
      </c>
      <c r="C111" s="7" t="s">
        <v>181</v>
      </c>
      <c r="D111" s="18">
        <v>29.11198164</v>
      </c>
      <c r="E111" s="18">
        <v>90.045119060000005</v>
      </c>
      <c r="F111" s="19">
        <v>4091</v>
      </c>
      <c r="G111" s="7">
        <v>-25</v>
      </c>
      <c r="H111" s="7">
        <v>40</v>
      </c>
      <c r="I111" s="7">
        <v>27</v>
      </c>
      <c r="J111" s="7">
        <v>74</v>
      </c>
      <c r="K111" s="1"/>
      <c r="L111" s="7">
        <v>63.3</v>
      </c>
      <c r="M111" s="28">
        <v>88.954047096170001</v>
      </c>
      <c r="N111" s="20">
        <v>10.679639094353877</v>
      </c>
      <c r="O111" s="20">
        <v>0.11116976596307568</v>
      </c>
      <c r="P111" s="7"/>
      <c r="Q111" s="20">
        <v>0.17162061947637985</v>
      </c>
      <c r="R111" s="20">
        <v>176.61187528755929</v>
      </c>
      <c r="S111" s="21">
        <v>1430.1378071758122</v>
      </c>
      <c r="T111" s="20">
        <v>2.9872561075167829E-2</v>
      </c>
      <c r="U111" s="21">
        <f t="shared" si="5"/>
        <v>5452.4003898577839</v>
      </c>
      <c r="V111" s="20">
        <f t="shared" si="4"/>
        <v>2.9694601767550337E-2</v>
      </c>
      <c r="W111" s="7"/>
      <c r="X111" s="19">
        <v>121.82523616027645</v>
      </c>
      <c r="Y111" s="12"/>
      <c r="Z111" s="12"/>
      <c r="AA111" s="12"/>
      <c r="AB111" s="12"/>
      <c r="AC111" s="12"/>
      <c r="AD111" s="12"/>
      <c r="AE111" s="12"/>
      <c r="AF111" s="12"/>
    </row>
    <row r="112" spans="1:32" ht="18" customHeight="1">
      <c r="A112" s="7" t="s">
        <v>267</v>
      </c>
      <c r="B112" s="7" t="s">
        <v>182</v>
      </c>
      <c r="C112" s="7" t="s">
        <v>140</v>
      </c>
      <c r="D112" s="18">
        <v>29.957467309999998</v>
      </c>
      <c r="E112" s="18">
        <v>89.473419539999995</v>
      </c>
      <c r="F112" s="19">
        <v>4610</v>
      </c>
      <c r="G112" s="7">
        <v>78</v>
      </c>
      <c r="H112" s="7">
        <v>42</v>
      </c>
      <c r="I112" s="7">
        <v>25</v>
      </c>
      <c r="J112" s="7">
        <v>70</v>
      </c>
      <c r="K112" s="1"/>
      <c r="L112" s="7">
        <v>34.299999999999997</v>
      </c>
      <c r="M112" s="28">
        <v>58.632713031253978</v>
      </c>
      <c r="N112" s="20">
        <v>40.629869446405479</v>
      </c>
      <c r="O112" s="20">
        <v>0.1108705346356952</v>
      </c>
      <c r="P112" s="7"/>
      <c r="Q112" s="20">
        <v>2.3146770737931668E-2</v>
      </c>
      <c r="R112" s="20">
        <v>2.3014952553803436</v>
      </c>
      <c r="S112" s="21">
        <v>0.53050394142089974</v>
      </c>
      <c r="T112" s="20">
        <v>0.97783155338047734</v>
      </c>
      <c r="U112" s="21">
        <f t="shared" si="5"/>
        <v>2.02254627666718</v>
      </c>
      <c r="V112" s="20">
        <f t="shared" si="4"/>
        <v>0.9561519021750795</v>
      </c>
      <c r="W112" s="7"/>
      <c r="X112" s="19">
        <v>188.2477390643634</v>
      </c>
      <c r="Y112" s="12"/>
      <c r="Z112" s="12"/>
      <c r="AA112" s="12"/>
      <c r="AB112" s="12"/>
      <c r="AC112" s="12"/>
      <c r="AD112" s="12"/>
      <c r="AE112" s="12"/>
      <c r="AF112" s="12"/>
    </row>
    <row r="113" spans="1:32" ht="18" customHeight="1">
      <c r="A113" s="7" t="s">
        <v>267</v>
      </c>
      <c r="B113" s="7" t="s">
        <v>183</v>
      </c>
      <c r="C113" s="7" t="s">
        <v>184</v>
      </c>
      <c r="D113" s="18">
        <v>29.701683559999999</v>
      </c>
      <c r="E113" s="18">
        <v>89.932312600000003</v>
      </c>
      <c r="F113" s="19">
        <v>4509</v>
      </c>
      <c r="G113" s="7">
        <v>40</v>
      </c>
      <c r="H113" s="7">
        <v>40</v>
      </c>
      <c r="I113" s="7">
        <v>32</v>
      </c>
      <c r="J113" s="7">
        <v>71</v>
      </c>
      <c r="K113" s="1"/>
      <c r="L113" s="7">
        <v>57.1</v>
      </c>
      <c r="M113" s="28">
        <v>92.153008578573548</v>
      </c>
      <c r="N113" s="20">
        <v>7.7121416092109065</v>
      </c>
      <c r="O113" s="20">
        <v>6.0167867722003679E-2</v>
      </c>
      <c r="P113" s="7"/>
      <c r="Q113" s="20">
        <v>2.7041984903080681E-2</v>
      </c>
      <c r="R113" s="20">
        <v>0.50306878814755362</v>
      </c>
      <c r="S113" s="21">
        <v>1.3543143098981985</v>
      </c>
      <c r="T113" s="20">
        <v>0.60382115255045354</v>
      </c>
      <c r="U113" s="21">
        <f t="shared" si="5"/>
        <v>5.1633233064868813</v>
      </c>
      <c r="V113" s="20">
        <f t="shared" si="4"/>
        <v>0.50866187274331975</v>
      </c>
      <c r="W113" s="7"/>
      <c r="X113" s="19">
        <v>2191.9857793124788</v>
      </c>
      <c r="Y113" s="12"/>
      <c r="Z113" s="12"/>
      <c r="AA113" s="12"/>
      <c r="AB113" s="12"/>
      <c r="AC113" s="12"/>
      <c r="AD113" s="12"/>
      <c r="AE113" s="12"/>
      <c r="AF113" s="12"/>
    </row>
    <row r="114" spans="1:32" ht="18" customHeight="1">
      <c r="A114" s="7" t="s">
        <v>267</v>
      </c>
      <c r="B114" s="7" t="s">
        <v>185</v>
      </c>
      <c r="C114" s="7" t="s">
        <v>186</v>
      </c>
      <c r="D114" s="18">
        <v>31.645800000000001</v>
      </c>
      <c r="E114" s="18">
        <v>91.75273</v>
      </c>
      <c r="F114" s="19">
        <v>4553</v>
      </c>
      <c r="G114" s="7">
        <v>265</v>
      </c>
      <c r="H114" s="7">
        <v>45</v>
      </c>
      <c r="I114" s="7">
        <v>45</v>
      </c>
      <c r="J114" s="7">
        <v>68</v>
      </c>
      <c r="K114" s="1"/>
      <c r="L114" s="7">
        <v>46</v>
      </c>
      <c r="M114" s="28">
        <v>89.827189107832069</v>
      </c>
      <c r="N114" s="20">
        <v>9.9528742893785083</v>
      </c>
      <c r="O114" s="20">
        <v>0.15302728042416247</v>
      </c>
      <c r="P114" s="7"/>
      <c r="Q114" s="20">
        <v>4.0604311298983981E-2</v>
      </c>
      <c r="R114" s="20">
        <v>0.3391526043422835</v>
      </c>
      <c r="S114" s="21">
        <v>2.2628736195836372</v>
      </c>
      <c r="T114" s="20">
        <v>0.71610669731878496</v>
      </c>
      <c r="U114" s="21">
        <f t="shared" si="5"/>
        <v>8.6272056746626156</v>
      </c>
      <c r="V114" s="20">
        <f t="shared" si="4"/>
        <v>0.67888555568570941</v>
      </c>
      <c r="W114" s="7"/>
      <c r="X114" s="19">
        <v>2672.3837849191259</v>
      </c>
      <c r="Y114" s="12"/>
      <c r="Z114" s="12"/>
      <c r="AA114" s="12"/>
      <c r="AB114" s="12"/>
      <c r="AC114" s="12"/>
      <c r="AD114" s="12"/>
      <c r="AE114" s="12"/>
      <c r="AF114" s="12"/>
    </row>
    <row r="115" spans="1:32" ht="18" customHeight="1">
      <c r="A115" s="7" t="s">
        <v>265</v>
      </c>
      <c r="B115" s="7" t="s">
        <v>187</v>
      </c>
      <c r="C115" s="7" t="s">
        <v>188</v>
      </c>
      <c r="D115" s="7">
        <v>29.799099999999999</v>
      </c>
      <c r="E115" s="7">
        <v>88.528400000000005</v>
      </c>
      <c r="F115" s="7">
        <v>4256</v>
      </c>
      <c r="G115" s="7">
        <v>75</v>
      </c>
      <c r="H115" s="7">
        <v>40</v>
      </c>
      <c r="I115" s="7">
        <v>12</v>
      </c>
      <c r="J115" s="7">
        <v>71</v>
      </c>
      <c r="K115" s="1"/>
      <c r="L115" s="7">
        <v>72</v>
      </c>
      <c r="M115" s="28">
        <v>65.900000000000006</v>
      </c>
      <c r="N115" s="20">
        <v>32.4</v>
      </c>
      <c r="O115" s="20">
        <v>1</v>
      </c>
      <c r="P115" s="7">
        <v>0.54</v>
      </c>
      <c r="Q115" s="20">
        <v>0.04</v>
      </c>
      <c r="R115" s="20">
        <v>585</v>
      </c>
      <c r="S115" s="21">
        <v>141</v>
      </c>
      <c r="T115" s="7">
        <v>0.11</v>
      </c>
      <c r="U115" s="21">
        <v>555</v>
      </c>
      <c r="V115" s="7">
        <v>0.11</v>
      </c>
      <c r="W115" s="7">
        <v>-9.6</v>
      </c>
      <c r="X115" s="7">
        <v>7.32</v>
      </c>
    </row>
    <row r="116" spans="1:32" ht="18" customHeight="1">
      <c r="A116" s="7" t="s">
        <v>265</v>
      </c>
      <c r="B116" s="7" t="s">
        <v>189</v>
      </c>
      <c r="C116" s="7" t="s">
        <v>190</v>
      </c>
      <c r="D116" s="7">
        <v>29.980899999999998</v>
      </c>
      <c r="E116" s="7">
        <v>90.352000000000004</v>
      </c>
      <c r="F116" s="7">
        <v>4126</v>
      </c>
      <c r="G116" s="7">
        <v>80</v>
      </c>
      <c r="H116" s="7">
        <v>42</v>
      </c>
      <c r="I116" s="7">
        <v>24</v>
      </c>
      <c r="J116" s="7">
        <v>70</v>
      </c>
      <c r="K116" s="1"/>
      <c r="L116" s="7">
        <v>77</v>
      </c>
      <c r="M116" s="28">
        <v>81.5</v>
      </c>
      <c r="N116" s="20">
        <v>17.399999999999999</v>
      </c>
      <c r="O116" s="20">
        <v>0.8</v>
      </c>
      <c r="P116" s="7">
        <v>0.15</v>
      </c>
      <c r="Q116" s="20">
        <v>0.12</v>
      </c>
      <c r="R116" s="20">
        <v>583</v>
      </c>
      <c r="S116" s="21">
        <v>433</v>
      </c>
      <c r="T116" s="7">
        <v>0.12</v>
      </c>
      <c r="U116" s="21">
        <v>1704</v>
      </c>
      <c r="V116" s="7">
        <v>0.12</v>
      </c>
      <c r="W116" s="7">
        <v>-11.3</v>
      </c>
      <c r="X116" s="7">
        <v>8.32</v>
      </c>
    </row>
    <row r="117" spans="1:32" ht="18" customHeight="1">
      <c r="A117" s="7" t="s">
        <v>265</v>
      </c>
      <c r="B117" s="7" t="s">
        <v>191</v>
      </c>
      <c r="C117" s="7" t="s">
        <v>192</v>
      </c>
      <c r="D117" s="7">
        <v>29.863499999999998</v>
      </c>
      <c r="E117" s="7">
        <v>91.750200000000007</v>
      </c>
      <c r="F117" s="7">
        <v>3834</v>
      </c>
      <c r="G117" s="7">
        <v>70</v>
      </c>
      <c r="H117" s="7">
        <v>44</v>
      </c>
      <c r="I117" s="7">
        <v>14</v>
      </c>
      <c r="J117" s="7">
        <v>64</v>
      </c>
      <c r="K117" s="1"/>
      <c r="L117" s="7">
        <v>8.3000000000000007</v>
      </c>
      <c r="M117" s="28">
        <v>78.7</v>
      </c>
      <c r="N117" s="20">
        <v>19.7</v>
      </c>
      <c r="O117" s="20">
        <v>1.4</v>
      </c>
      <c r="P117" s="7">
        <v>0.19</v>
      </c>
      <c r="Q117" s="20">
        <v>0.03</v>
      </c>
      <c r="R117" s="20">
        <v>52</v>
      </c>
      <c r="S117" s="21">
        <v>31</v>
      </c>
      <c r="T117" s="7">
        <v>0.17</v>
      </c>
      <c r="U117" s="21">
        <v>122</v>
      </c>
      <c r="V117" s="7">
        <v>0.16</v>
      </c>
      <c r="W117" s="7">
        <v>-7.3</v>
      </c>
      <c r="X117" s="7">
        <v>63.6</v>
      </c>
    </row>
    <row r="118" spans="1:32" ht="18" customHeight="1">
      <c r="A118" s="7" t="s">
        <v>265</v>
      </c>
      <c r="B118" s="7" t="s">
        <v>193</v>
      </c>
      <c r="C118" s="7" t="s">
        <v>194</v>
      </c>
      <c r="D118" s="7">
        <v>30.201699999999999</v>
      </c>
      <c r="E118" s="7">
        <v>90.605900000000005</v>
      </c>
      <c r="F118" s="7">
        <v>4544</v>
      </c>
      <c r="G118" s="7">
        <v>100</v>
      </c>
      <c r="H118" s="7">
        <v>46</v>
      </c>
      <c r="I118" s="7">
        <v>20</v>
      </c>
      <c r="J118" s="19">
        <v>68</v>
      </c>
      <c r="K118" s="29"/>
      <c r="L118" s="7">
        <v>20</v>
      </c>
      <c r="M118" s="28">
        <v>92.7</v>
      </c>
      <c r="N118" s="20">
        <v>6.7</v>
      </c>
      <c r="O118" s="20">
        <v>0.4</v>
      </c>
      <c r="P118" s="7">
        <v>0.03</v>
      </c>
      <c r="Q118" s="20">
        <v>0.16</v>
      </c>
      <c r="R118" s="20">
        <v>12.3</v>
      </c>
      <c r="S118" s="21">
        <v>37</v>
      </c>
      <c r="T118" s="7">
        <v>0.18</v>
      </c>
      <c r="U118" s="21">
        <v>146</v>
      </c>
      <c r="V118" s="7">
        <v>0.17</v>
      </c>
      <c r="W118" s="7">
        <v>-10</v>
      </c>
      <c r="X118" s="7">
        <v>299</v>
      </c>
    </row>
    <row r="119" spans="1:32" ht="18" customHeight="1">
      <c r="A119" s="7" t="s">
        <v>265</v>
      </c>
      <c r="B119" s="7" t="s">
        <v>195</v>
      </c>
      <c r="C119" s="7" t="s">
        <v>196</v>
      </c>
      <c r="D119" s="7">
        <v>30.876799999999999</v>
      </c>
      <c r="E119" s="7">
        <v>91.610900000000001</v>
      </c>
      <c r="F119" s="7">
        <v>4710</v>
      </c>
      <c r="G119" s="7">
        <v>175</v>
      </c>
      <c r="H119" s="7">
        <v>45</v>
      </c>
      <c r="I119" s="7">
        <v>20</v>
      </c>
      <c r="J119" s="7">
        <v>68</v>
      </c>
      <c r="K119" s="1"/>
      <c r="L119" s="7">
        <v>84</v>
      </c>
      <c r="M119" s="28">
        <v>89.3</v>
      </c>
      <c r="N119" s="20">
        <v>9.5</v>
      </c>
      <c r="O119" s="20">
        <v>1.1000000000000001</v>
      </c>
      <c r="P119" s="7">
        <v>0.04</v>
      </c>
      <c r="Q119" s="20">
        <v>0.05</v>
      </c>
      <c r="R119" s="20">
        <v>57</v>
      </c>
      <c r="S119" s="21">
        <v>80</v>
      </c>
      <c r="T119" s="7">
        <v>0.19</v>
      </c>
      <c r="U119" s="21">
        <v>315</v>
      </c>
      <c r="V119" s="7">
        <v>0.19</v>
      </c>
      <c r="W119" s="7">
        <v>-6</v>
      </c>
      <c r="X119" s="7">
        <v>58.9</v>
      </c>
    </row>
    <row r="120" spans="1:32" ht="18" customHeight="1">
      <c r="A120" s="7" t="s">
        <v>265</v>
      </c>
      <c r="B120" s="7" t="s">
        <v>197</v>
      </c>
      <c r="C120" s="7" t="s">
        <v>198</v>
      </c>
      <c r="D120" s="7">
        <v>29.761299999999999</v>
      </c>
      <c r="E120" s="7">
        <v>88.4011</v>
      </c>
      <c r="F120" s="7">
        <v>4699</v>
      </c>
      <c r="G120" s="7">
        <v>65</v>
      </c>
      <c r="H120" s="7">
        <v>38</v>
      </c>
      <c r="I120" s="7">
        <v>12</v>
      </c>
      <c r="J120" s="7">
        <v>72</v>
      </c>
      <c r="K120" s="1"/>
      <c r="L120" s="7">
        <v>80</v>
      </c>
      <c r="M120" s="28">
        <v>82.2</v>
      </c>
      <c r="N120" s="20">
        <v>14.9</v>
      </c>
      <c r="O120" s="20">
        <v>2.8</v>
      </c>
      <c r="P120" s="7">
        <v>0.14000000000000001</v>
      </c>
      <c r="Q120" s="20">
        <v>0.03</v>
      </c>
      <c r="R120" s="20">
        <v>16</v>
      </c>
      <c r="S120" s="21">
        <v>8.3000000000000007</v>
      </c>
      <c r="T120" s="7">
        <v>0.1</v>
      </c>
      <c r="U120" s="21">
        <v>32.700000000000003</v>
      </c>
      <c r="V120" s="7">
        <v>7.0000000000000007E-2</v>
      </c>
      <c r="W120" s="7">
        <v>-9.3000000000000007</v>
      </c>
      <c r="X120" s="7">
        <v>367</v>
      </c>
    </row>
    <row r="121" spans="1:32" ht="18" customHeight="1">
      <c r="A121" s="7" t="s">
        <v>265</v>
      </c>
      <c r="B121" s="7" t="s">
        <v>199</v>
      </c>
      <c r="C121" s="7" t="s">
        <v>200</v>
      </c>
      <c r="D121" s="7">
        <v>29.761299999999999</v>
      </c>
      <c r="E121" s="7">
        <v>88.4011</v>
      </c>
      <c r="F121" s="7">
        <v>4699</v>
      </c>
      <c r="G121" s="7">
        <v>65</v>
      </c>
      <c r="H121" s="7">
        <v>38</v>
      </c>
      <c r="I121" s="7">
        <v>12</v>
      </c>
      <c r="J121" s="7">
        <v>72</v>
      </c>
      <c r="K121" s="1"/>
      <c r="L121" s="7">
        <v>89</v>
      </c>
      <c r="M121" s="28">
        <v>82.4</v>
      </c>
      <c r="N121" s="20">
        <v>11.6</v>
      </c>
      <c r="O121" s="20">
        <v>5.8</v>
      </c>
      <c r="P121" s="7">
        <v>0.21</v>
      </c>
      <c r="Q121" s="20">
        <v>0.04</v>
      </c>
      <c r="R121" s="20">
        <v>7.8</v>
      </c>
      <c r="S121" s="21">
        <v>2.7</v>
      </c>
      <c r="T121" s="7">
        <v>0.18</v>
      </c>
      <c r="U121" s="21">
        <v>10.6</v>
      </c>
      <c r="V121" s="7">
        <v>0.09</v>
      </c>
      <c r="W121" s="7">
        <v>-9</v>
      </c>
      <c r="X121" s="7">
        <v>419</v>
      </c>
    </row>
    <row r="122" spans="1:32" ht="18" customHeight="1">
      <c r="A122" s="7" t="s">
        <v>265</v>
      </c>
      <c r="B122" s="7" t="s">
        <v>201</v>
      </c>
      <c r="C122" s="7" t="s">
        <v>202</v>
      </c>
      <c r="D122" s="7">
        <v>29.338200000000001</v>
      </c>
      <c r="E122" s="7">
        <v>89.999899999999997</v>
      </c>
      <c r="F122" s="7">
        <v>3711</v>
      </c>
      <c r="G122" s="7">
        <v>5</v>
      </c>
      <c r="H122" s="19">
        <v>37</v>
      </c>
      <c r="I122" s="19">
        <v>20</v>
      </c>
      <c r="J122" s="19">
        <v>74</v>
      </c>
      <c r="K122" s="29"/>
      <c r="L122" s="7">
        <v>66.8</v>
      </c>
      <c r="M122" s="28">
        <v>85.7</v>
      </c>
      <c r="N122" s="20">
        <v>10.6</v>
      </c>
      <c r="O122" s="20">
        <v>1</v>
      </c>
      <c r="P122" s="7">
        <v>0.16</v>
      </c>
      <c r="Q122" s="20">
        <v>0.84</v>
      </c>
      <c r="R122" s="20">
        <v>581</v>
      </c>
      <c r="S122" s="21">
        <v>1101</v>
      </c>
      <c r="T122" s="7">
        <v>0.05</v>
      </c>
      <c r="U122" s="21">
        <v>4334</v>
      </c>
      <c r="V122" s="7">
        <v>0.05</v>
      </c>
      <c r="W122" s="7">
        <v>-9.1999999999999993</v>
      </c>
      <c r="X122" s="7">
        <v>21.1</v>
      </c>
    </row>
    <row r="124" spans="1:32" ht="18" customHeight="1">
      <c r="A124" s="44" t="s">
        <v>344</v>
      </c>
    </row>
    <row r="125" spans="1:32" ht="18" customHeight="1">
      <c r="A125" s="43" t="s">
        <v>324</v>
      </c>
    </row>
    <row r="126" spans="1:32" ht="18" customHeight="1">
      <c r="A126" s="43" t="s">
        <v>325</v>
      </c>
    </row>
    <row r="127" spans="1:32" ht="18" customHeight="1">
      <c r="A127" s="43" t="s">
        <v>326</v>
      </c>
    </row>
    <row r="128" spans="1:32" ht="18" customHeight="1">
      <c r="A128" s="43" t="s">
        <v>327</v>
      </c>
      <c r="B128" s="13"/>
      <c r="C128" s="13"/>
      <c r="D128" s="13"/>
      <c r="E128" s="13"/>
      <c r="F128" s="13"/>
      <c r="G128" s="13"/>
      <c r="H128" s="12"/>
      <c r="J128" s="13"/>
      <c r="K128" s="13"/>
      <c r="L128" s="13"/>
      <c r="Y128" s="12"/>
      <c r="Z128" s="12"/>
      <c r="AA128" s="12"/>
      <c r="AB128" s="12"/>
      <c r="AC128" s="12"/>
      <c r="AD128" s="12"/>
      <c r="AE128" s="12"/>
      <c r="AF128" s="12"/>
    </row>
    <row r="129" spans="1:32" ht="18" customHeight="1">
      <c r="B129" s="13"/>
      <c r="C129" s="13"/>
      <c r="D129" s="13"/>
      <c r="E129" s="13"/>
      <c r="F129" s="13"/>
      <c r="G129" s="13"/>
      <c r="H129" s="12"/>
      <c r="J129" s="13"/>
      <c r="K129" s="13"/>
      <c r="L129" s="13"/>
      <c r="Y129" s="12"/>
      <c r="Z129" s="12"/>
      <c r="AA129" s="12"/>
      <c r="AB129" s="12"/>
      <c r="AC129" s="12"/>
      <c r="AD129" s="12"/>
      <c r="AE129" s="12"/>
      <c r="AF129" s="12"/>
    </row>
    <row r="130" spans="1:32" ht="18" customHeight="1">
      <c r="A130" s="44" t="s">
        <v>335</v>
      </c>
      <c r="B130" s="13"/>
      <c r="C130" s="13"/>
      <c r="D130" s="13"/>
      <c r="E130" s="13"/>
      <c r="F130" s="13"/>
      <c r="G130" s="13"/>
      <c r="H130" s="12"/>
      <c r="J130" s="13"/>
      <c r="K130" s="13"/>
      <c r="L130" s="13"/>
      <c r="Y130" s="12"/>
      <c r="Z130" s="12"/>
      <c r="AA130" s="12"/>
      <c r="AB130" s="12"/>
      <c r="AC130" s="12"/>
      <c r="AD130" s="12"/>
      <c r="AE130" s="12"/>
      <c r="AF130" s="12"/>
    </row>
    <row r="131" spans="1:32" ht="18" customHeight="1">
      <c r="A131" s="43" t="s">
        <v>339</v>
      </c>
      <c r="B131" s="13"/>
      <c r="C131" s="13"/>
      <c r="D131" s="13"/>
      <c r="E131" s="13"/>
      <c r="F131" s="13"/>
      <c r="G131" s="13"/>
      <c r="H131" s="12"/>
      <c r="J131" s="13"/>
      <c r="K131" s="13"/>
      <c r="L131" s="13"/>
      <c r="Y131" s="12"/>
      <c r="Z131" s="12"/>
      <c r="AA131" s="12"/>
      <c r="AB131" s="12"/>
      <c r="AC131" s="12"/>
      <c r="AD131" s="12"/>
      <c r="AE131" s="12"/>
      <c r="AF131" s="12"/>
    </row>
    <row r="132" spans="1:32" ht="18" customHeight="1">
      <c r="A132" s="43" t="s">
        <v>342</v>
      </c>
      <c r="B132" s="13"/>
      <c r="C132" s="13"/>
      <c r="D132" s="13"/>
      <c r="E132" s="13"/>
      <c r="F132" s="13"/>
      <c r="G132" s="13"/>
      <c r="H132" s="12"/>
      <c r="J132" s="13"/>
      <c r="K132" s="13"/>
      <c r="L132" s="13"/>
      <c r="Y132" s="12"/>
      <c r="Z132" s="12"/>
      <c r="AA132" s="12"/>
      <c r="AB132" s="12"/>
      <c r="AC132" s="12"/>
      <c r="AD132" s="12"/>
      <c r="AE132" s="12"/>
      <c r="AF132" s="12"/>
    </row>
    <row r="133" spans="1:32" ht="18" customHeight="1">
      <c r="A133" s="43" t="s">
        <v>341</v>
      </c>
      <c r="B133" s="13"/>
      <c r="C133" s="13"/>
      <c r="D133" s="13"/>
      <c r="E133" s="13"/>
      <c r="F133" s="13"/>
      <c r="G133" s="13"/>
      <c r="H133" s="12"/>
      <c r="J133" s="13"/>
      <c r="K133" s="13"/>
      <c r="L133" s="13"/>
      <c r="Y133" s="12"/>
      <c r="Z133" s="12"/>
      <c r="AA133" s="12"/>
      <c r="AB133" s="12"/>
      <c r="AC133" s="12"/>
      <c r="AD133" s="12"/>
      <c r="AE133" s="12"/>
      <c r="AF133" s="12"/>
    </row>
    <row r="134" spans="1:32" ht="18" customHeight="1">
      <c r="A134" s="43" t="s">
        <v>337</v>
      </c>
      <c r="B134" s="13"/>
      <c r="C134" s="13"/>
      <c r="D134" s="13"/>
      <c r="E134" s="13"/>
      <c r="F134" s="13"/>
      <c r="G134" s="13"/>
      <c r="H134" s="12"/>
      <c r="J134" s="13"/>
      <c r="K134" s="13"/>
      <c r="L134" s="13"/>
      <c r="Y134" s="12"/>
      <c r="Z134" s="12"/>
      <c r="AA134" s="12"/>
      <c r="AB134" s="12"/>
      <c r="AC134" s="12"/>
      <c r="AD134" s="12"/>
      <c r="AE134" s="12"/>
      <c r="AF134" s="12"/>
    </row>
    <row r="135" spans="1:32" ht="18" customHeight="1">
      <c r="A135" s="43" t="s">
        <v>345</v>
      </c>
      <c r="B135" s="13"/>
      <c r="C135" s="13"/>
      <c r="D135" s="13"/>
      <c r="E135" s="13"/>
      <c r="F135" s="13"/>
      <c r="G135" s="13"/>
      <c r="H135" s="12"/>
      <c r="J135" s="13"/>
      <c r="K135" s="13"/>
      <c r="L135" s="13"/>
      <c r="Y135" s="12"/>
      <c r="Z135" s="12"/>
      <c r="AA135" s="12"/>
      <c r="AB135" s="12"/>
      <c r="AC135" s="12"/>
      <c r="AD135" s="12"/>
      <c r="AE135" s="12"/>
      <c r="AF135" s="12"/>
    </row>
    <row r="136" spans="1:32" ht="18" customHeight="1">
      <c r="A136" s="43" t="s">
        <v>340</v>
      </c>
      <c r="B136" s="13"/>
      <c r="C136" s="13"/>
      <c r="D136" s="13"/>
      <c r="E136" s="13"/>
      <c r="F136" s="13"/>
      <c r="G136" s="13"/>
      <c r="H136" s="12"/>
      <c r="J136" s="13"/>
      <c r="K136" s="13"/>
      <c r="L136" s="13"/>
      <c r="Y136" s="12"/>
      <c r="Z136" s="12"/>
      <c r="AA136" s="12"/>
      <c r="AB136" s="12"/>
      <c r="AC136" s="12"/>
      <c r="AD136" s="12"/>
      <c r="AE136" s="12"/>
      <c r="AF136" s="12"/>
    </row>
    <row r="137" spans="1:32" ht="18" customHeight="1">
      <c r="A137" s="43" t="s">
        <v>338</v>
      </c>
      <c r="B137" s="13"/>
      <c r="C137" s="13"/>
      <c r="D137" s="13"/>
      <c r="E137" s="13"/>
      <c r="F137" s="13"/>
      <c r="G137" s="13"/>
      <c r="H137" s="12"/>
      <c r="J137" s="13"/>
      <c r="K137" s="13"/>
      <c r="L137" s="13"/>
      <c r="Y137" s="12"/>
      <c r="Z137" s="12"/>
      <c r="AA137" s="12"/>
      <c r="AB137" s="12"/>
      <c r="AC137" s="12"/>
      <c r="AD137" s="12"/>
      <c r="AE137" s="12"/>
      <c r="AF137" s="12"/>
    </row>
    <row r="138" spans="1:32" ht="18" customHeight="1">
      <c r="A138" s="43" t="s">
        <v>336</v>
      </c>
      <c r="B138" s="13"/>
      <c r="C138" s="13"/>
      <c r="D138" s="13"/>
      <c r="E138" s="13"/>
      <c r="F138" s="13"/>
      <c r="G138" s="13"/>
      <c r="H138" s="12"/>
      <c r="J138" s="13"/>
      <c r="K138" s="13"/>
      <c r="L138" s="13"/>
      <c r="Y138" s="12"/>
      <c r="Z138" s="12"/>
      <c r="AA138" s="12"/>
      <c r="AB138" s="12"/>
      <c r="AC138" s="12"/>
      <c r="AD138" s="12"/>
      <c r="AE138" s="12"/>
      <c r="AF138" s="12"/>
    </row>
    <row r="139" spans="1:32" ht="18" customHeight="1">
      <c r="A139" s="43"/>
      <c r="B139" s="13"/>
      <c r="C139" s="13"/>
      <c r="D139" s="13"/>
      <c r="E139" s="13"/>
      <c r="F139" s="13"/>
      <c r="G139" s="13"/>
      <c r="H139" s="12"/>
      <c r="J139" s="13"/>
      <c r="K139" s="13"/>
      <c r="L139" s="13"/>
      <c r="Y139" s="12"/>
      <c r="Z139" s="12"/>
      <c r="AA139" s="12"/>
      <c r="AB139" s="12"/>
      <c r="AC139" s="12"/>
      <c r="AD139" s="12"/>
      <c r="AE139" s="12"/>
      <c r="AF139" s="12"/>
    </row>
    <row r="140" spans="1:32" ht="18" customHeight="1">
      <c r="A140" s="43"/>
    </row>
  </sheetData>
  <mergeCells count="8">
    <mergeCell ref="S1:S2"/>
    <mergeCell ref="T1:T2"/>
    <mergeCell ref="U1:U2"/>
    <mergeCell ref="V1:V2"/>
    <mergeCell ref="A1:A2"/>
    <mergeCell ref="B1:B2"/>
    <mergeCell ref="C1:C2"/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41AF-DF27-497A-8B2D-5DE65E23B846}">
  <dimension ref="A1:AF3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41" sqref="B41"/>
    </sheetView>
  </sheetViews>
  <sheetFormatPr defaultColWidth="19.53125" defaultRowHeight="18" customHeight="1"/>
  <cols>
    <col min="1" max="1" width="19.46484375" style="12" bestFit="1" customWidth="1"/>
    <col min="2" max="2" width="13.796875" style="12" bestFit="1" customWidth="1"/>
    <col min="3" max="3" width="10.73046875" style="12" bestFit="1" customWidth="1"/>
    <col min="4" max="4" width="9.06640625" style="12" bestFit="1" customWidth="1"/>
    <col min="5" max="5" width="12.19921875" style="12" bestFit="1" customWidth="1"/>
    <col min="6" max="6" width="9.19921875" style="12" bestFit="1" customWidth="1"/>
    <col min="7" max="7" width="13.9296875" style="12" bestFit="1" customWidth="1"/>
    <col min="8" max="8" width="20.796875" style="12" bestFit="1" customWidth="1"/>
    <col min="9" max="9" width="9.59765625" style="13" bestFit="1" customWidth="1"/>
    <col min="10" max="10" width="19.59765625" style="13" bestFit="1" customWidth="1"/>
    <col min="11" max="11" width="6.06640625" style="13" customWidth="1"/>
    <col min="12" max="12" width="5.06640625" style="12" bestFit="1" customWidth="1"/>
    <col min="13" max="13" width="5.59765625" style="12" bestFit="1" customWidth="1"/>
    <col min="14" max="14" width="5.59765625" style="23" bestFit="1" customWidth="1"/>
    <col min="15" max="17" width="4.59765625" style="12" bestFit="1" customWidth="1"/>
    <col min="18" max="18" width="8.59765625" style="12" bestFit="1" customWidth="1"/>
    <col min="19" max="19" width="8.265625" style="12" bestFit="1" customWidth="1"/>
    <col min="20" max="20" width="8.86328125" style="12" bestFit="1" customWidth="1"/>
    <col min="21" max="21" width="7.59765625" style="12" bestFit="1" customWidth="1"/>
    <col min="22" max="22" width="8.73046875" style="12" bestFit="1" customWidth="1"/>
    <col min="23" max="23" width="6.19921875" style="12" bestFit="1" customWidth="1"/>
    <col min="24" max="24" width="8.59765625" style="12" bestFit="1" customWidth="1"/>
    <col min="25" max="32" width="19.53125" style="13"/>
    <col min="33" max="16384" width="19.53125" style="12"/>
  </cols>
  <sheetData>
    <row r="1" spans="1:32" ht="18" customHeight="1">
      <c r="A1" s="46" t="s">
        <v>292</v>
      </c>
      <c r="B1" s="46" t="s">
        <v>0</v>
      </c>
      <c r="C1" s="46" t="s">
        <v>1</v>
      </c>
      <c r="D1" s="46" t="s">
        <v>2</v>
      </c>
      <c r="E1" s="46"/>
      <c r="F1" s="32" t="s">
        <v>262</v>
      </c>
      <c r="G1" s="32" t="s">
        <v>317</v>
      </c>
      <c r="H1" s="31" t="s">
        <v>318</v>
      </c>
      <c r="I1" s="31" t="s">
        <v>319</v>
      </c>
      <c r="J1" s="31" t="s">
        <v>320</v>
      </c>
      <c r="K1" s="29"/>
      <c r="L1" s="31" t="s">
        <v>3</v>
      </c>
      <c r="M1" s="34" t="s">
        <v>305</v>
      </c>
      <c r="N1" s="31" t="s">
        <v>306</v>
      </c>
      <c r="O1" s="31" t="s">
        <v>297</v>
      </c>
      <c r="P1" s="31" t="s">
        <v>4</v>
      </c>
      <c r="Q1" s="31" t="s">
        <v>298</v>
      </c>
      <c r="R1" s="31" t="s">
        <v>5</v>
      </c>
      <c r="S1" s="46" t="s">
        <v>299</v>
      </c>
      <c r="T1" s="46" t="s">
        <v>321</v>
      </c>
      <c r="U1" s="46" t="s">
        <v>322</v>
      </c>
      <c r="V1" s="46" t="s">
        <v>323</v>
      </c>
      <c r="W1" s="31" t="s">
        <v>294</v>
      </c>
      <c r="X1" s="31" t="s">
        <v>300</v>
      </c>
      <c r="Y1" s="12"/>
      <c r="Z1" s="12"/>
      <c r="AA1" s="12"/>
      <c r="AB1" s="12"/>
      <c r="AC1" s="12"/>
      <c r="AD1" s="12"/>
      <c r="AE1" s="12"/>
      <c r="AF1" s="12"/>
    </row>
    <row r="2" spans="1:32" ht="18" customHeight="1">
      <c r="A2" s="46"/>
      <c r="B2" s="46"/>
      <c r="C2" s="46"/>
      <c r="D2" s="33" t="s">
        <v>6</v>
      </c>
      <c r="E2" s="33" t="s">
        <v>7</v>
      </c>
      <c r="F2" s="33" t="s">
        <v>263</v>
      </c>
      <c r="G2" s="33" t="s">
        <v>261</v>
      </c>
      <c r="H2" s="33" t="s">
        <v>301</v>
      </c>
      <c r="I2" s="33" t="s">
        <v>302</v>
      </c>
      <c r="J2" s="33" t="s">
        <v>261</v>
      </c>
      <c r="K2" s="29"/>
      <c r="L2" s="33" t="s">
        <v>303</v>
      </c>
      <c r="M2" s="35" t="s">
        <v>8</v>
      </c>
      <c r="N2" s="33" t="s">
        <v>8</v>
      </c>
      <c r="O2" s="33" t="s">
        <v>8</v>
      </c>
      <c r="P2" s="33" t="s">
        <v>8</v>
      </c>
      <c r="Q2" s="33" t="s">
        <v>8</v>
      </c>
      <c r="R2" s="33" t="s">
        <v>9</v>
      </c>
      <c r="S2" s="46"/>
      <c r="T2" s="46"/>
      <c r="U2" s="46"/>
      <c r="V2" s="46"/>
      <c r="W2" s="33" t="s">
        <v>10</v>
      </c>
      <c r="X2" s="33" t="s">
        <v>304</v>
      </c>
      <c r="Y2" s="12"/>
      <c r="Z2" s="12"/>
      <c r="AA2" s="12"/>
      <c r="AB2" s="12"/>
      <c r="AC2" s="12"/>
      <c r="AD2" s="12"/>
      <c r="AE2" s="12"/>
      <c r="AF2" s="12"/>
    </row>
    <row r="3" spans="1:32" ht="18" customHeight="1">
      <c r="A3" s="2" t="s">
        <v>11</v>
      </c>
      <c r="B3" s="24" t="s">
        <v>203</v>
      </c>
      <c r="C3" s="24" t="s">
        <v>204</v>
      </c>
      <c r="D3" s="25">
        <v>32.777782967314103</v>
      </c>
      <c r="E3" s="25">
        <v>91.874999972060294</v>
      </c>
      <c r="F3" s="16">
        <v>4880.9873049999896</v>
      </c>
      <c r="G3" s="16">
        <v>375</v>
      </c>
      <c r="H3" s="16">
        <v>50</v>
      </c>
      <c r="I3" s="16">
        <v>18</v>
      </c>
      <c r="J3" s="16">
        <v>62</v>
      </c>
      <c r="K3" s="29"/>
      <c r="L3" s="16">
        <v>29.9</v>
      </c>
      <c r="M3" s="17">
        <v>14.683310089375725</v>
      </c>
      <c r="N3" s="26">
        <v>83.047600848488756</v>
      </c>
      <c r="O3" s="17">
        <v>1.0628264091055508</v>
      </c>
      <c r="P3" s="17">
        <v>1.1872797983479384</v>
      </c>
      <c r="Q3" s="17">
        <v>1.8982854682015174E-2</v>
      </c>
      <c r="R3" s="17">
        <v>123</v>
      </c>
      <c r="S3" s="15">
        <v>6.1</v>
      </c>
      <c r="T3" s="17">
        <v>0.2093525179856115</v>
      </c>
      <c r="U3" s="15">
        <v>23.256249999999998</v>
      </c>
      <c r="V3" s="17">
        <v>0.1738277785522214</v>
      </c>
      <c r="W3" s="17">
        <v>-6.4980000000000002</v>
      </c>
      <c r="X3" s="25">
        <v>4.1022853880299852</v>
      </c>
      <c r="Y3" s="12"/>
      <c r="Z3" s="12"/>
      <c r="AA3" s="12"/>
      <c r="AB3" s="12"/>
      <c r="AC3" s="12"/>
      <c r="AD3" s="12"/>
      <c r="AE3" s="12"/>
      <c r="AF3" s="12"/>
    </row>
    <row r="4" spans="1:32" ht="18" customHeight="1">
      <c r="A4" s="7" t="s">
        <v>274</v>
      </c>
      <c r="B4" s="7" t="s">
        <v>215</v>
      </c>
      <c r="C4" s="7" t="s">
        <v>289</v>
      </c>
      <c r="D4" s="18">
        <v>34.051499999999997</v>
      </c>
      <c r="E4" s="7">
        <v>92.681694444444446</v>
      </c>
      <c r="F4" s="19">
        <v>4483</v>
      </c>
      <c r="G4" s="7">
        <v>510</v>
      </c>
      <c r="H4" s="7">
        <v>56</v>
      </c>
      <c r="I4" s="7">
        <v>35</v>
      </c>
      <c r="J4" s="7">
        <v>58</v>
      </c>
      <c r="K4" s="1"/>
      <c r="L4" s="7"/>
      <c r="M4" s="20">
        <v>3.45</v>
      </c>
      <c r="N4" s="28">
        <v>96.55</v>
      </c>
      <c r="O4" s="20"/>
      <c r="P4" s="20"/>
      <c r="Q4" s="20">
        <v>0.01</v>
      </c>
      <c r="R4" s="20"/>
      <c r="S4" s="21">
        <v>32.619999999999997</v>
      </c>
      <c r="T4" s="20">
        <v>0.05</v>
      </c>
      <c r="U4" s="21">
        <v>124.36374999999998</v>
      </c>
      <c r="V4" s="20">
        <v>4.2299196481948707E-2</v>
      </c>
      <c r="W4" s="20">
        <v>-15.2</v>
      </c>
      <c r="X4" s="18"/>
      <c r="Y4" s="12"/>
      <c r="Z4" s="12"/>
      <c r="AA4" s="12"/>
      <c r="AB4" s="12"/>
      <c r="AC4" s="12"/>
      <c r="AD4" s="12"/>
      <c r="AE4" s="12"/>
      <c r="AF4" s="12"/>
    </row>
    <row r="5" spans="1:32" ht="18" customHeight="1">
      <c r="A5" s="7" t="s">
        <v>274</v>
      </c>
      <c r="B5" s="7" t="s">
        <v>216</v>
      </c>
      <c r="C5" s="7" t="s">
        <v>289</v>
      </c>
      <c r="D5" s="18">
        <v>34.051499999999997</v>
      </c>
      <c r="E5" s="18">
        <v>92.681694444444446</v>
      </c>
      <c r="F5" s="19">
        <v>4483</v>
      </c>
      <c r="G5" s="7">
        <v>510</v>
      </c>
      <c r="H5" s="7">
        <v>56</v>
      </c>
      <c r="I5" s="7">
        <v>35</v>
      </c>
      <c r="J5" s="7">
        <v>58</v>
      </c>
      <c r="K5" s="1"/>
      <c r="L5" s="7"/>
      <c r="M5" s="20">
        <v>3.64</v>
      </c>
      <c r="N5" s="28">
        <v>96.07</v>
      </c>
      <c r="O5" s="20"/>
      <c r="P5" s="20"/>
      <c r="Q5" s="20">
        <v>0.22</v>
      </c>
      <c r="R5" s="20"/>
      <c r="S5" s="21">
        <v>34.549999999999997</v>
      </c>
      <c r="T5" s="20">
        <v>0.05</v>
      </c>
      <c r="U5" s="21">
        <v>131.72187499999998</v>
      </c>
      <c r="V5" s="20">
        <v>4.2732662379574959E-2</v>
      </c>
      <c r="W5" s="20">
        <v>-15.1</v>
      </c>
      <c r="X5" s="18"/>
      <c r="Y5" s="12"/>
      <c r="Z5" s="12"/>
      <c r="AA5" s="12"/>
      <c r="AB5" s="12"/>
      <c r="AC5" s="12"/>
      <c r="AD5" s="12"/>
      <c r="AE5" s="12"/>
      <c r="AF5" s="12"/>
    </row>
    <row r="6" spans="1:32" ht="18" customHeight="1">
      <c r="A6" s="7" t="s">
        <v>274</v>
      </c>
      <c r="B6" s="7" t="s">
        <v>217</v>
      </c>
      <c r="C6" s="7" t="s">
        <v>289</v>
      </c>
      <c r="D6" s="18">
        <v>34.051499999999997</v>
      </c>
      <c r="E6" s="18">
        <v>92.681694444444446</v>
      </c>
      <c r="F6" s="19">
        <v>4483</v>
      </c>
      <c r="G6" s="7">
        <v>510</v>
      </c>
      <c r="H6" s="7">
        <v>56</v>
      </c>
      <c r="I6" s="7">
        <v>35</v>
      </c>
      <c r="J6" s="7">
        <v>58</v>
      </c>
      <c r="K6" s="1"/>
      <c r="L6" s="7"/>
      <c r="M6" s="20">
        <v>3.84</v>
      </c>
      <c r="N6" s="28">
        <v>95.5</v>
      </c>
      <c r="O6" s="20"/>
      <c r="P6" s="20"/>
      <c r="Q6" s="20">
        <v>0.64</v>
      </c>
      <c r="R6" s="20"/>
      <c r="S6" s="21">
        <v>34.39</v>
      </c>
      <c r="T6" s="20">
        <v>0.05</v>
      </c>
      <c r="U6" s="21">
        <v>131.111875</v>
      </c>
      <c r="V6" s="20">
        <v>4.2698591116298958E-2</v>
      </c>
      <c r="W6" s="20">
        <v>-15.9</v>
      </c>
      <c r="X6" s="18"/>
      <c r="Y6" s="12"/>
      <c r="Z6" s="12"/>
      <c r="AA6" s="12"/>
      <c r="AB6" s="12"/>
      <c r="AC6" s="12"/>
      <c r="AD6" s="12"/>
      <c r="AE6" s="12"/>
      <c r="AF6" s="12"/>
    </row>
    <row r="7" spans="1:32" ht="18" customHeight="1">
      <c r="A7" s="7" t="s">
        <v>274</v>
      </c>
      <c r="B7" s="7" t="s">
        <v>221</v>
      </c>
      <c r="C7" s="7" t="s">
        <v>290</v>
      </c>
      <c r="D7" s="18">
        <v>34.82911</v>
      </c>
      <c r="E7" s="18">
        <v>92.938833333333335</v>
      </c>
      <c r="F7" s="19">
        <v>4633</v>
      </c>
      <c r="G7" s="7">
        <v>605</v>
      </c>
      <c r="H7" s="7">
        <v>75</v>
      </c>
      <c r="I7" s="7">
        <v>75</v>
      </c>
      <c r="J7" s="7">
        <v>60</v>
      </c>
      <c r="K7" s="1"/>
      <c r="L7" s="7"/>
      <c r="M7" s="20">
        <v>13.8</v>
      </c>
      <c r="N7" s="28">
        <v>82.59</v>
      </c>
      <c r="O7" s="20"/>
      <c r="P7" s="20"/>
      <c r="Q7" s="20">
        <v>3.58</v>
      </c>
      <c r="R7" s="20"/>
      <c r="S7" s="21">
        <v>7.47</v>
      </c>
      <c r="T7" s="20">
        <v>0.31</v>
      </c>
      <c r="U7" s="21">
        <v>28.479375000000001</v>
      </c>
      <c r="V7" s="20">
        <v>0.28489025860304318</v>
      </c>
      <c r="W7" s="20">
        <v>-8.4</v>
      </c>
      <c r="X7" s="18"/>
      <c r="Y7" s="12"/>
      <c r="Z7" s="12"/>
      <c r="AA7" s="12"/>
      <c r="AB7" s="12"/>
      <c r="AC7" s="12"/>
      <c r="AD7" s="12"/>
      <c r="AE7" s="12"/>
      <c r="AF7" s="12"/>
    </row>
    <row r="8" spans="1:32" ht="18" customHeight="1">
      <c r="A8" s="7" t="s">
        <v>274</v>
      </c>
      <c r="B8" s="7" t="s">
        <v>222</v>
      </c>
      <c r="C8" s="7" t="s">
        <v>247</v>
      </c>
      <c r="D8" s="18">
        <v>34.202778000000002</v>
      </c>
      <c r="E8" s="18">
        <v>92.5625</v>
      </c>
      <c r="F8" s="19">
        <v>4518</v>
      </c>
      <c r="G8" s="7">
        <v>515</v>
      </c>
      <c r="H8" s="7">
        <v>58</v>
      </c>
      <c r="I8" s="7">
        <v>70</v>
      </c>
      <c r="J8" s="7">
        <v>58</v>
      </c>
      <c r="K8" s="1"/>
      <c r="L8" s="7"/>
      <c r="M8" s="20">
        <v>20.91</v>
      </c>
      <c r="N8" s="28">
        <v>78.790000000000006</v>
      </c>
      <c r="O8" s="20"/>
      <c r="P8" s="20"/>
      <c r="Q8" s="20">
        <v>0.3</v>
      </c>
      <c r="R8" s="20"/>
      <c r="S8" s="21">
        <v>0.52</v>
      </c>
      <c r="T8" s="20">
        <v>0.72</v>
      </c>
      <c r="U8" s="21">
        <v>1.9824999999999999</v>
      </c>
      <c r="V8" s="20">
        <v>0.43501272264631047</v>
      </c>
      <c r="W8" s="20">
        <v>-5.5</v>
      </c>
      <c r="X8" s="18"/>
      <c r="Y8" s="12"/>
      <c r="Z8" s="12"/>
      <c r="AA8" s="12"/>
      <c r="AB8" s="12"/>
      <c r="AC8" s="12"/>
      <c r="AD8" s="12"/>
      <c r="AE8" s="12"/>
      <c r="AF8" s="12"/>
    </row>
    <row r="9" spans="1:32" ht="18" customHeight="1">
      <c r="A9" s="7" t="s">
        <v>271</v>
      </c>
      <c r="B9" s="7" t="s">
        <v>211</v>
      </c>
      <c r="C9" s="7" t="s">
        <v>210</v>
      </c>
      <c r="D9" s="18">
        <v>29.460416666666667</v>
      </c>
      <c r="E9" s="18">
        <v>90.25644444444444</v>
      </c>
      <c r="F9" s="19">
        <v>3899</v>
      </c>
      <c r="G9" s="7">
        <v>20</v>
      </c>
      <c r="H9" s="7">
        <v>36</v>
      </c>
      <c r="I9" s="7">
        <v>32</v>
      </c>
      <c r="J9" s="7">
        <v>74</v>
      </c>
      <c r="K9" s="1"/>
      <c r="L9" s="7">
        <v>26.6</v>
      </c>
      <c r="M9" s="20">
        <v>0.65</v>
      </c>
      <c r="N9" s="28">
        <v>91.4</v>
      </c>
      <c r="O9" s="20">
        <v>0.06</v>
      </c>
      <c r="P9" s="20">
        <v>0.83</v>
      </c>
      <c r="Q9" s="20">
        <v>6.04</v>
      </c>
      <c r="R9" s="20">
        <v>9813</v>
      </c>
      <c r="S9" s="21">
        <v>193</v>
      </c>
      <c r="T9" s="20">
        <v>0.04</v>
      </c>
      <c r="U9" s="21">
        <v>735.8125</v>
      </c>
      <c r="V9" s="20">
        <v>3.8693544271497834E-2</v>
      </c>
      <c r="W9" s="20">
        <v>-14.8</v>
      </c>
      <c r="X9" s="18">
        <v>1.11E-2</v>
      </c>
      <c r="Y9" s="12"/>
      <c r="Z9" s="12"/>
      <c r="AA9" s="12"/>
      <c r="AB9" s="12"/>
      <c r="AC9" s="12"/>
      <c r="AD9" s="12"/>
      <c r="AE9" s="12"/>
      <c r="AF9" s="12"/>
    </row>
    <row r="10" spans="1:32" ht="18" customHeight="1">
      <c r="A10" s="7" t="s">
        <v>271</v>
      </c>
      <c r="B10" s="7" t="s">
        <v>213</v>
      </c>
      <c r="C10" s="7" t="s">
        <v>210</v>
      </c>
      <c r="D10" s="18">
        <v>29.459583333333331</v>
      </c>
      <c r="E10" s="18">
        <v>90.257444444444445</v>
      </c>
      <c r="F10" s="19">
        <v>3917</v>
      </c>
      <c r="G10" s="7">
        <v>20</v>
      </c>
      <c r="H10" s="7">
        <v>36</v>
      </c>
      <c r="I10" s="7">
        <v>32</v>
      </c>
      <c r="J10" s="7">
        <v>74</v>
      </c>
      <c r="K10" s="1"/>
      <c r="L10" s="7">
        <v>26.2</v>
      </c>
      <c r="M10" s="20">
        <v>0.83</v>
      </c>
      <c r="N10" s="28">
        <v>89.9</v>
      </c>
      <c r="O10" s="20">
        <v>0.05</v>
      </c>
      <c r="P10" s="20">
        <v>0.82</v>
      </c>
      <c r="Q10" s="20">
        <v>7.19</v>
      </c>
      <c r="R10" s="20">
        <v>9821</v>
      </c>
      <c r="S10" s="21">
        <v>1146</v>
      </c>
      <c r="T10" s="20">
        <v>0.1</v>
      </c>
      <c r="U10" s="21">
        <v>4369.125</v>
      </c>
      <c r="V10" s="20">
        <v>9.979396194019173E-2</v>
      </c>
      <c r="W10" s="20">
        <v>-14.6</v>
      </c>
      <c r="X10" s="18">
        <v>6.3899999999999998E-3</v>
      </c>
      <c r="Y10" s="12"/>
      <c r="Z10" s="12"/>
      <c r="AA10" s="12"/>
      <c r="AB10" s="12"/>
      <c r="AC10" s="12"/>
      <c r="AD10" s="12"/>
      <c r="AE10" s="12"/>
      <c r="AF10" s="12"/>
    </row>
    <row r="11" spans="1:32" ht="18" customHeight="1">
      <c r="A11" s="7" t="s">
        <v>269</v>
      </c>
      <c r="B11" s="7" t="s">
        <v>205</v>
      </c>
      <c r="C11" s="7" t="s">
        <v>291</v>
      </c>
      <c r="D11" s="18">
        <v>27.811027777777777</v>
      </c>
      <c r="E11" s="18">
        <v>88.984416666666661</v>
      </c>
      <c r="F11" s="19">
        <v>4239</v>
      </c>
      <c r="G11" s="7">
        <v>-185</v>
      </c>
      <c r="H11" s="7">
        <v>58</v>
      </c>
      <c r="I11" s="7">
        <v>70</v>
      </c>
      <c r="J11" s="7">
        <v>58</v>
      </c>
      <c r="K11" s="1"/>
      <c r="L11" s="7">
        <v>44.7</v>
      </c>
      <c r="M11" s="20">
        <v>0.03</v>
      </c>
      <c r="N11" s="28">
        <v>98.1</v>
      </c>
      <c r="O11" s="20">
        <v>0.21</v>
      </c>
      <c r="P11" s="20">
        <v>1.45</v>
      </c>
      <c r="Q11" s="20">
        <v>0.24</v>
      </c>
      <c r="R11" s="20">
        <v>5142</v>
      </c>
      <c r="S11" s="21">
        <v>274</v>
      </c>
      <c r="T11" s="20">
        <v>1.9E-2</v>
      </c>
      <c r="U11" s="21">
        <v>1044.625</v>
      </c>
      <c r="V11" s="20">
        <v>1.7999999999999999E-2</v>
      </c>
      <c r="W11" s="20">
        <v>-14.3</v>
      </c>
      <c r="X11" s="18">
        <v>2.5500000000000002E-4</v>
      </c>
      <c r="Y11" s="12"/>
      <c r="Z11" s="12"/>
      <c r="AA11" s="12"/>
      <c r="AB11" s="12"/>
      <c r="AC11" s="12"/>
      <c r="AD11" s="12"/>
      <c r="AE11" s="12"/>
      <c r="AF11" s="12"/>
    </row>
    <row r="12" spans="1:32" ht="18" customHeight="1">
      <c r="A12" s="7" t="s">
        <v>269</v>
      </c>
      <c r="B12" s="7" t="s">
        <v>206</v>
      </c>
      <c r="C12" s="7" t="s">
        <v>291</v>
      </c>
      <c r="D12" s="18">
        <v>27.808861111111113</v>
      </c>
      <c r="E12" s="18">
        <v>88.986361111111108</v>
      </c>
      <c r="F12" s="19">
        <v>4239</v>
      </c>
      <c r="G12" s="7">
        <v>-185</v>
      </c>
      <c r="H12" s="7">
        <v>58</v>
      </c>
      <c r="I12" s="7">
        <v>70</v>
      </c>
      <c r="J12" s="7">
        <v>58</v>
      </c>
      <c r="K12" s="1"/>
      <c r="L12" s="7">
        <v>42.1</v>
      </c>
      <c r="M12" s="20">
        <v>0.04</v>
      </c>
      <c r="N12" s="28">
        <v>98.1</v>
      </c>
      <c r="O12" s="20">
        <v>0.14000000000000001</v>
      </c>
      <c r="P12" s="20">
        <v>1.5</v>
      </c>
      <c r="Q12" s="20">
        <v>0.19</v>
      </c>
      <c r="R12" s="20">
        <v>5158</v>
      </c>
      <c r="S12" s="21">
        <v>293</v>
      </c>
      <c r="T12" s="20">
        <v>1.7000000000000001E-2</v>
      </c>
      <c r="U12" s="21">
        <v>1117.0625</v>
      </c>
      <c r="V12" s="20">
        <v>1.6E-2</v>
      </c>
      <c r="W12" s="20">
        <v>-14</v>
      </c>
      <c r="X12" s="18">
        <v>3.7599999999999998E-4</v>
      </c>
      <c r="Y12" s="12"/>
      <c r="Z12" s="12"/>
      <c r="AA12" s="12"/>
      <c r="AB12" s="12"/>
      <c r="AC12" s="12"/>
      <c r="AD12" s="12"/>
      <c r="AE12" s="12"/>
      <c r="AF12" s="12"/>
    </row>
    <row r="13" spans="1:32" ht="18" customHeight="1">
      <c r="A13" s="7" t="s">
        <v>269</v>
      </c>
      <c r="B13" s="7" t="s">
        <v>207</v>
      </c>
      <c r="C13" s="7" t="s">
        <v>291</v>
      </c>
      <c r="D13" s="18">
        <v>27.808861111111113</v>
      </c>
      <c r="E13" s="18">
        <v>88.986361111111108</v>
      </c>
      <c r="F13" s="19">
        <v>4239</v>
      </c>
      <c r="G13" s="7">
        <v>-185</v>
      </c>
      <c r="H13" s="7">
        <v>58</v>
      </c>
      <c r="I13" s="7">
        <v>70</v>
      </c>
      <c r="J13" s="7">
        <v>58</v>
      </c>
      <c r="K13" s="1"/>
      <c r="L13" s="7">
        <v>43.5</v>
      </c>
      <c r="M13" s="20">
        <v>0.09</v>
      </c>
      <c r="N13" s="28">
        <v>98.1</v>
      </c>
      <c r="O13" s="20">
        <v>0.11</v>
      </c>
      <c r="P13" s="20">
        <v>1.51</v>
      </c>
      <c r="Q13" s="20">
        <v>0.19</v>
      </c>
      <c r="R13" s="20">
        <v>5269</v>
      </c>
      <c r="S13" s="21">
        <v>262</v>
      </c>
      <c r="T13" s="20">
        <v>1.7999999999999999E-2</v>
      </c>
      <c r="U13" s="21">
        <v>998.875</v>
      </c>
      <c r="V13" s="20">
        <v>1.7000000000000001E-2</v>
      </c>
      <c r="W13" s="20">
        <v>-14.6</v>
      </c>
      <c r="X13" s="18">
        <v>7.2900000000000005E-4</v>
      </c>
      <c r="Y13" s="12"/>
      <c r="Z13" s="12"/>
      <c r="AA13" s="12"/>
      <c r="AB13" s="12"/>
      <c r="AC13" s="12"/>
      <c r="AD13" s="12"/>
      <c r="AE13" s="12"/>
      <c r="AF13" s="12"/>
    </row>
    <row r="14" spans="1:32" ht="18" customHeight="1">
      <c r="A14" s="7" t="s">
        <v>269</v>
      </c>
      <c r="B14" s="7" t="s">
        <v>208</v>
      </c>
      <c r="C14" s="7" t="s">
        <v>291</v>
      </c>
      <c r="D14" s="18">
        <v>27.811027777777777</v>
      </c>
      <c r="E14" s="18">
        <v>88.984416666666661</v>
      </c>
      <c r="F14" s="19">
        <v>4239</v>
      </c>
      <c r="G14" s="7">
        <v>-185</v>
      </c>
      <c r="H14" s="7">
        <v>58</v>
      </c>
      <c r="I14" s="7">
        <v>70</v>
      </c>
      <c r="J14" s="7">
        <v>58</v>
      </c>
      <c r="K14" s="1"/>
      <c r="L14" s="7">
        <v>43.5</v>
      </c>
      <c r="M14" s="20">
        <v>0.11</v>
      </c>
      <c r="N14" s="28">
        <v>98</v>
      </c>
      <c r="O14" s="20">
        <v>0.18</v>
      </c>
      <c r="P14" s="20">
        <v>1.46</v>
      </c>
      <c r="Q14" s="20">
        <v>0.23</v>
      </c>
      <c r="R14" s="20">
        <v>5344</v>
      </c>
      <c r="S14" s="21">
        <v>272</v>
      </c>
      <c r="T14" s="20">
        <v>1.9E-2</v>
      </c>
      <c r="U14" s="21">
        <v>1037</v>
      </c>
      <c r="V14" s="20">
        <v>1.7000000000000001E-2</v>
      </c>
      <c r="W14" s="20">
        <v>-14.7</v>
      </c>
      <c r="X14" s="18">
        <v>8.43E-4</v>
      </c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7" t="s">
        <v>266</v>
      </c>
      <c r="B15" s="7" t="s">
        <v>212</v>
      </c>
      <c r="C15" s="7" t="s">
        <v>277</v>
      </c>
      <c r="D15" s="18">
        <v>29.31981</v>
      </c>
      <c r="E15" s="18">
        <v>90.24606</v>
      </c>
      <c r="F15" s="19">
        <v>3979</v>
      </c>
      <c r="G15" s="7">
        <v>0</v>
      </c>
      <c r="H15" s="19">
        <v>35</v>
      </c>
      <c r="I15" s="7">
        <v>34</v>
      </c>
      <c r="J15" s="7">
        <v>75</v>
      </c>
      <c r="K15" s="1"/>
      <c r="L15" s="7">
        <v>46.4</v>
      </c>
      <c r="M15" s="20">
        <v>0.72181854249463306</v>
      </c>
      <c r="N15" s="28">
        <v>94.160149681052715</v>
      </c>
      <c r="O15" s="20">
        <v>0</v>
      </c>
      <c r="P15" s="20"/>
      <c r="Q15" s="20">
        <v>2.4468580443724122</v>
      </c>
      <c r="R15" s="20">
        <v>16971.951899365642</v>
      </c>
      <c r="S15" s="21">
        <v>836.10052098305027</v>
      </c>
      <c r="T15" s="20">
        <v>7.2903665733153114E-2</v>
      </c>
      <c r="U15" s="21">
        <v>3187.6332362478788</v>
      </c>
      <c r="V15" s="20">
        <v>7.2612732869050289E-2</v>
      </c>
      <c r="W15" s="20"/>
      <c r="X15" s="18">
        <v>4.2151281804797061E-3</v>
      </c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7" t="s">
        <v>266</v>
      </c>
      <c r="B16" s="7" t="s">
        <v>214</v>
      </c>
      <c r="C16" s="7" t="s">
        <v>210</v>
      </c>
      <c r="D16" s="18">
        <v>29.459539450000001</v>
      </c>
      <c r="E16" s="18">
        <v>90.256779480000006</v>
      </c>
      <c r="F16" s="19">
        <v>3897</v>
      </c>
      <c r="G16" s="7">
        <v>15</v>
      </c>
      <c r="H16" s="19">
        <v>36</v>
      </c>
      <c r="I16" s="7">
        <v>32</v>
      </c>
      <c r="J16" s="7">
        <v>74</v>
      </c>
      <c r="K16" s="1"/>
      <c r="L16" s="7">
        <v>59.5</v>
      </c>
      <c r="M16" s="20">
        <v>2.5285936602792871</v>
      </c>
      <c r="N16" s="28">
        <v>92.539179980094431</v>
      </c>
      <c r="O16" s="20">
        <v>6.7595422335957837E-3</v>
      </c>
      <c r="P16" s="20"/>
      <c r="Q16" s="20">
        <v>3.0612560213554127</v>
      </c>
      <c r="R16" s="20">
        <v>6235.1890397224124</v>
      </c>
      <c r="S16" s="21">
        <v>1301.2706842609246</v>
      </c>
      <c r="T16" s="20">
        <v>6.7968750756648377E-2</v>
      </c>
      <c r="U16" s="21">
        <v>4961.0944837447742</v>
      </c>
      <c r="V16" s="20">
        <v>6.7780844810038335E-2</v>
      </c>
      <c r="W16" s="20"/>
      <c r="X16" s="18">
        <v>4.3110597468178434E-2</v>
      </c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7" t="s">
        <v>266</v>
      </c>
      <c r="B17" s="7" t="s">
        <v>218</v>
      </c>
      <c r="C17" s="7" t="s">
        <v>278</v>
      </c>
      <c r="D17" s="18">
        <v>30.026949999999999</v>
      </c>
      <c r="E17" s="18">
        <v>91.139579999999995</v>
      </c>
      <c r="F17" s="19">
        <v>3982</v>
      </c>
      <c r="G17" s="7">
        <v>80</v>
      </c>
      <c r="H17" s="19">
        <v>42</v>
      </c>
      <c r="I17" s="7">
        <v>10</v>
      </c>
      <c r="J17" s="7">
        <v>70</v>
      </c>
      <c r="K17" s="1"/>
      <c r="L17" s="7">
        <v>23.6</v>
      </c>
      <c r="M17" s="20">
        <v>4.8963546081992195</v>
      </c>
      <c r="N17" s="28">
        <v>93.886074693670864</v>
      </c>
      <c r="O17" s="20">
        <v>6.7484088298168307E-3</v>
      </c>
      <c r="P17" s="20"/>
      <c r="Q17" s="20">
        <v>2.3428662455278051E-2</v>
      </c>
      <c r="R17" s="20">
        <v>204.25987730292726</v>
      </c>
      <c r="S17" s="21">
        <v>13.790154314143773</v>
      </c>
      <c r="T17" s="20">
        <v>0.36591318427692276</v>
      </c>
      <c r="U17" s="21">
        <v>52.574963322673135</v>
      </c>
      <c r="V17" s="20">
        <v>0.35361871473448253</v>
      </c>
      <c r="W17" s="20"/>
      <c r="X17" s="18">
        <v>0.4733426615347251</v>
      </c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7" t="s">
        <v>266</v>
      </c>
      <c r="B18" s="7" t="s">
        <v>219</v>
      </c>
      <c r="C18" s="7" t="s">
        <v>279</v>
      </c>
      <c r="D18" s="7">
        <v>31.06035</v>
      </c>
      <c r="E18" s="7">
        <v>91.614440000000002</v>
      </c>
      <c r="F18" s="7">
        <v>4754</v>
      </c>
      <c r="G18" s="7">
        <v>195</v>
      </c>
      <c r="H18" s="19">
        <v>45</v>
      </c>
      <c r="I18" s="7">
        <v>18</v>
      </c>
      <c r="J18" s="7">
        <v>74</v>
      </c>
      <c r="K18" s="1"/>
      <c r="L18" s="7">
        <v>31.4</v>
      </c>
      <c r="M18" s="20">
        <v>6.2830725171415747</v>
      </c>
      <c r="N18" s="28">
        <v>92.440495579747719</v>
      </c>
      <c r="O18" s="20">
        <v>0</v>
      </c>
      <c r="P18" s="20"/>
      <c r="Q18" s="20">
        <v>1.7311443566893472E-2</v>
      </c>
      <c r="R18" s="20">
        <v>677.82422696715639</v>
      </c>
      <c r="S18" s="21">
        <v>52.936626083244619</v>
      </c>
      <c r="T18" s="20">
        <v>0.14689182041543997</v>
      </c>
      <c r="U18" s="21">
        <v>201.82088694237009</v>
      </c>
      <c r="V18" s="20">
        <v>0.1426437155864369</v>
      </c>
      <c r="W18" s="20"/>
      <c r="X18" s="18">
        <v>0.45595426413395185</v>
      </c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7" t="s">
        <v>266</v>
      </c>
      <c r="B19" s="7" t="s">
        <v>220</v>
      </c>
      <c r="C19" s="7" t="s">
        <v>280</v>
      </c>
      <c r="D19" s="18">
        <v>30.53425</v>
      </c>
      <c r="E19" s="18">
        <v>90.672579999999996</v>
      </c>
      <c r="F19" s="19">
        <v>5135</v>
      </c>
      <c r="G19" s="19">
        <v>135</v>
      </c>
      <c r="H19" s="19">
        <v>47</v>
      </c>
      <c r="I19" s="7">
        <v>20</v>
      </c>
      <c r="J19" s="7">
        <v>68</v>
      </c>
      <c r="K19" s="1"/>
      <c r="L19" s="7">
        <v>25</v>
      </c>
      <c r="M19" s="20">
        <v>9.3201920467939754</v>
      </c>
      <c r="N19" s="28">
        <v>88.861958013836457</v>
      </c>
      <c r="O19" s="20">
        <v>5.3795155394148857E-3</v>
      </c>
      <c r="P19" s="20"/>
      <c r="Q19" s="20">
        <v>0.73192935469039666</v>
      </c>
      <c r="R19" s="20">
        <v>486.72443300351534</v>
      </c>
      <c r="S19" s="21">
        <v>41.199539573009737</v>
      </c>
      <c r="T19" s="20">
        <v>0.20368122721811233</v>
      </c>
      <c r="U19" s="21">
        <v>157.07324462209959</v>
      </c>
      <c r="V19" s="20">
        <v>0.19857901527454688</v>
      </c>
      <c r="W19" s="20"/>
      <c r="X19" s="18">
        <v>0.67928905994119693</v>
      </c>
      <c r="Y19" s="12"/>
      <c r="Z19" s="12"/>
      <c r="AA19" s="12"/>
      <c r="AB19" s="12"/>
      <c r="AC19" s="12"/>
      <c r="AD19" s="12"/>
      <c r="AE19" s="12"/>
      <c r="AF19" s="12"/>
    </row>
    <row r="20" spans="1:32" ht="18" customHeight="1">
      <c r="A20" s="7" t="s">
        <v>266</v>
      </c>
      <c r="B20" s="7" t="s">
        <v>223</v>
      </c>
      <c r="C20" s="7" t="s">
        <v>281</v>
      </c>
      <c r="D20" s="18">
        <v>32.0229</v>
      </c>
      <c r="E20" s="18">
        <v>91.016599999999997</v>
      </c>
      <c r="F20" s="19">
        <v>4602</v>
      </c>
      <c r="G20" s="7">
        <v>300</v>
      </c>
      <c r="H20" s="7">
        <v>49</v>
      </c>
      <c r="I20" s="7">
        <v>32</v>
      </c>
      <c r="J20" s="7">
        <v>65</v>
      </c>
      <c r="K20" s="1"/>
      <c r="L20" s="7">
        <v>57</v>
      </c>
      <c r="M20" s="20">
        <v>22.159718743561541</v>
      </c>
      <c r="N20" s="28">
        <v>77.746437830565142</v>
      </c>
      <c r="O20" s="20">
        <v>1.1876021842131032E-2</v>
      </c>
      <c r="P20" s="20"/>
      <c r="Q20" s="20">
        <v>3.7719505435119073E-2</v>
      </c>
      <c r="R20" s="20">
        <v>429.94310568784203</v>
      </c>
      <c r="S20" s="21">
        <v>37.080594664046195</v>
      </c>
      <c r="T20" s="20">
        <v>0.24072947069092879</v>
      </c>
      <c r="U20" s="21">
        <v>141.36976715667612</v>
      </c>
      <c r="V20" s="20">
        <v>0.23532039618230186</v>
      </c>
      <c r="W20" s="20"/>
      <c r="X20" s="18">
        <v>1.5469914151028608</v>
      </c>
      <c r="Y20" s="12"/>
      <c r="Z20" s="12"/>
      <c r="AA20" s="12"/>
      <c r="AB20" s="12"/>
      <c r="AC20" s="12"/>
      <c r="AD20" s="12"/>
      <c r="AE20" s="12"/>
      <c r="AF20" s="12"/>
    </row>
    <row r="21" spans="1:32" ht="18" customHeight="1">
      <c r="A21" s="7" t="s">
        <v>266</v>
      </c>
      <c r="B21" s="7" t="s">
        <v>224</v>
      </c>
      <c r="C21" s="7" t="s">
        <v>280</v>
      </c>
      <c r="D21" s="18">
        <v>30.563649999999999</v>
      </c>
      <c r="E21" s="18">
        <v>90.706109999999995</v>
      </c>
      <c r="F21" s="19">
        <v>4928</v>
      </c>
      <c r="G21" s="19">
        <v>140</v>
      </c>
      <c r="H21" s="19">
        <v>47</v>
      </c>
      <c r="I21" s="7">
        <v>20</v>
      </c>
      <c r="J21" s="7">
        <v>67</v>
      </c>
      <c r="K21" s="1"/>
      <c r="L21" s="7">
        <v>26</v>
      </c>
      <c r="M21" s="20">
        <v>22.681321363480063</v>
      </c>
      <c r="N21" s="28">
        <v>76.166550719468987</v>
      </c>
      <c r="O21" s="20">
        <v>5.9365350803235628E-2</v>
      </c>
      <c r="P21" s="20"/>
      <c r="Q21" s="20">
        <v>0.14801414949209235</v>
      </c>
      <c r="R21" s="20">
        <v>1143.8695774520136</v>
      </c>
      <c r="S21" s="21">
        <v>73.498059267194193</v>
      </c>
      <c r="T21" s="20">
        <v>0.43241211768146198</v>
      </c>
      <c r="U21" s="21">
        <v>280.21135095617785</v>
      </c>
      <c r="V21" s="20">
        <v>0.43037929243859563</v>
      </c>
      <c r="W21" s="20"/>
      <c r="X21" s="18">
        <v>0.33132781495097735</v>
      </c>
      <c r="Y21" s="12"/>
      <c r="Z21" s="12"/>
      <c r="AA21" s="12"/>
      <c r="AB21" s="12"/>
      <c r="AC21" s="12"/>
      <c r="AD21" s="12"/>
      <c r="AE21" s="12"/>
      <c r="AF21" s="12"/>
    </row>
    <row r="22" spans="1:32" ht="18" customHeight="1">
      <c r="A22" s="7" t="s">
        <v>266</v>
      </c>
      <c r="B22" s="7" t="s">
        <v>225</v>
      </c>
      <c r="C22" s="7" t="s">
        <v>282</v>
      </c>
      <c r="D22" s="18">
        <v>29.7119</v>
      </c>
      <c r="E22" s="18">
        <v>91.199169999999995</v>
      </c>
      <c r="F22" s="19">
        <v>4200</v>
      </c>
      <c r="G22" s="7">
        <v>45</v>
      </c>
      <c r="H22" s="19">
        <v>40</v>
      </c>
      <c r="I22" s="7">
        <v>46</v>
      </c>
      <c r="J22" s="7">
        <v>72</v>
      </c>
      <c r="K22" s="1"/>
      <c r="L22" s="7">
        <v>14.3</v>
      </c>
      <c r="M22" s="20">
        <v>26.076714433828435</v>
      </c>
      <c r="N22" s="28">
        <v>72.309784419581419</v>
      </c>
      <c r="O22" s="20">
        <v>8.5970783793265712E-2</v>
      </c>
      <c r="P22" s="20"/>
      <c r="Q22" s="20">
        <v>1.6325797812352015E-2</v>
      </c>
      <c r="R22" s="20">
        <v>3.4730616599174748</v>
      </c>
      <c r="S22" s="21">
        <v>0.36658148632866344</v>
      </c>
      <c r="T22" s="20">
        <v>1.0894819712914257</v>
      </c>
      <c r="U22" s="21">
        <v>1.3975919166280293</v>
      </c>
      <c r="V22" s="20">
        <v>1.314541806637981</v>
      </c>
      <c r="W22" s="20"/>
      <c r="X22" s="18">
        <v>49.794828306153029</v>
      </c>
      <c r="Y22" s="12"/>
      <c r="Z22" s="12"/>
      <c r="AA22" s="12"/>
      <c r="AB22" s="12"/>
      <c r="AC22" s="12"/>
      <c r="AD22" s="12"/>
      <c r="AE22" s="12"/>
      <c r="AF22" s="12"/>
    </row>
    <row r="23" spans="1:32" ht="18" customHeight="1">
      <c r="A23" s="7" t="s">
        <v>266</v>
      </c>
      <c r="B23" s="7" t="s">
        <v>226</v>
      </c>
      <c r="C23" s="7" t="s">
        <v>249</v>
      </c>
      <c r="D23" s="18">
        <v>29.72206731</v>
      </c>
      <c r="E23" s="18">
        <v>90.373269030000003</v>
      </c>
      <c r="F23" s="19">
        <v>4634</v>
      </c>
      <c r="G23" s="7">
        <v>45</v>
      </c>
      <c r="H23" s="7">
        <v>38</v>
      </c>
      <c r="I23" s="7">
        <v>52</v>
      </c>
      <c r="J23" s="7">
        <v>74</v>
      </c>
      <c r="K23" s="1"/>
      <c r="L23" s="7">
        <v>84.5</v>
      </c>
      <c r="M23" s="20">
        <v>33.395401365421193</v>
      </c>
      <c r="N23" s="28">
        <v>65.502012638334492</v>
      </c>
      <c r="O23" s="20">
        <v>0.20464608300266129</v>
      </c>
      <c r="P23" s="20"/>
      <c r="Q23" s="20">
        <v>2.2776623522578018E-2</v>
      </c>
      <c r="R23" s="20">
        <v>7.1858052871444587</v>
      </c>
      <c r="S23" s="21">
        <v>0.43669369687906884</v>
      </c>
      <c r="T23" s="20">
        <v>1.0549436868235391</v>
      </c>
      <c r="U23" s="21">
        <v>1.6648947193514498</v>
      </c>
      <c r="V23" s="20">
        <v>1.1375788548049186</v>
      </c>
      <c r="W23" s="20"/>
      <c r="X23" s="18">
        <v>31.830675473756706</v>
      </c>
      <c r="Y23" s="12"/>
      <c r="Z23" s="12"/>
      <c r="AA23" s="12"/>
      <c r="AB23" s="12"/>
      <c r="AC23" s="12"/>
      <c r="AD23" s="12"/>
      <c r="AE23" s="12"/>
      <c r="AF23" s="12"/>
    </row>
    <row r="24" spans="1:32" ht="18" customHeight="1">
      <c r="A24" s="7" t="s">
        <v>266</v>
      </c>
      <c r="B24" s="7" t="s">
        <v>227</v>
      </c>
      <c r="C24" s="7" t="s">
        <v>283</v>
      </c>
      <c r="D24" s="18">
        <v>32.791449999999998</v>
      </c>
      <c r="E24" s="18">
        <v>89.99494</v>
      </c>
      <c r="F24" s="19">
        <v>4959</v>
      </c>
      <c r="G24" s="7">
        <v>385</v>
      </c>
      <c r="H24" s="7">
        <v>70</v>
      </c>
      <c r="I24" s="7">
        <v>50</v>
      </c>
      <c r="J24" s="7">
        <v>60</v>
      </c>
      <c r="K24" s="1"/>
      <c r="L24" s="7">
        <v>10</v>
      </c>
      <c r="M24" s="20">
        <v>34.115297403859678</v>
      </c>
      <c r="N24" s="28">
        <v>64.565696297373137</v>
      </c>
      <c r="O24" s="20">
        <v>0.10606409707985967</v>
      </c>
      <c r="P24" s="20"/>
      <c r="Q24" s="20">
        <v>1.9336903788664348E-2</v>
      </c>
      <c r="R24" s="20">
        <v>6.3345535583666219</v>
      </c>
      <c r="S24" s="21">
        <v>0.85870261953392968</v>
      </c>
      <c r="T24" s="20">
        <v>0.40194649957449341</v>
      </c>
      <c r="U24" s="21">
        <v>3.273803736973107</v>
      </c>
      <c r="V24" s="20">
        <v>0.13892753681140255</v>
      </c>
      <c r="W24" s="20"/>
      <c r="X24" s="18">
        <v>96.811914416008236</v>
      </c>
      <c r="Y24" s="12"/>
      <c r="Z24" s="12"/>
      <c r="AA24" s="12"/>
      <c r="AB24" s="12"/>
      <c r="AC24" s="12"/>
      <c r="AD24" s="12"/>
      <c r="AE24" s="12"/>
      <c r="AF24" s="12"/>
    </row>
    <row r="25" spans="1:32" ht="18" customHeight="1">
      <c r="A25" s="7" t="s">
        <v>266</v>
      </c>
      <c r="B25" s="7" t="s">
        <v>228</v>
      </c>
      <c r="C25" s="7" t="s">
        <v>284</v>
      </c>
      <c r="D25" s="18">
        <v>31.799040000000002</v>
      </c>
      <c r="E25" s="18">
        <v>91.466040000000007</v>
      </c>
      <c r="F25" s="19">
        <v>4718</v>
      </c>
      <c r="G25" s="7">
        <v>275</v>
      </c>
      <c r="H25" s="7">
        <v>47</v>
      </c>
      <c r="I25" s="7">
        <v>25</v>
      </c>
      <c r="J25" s="7">
        <v>67</v>
      </c>
      <c r="K25" s="1"/>
      <c r="L25" s="7">
        <v>34</v>
      </c>
      <c r="M25" s="20">
        <v>42.557891920307448</v>
      </c>
      <c r="N25" s="28">
        <v>56.419113902054107</v>
      </c>
      <c r="O25" s="20">
        <v>1.652575007801654E-2</v>
      </c>
      <c r="P25" s="20"/>
      <c r="Q25" s="20">
        <v>0.34685602430943607</v>
      </c>
      <c r="R25" s="20">
        <v>88.794405289587829</v>
      </c>
      <c r="S25" s="21">
        <v>12.43036569849432</v>
      </c>
      <c r="T25" s="20">
        <v>0.15381590913321599</v>
      </c>
      <c r="U25" s="21">
        <v>47.390769225509594</v>
      </c>
      <c r="V25" s="20">
        <v>0.13557555431707985</v>
      </c>
      <c r="W25" s="20"/>
      <c r="X25" s="18">
        <v>22.514233067696942</v>
      </c>
      <c r="Y25" s="12"/>
      <c r="Z25" s="12"/>
      <c r="AA25" s="12"/>
      <c r="AB25" s="12"/>
      <c r="AC25" s="12"/>
      <c r="AD25" s="12"/>
      <c r="AE25" s="12"/>
      <c r="AF25" s="12"/>
    </row>
    <row r="26" spans="1:32" ht="18" customHeight="1">
      <c r="A26" s="7" t="s">
        <v>266</v>
      </c>
      <c r="B26" s="7" t="s">
        <v>229</v>
      </c>
      <c r="C26" s="7" t="s">
        <v>285</v>
      </c>
      <c r="D26" s="18">
        <v>28.957694444444442</v>
      </c>
      <c r="E26" s="18">
        <v>90.50833333333334</v>
      </c>
      <c r="F26" s="19">
        <v>4436</v>
      </c>
      <c r="G26" s="7">
        <v>-35</v>
      </c>
      <c r="H26" s="7">
        <v>40</v>
      </c>
      <c r="I26" s="7">
        <v>30</v>
      </c>
      <c r="J26" s="7">
        <v>72</v>
      </c>
      <c r="K26" s="1"/>
      <c r="L26" s="7">
        <v>39.9</v>
      </c>
      <c r="M26" s="20">
        <v>45.755560223044654</v>
      </c>
      <c r="N26" s="28">
        <v>53.600850925218502</v>
      </c>
      <c r="O26" s="20">
        <v>0</v>
      </c>
      <c r="P26" s="20"/>
      <c r="Q26" s="20">
        <v>5.7345421598557461E-2</v>
      </c>
      <c r="R26" s="20">
        <v>377.91364378461691</v>
      </c>
      <c r="S26" s="21">
        <v>154.145524466756</v>
      </c>
      <c r="T26" s="20">
        <v>4.7413873276002466E-2</v>
      </c>
      <c r="U26" s="21">
        <v>587.67981202950727</v>
      </c>
      <c r="V26" s="20">
        <v>4.5790183305439637E-2</v>
      </c>
      <c r="W26" s="20"/>
      <c r="X26" s="18">
        <v>18.450569719199681</v>
      </c>
      <c r="Y26" s="12"/>
      <c r="Z26" s="12"/>
      <c r="AA26" s="12"/>
      <c r="AB26" s="12"/>
      <c r="AC26" s="12"/>
      <c r="AD26" s="12"/>
      <c r="AE26" s="12"/>
      <c r="AF26" s="12"/>
    </row>
    <row r="27" spans="1:32" ht="18" customHeight="1">
      <c r="A27" s="7" t="s">
        <v>266</v>
      </c>
      <c r="B27" s="7" t="s">
        <v>230</v>
      </c>
      <c r="C27" s="7" t="s">
        <v>286</v>
      </c>
      <c r="D27" s="18">
        <v>32.954900000000002</v>
      </c>
      <c r="E27" s="18">
        <v>89.568100000000001</v>
      </c>
      <c r="F27" s="19">
        <v>5020</v>
      </c>
      <c r="G27" s="7">
        <v>400</v>
      </c>
      <c r="H27" s="7">
        <v>58</v>
      </c>
      <c r="I27" s="7">
        <v>32</v>
      </c>
      <c r="J27" s="7">
        <v>74</v>
      </c>
      <c r="K27" s="1"/>
      <c r="L27" s="7">
        <v>21.5</v>
      </c>
      <c r="M27" s="20">
        <v>45.899371694752944</v>
      </c>
      <c r="N27" s="28">
        <v>52.971074581248935</v>
      </c>
      <c r="O27" s="20">
        <v>0.13512912971585878</v>
      </c>
      <c r="P27" s="20"/>
      <c r="Q27" s="20">
        <v>1.9616975083360345E-2</v>
      </c>
      <c r="R27" s="20">
        <v>2.0680436425835671</v>
      </c>
      <c r="S27" s="21">
        <v>0.3095638637619616</v>
      </c>
      <c r="T27" s="20">
        <v>0.97223735122846344</v>
      </c>
      <c r="U27" s="21">
        <v>1.1802122305924787</v>
      </c>
      <c r="V27" s="20">
        <v>0.81818205387011012</v>
      </c>
      <c r="W27" s="20"/>
      <c r="X27" s="18">
        <v>164.94480781303574</v>
      </c>
      <c r="Y27" s="12"/>
      <c r="Z27" s="12"/>
      <c r="AA27" s="12"/>
      <c r="AB27" s="12"/>
      <c r="AC27" s="12"/>
      <c r="AD27" s="12"/>
      <c r="AE27" s="12"/>
      <c r="AF27" s="12"/>
    </row>
    <row r="28" spans="1:32" ht="18" customHeight="1">
      <c r="A28" s="7" t="s">
        <v>266</v>
      </c>
      <c r="B28" s="7" t="s">
        <v>231</v>
      </c>
      <c r="C28" s="7" t="s">
        <v>287</v>
      </c>
      <c r="D28" s="18">
        <v>29.653199999999998</v>
      </c>
      <c r="E28" s="18">
        <v>91.031800000000004</v>
      </c>
      <c r="F28" s="19">
        <v>3650</v>
      </c>
      <c r="G28" s="7">
        <v>36</v>
      </c>
      <c r="H28" s="7">
        <v>40</v>
      </c>
      <c r="I28" s="7">
        <v>24</v>
      </c>
      <c r="J28" s="7">
        <v>72</v>
      </c>
      <c r="K28" s="1"/>
      <c r="L28" s="7">
        <v>12.1</v>
      </c>
      <c r="M28" s="20">
        <v>46.051518500575149</v>
      </c>
      <c r="N28" s="28">
        <v>53.05053810900916</v>
      </c>
      <c r="O28" s="20">
        <v>4.9317160148942565E-2</v>
      </c>
      <c r="P28" s="20"/>
      <c r="Q28" s="20">
        <v>3.4221788523737653E-2</v>
      </c>
      <c r="R28" s="20">
        <v>96.056406205997973</v>
      </c>
      <c r="S28" s="21">
        <v>13.139374310643927</v>
      </c>
      <c r="T28" s="20">
        <v>0.12581511570197793</v>
      </c>
      <c r="U28" s="21">
        <v>50.093864559329973</v>
      </c>
      <c r="V28" s="20">
        <v>0.10800871785278093</v>
      </c>
      <c r="W28" s="20"/>
      <c r="X28" s="18">
        <v>27.532694096392234</v>
      </c>
      <c r="Y28" s="12"/>
      <c r="Z28" s="12"/>
      <c r="AA28" s="12"/>
      <c r="AB28" s="12"/>
      <c r="AC28" s="12"/>
      <c r="AD28" s="12"/>
      <c r="AE28" s="12"/>
      <c r="AF28" s="12"/>
    </row>
    <row r="29" spans="1:32" ht="18" customHeight="1">
      <c r="A29" s="7" t="s">
        <v>266</v>
      </c>
      <c r="B29" s="7" t="s">
        <v>232</v>
      </c>
      <c r="C29" s="7" t="s">
        <v>288</v>
      </c>
      <c r="D29" s="18">
        <v>29.72135381</v>
      </c>
      <c r="E29" s="18">
        <v>89.625677620000005</v>
      </c>
      <c r="F29" s="19">
        <v>4742</v>
      </c>
      <c r="G29" s="7">
        <v>40</v>
      </c>
      <c r="H29" s="7">
        <v>38</v>
      </c>
      <c r="I29" s="7">
        <v>28</v>
      </c>
      <c r="J29" s="7">
        <v>70</v>
      </c>
      <c r="K29" s="1"/>
      <c r="L29" s="7">
        <v>76.599999999999994</v>
      </c>
      <c r="M29" s="20">
        <v>49.068918365364958</v>
      </c>
      <c r="N29" s="28">
        <v>49.815716269787593</v>
      </c>
      <c r="O29" s="20">
        <v>3.3868221162985358E-2</v>
      </c>
      <c r="P29" s="20"/>
      <c r="Q29" s="20">
        <v>2.9881102100081984E-2</v>
      </c>
      <c r="R29" s="20">
        <v>8467.8161336917674</v>
      </c>
      <c r="S29" s="21">
        <v>12860.992084155625</v>
      </c>
      <c r="T29" s="20">
        <v>4.6879320763117328E-2</v>
      </c>
      <c r="U29" s="21">
        <v>49032.532320843318</v>
      </c>
      <c r="V29" s="20">
        <v>4.6859881829963049E-2</v>
      </c>
      <c r="W29" s="20"/>
      <c r="X29" s="18">
        <v>0.89313614357510362</v>
      </c>
      <c r="Y29" s="12"/>
      <c r="Z29" s="12"/>
      <c r="AA29" s="12"/>
      <c r="AB29" s="12"/>
      <c r="AC29" s="12"/>
      <c r="AD29" s="12"/>
      <c r="AE29" s="12"/>
      <c r="AF29" s="12"/>
    </row>
    <row r="30" spans="1:32" ht="18" customHeight="1">
      <c r="A30" s="7" t="s">
        <v>264</v>
      </c>
      <c r="B30" s="7" t="s">
        <v>209</v>
      </c>
      <c r="C30" s="7" t="s">
        <v>210</v>
      </c>
      <c r="D30" s="18">
        <v>29.459199999999999</v>
      </c>
      <c r="E30" s="18">
        <v>90.257499999999993</v>
      </c>
      <c r="F30" s="19">
        <v>3942</v>
      </c>
      <c r="G30" s="7">
        <v>20</v>
      </c>
      <c r="H30" s="19">
        <v>36</v>
      </c>
      <c r="I30" s="7">
        <v>32</v>
      </c>
      <c r="J30" s="7">
        <v>74</v>
      </c>
      <c r="K30" s="1"/>
      <c r="L30" s="7">
        <v>60.1</v>
      </c>
      <c r="M30" s="20">
        <v>0.2</v>
      </c>
      <c r="N30" s="28">
        <v>96.5</v>
      </c>
      <c r="O30" s="20">
        <v>0.5</v>
      </c>
      <c r="P30" s="20">
        <v>1.23</v>
      </c>
      <c r="Q30" s="20">
        <v>0.56000000000000005</v>
      </c>
      <c r="R30" s="20">
        <v>7398</v>
      </c>
      <c r="S30" s="21">
        <v>1281</v>
      </c>
      <c r="T30" s="20">
        <v>0.09</v>
      </c>
      <c r="U30" s="21">
        <v>5043</v>
      </c>
      <c r="V30" s="20">
        <v>0.09</v>
      </c>
      <c r="W30" s="20">
        <v>-14.2</v>
      </c>
      <c r="X30" s="18">
        <v>2.0999999999999999E-3</v>
      </c>
      <c r="Y30" s="12"/>
      <c r="Z30" s="12"/>
      <c r="AA30" s="12"/>
      <c r="AB30" s="12"/>
      <c r="AC30" s="12"/>
      <c r="AD30" s="12"/>
      <c r="AE30" s="12"/>
      <c r="AF30" s="12"/>
    </row>
    <row r="32" spans="1:32" ht="18" customHeight="1">
      <c r="A32" s="44" t="s">
        <v>344</v>
      </c>
    </row>
    <row r="33" spans="1:1" ht="18" customHeight="1">
      <c r="A33" s="43" t="s">
        <v>324</v>
      </c>
    </row>
    <row r="34" spans="1:1" ht="18" customHeight="1">
      <c r="A34" s="43" t="s">
        <v>325</v>
      </c>
    </row>
    <row r="35" spans="1:1" ht="18" customHeight="1">
      <c r="A35" s="43" t="s">
        <v>326</v>
      </c>
    </row>
    <row r="36" spans="1:1" ht="18" customHeight="1">
      <c r="A36" s="43" t="s">
        <v>327</v>
      </c>
    </row>
    <row r="38" spans="1:1" ht="18" customHeight="1">
      <c r="A38" s="45" t="s">
        <v>343</v>
      </c>
    </row>
  </sheetData>
  <mergeCells count="8">
    <mergeCell ref="S1:S2"/>
    <mergeCell ref="T1:T2"/>
    <mergeCell ref="U1:U2"/>
    <mergeCell ref="V1:V2"/>
    <mergeCell ref="A1:A2"/>
    <mergeCell ref="B1:B2"/>
    <mergeCell ref="C1:C2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8F1C-DE5B-4CE6-B98E-76F48B366BE2}">
  <dimension ref="A1:O76"/>
  <sheetViews>
    <sheetView zoomScaleNormal="100" workbookViewId="0">
      <pane ySplit="2" topLeftCell="A3" activePane="bottomLeft" state="frozen"/>
      <selection pane="bottomLeft" activeCell="A79" sqref="A79"/>
    </sheetView>
  </sheetViews>
  <sheetFormatPr defaultRowHeight="18" customHeight="1"/>
  <cols>
    <col min="1" max="1" width="20" style="12" customWidth="1"/>
    <col min="2" max="2" width="12.796875" style="12" bestFit="1" customWidth="1"/>
    <col min="3" max="3" width="12.53125" style="12" bestFit="1" customWidth="1"/>
    <col min="4" max="4" width="10.9296875" style="12" bestFit="1" customWidth="1"/>
    <col min="5" max="5" width="6" style="12" bestFit="1" customWidth="1"/>
    <col min="6" max="6" width="7.19921875" style="12" bestFit="1" customWidth="1"/>
    <col min="7" max="13" width="6.73046875" style="12" customWidth="1"/>
    <col min="14" max="14" width="10.796875" style="12" customWidth="1"/>
    <col min="15" max="15" width="1.59765625" style="30" bestFit="1" customWidth="1"/>
    <col min="16" max="16384" width="9.06640625" style="30"/>
  </cols>
  <sheetData>
    <row r="1" spans="1:15" ht="18" customHeight="1">
      <c r="A1" s="46" t="s">
        <v>292</v>
      </c>
      <c r="B1" s="46" t="s">
        <v>0</v>
      </c>
      <c r="C1" s="46" t="s">
        <v>1</v>
      </c>
      <c r="D1" s="31" t="s">
        <v>260</v>
      </c>
      <c r="E1" s="46" t="s">
        <v>293</v>
      </c>
      <c r="F1" s="31" t="s">
        <v>294</v>
      </c>
      <c r="G1" s="31" t="s">
        <v>329</v>
      </c>
      <c r="H1" s="31" t="s">
        <v>330</v>
      </c>
      <c r="I1" s="31" t="s">
        <v>331</v>
      </c>
      <c r="J1" s="31" t="s">
        <v>334</v>
      </c>
      <c r="K1" s="31" t="s">
        <v>332</v>
      </c>
      <c r="L1" s="31" t="s">
        <v>333</v>
      </c>
      <c r="M1" s="31" t="s">
        <v>331</v>
      </c>
      <c r="N1" s="50" t="s">
        <v>295</v>
      </c>
    </row>
    <row r="2" spans="1:15" ht="18" customHeight="1">
      <c r="A2" s="46"/>
      <c r="B2" s="46"/>
      <c r="C2" s="46"/>
      <c r="D2" s="33" t="s">
        <v>259</v>
      </c>
      <c r="E2" s="46"/>
      <c r="F2" s="33" t="s">
        <v>10</v>
      </c>
      <c r="G2" s="33" t="s">
        <v>328</v>
      </c>
      <c r="H2" s="33" t="s">
        <v>328</v>
      </c>
      <c r="I2" s="33" t="s">
        <v>328</v>
      </c>
      <c r="J2" s="33" t="s">
        <v>328</v>
      </c>
      <c r="K2" s="33" t="s">
        <v>328</v>
      </c>
      <c r="L2" s="33" t="s">
        <v>328</v>
      </c>
      <c r="M2" s="33" t="s">
        <v>328</v>
      </c>
      <c r="N2" s="50"/>
    </row>
    <row r="3" spans="1:15" ht="18" customHeight="1">
      <c r="A3" s="2" t="s">
        <v>233</v>
      </c>
      <c r="B3" s="3" t="s">
        <v>12</v>
      </c>
      <c r="C3" s="3" t="s">
        <v>234</v>
      </c>
      <c r="D3" s="4">
        <v>350</v>
      </c>
      <c r="E3" s="5">
        <v>0.19259721610875793</v>
      </c>
      <c r="F3" s="6">
        <v>-3.0449999999999999</v>
      </c>
      <c r="G3" s="14">
        <v>8.6</v>
      </c>
      <c r="H3" s="14">
        <f>100-G3</f>
        <v>91.4</v>
      </c>
      <c r="I3" s="14">
        <v>36.700000000000003</v>
      </c>
      <c r="J3" s="14">
        <f>100-I3</f>
        <v>63.3</v>
      </c>
      <c r="K3" s="14">
        <v>5.4437999999999995</v>
      </c>
      <c r="L3" s="14">
        <v>57.856200000000001</v>
      </c>
      <c r="M3" s="14">
        <v>36.700000000000003</v>
      </c>
      <c r="N3" s="14">
        <f>L3/M3</f>
        <v>1.5764632152588556</v>
      </c>
      <c r="O3" s="30" t="s">
        <v>69</v>
      </c>
    </row>
    <row r="4" spans="1:15" ht="18" customHeight="1">
      <c r="A4" s="2" t="s">
        <v>233</v>
      </c>
      <c r="B4" s="3" t="s">
        <v>14</v>
      </c>
      <c r="C4" s="3" t="s">
        <v>234</v>
      </c>
      <c r="D4" s="4">
        <v>350</v>
      </c>
      <c r="E4" s="5">
        <v>0.18156431654676258</v>
      </c>
      <c r="F4" s="6">
        <v>-4</v>
      </c>
      <c r="G4" s="14">
        <v>11.799999999999999</v>
      </c>
      <c r="H4" s="14">
        <f t="shared" ref="H4:H67" si="0">100-G4</f>
        <v>88.2</v>
      </c>
      <c r="I4" s="14">
        <v>46.2</v>
      </c>
      <c r="J4" s="14">
        <f t="shared" ref="J4:J67" si="1">100-I4</f>
        <v>53.8</v>
      </c>
      <c r="K4" s="14">
        <v>6.3483999999999998</v>
      </c>
      <c r="L4" s="14">
        <v>47.451600000000006</v>
      </c>
      <c r="M4" s="14">
        <v>46.2</v>
      </c>
      <c r="N4" s="14">
        <f t="shared" ref="N4:N16" si="2">L4/M4</f>
        <v>1.0270909090909091</v>
      </c>
    </row>
    <row r="5" spans="1:15" ht="18" customHeight="1">
      <c r="A5" s="2" t="s">
        <v>233</v>
      </c>
      <c r="B5" s="3" t="s">
        <v>15</v>
      </c>
      <c r="C5" s="3" t="s">
        <v>235</v>
      </c>
      <c r="D5" s="4">
        <v>300</v>
      </c>
      <c r="E5" s="5">
        <v>0.38753239832376524</v>
      </c>
      <c r="F5" s="6">
        <v>-0.56299999999999994</v>
      </c>
      <c r="G5" s="14">
        <v>3</v>
      </c>
      <c r="H5" s="14">
        <f t="shared" si="0"/>
        <v>97</v>
      </c>
      <c r="I5" s="14">
        <v>8.2000000000000011</v>
      </c>
      <c r="J5" s="14">
        <f t="shared" si="1"/>
        <v>91.8</v>
      </c>
      <c r="K5" s="14">
        <v>2.754</v>
      </c>
      <c r="L5" s="14">
        <v>89.046000000000006</v>
      </c>
      <c r="M5" s="14">
        <v>8.2000000000000011</v>
      </c>
      <c r="N5" s="14">
        <f t="shared" si="2"/>
        <v>10.859268292682927</v>
      </c>
    </row>
    <row r="6" spans="1:15" ht="18" customHeight="1">
      <c r="A6" s="2" t="s">
        <v>233</v>
      </c>
      <c r="B6" s="3" t="s">
        <v>17</v>
      </c>
      <c r="C6" s="3" t="s">
        <v>235</v>
      </c>
      <c r="D6" s="4">
        <v>300</v>
      </c>
      <c r="E6" s="5">
        <v>0.34876459368437046</v>
      </c>
      <c r="F6" s="6">
        <v>2.4E-2</v>
      </c>
      <c r="G6" s="14">
        <v>0.5</v>
      </c>
      <c r="H6" s="14">
        <f t="shared" si="0"/>
        <v>99.5</v>
      </c>
      <c r="I6" s="14">
        <v>1.6</v>
      </c>
      <c r="J6" s="14">
        <f t="shared" si="1"/>
        <v>98.4</v>
      </c>
      <c r="K6" s="14">
        <v>0.49199999999999999</v>
      </c>
      <c r="L6" s="14">
        <v>97.908000000000001</v>
      </c>
      <c r="M6" s="14">
        <v>1.6</v>
      </c>
      <c r="N6" s="14">
        <f t="shared" si="2"/>
        <v>61.192499999999995</v>
      </c>
    </row>
    <row r="7" spans="1:15" ht="18" customHeight="1">
      <c r="A7" s="2" t="s">
        <v>233</v>
      </c>
      <c r="B7" s="3" t="s">
        <v>18</v>
      </c>
      <c r="C7" s="3" t="s">
        <v>236</v>
      </c>
      <c r="D7" s="4">
        <v>305</v>
      </c>
      <c r="E7" s="5">
        <v>0.18937152165060406</v>
      </c>
      <c r="F7" s="6">
        <v>-1.3640000000000001</v>
      </c>
      <c r="G7" s="14">
        <v>3.2</v>
      </c>
      <c r="H7" s="14">
        <f t="shared" si="0"/>
        <v>96.8</v>
      </c>
      <c r="I7" s="14">
        <v>18.099999999999998</v>
      </c>
      <c r="J7" s="14">
        <f t="shared" si="1"/>
        <v>81.900000000000006</v>
      </c>
      <c r="K7" s="14">
        <v>2.6208</v>
      </c>
      <c r="L7" s="14">
        <v>79.279199999999989</v>
      </c>
      <c r="M7" s="14">
        <v>18.099999999999998</v>
      </c>
      <c r="N7" s="14">
        <f t="shared" si="2"/>
        <v>4.3800662983425411</v>
      </c>
    </row>
    <row r="8" spans="1:15" ht="18" customHeight="1">
      <c r="A8" s="2" t="s">
        <v>233</v>
      </c>
      <c r="B8" s="3" t="s">
        <v>20</v>
      </c>
      <c r="C8" s="3" t="s">
        <v>236</v>
      </c>
      <c r="D8" s="4">
        <v>305</v>
      </c>
      <c r="E8" s="5">
        <v>0.26832414532245746</v>
      </c>
      <c r="F8" s="6">
        <v>0.88100000000000001</v>
      </c>
      <c r="G8" s="14">
        <v>0.5</v>
      </c>
      <c r="H8" s="14">
        <f t="shared" si="0"/>
        <v>99.5</v>
      </c>
      <c r="I8" s="14">
        <v>2.1999999999999997</v>
      </c>
      <c r="J8" s="14">
        <f t="shared" si="1"/>
        <v>97.8</v>
      </c>
      <c r="K8" s="14">
        <v>0.48900000000000005</v>
      </c>
      <c r="L8" s="14">
        <v>97.311000000000007</v>
      </c>
      <c r="M8" s="14">
        <v>2.1999999999999997</v>
      </c>
      <c r="N8" s="14">
        <f t="shared" si="2"/>
        <v>44.232272727272736</v>
      </c>
    </row>
    <row r="9" spans="1:15" ht="18" customHeight="1">
      <c r="A9" s="2" t="s">
        <v>233</v>
      </c>
      <c r="B9" s="3" t="s">
        <v>21</v>
      </c>
      <c r="C9" s="3" t="s">
        <v>237</v>
      </c>
      <c r="D9" s="4">
        <v>415</v>
      </c>
      <c r="E9" s="5">
        <v>0.17114085623931136</v>
      </c>
      <c r="F9" s="6">
        <v>-3.6179999999999999</v>
      </c>
      <c r="G9" s="14">
        <v>9.8000000000000007</v>
      </c>
      <c r="H9" s="14">
        <f t="shared" si="0"/>
        <v>90.2</v>
      </c>
      <c r="I9" s="14">
        <v>43.4</v>
      </c>
      <c r="J9" s="14">
        <f t="shared" si="1"/>
        <v>56.6</v>
      </c>
      <c r="K9" s="14">
        <v>5.5468000000000011</v>
      </c>
      <c r="L9" s="14">
        <v>51.053200000000011</v>
      </c>
      <c r="M9" s="14">
        <v>43.4</v>
      </c>
      <c r="N9" s="14">
        <f t="shared" si="2"/>
        <v>1.1763410138248851</v>
      </c>
    </row>
    <row r="10" spans="1:15" ht="18" customHeight="1">
      <c r="A10" s="2" t="s">
        <v>233</v>
      </c>
      <c r="B10" s="3" t="s">
        <v>23</v>
      </c>
      <c r="C10" s="3" t="s">
        <v>238</v>
      </c>
      <c r="D10" s="4">
        <v>425</v>
      </c>
      <c r="E10" s="5">
        <v>0.22616894436258222</v>
      </c>
      <c r="F10" s="6">
        <v>-3.149</v>
      </c>
      <c r="G10" s="14">
        <v>10.8</v>
      </c>
      <c r="H10" s="14">
        <f t="shared" si="0"/>
        <v>89.2</v>
      </c>
      <c r="I10" s="14">
        <v>37.6</v>
      </c>
      <c r="J10" s="14">
        <f t="shared" si="1"/>
        <v>62.4</v>
      </c>
      <c r="K10" s="14">
        <v>6.7391999999999994</v>
      </c>
      <c r="L10" s="14">
        <v>55.660800000000002</v>
      </c>
      <c r="M10" s="14">
        <v>37.6</v>
      </c>
      <c r="N10" s="14">
        <f t="shared" si="2"/>
        <v>1.4803404255319148</v>
      </c>
    </row>
    <row r="11" spans="1:15" ht="18" customHeight="1">
      <c r="A11" s="2" t="s">
        <v>233</v>
      </c>
      <c r="B11" s="3" t="s">
        <v>25</v>
      </c>
      <c r="C11" s="3" t="s">
        <v>238</v>
      </c>
      <c r="D11" s="4">
        <v>426</v>
      </c>
      <c r="E11" s="5">
        <v>0.18653591093605565</v>
      </c>
      <c r="F11" s="6">
        <v>-2.831</v>
      </c>
      <c r="G11" s="14">
        <v>7.5</v>
      </c>
      <c r="H11" s="14">
        <f t="shared" si="0"/>
        <v>92.5</v>
      </c>
      <c r="I11" s="14">
        <v>34.5</v>
      </c>
      <c r="J11" s="14">
        <f t="shared" si="1"/>
        <v>65.5</v>
      </c>
      <c r="K11" s="14">
        <v>4.9125000000000005</v>
      </c>
      <c r="L11" s="14">
        <v>60.587500000000006</v>
      </c>
      <c r="M11" s="14">
        <v>34.5</v>
      </c>
      <c r="N11" s="14">
        <f t="shared" si="2"/>
        <v>1.7561594202898552</v>
      </c>
    </row>
    <row r="12" spans="1:15" ht="18" customHeight="1">
      <c r="A12" s="2" t="s">
        <v>233</v>
      </c>
      <c r="B12" s="3" t="s">
        <v>239</v>
      </c>
      <c r="C12" s="3" t="s">
        <v>240</v>
      </c>
      <c r="D12" s="4">
        <v>545</v>
      </c>
      <c r="E12" s="5">
        <v>0.25242239774613878</v>
      </c>
      <c r="F12" s="6">
        <v>-4.6139999999999999</v>
      </c>
      <c r="G12" s="14">
        <v>21.6</v>
      </c>
      <c r="H12" s="14">
        <f t="shared" si="0"/>
        <v>78.400000000000006</v>
      </c>
      <c r="I12" s="14">
        <v>51.5</v>
      </c>
      <c r="J12" s="14">
        <f t="shared" si="1"/>
        <v>48.5</v>
      </c>
      <c r="K12" s="14">
        <v>10.475999999999999</v>
      </c>
      <c r="L12" s="14">
        <v>38.024000000000001</v>
      </c>
      <c r="M12" s="14">
        <v>51.5</v>
      </c>
      <c r="N12" s="14">
        <f t="shared" si="2"/>
        <v>0.73833009708737862</v>
      </c>
    </row>
    <row r="13" spans="1:15" ht="18" customHeight="1">
      <c r="A13" s="2" t="s">
        <v>233</v>
      </c>
      <c r="B13" s="3" t="s">
        <v>28</v>
      </c>
      <c r="C13" s="3" t="s">
        <v>241</v>
      </c>
      <c r="D13" s="4">
        <v>390</v>
      </c>
      <c r="E13" s="5">
        <v>0.13466893803939228</v>
      </c>
      <c r="F13" s="6">
        <v>-4.5810000000000004</v>
      </c>
      <c r="G13" s="14">
        <v>11.200000000000001</v>
      </c>
      <c r="H13" s="14">
        <f t="shared" si="0"/>
        <v>88.8</v>
      </c>
      <c r="I13" s="14">
        <v>54.2</v>
      </c>
      <c r="J13" s="14">
        <f t="shared" si="1"/>
        <v>45.8</v>
      </c>
      <c r="K13" s="14">
        <v>5.129599999999999</v>
      </c>
      <c r="L13" s="14">
        <v>40.670399999999994</v>
      </c>
      <c r="M13" s="14">
        <v>54.2</v>
      </c>
      <c r="N13" s="14">
        <f t="shared" si="2"/>
        <v>0.75037638376383753</v>
      </c>
    </row>
    <row r="14" spans="1:15" ht="18" customHeight="1">
      <c r="A14" s="2" t="s">
        <v>233</v>
      </c>
      <c r="B14" s="3" t="s">
        <v>30</v>
      </c>
      <c r="C14" s="3" t="s">
        <v>241</v>
      </c>
      <c r="D14" s="4">
        <v>390</v>
      </c>
      <c r="E14" s="5">
        <v>0.13349848221333724</v>
      </c>
      <c r="F14" s="6">
        <v>-4.6630000000000003</v>
      </c>
      <c r="G14" s="14">
        <v>11.3</v>
      </c>
      <c r="H14" s="14">
        <f t="shared" si="0"/>
        <v>88.7</v>
      </c>
      <c r="I14" s="14">
        <v>54.900000000000006</v>
      </c>
      <c r="J14" s="14">
        <f t="shared" si="1"/>
        <v>45.099999999999994</v>
      </c>
      <c r="K14" s="14">
        <v>5.0962999999999994</v>
      </c>
      <c r="L14" s="14">
        <v>40.003699999999995</v>
      </c>
      <c r="M14" s="14">
        <v>54.900000000000006</v>
      </c>
      <c r="N14" s="14">
        <f t="shared" si="2"/>
        <v>0.72866484517304175</v>
      </c>
    </row>
    <row r="15" spans="1:15" ht="18" customHeight="1">
      <c r="A15" s="2" t="s">
        <v>233</v>
      </c>
      <c r="B15" s="3" t="s">
        <v>31</v>
      </c>
      <c r="C15" s="3" t="s">
        <v>242</v>
      </c>
      <c r="D15" s="4">
        <v>265</v>
      </c>
      <c r="E15" s="5">
        <v>0.11265418199791311</v>
      </c>
      <c r="F15" s="6">
        <v>-1.2190000000000001</v>
      </c>
      <c r="G15" s="14">
        <v>1.5</v>
      </c>
      <c r="H15" s="14">
        <f t="shared" si="0"/>
        <v>98.5</v>
      </c>
      <c r="I15" s="14">
        <v>16.8</v>
      </c>
      <c r="J15" s="14">
        <f t="shared" si="1"/>
        <v>83.2</v>
      </c>
      <c r="K15" s="14">
        <v>1.248</v>
      </c>
      <c r="L15" s="14">
        <v>81.951999999999998</v>
      </c>
      <c r="M15" s="14">
        <v>16.8</v>
      </c>
      <c r="N15" s="14">
        <f t="shared" si="2"/>
        <v>4.8780952380952378</v>
      </c>
    </row>
    <row r="16" spans="1:15" ht="18" customHeight="1">
      <c r="A16" s="2" t="s">
        <v>233</v>
      </c>
      <c r="B16" s="3" t="s">
        <v>33</v>
      </c>
      <c r="C16" s="3" t="s">
        <v>243</v>
      </c>
      <c r="D16" s="4">
        <v>260</v>
      </c>
      <c r="E16" s="5">
        <v>0.23099448727870292</v>
      </c>
      <c r="F16" s="6">
        <v>-7.0000000000000001E-3</v>
      </c>
      <c r="G16" s="14">
        <v>0.5</v>
      </c>
      <c r="H16" s="14">
        <f t="shared" si="0"/>
        <v>99.5</v>
      </c>
      <c r="I16" s="14">
        <v>2.54</v>
      </c>
      <c r="J16" s="14">
        <f t="shared" si="1"/>
        <v>97.46</v>
      </c>
      <c r="K16" s="14">
        <v>0.48730000000000007</v>
      </c>
      <c r="L16" s="14">
        <v>96.972700000000003</v>
      </c>
      <c r="M16" s="14">
        <v>2.54</v>
      </c>
      <c r="N16" s="14">
        <f t="shared" si="2"/>
        <v>38.178228346456692</v>
      </c>
    </row>
    <row r="17" spans="1:14" ht="18" customHeight="1">
      <c r="A17" s="7" t="s">
        <v>276</v>
      </c>
      <c r="B17" s="7" t="s">
        <v>35</v>
      </c>
      <c r="C17" s="7" t="s">
        <v>244</v>
      </c>
      <c r="D17" s="7">
        <v>70</v>
      </c>
      <c r="E17" s="8">
        <v>0.11865496646595192</v>
      </c>
      <c r="F17" s="8">
        <v>-7.35</v>
      </c>
      <c r="G17" s="20">
        <v>30.599999999999998</v>
      </c>
      <c r="H17" s="22">
        <f t="shared" si="0"/>
        <v>69.400000000000006</v>
      </c>
      <c r="I17" s="20">
        <v>79.2</v>
      </c>
      <c r="J17" s="22">
        <f t="shared" si="1"/>
        <v>20.799999999999997</v>
      </c>
      <c r="K17" s="22">
        <v>6.364799999999998</v>
      </c>
      <c r="L17" s="22">
        <v>14.435199999999995</v>
      </c>
      <c r="M17" s="22">
        <v>79.2</v>
      </c>
      <c r="N17" s="22">
        <f>L17/M17</f>
        <v>0.18226262626262618</v>
      </c>
    </row>
    <row r="18" spans="1:14" ht="18" customHeight="1">
      <c r="A18" s="7" t="s">
        <v>276</v>
      </c>
      <c r="B18" s="7" t="s">
        <v>37</v>
      </c>
      <c r="C18" s="7" t="s">
        <v>244</v>
      </c>
      <c r="D18" s="7">
        <v>70</v>
      </c>
      <c r="E18" s="8">
        <v>0.12160548191417658</v>
      </c>
      <c r="F18" s="8">
        <v>-7.33</v>
      </c>
      <c r="G18" s="20">
        <v>30.8</v>
      </c>
      <c r="H18" s="22">
        <f t="shared" si="0"/>
        <v>69.2</v>
      </c>
      <c r="I18" s="20">
        <v>78.8</v>
      </c>
      <c r="J18" s="22">
        <f t="shared" si="1"/>
        <v>21.200000000000003</v>
      </c>
      <c r="K18" s="22">
        <v>6.5295999999999994</v>
      </c>
      <c r="L18" s="22">
        <v>14.670399999999997</v>
      </c>
      <c r="M18" s="22">
        <v>78.8</v>
      </c>
      <c r="N18" s="22">
        <f t="shared" ref="N18:N74" si="3">L18/M18</f>
        <v>0.18617258883248727</v>
      </c>
    </row>
    <row r="19" spans="1:14" ht="18" customHeight="1">
      <c r="A19" s="7" t="s">
        <v>276</v>
      </c>
      <c r="B19" s="7" t="s">
        <v>38</v>
      </c>
      <c r="C19" s="7" t="s">
        <v>244</v>
      </c>
      <c r="D19" s="7">
        <v>70</v>
      </c>
      <c r="E19" s="8">
        <v>0.12071632006777336</v>
      </c>
      <c r="F19" s="8">
        <v>-7.15</v>
      </c>
      <c r="G19" s="20">
        <v>28.599999999999998</v>
      </c>
      <c r="H19" s="22">
        <f t="shared" si="0"/>
        <v>71.400000000000006</v>
      </c>
      <c r="I19" s="20">
        <v>76.400000000000006</v>
      </c>
      <c r="J19" s="22">
        <f t="shared" si="1"/>
        <v>23.599999999999994</v>
      </c>
      <c r="K19" s="22">
        <v>6.7495999999999983</v>
      </c>
      <c r="L19" s="22">
        <v>16.8504</v>
      </c>
      <c r="M19" s="22">
        <v>76.400000000000006</v>
      </c>
      <c r="N19" s="22">
        <f t="shared" si="3"/>
        <v>0.22055497382198952</v>
      </c>
    </row>
    <row r="20" spans="1:14" ht="18" customHeight="1">
      <c r="A20" s="7" t="s">
        <v>276</v>
      </c>
      <c r="B20" s="7" t="s">
        <v>39</v>
      </c>
      <c r="C20" s="7" t="s">
        <v>244</v>
      </c>
      <c r="D20" s="7">
        <v>70</v>
      </c>
      <c r="E20" s="8">
        <v>0.12318910878282241</v>
      </c>
      <c r="F20" s="8">
        <v>-7.5</v>
      </c>
      <c r="G20" s="20">
        <v>33.200000000000003</v>
      </c>
      <c r="H20" s="22">
        <f t="shared" si="0"/>
        <v>66.8</v>
      </c>
      <c r="I20" s="20">
        <v>79.2</v>
      </c>
      <c r="J20" s="22">
        <f t="shared" si="1"/>
        <v>20.799999999999997</v>
      </c>
      <c r="K20" s="22">
        <v>6.9055999999999989</v>
      </c>
      <c r="L20" s="22">
        <v>13.894399999999996</v>
      </c>
      <c r="M20" s="22">
        <v>79.2</v>
      </c>
      <c r="N20" s="22">
        <f t="shared" si="3"/>
        <v>0.17543434343434336</v>
      </c>
    </row>
    <row r="21" spans="1:14" ht="18" customHeight="1">
      <c r="A21" s="7" t="s">
        <v>276</v>
      </c>
      <c r="B21" s="7" t="s">
        <v>40</v>
      </c>
      <c r="C21" s="7" t="s">
        <v>244</v>
      </c>
      <c r="D21" s="7">
        <v>70</v>
      </c>
      <c r="E21" s="8">
        <v>0.11517494259963675</v>
      </c>
      <c r="F21" s="8">
        <v>-6.71</v>
      </c>
      <c r="G21" s="20">
        <v>21.6</v>
      </c>
      <c r="H21" s="22">
        <f t="shared" si="0"/>
        <v>78.400000000000006</v>
      </c>
      <c r="I21" s="20">
        <v>73.2</v>
      </c>
      <c r="J21" s="22">
        <f t="shared" si="1"/>
        <v>26.799999999999997</v>
      </c>
      <c r="K21" s="22">
        <v>5.7888000000000002</v>
      </c>
      <c r="L21" s="22">
        <v>21.011200000000002</v>
      </c>
      <c r="M21" s="22">
        <v>73.2</v>
      </c>
      <c r="N21" s="22">
        <f t="shared" si="3"/>
        <v>0.28703825136612021</v>
      </c>
    </row>
    <row r="22" spans="1:14" ht="18" customHeight="1">
      <c r="A22" s="7" t="s">
        <v>276</v>
      </c>
      <c r="B22" s="7" t="s">
        <v>41</v>
      </c>
      <c r="C22" s="7" t="s">
        <v>244</v>
      </c>
      <c r="D22" s="7">
        <v>70</v>
      </c>
      <c r="E22" s="8">
        <v>0.12250207614187804</v>
      </c>
      <c r="F22" s="8">
        <v>-7.19</v>
      </c>
      <c r="G22" s="20">
        <v>28.4</v>
      </c>
      <c r="H22" s="22">
        <f t="shared" si="0"/>
        <v>71.599999999999994</v>
      </c>
      <c r="I22" s="20">
        <v>76.8</v>
      </c>
      <c r="J22" s="22">
        <f t="shared" si="1"/>
        <v>23.200000000000003</v>
      </c>
      <c r="K22" s="22">
        <v>6.5887999999999991</v>
      </c>
      <c r="L22" s="22">
        <v>16.611199999999997</v>
      </c>
      <c r="M22" s="22">
        <v>76.8</v>
      </c>
      <c r="N22" s="22">
        <f t="shared" si="3"/>
        <v>0.21629166666666663</v>
      </c>
    </row>
    <row r="23" spans="1:14" ht="18" customHeight="1">
      <c r="A23" s="7" t="s">
        <v>276</v>
      </c>
      <c r="B23" s="7" t="s">
        <v>42</v>
      </c>
      <c r="C23" s="7" t="s">
        <v>244</v>
      </c>
      <c r="D23" s="7">
        <v>70</v>
      </c>
      <c r="E23" s="8">
        <v>0.12934515591525828</v>
      </c>
      <c r="F23" s="8">
        <v>-9.0500000000000007</v>
      </c>
      <c r="G23" s="20">
        <v>81.2</v>
      </c>
      <c r="H23" s="22">
        <f t="shared" si="0"/>
        <v>18.799999999999997</v>
      </c>
      <c r="I23" s="20">
        <v>90.8</v>
      </c>
      <c r="J23" s="22">
        <f t="shared" si="1"/>
        <v>9.2000000000000028</v>
      </c>
      <c r="K23" s="22">
        <v>7.4703999999999979</v>
      </c>
      <c r="L23" s="22">
        <v>1.7295999999999989</v>
      </c>
      <c r="M23" s="22">
        <v>90.8</v>
      </c>
      <c r="N23" s="22">
        <f t="shared" si="3"/>
        <v>1.9048458149779724E-2</v>
      </c>
    </row>
    <row r="24" spans="1:14" ht="18" customHeight="1">
      <c r="A24" s="7" t="s">
        <v>276</v>
      </c>
      <c r="B24" s="7" t="s">
        <v>43</v>
      </c>
      <c r="C24" s="7" t="s">
        <v>244</v>
      </c>
      <c r="D24" s="7">
        <v>70</v>
      </c>
      <c r="E24" s="8">
        <v>0.1054764342077202</v>
      </c>
      <c r="F24" s="8">
        <v>-6.79</v>
      </c>
      <c r="G24" s="20">
        <v>20.5</v>
      </c>
      <c r="H24" s="22">
        <f t="shared" si="0"/>
        <v>79.5</v>
      </c>
      <c r="I24" s="20">
        <v>74.3</v>
      </c>
      <c r="J24" s="22">
        <f t="shared" si="1"/>
        <v>25.700000000000003</v>
      </c>
      <c r="K24" s="22">
        <v>5.2684999999999995</v>
      </c>
      <c r="L24" s="22">
        <v>20.431500000000003</v>
      </c>
      <c r="M24" s="22">
        <v>74.3</v>
      </c>
      <c r="N24" s="22">
        <f t="shared" si="3"/>
        <v>0.27498654104979819</v>
      </c>
    </row>
    <row r="25" spans="1:14" ht="18" customHeight="1">
      <c r="A25" s="7" t="s">
        <v>276</v>
      </c>
      <c r="B25" s="7" t="s">
        <v>44</v>
      </c>
      <c r="C25" s="7" t="s">
        <v>44</v>
      </c>
      <c r="D25" s="7">
        <v>140</v>
      </c>
      <c r="E25" s="8">
        <v>0.25473064619321817</v>
      </c>
      <c r="F25" s="8">
        <v>-2.89</v>
      </c>
      <c r="G25" s="20">
        <v>10.8</v>
      </c>
      <c r="H25" s="22">
        <f t="shared" si="0"/>
        <v>89.2</v>
      </c>
      <c r="I25" s="20">
        <v>34.799999999999997</v>
      </c>
      <c r="J25" s="22">
        <f t="shared" si="1"/>
        <v>65.2</v>
      </c>
      <c r="K25" s="22">
        <v>7.0416000000000007</v>
      </c>
      <c r="L25" s="22">
        <v>58.1584</v>
      </c>
      <c r="M25" s="22">
        <v>34.799999999999997</v>
      </c>
      <c r="N25" s="22">
        <f t="shared" si="3"/>
        <v>1.6712183908045979</v>
      </c>
    </row>
    <row r="26" spans="1:14" ht="18" customHeight="1">
      <c r="A26" s="7" t="s">
        <v>276</v>
      </c>
      <c r="B26" s="7" t="s">
        <v>45</v>
      </c>
      <c r="C26" s="7" t="s">
        <v>45</v>
      </c>
      <c r="D26" s="7">
        <v>145</v>
      </c>
      <c r="E26" s="8">
        <v>0.19238294670846395</v>
      </c>
      <c r="F26" s="8">
        <v>-4.09</v>
      </c>
      <c r="G26" s="20">
        <v>13.4</v>
      </c>
      <c r="H26" s="22">
        <f t="shared" si="0"/>
        <v>86.6</v>
      </c>
      <c r="I26" s="20">
        <v>47.599999999999994</v>
      </c>
      <c r="J26" s="22">
        <f t="shared" si="1"/>
        <v>52.400000000000006</v>
      </c>
      <c r="K26" s="22">
        <v>7.0216000000000003</v>
      </c>
      <c r="L26" s="22">
        <v>45.378399999999999</v>
      </c>
      <c r="M26" s="22">
        <v>47.599999999999994</v>
      </c>
      <c r="N26" s="22">
        <f t="shared" si="3"/>
        <v>0.95332773109243707</v>
      </c>
    </row>
    <row r="27" spans="1:14" ht="18" customHeight="1">
      <c r="A27" s="7" t="s">
        <v>276</v>
      </c>
      <c r="B27" s="7" t="s">
        <v>46</v>
      </c>
      <c r="C27" s="7" t="s">
        <v>196</v>
      </c>
      <c r="D27" s="7">
        <v>170</v>
      </c>
      <c r="E27" s="8">
        <v>0.24626578264629578</v>
      </c>
      <c r="F27" s="8">
        <v>-1.04</v>
      </c>
      <c r="G27" s="20">
        <v>3.2</v>
      </c>
      <c r="H27" s="22">
        <f t="shared" si="0"/>
        <v>96.8</v>
      </c>
      <c r="I27" s="20">
        <v>13.900000000000002</v>
      </c>
      <c r="J27" s="22">
        <f t="shared" si="1"/>
        <v>86.1</v>
      </c>
      <c r="K27" s="22">
        <v>2.7551999999999999</v>
      </c>
      <c r="L27" s="22">
        <v>83.344799999999992</v>
      </c>
      <c r="M27" s="22">
        <v>13.900000000000002</v>
      </c>
      <c r="N27" s="22">
        <f t="shared" si="3"/>
        <v>5.9960287769784157</v>
      </c>
    </row>
    <row r="28" spans="1:14" ht="18" customHeight="1">
      <c r="A28" s="7" t="s">
        <v>276</v>
      </c>
      <c r="B28" s="7" t="s">
        <v>48</v>
      </c>
      <c r="C28" s="7" t="s">
        <v>196</v>
      </c>
      <c r="D28" s="7">
        <v>170</v>
      </c>
      <c r="E28" s="8">
        <v>0.25010872313527183</v>
      </c>
      <c r="F28" s="8">
        <v>-2.0299999999999998</v>
      </c>
      <c r="G28" s="20">
        <v>7.1999999999999993</v>
      </c>
      <c r="H28" s="22">
        <f t="shared" si="0"/>
        <v>92.8</v>
      </c>
      <c r="I28" s="20">
        <v>25.6</v>
      </c>
      <c r="J28" s="22">
        <f t="shared" si="1"/>
        <v>74.400000000000006</v>
      </c>
      <c r="K28" s="22">
        <v>5.3567999999999998</v>
      </c>
      <c r="L28" s="22">
        <v>69.043199999999999</v>
      </c>
      <c r="M28" s="22">
        <v>25.6</v>
      </c>
      <c r="N28" s="22">
        <f t="shared" si="3"/>
        <v>2.6969999999999996</v>
      </c>
    </row>
    <row r="29" spans="1:14" ht="18" customHeight="1">
      <c r="A29" s="7" t="s">
        <v>276</v>
      </c>
      <c r="B29" s="7" t="s">
        <v>49</v>
      </c>
      <c r="C29" s="7" t="s">
        <v>49</v>
      </c>
      <c r="D29" s="7">
        <v>215</v>
      </c>
      <c r="E29" s="8">
        <v>0.21576083086053413</v>
      </c>
      <c r="F29" s="8">
        <v>-4.33</v>
      </c>
      <c r="G29" s="20">
        <v>16.8</v>
      </c>
      <c r="H29" s="22">
        <f t="shared" si="0"/>
        <v>83.2</v>
      </c>
      <c r="I29" s="20">
        <v>49.1</v>
      </c>
      <c r="J29" s="22">
        <f t="shared" si="1"/>
        <v>50.9</v>
      </c>
      <c r="K29" s="22">
        <v>8.5511999999999997</v>
      </c>
      <c r="L29" s="22">
        <v>42.348799999999997</v>
      </c>
      <c r="M29" s="22">
        <v>49.1</v>
      </c>
      <c r="N29" s="22">
        <f t="shared" si="3"/>
        <v>0.86250101832993886</v>
      </c>
    </row>
    <row r="30" spans="1:14" ht="18" customHeight="1">
      <c r="A30" s="7" t="s">
        <v>276</v>
      </c>
      <c r="B30" s="7" t="s">
        <v>50</v>
      </c>
      <c r="C30" s="7" t="s">
        <v>245</v>
      </c>
      <c r="D30" s="7">
        <v>235</v>
      </c>
      <c r="E30" s="8">
        <v>0.30392638036809816</v>
      </c>
      <c r="F30" s="8">
        <v>-1.99</v>
      </c>
      <c r="G30" s="20">
        <v>8.5</v>
      </c>
      <c r="H30" s="22">
        <f t="shared" si="0"/>
        <v>91.5</v>
      </c>
      <c r="I30" s="20">
        <v>24.8</v>
      </c>
      <c r="J30" s="22">
        <f t="shared" si="1"/>
        <v>75.2</v>
      </c>
      <c r="K30" s="22">
        <v>6.3920000000000003</v>
      </c>
      <c r="L30" s="22">
        <v>68.808000000000007</v>
      </c>
      <c r="M30" s="22">
        <v>24.8</v>
      </c>
      <c r="N30" s="22">
        <f>L30/M30</f>
        <v>2.7745161290322584</v>
      </c>
    </row>
    <row r="31" spans="1:14" ht="18" customHeight="1">
      <c r="A31" s="7" t="s">
        <v>276</v>
      </c>
      <c r="B31" s="7" t="s">
        <v>52</v>
      </c>
      <c r="C31" s="7" t="s">
        <v>245</v>
      </c>
      <c r="D31" s="7">
        <v>235</v>
      </c>
      <c r="E31" s="8">
        <v>0.23900694160881991</v>
      </c>
      <c r="F31" s="8">
        <v>-2.35</v>
      </c>
      <c r="G31" s="20">
        <v>8.2000000000000011</v>
      </c>
      <c r="H31" s="22">
        <f t="shared" si="0"/>
        <v>91.8</v>
      </c>
      <c r="I31" s="20">
        <v>29.2</v>
      </c>
      <c r="J31" s="22">
        <f t="shared" si="1"/>
        <v>70.8</v>
      </c>
      <c r="K31" s="22">
        <v>5.8056000000000001</v>
      </c>
      <c r="L31" s="22">
        <v>64.994399999999999</v>
      </c>
      <c r="M31" s="22">
        <v>29.2</v>
      </c>
      <c r="N31" s="22">
        <f t="shared" si="3"/>
        <v>2.2258356164383564</v>
      </c>
    </row>
    <row r="32" spans="1:14" ht="18" customHeight="1">
      <c r="A32" s="7" t="s">
        <v>275</v>
      </c>
      <c r="B32" s="7" t="s">
        <v>56</v>
      </c>
      <c r="C32" s="7" t="s">
        <v>246</v>
      </c>
      <c r="D32" s="7">
        <v>575</v>
      </c>
      <c r="E32" s="8">
        <v>0.31849816849816853</v>
      </c>
      <c r="F32" s="8">
        <v>-4.8</v>
      </c>
      <c r="G32" s="20">
        <v>27.800000000000004</v>
      </c>
      <c r="H32" s="22">
        <f t="shared" si="0"/>
        <v>72.199999999999989</v>
      </c>
      <c r="I32" s="20">
        <v>50.6</v>
      </c>
      <c r="J32" s="22">
        <f t="shared" si="1"/>
        <v>49.4</v>
      </c>
      <c r="K32" s="22">
        <v>13.7332</v>
      </c>
      <c r="L32" s="22">
        <v>35.666799999999995</v>
      </c>
      <c r="M32" s="22">
        <v>50.6</v>
      </c>
      <c r="N32" s="22">
        <f t="shared" si="3"/>
        <v>0.70487747035573112</v>
      </c>
    </row>
    <row r="33" spans="1:14" ht="18" customHeight="1">
      <c r="A33" s="7" t="s">
        <v>275</v>
      </c>
      <c r="B33" s="7" t="s">
        <v>57</v>
      </c>
      <c r="C33" s="7" t="s">
        <v>246</v>
      </c>
      <c r="D33" s="7">
        <v>575</v>
      </c>
      <c r="E33" s="8">
        <v>0.52156862745098032</v>
      </c>
      <c r="F33" s="8">
        <v>-7.6</v>
      </c>
      <c r="G33" s="20">
        <v>74.599999999999994</v>
      </c>
      <c r="H33" s="22">
        <f t="shared" si="0"/>
        <v>25.400000000000006</v>
      </c>
      <c r="I33" s="20">
        <v>60.8</v>
      </c>
      <c r="J33" s="22">
        <f t="shared" si="1"/>
        <v>39.200000000000003</v>
      </c>
      <c r="K33" s="22">
        <v>29.243200000000002</v>
      </c>
      <c r="L33" s="22">
        <v>9.9568000000000012</v>
      </c>
      <c r="M33" s="22">
        <v>60.8</v>
      </c>
      <c r="N33" s="22">
        <f t="shared" si="3"/>
        <v>0.16376315789473686</v>
      </c>
    </row>
    <row r="34" spans="1:14" ht="18" customHeight="1">
      <c r="A34" s="7" t="s">
        <v>275</v>
      </c>
      <c r="B34" s="7" t="s">
        <v>58</v>
      </c>
      <c r="C34" s="7" t="s">
        <v>246</v>
      </c>
      <c r="D34" s="7">
        <v>575</v>
      </c>
      <c r="E34" s="8">
        <v>0.37463337831758881</v>
      </c>
      <c r="F34" s="8">
        <v>-5.2</v>
      </c>
      <c r="G34" s="20">
        <v>35.799999999999997</v>
      </c>
      <c r="H34" s="22">
        <f t="shared" si="0"/>
        <v>64.2</v>
      </c>
      <c r="I34" s="20">
        <v>52</v>
      </c>
      <c r="J34" s="22">
        <f t="shared" si="1"/>
        <v>48</v>
      </c>
      <c r="K34" s="22">
        <v>17.183999999999997</v>
      </c>
      <c r="L34" s="22">
        <v>30.815999999999999</v>
      </c>
      <c r="M34" s="22">
        <v>52</v>
      </c>
      <c r="N34" s="22">
        <f t="shared" si="3"/>
        <v>0.59261538461538454</v>
      </c>
    </row>
    <row r="35" spans="1:14" ht="18" customHeight="1">
      <c r="A35" s="7" t="s">
        <v>275</v>
      </c>
      <c r="B35" s="7" t="s">
        <v>59</v>
      </c>
      <c r="C35" s="7" t="s">
        <v>247</v>
      </c>
      <c r="D35" s="7">
        <v>545</v>
      </c>
      <c r="E35" s="8">
        <v>0.32321167883211677</v>
      </c>
      <c r="F35" s="8">
        <v>-7.7</v>
      </c>
      <c r="G35" s="20">
        <v>64.5</v>
      </c>
      <c r="H35" s="22">
        <f t="shared" si="0"/>
        <v>35.5</v>
      </c>
      <c r="I35" s="20">
        <v>69.899999999999991</v>
      </c>
      <c r="J35" s="22">
        <f t="shared" si="1"/>
        <v>30.100000000000009</v>
      </c>
      <c r="K35" s="22">
        <v>19.414500000000004</v>
      </c>
      <c r="L35" s="22">
        <v>10.685500000000001</v>
      </c>
      <c r="M35" s="22">
        <v>69.899999999999991</v>
      </c>
      <c r="N35" s="22">
        <f t="shared" si="3"/>
        <v>0.15286838340486414</v>
      </c>
    </row>
    <row r="36" spans="1:14" ht="18" customHeight="1">
      <c r="A36" s="7" t="s">
        <v>275</v>
      </c>
      <c r="B36" s="7" t="s">
        <v>61</v>
      </c>
      <c r="C36" s="7" t="s">
        <v>248</v>
      </c>
      <c r="D36" s="7">
        <v>415</v>
      </c>
      <c r="E36" s="8">
        <v>0.27264848711243928</v>
      </c>
      <c r="F36" s="8">
        <v>-4.5</v>
      </c>
      <c r="G36" s="20">
        <v>22.3</v>
      </c>
      <c r="H36" s="22">
        <f t="shared" si="0"/>
        <v>77.7</v>
      </c>
      <c r="I36" s="20">
        <v>49.2</v>
      </c>
      <c r="J36" s="22">
        <f t="shared" si="1"/>
        <v>50.8</v>
      </c>
      <c r="K36" s="22">
        <v>11.3284</v>
      </c>
      <c r="L36" s="22">
        <v>39.471600000000002</v>
      </c>
      <c r="M36" s="22">
        <v>49.2</v>
      </c>
      <c r="N36" s="22">
        <f t="shared" si="3"/>
        <v>0.80226829268292688</v>
      </c>
    </row>
    <row r="37" spans="1:14" ht="18" customHeight="1">
      <c r="A37" s="7" t="s">
        <v>275</v>
      </c>
      <c r="B37" s="7" t="s">
        <v>63</v>
      </c>
      <c r="C37" s="7" t="s">
        <v>248</v>
      </c>
      <c r="D37" s="7">
        <v>415</v>
      </c>
      <c r="E37" s="8">
        <v>0.54191270860077012</v>
      </c>
      <c r="F37" s="8">
        <v>-4.2</v>
      </c>
      <c r="G37" s="20">
        <v>34.799999999999997</v>
      </c>
      <c r="H37" s="22">
        <f t="shared" si="0"/>
        <v>65.2</v>
      </c>
      <c r="I37" s="20">
        <v>41.4</v>
      </c>
      <c r="J37" s="22">
        <f t="shared" si="1"/>
        <v>58.6</v>
      </c>
      <c r="K37" s="22">
        <v>20.392800000000001</v>
      </c>
      <c r="L37" s="22">
        <v>38.207200000000007</v>
      </c>
      <c r="M37" s="22">
        <v>41.4</v>
      </c>
      <c r="N37" s="22">
        <f t="shared" si="3"/>
        <v>0.92287922705314029</v>
      </c>
    </row>
    <row r="38" spans="1:14" ht="18" customHeight="1">
      <c r="A38" s="7" t="s">
        <v>273</v>
      </c>
      <c r="B38" s="10" t="s">
        <v>64</v>
      </c>
      <c r="C38" s="10" t="s">
        <v>202</v>
      </c>
      <c r="D38" s="11">
        <v>5</v>
      </c>
      <c r="E38" s="9">
        <v>3.5806055728799899E-2</v>
      </c>
      <c r="F38" s="9">
        <v>-7.72</v>
      </c>
      <c r="G38" s="22">
        <v>3.2</v>
      </c>
      <c r="H38" s="22">
        <f t="shared" si="0"/>
        <v>96.8</v>
      </c>
      <c r="I38" s="22">
        <v>86.4</v>
      </c>
      <c r="J38" s="22">
        <f t="shared" si="1"/>
        <v>13.599999999999994</v>
      </c>
      <c r="K38" s="22">
        <v>0.43520000000000009</v>
      </c>
      <c r="L38" s="22">
        <v>13.164800000000001</v>
      </c>
      <c r="M38" s="22">
        <v>86.4</v>
      </c>
      <c r="N38" s="22">
        <f t="shared" si="3"/>
        <v>0.15237037037037038</v>
      </c>
    </row>
    <row r="39" spans="1:14" ht="18" customHeight="1">
      <c r="A39" s="7" t="s">
        <v>273</v>
      </c>
      <c r="B39" s="10" t="s">
        <v>66</v>
      </c>
      <c r="C39" s="10" t="s">
        <v>202</v>
      </c>
      <c r="D39" s="11">
        <v>5</v>
      </c>
      <c r="E39" s="9">
        <v>4.4830374884825878E-2</v>
      </c>
      <c r="F39" s="9">
        <v>-7.75</v>
      </c>
      <c r="G39" s="22">
        <v>8.2000000000000011</v>
      </c>
      <c r="H39" s="22">
        <f t="shared" si="0"/>
        <v>91.8</v>
      </c>
      <c r="I39" s="22">
        <v>86.1</v>
      </c>
      <c r="J39" s="22">
        <f t="shared" si="1"/>
        <v>13.900000000000006</v>
      </c>
      <c r="K39" s="22">
        <v>1.1398000000000001</v>
      </c>
      <c r="L39" s="22">
        <v>12.760200000000003</v>
      </c>
      <c r="M39" s="22">
        <v>86.1</v>
      </c>
      <c r="N39" s="22">
        <f t="shared" si="3"/>
        <v>0.14820209059233455</v>
      </c>
    </row>
    <row r="40" spans="1:14" ht="18" customHeight="1">
      <c r="A40" s="7" t="s">
        <v>272</v>
      </c>
      <c r="B40" s="10" t="s">
        <v>67</v>
      </c>
      <c r="C40" s="10" t="s">
        <v>249</v>
      </c>
      <c r="D40" s="11">
        <v>45</v>
      </c>
      <c r="E40" s="9">
        <v>8.0902842861605734E-2</v>
      </c>
      <c r="F40" s="9">
        <v>-4.96</v>
      </c>
      <c r="G40" s="22">
        <v>6.6000000000000005</v>
      </c>
      <c r="H40" s="22">
        <f t="shared" si="0"/>
        <v>93.4</v>
      </c>
      <c r="I40" s="22">
        <v>58.8</v>
      </c>
      <c r="J40" s="22">
        <f t="shared" si="1"/>
        <v>41.2</v>
      </c>
      <c r="K40" s="22">
        <v>2.7192000000000003</v>
      </c>
      <c r="L40" s="22">
        <v>38.480799999999995</v>
      </c>
      <c r="M40" s="22">
        <v>58.8</v>
      </c>
      <c r="N40" s="22">
        <f t="shared" si="3"/>
        <v>0.6544353741496598</v>
      </c>
    </row>
    <row r="41" spans="1:14" ht="18" customHeight="1">
      <c r="A41" s="7" t="s">
        <v>272</v>
      </c>
      <c r="B41" s="10" t="s">
        <v>70</v>
      </c>
      <c r="C41" s="10" t="s">
        <v>194</v>
      </c>
      <c r="D41" s="11">
        <v>85</v>
      </c>
      <c r="E41" s="9">
        <v>0.290128703980844</v>
      </c>
      <c r="F41" s="9">
        <v>-7.05</v>
      </c>
      <c r="G41" s="22">
        <v>49.6</v>
      </c>
      <c r="H41" s="22">
        <f t="shared" si="0"/>
        <v>50.4</v>
      </c>
      <c r="I41" s="22">
        <v>67.5</v>
      </c>
      <c r="J41" s="22">
        <f t="shared" si="1"/>
        <v>32.5</v>
      </c>
      <c r="K41" s="22">
        <v>16.119999999999997</v>
      </c>
      <c r="L41" s="22">
        <v>16.38</v>
      </c>
      <c r="M41" s="22">
        <v>67.5</v>
      </c>
      <c r="N41" s="22">
        <f t="shared" si="3"/>
        <v>0.24266666666666664</v>
      </c>
    </row>
    <row r="42" spans="1:14" ht="18" customHeight="1">
      <c r="A42" s="7" t="s">
        <v>272</v>
      </c>
      <c r="B42" s="10" t="s">
        <v>72</v>
      </c>
      <c r="C42" s="10" t="s">
        <v>194</v>
      </c>
      <c r="D42" s="11">
        <v>85</v>
      </c>
      <c r="E42" s="9">
        <v>0.27887935145445875</v>
      </c>
      <c r="F42" s="9">
        <v>-6.94</v>
      </c>
      <c r="G42" s="22">
        <v>47.5</v>
      </c>
      <c r="H42" s="22">
        <f t="shared" si="0"/>
        <v>52.5</v>
      </c>
      <c r="I42" s="22">
        <v>67.5</v>
      </c>
      <c r="J42" s="22">
        <f t="shared" si="1"/>
        <v>32.5</v>
      </c>
      <c r="K42" s="22">
        <v>15.437499999999998</v>
      </c>
      <c r="L42" s="22">
        <v>17.062499999999996</v>
      </c>
      <c r="M42" s="22">
        <v>67.5</v>
      </c>
      <c r="N42" s="22">
        <f t="shared" si="3"/>
        <v>0.25277777777777771</v>
      </c>
    </row>
    <row r="43" spans="1:14" ht="18" customHeight="1">
      <c r="A43" s="7" t="s">
        <v>272</v>
      </c>
      <c r="B43" s="10" t="s">
        <v>73</v>
      </c>
      <c r="C43" s="10" t="s">
        <v>250</v>
      </c>
      <c r="D43" s="11">
        <v>120</v>
      </c>
      <c r="E43" s="9">
        <v>0.2994346004341461</v>
      </c>
      <c r="F43" s="9">
        <v>-3.56</v>
      </c>
      <c r="G43" s="22">
        <v>16.8</v>
      </c>
      <c r="H43" s="22">
        <f t="shared" si="0"/>
        <v>83.2</v>
      </c>
      <c r="I43" s="22">
        <v>40.699999999999996</v>
      </c>
      <c r="J43" s="22">
        <f t="shared" si="1"/>
        <v>59.300000000000004</v>
      </c>
      <c r="K43" s="22">
        <v>9.9624000000000006</v>
      </c>
      <c r="L43" s="22">
        <v>49.337599999999995</v>
      </c>
      <c r="M43" s="22">
        <v>40.699999999999996</v>
      </c>
      <c r="N43" s="22">
        <f t="shared" si="3"/>
        <v>1.2122260442260442</v>
      </c>
    </row>
    <row r="44" spans="1:14" ht="18" customHeight="1">
      <c r="A44" s="7" t="s">
        <v>272</v>
      </c>
      <c r="B44" s="10" t="s">
        <v>75</v>
      </c>
      <c r="C44" s="10" t="s">
        <v>250</v>
      </c>
      <c r="D44" s="11">
        <v>120</v>
      </c>
      <c r="E44" s="9">
        <v>0.39898254971302688</v>
      </c>
      <c r="F44" s="9">
        <v>-6.37</v>
      </c>
      <c r="G44" s="22">
        <v>50.4</v>
      </c>
      <c r="H44" s="22">
        <f t="shared" si="0"/>
        <v>49.6</v>
      </c>
      <c r="I44" s="22">
        <v>59.099999999999994</v>
      </c>
      <c r="J44" s="22">
        <f t="shared" si="1"/>
        <v>40.900000000000006</v>
      </c>
      <c r="K44" s="22">
        <v>20.613600000000002</v>
      </c>
      <c r="L44" s="22">
        <v>20.2864</v>
      </c>
      <c r="M44" s="22">
        <v>59.099999999999994</v>
      </c>
      <c r="N44" s="22">
        <f t="shared" si="3"/>
        <v>0.34325549915397635</v>
      </c>
    </row>
    <row r="45" spans="1:14" ht="18" customHeight="1">
      <c r="A45" s="7" t="s">
        <v>272</v>
      </c>
      <c r="B45" s="10" t="s">
        <v>76</v>
      </c>
      <c r="C45" s="10" t="s">
        <v>44</v>
      </c>
      <c r="D45" s="11">
        <v>140</v>
      </c>
      <c r="E45" s="9">
        <v>0.35456431535269706</v>
      </c>
      <c r="F45" s="9">
        <v>-3.01</v>
      </c>
      <c r="G45" s="22">
        <v>15.8</v>
      </c>
      <c r="H45" s="22">
        <f t="shared" si="0"/>
        <v>84.2</v>
      </c>
      <c r="I45" s="22">
        <v>34.799999999999997</v>
      </c>
      <c r="J45" s="22">
        <f t="shared" si="1"/>
        <v>65.2</v>
      </c>
      <c r="K45" s="22">
        <v>10.301600000000001</v>
      </c>
      <c r="L45" s="22">
        <v>54.898400000000002</v>
      </c>
      <c r="M45" s="22">
        <v>34.799999999999997</v>
      </c>
      <c r="N45" s="22">
        <f t="shared" si="3"/>
        <v>1.5775402298850576</v>
      </c>
    </row>
    <row r="46" spans="1:14" ht="18" customHeight="1">
      <c r="A46" s="7" t="s">
        <v>272</v>
      </c>
      <c r="B46" s="10" t="s">
        <v>78</v>
      </c>
      <c r="C46" s="10" t="s">
        <v>251</v>
      </c>
      <c r="D46" s="11">
        <v>145</v>
      </c>
      <c r="E46" s="9">
        <v>0.16284578096426811</v>
      </c>
      <c r="F46" s="9">
        <v>-2.19</v>
      </c>
      <c r="G46" s="22">
        <v>4.8</v>
      </c>
      <c r="H46" s="22">
        <f t="shared" si="0"/>
        <v>95.2</v>
      </c>
      <c r="I46" s="22">
        <v>28.1</v>
      </c>
      <c r="J46" s="22">
        <f t="shared" si="1"/>
        <v>71.900000000000006</v>
      </c>
      <c r="K46" s="22">
        <v>3.4512</v>
      </c>
      <c r="L46" s="22">
        <v>68.448800000000006</v>
      </c>
      <c r="M46" s="22">
        <v>28.1</v>
      </c>
      <c r="N46" s="22">
        <f>L46/M46</f>
        <v>2.4359003558718864</v>
      </c>
    </row>
    <row r="47" spans="1:14" ht="18" customHeight="1">
      <c r="A47" s="7" t="s">
        <v>272</v>
      </c>
      <c r="B47" s="10" t="s">
        <v>80</v>
      </c>
      <c r="C47" s="10" t="s">
        <v>251</v>
      </c>
      <c r="D47" s="11">
        <v>145</v>
      </c>
      <c r="E47" s="9">
        <v>0.1246763651697238</v>
      </c>
      <c r="F47" s="9">
        <v>-4.2699999999999996</v>
      </c>
      <c r="G47" s="22">
        <v>9.1999999999999993</v>
      </c>
      <c r="H47" s="22">
        <f t="shared" si="0"/>
        <v>90.8</v>
      </c>
      <c r="I47" s="22">
        <v>50.8</v>
      </c>
      <c r="J47" s="22">
        <f t="shared" si="1"/>
        <v>49.2</v>
      </c>
      <c r="K47" s="22">
        <v>4.5263999999999998</v>
      </c>
      <c r="L47" s="22">
        <v>44.6736</v>
      </c>
      <c r="M47" s="22">
        <v>50.8</v>
      </c>
      <c r="N47" s="22">
        <f t="shared" si="3"/>
        <v>0.87940157480314962</v>
      </c>
    </row>
    <row r="48" spans="1:14" ht="18" customHeight="1">
      <c r="A48" s="7" t="s">
        <v>272</v>
      </c>
      <c r="B48" s="10" t="s">
        <v>81</v>
      </c>
      <c r="C48" s="10" t="s">
        <v>252</v>
      </c>
      <c r="D48" s="11">
        <v>140</v>
      </c>
      <c r="E48" s="9">
        <v>1.0208940295588524</v>
      </c>
      <c r="F48" s="9">
        <v>-3.86</v>
      </c>
      <c r="G48" s="22">
        <v>48.1</v>
      </c>
      <c r="H48" s="22">
        <f t="shared" si="0"/>
        <v>51.9</v>
      </c>
      <c r="I48" s="22">
        <v>32.200000000000003</v>
      </c>
      <c r="J48" s="22">
        <f t="shared" si="1"/>
        <v>67.8</v>
      </c>
      <c r="K48" s="22">
        <v>32.611799999999995</v>
      </c>
      <c r="L48" s="22">
        <v>35.188199999999995</v>
      </c>
      <c r="M48" s="22">
        <v>32.200000000000003</v>
      </c>
      <c r="N48" s="22">
        <f t="shared" si="3"/>
        <v>1.0928012422360245</v>
      </c>
    </row>
    <row r="49" spans="1:14" ht="18" customHeight="1">
      <c r="A49" s="7" t="s">
        <v>272</v>
      </c>
      <c r="B49" s="10" t="s">
        <v>83</v>
      </c>
      <c r="C49" s="10" t="s">
        <v>253</v>
      </c>
      <c r="D49" s="11">
        <v>200</v>
      </c>
      <c r="E49" s="9">
        <v>0.66942585708384972</v>
      </c>
      <c r="F49" s="9">
        <v>-2.88</v>
      </c>
      <c r="G49" s="22">
        <v>26.5</v>
      </c>
      <c r="H49" s="22">
        <f t="shared" si="0"/>
        <v>73.5</v>
      </c>
      <c r="I49" s="22">
        <v>30.099999999999998</v>
      </c>
      <c r="J49" s="22">
        <f t="shared" si="1"/>
        <v>69.900000000000006</v>
      </c>
      <c r="K49" s="22">
        <v>18.523500000000006</v>
      </c>
      <c r="L49" s="22">
        <v>51.3765</v>
      </c>
      <c r="M49" s="22">
        <v>30.099999999999998</v>
      </c>
      <c r="N49" s="22">
        <f t="shared" si="3"/>
        <v>1.7068604651162791</v>
      </c>
    </row>
    <row r="50" spans="1:14" ht="18" customHeight="1">
      <c r="A50" s="7" t="s">
        <v>272</v>
      </c>
      <c r="B50" s="10" t="s">
        <v>85</v>
      </c>
      <c r="C50" s="10" t="s">
        <v>253</v>
      </c>
      <c r="D50" s="11">
        <v>200</v>
      </c>
      <c r="E50" s="9">
        <v>9.2333464722112735E-2</v>
      </c>
      <c r="F50" s="9">
        <v>-4.08</v>
      </c>
      <c r="G50" s="22">
        <v>5.5</v>
      </c>
      <c r="H50" s="22">
        <f t="shared" si="0"/>
        <v>94.5</v>
      </c>
      <c r="I50" s="22">
        <v>49.7</v>
      </c>
      <c r="J50" s="22">
        <f t="shared" si="1"/>
        <v>50.3</v>
      </c>
      <c r="K50" s="22">
        <v>2.7664999999999997</v>
      </c>
      <c r="L50" s="22">
        <v>47.533499999999997</v>
      </c>
      <c r="M50" s="22">
        <v>49.7</v>
      </c>
      <c r="N50" s="22">
        <f t="shared" si="3"/>
        <v>0.9564084507042252</v>
      </c>
    </row>
    <row r="51" spans="1:14" ht="18" customHeight="1">
      <c r="A51" s="7" t="s">
        <v>272</v>
      </c>
      <c r="B51" s="10" t="s">
        <v>86</v>
      </c>
      <c r="C51" s="10" t="s">
        <v>49</v>
      </c>
      <c r="D51" s="11">
        <v>215</v>
      </c>
      <c r="E51" s="9">
        <v>0.1668002313085801</v>
      </c>
      <c r="F51" s="9">
        <v>-5.17</v>
      </c>
      <c r="G51" s="22">
        <v>17.399999999999999</v>
      </c>
      <c r="H51" s="22">
        <f t="shared" si="0"/>
        <v>82.6</v>
      </c>
      <c r="I51" s="22">
        <v>57.999999999999993</v>
      </c>
      <c r="J51" s="22">
        <f t="shared" si="1"/>
        <v>42.000000000000007</v>
      </c>
      <c r="K51" s="22">
        <v>7.3080000000000007</v>
      </c>
      <c r="L51" s="22">
        <v>34.692000000000007</v>
      </c>
      <c r="M51" s="22">
        <v>57.999999999999993</v>
      </c>
      <c r="N51" s="22">
        <f t="shared" si="3"/>
        <v>0.59813793103448298</v>
      </c>
    </row>
    <row r="52" spans="1:14" ht="18" customHeight="1">
      <c r="A52" s="7" t="s">
        <v>272</v>
      </c>
      <c r="B52" s="10" t="s">
        <v>88</v>
      </c>
      <c r="C52" s="10" t="s">
        <v>254</v>
      </c>
      <c r="D52" s="11">
        <v>265</v>
      </c>
      <c r="E52" s="9">
        <v>0.19888146205262713</v>
      </c>
      <c r="F52" s="9">
        <v>-0.1</v>
      </c>
      <c r="G52" s="22">
        <v>0.5</v>
      </c>
      <c r="H52" s="22">
        <f t="shared" si="0"/>
        <v>99.5</v>
      </c>
      <c r="I52" s="22">
        <v>1.5</v>
      </c>
      <c r="J52" s="22">
        <f t="shared" si="1"/>
        <v>98.5</v>
      </c>
      <c r="K52" s="22">
        <v>0.49249999999999999</v>
      </c>
      <c r="L52" s="22">
        <v>98.007500000000007</v>
      </c>
      <c r="M52" s="22">
        <v>1.5</v>
      </c>
      <c r="N52" s="22">
        <f t="shared" si="3"/>
        <v>65.338333333333338</v>
      </c>
    </row>
    <row r="53" spans="1:14" ht="18" customHeight="1">
      <c r="A53" s="7" t="s">
        <v>272</v>
      </c>
      <c r="B53" s="10" t="s">
        <v>90</v>
      </c>
      <c r="C53" s="10" t="s">
        <v>254</v>
      </c>
      <c r="D53" s="11">
        <v>265</v>
      </c>
      <c r="E53" s="9">
        <v>0.15249637537893765</v>
      </c>
      <c r="F53" s="9">
        <v>-0.49</v>
      </c>
      <c r="G53" s="22">
        <v>0.8</v>
      </c>
      <c r="H53" s="22">
        <f t="shared" si="0"/>
        <v>99.2</v>
      </c>
      <c r="I53" s="22">
        <v>6.8000000000000007</v>
      </c>
      <c r="J53" s="22">
        <f t="shared" si="1"/>
        <v>93.2</v>
      </c>
      <c r="K53" s="22">
        <v>0.74560000000000004</v>
      </c>
      <c r="L53" s="22">
        <v>92.454399999999993</v>
      </c>
      <c r="M53" s="22">
        <v>6.8000000000000007</v>
      </c>
      <c r="N53" s="22">
        <f t="shared" si="3"/>
        <v>13.596235294117644</v>
      </c>
    </row>
    <row r="54" spans="1:14" ht="18" customHeight="1">
      <c r="A54" s="7" t="s">
        <v>270</v>
      </c>
      <c r="B54" s="7" t="s">
        <v>91</v>
      </c>
      <c r="C54" s="7" t="s">
        <v>255</v>
      </c>
      <c r="D54" s="7">
        <v>-110</v>
      </c>
      <c r="E54" s="8">
        <v>2.3E-2</v>
      </c>
      <c r="F54" s="8">
        <v>-9.9</v>
      </c>
      <c r="G54" s="20">
        <v>0.1</v>
      </c>
      <c r="H54" s="22">
        <f t="shared" si="0"/>
        <v>99.9</v>
      </c>
      <c r="I54" s="20">
        <v>99.9</v>
      </c>
      <c r="J54" s="22">
        <f t="shared" si="1"/>
        <v>9.9999999999994316E-2</v>
      </c>
      <c r="K54" s="22">
        <v>1.000000000000001E-4</v>
      </c>
      <c r="L54" s="22">
        <v>9.99000000000001E-2</v>
      </c>
      <c r="M54" s="22">
        <v>99.9</v>
      </c>
      <c r="N54" s="22">
        <f>L54/M54</f>
        <v>1.0000000000000009E-3</v>
      </c>
    </row>
    <row r="55" spans="1:14" ht="18" customHeight="1">
      <c r="A55" s="7" t="s">
        <v>270</v>
      </c>
      <c r="B55" s="7" t="s">
        <v>93</v>
      </c>
      <c r="C55" s="7" t="s">
        <v>255</v>
      </c>
      <c r="D55" s="7">
        <v>-110</v>
      </c>
      <c r="E55" s="8">
        <v>2.4E-2</v>
      </c>
      <c r="F55" s="8">
        <v>-9.6999999999999993</v>
      </c>
      <c r="G55" s="20">
        <v>0.1</v>
      </c>
      <c r="H55" s="22">
        <f t="shared" si="0"/>
        <v>99.9</v>
      </c>
      <c r="I55" s="20">
        <v>99.9</v>
      </c>
      <c r="J55" s="22">
        <f t="shared" si="1"/>
        <v>9.9999999999994316E-2</v>
      </c>
      <c r="K55" s="22">
        <v>1.000000000000001E-4</v>
      </c>
      <c r="L55" s="22">
        <v>9.99000000000001E-2</v>
      </c>
      <c r="M55" s="22">
        <v>99.9</v>
      </c>
      <c r="N55" s="22">
        <f t="shared" si="3"/>
        <v>1.0000000000000009E-3</v>
      </c>
    </row>
    <row r="56" spans="1:14" ht="18" customHeight="1">
      <c r="A56" s="7" t="s">
        <v>270</v>
      </c>
      <c r="B56" s="7" t="s">
        <v>94</v>
      </c>
      <c r="C56" s="7" t="s">
        <v>255</v>
      </c>
      <c r="D56" s="7">
        <v>-110</v>
      </c>
      <c r="E56" s="8">
        <v>1.9E-2</v>
      </c>
      <c r="F56" s="8">
        <v>-8.8000000000000007</v>
      </c>
      <c r="G56" s="20">
        <v>0.1</v>
      </c>
      <c r="H56" s="22">
        <f t="shared" si="0"/>
        <v>99.9</v>
      </c>
      <c r="I56" s="20">
        <v>99.9</v>
      </c>
      <c r="J56" s="22">
        <f t="shared" si="1"/>
        <v>9.9999999999994316E-2</v>
      </c>
      <c r="K56" s="22">
        <v>1.000000000000001E-4</v>
      </c>
      <c r="L56" s="22">
        <v>9.99000000000001E-2</v>
      </c>
      <c r="M56" s="22">
        <v>99.9</v>
      </c>
      <c r="N56" s="22">
        <f t="shared" si="3"/>
        <v>1.0000000000000009E-3</v>
      </c>
    </row>
    <row r="57" spans="1:14" ht="18" customHeight="1">
      <c r="A57" s="7" t="s">
        <v>270</v>
      </c>
      <c r="B57" s="7" t="s">
        <v>95</v>
      </c>
      <c r="C57" s="7" t="s">
        <v>255</v>
      </c>
      <c r="D57" s="7">
        <v>-110</v>
      </c>
      <c r="E57" s="8">
        <v>2.1999999999999999E-2</v>
      </c>
      <c r="F57" s="8">
        <v>-8.6</v>
      </c>
      <c r="G57" s="20">
        <v>0.1</v>
      </c>
      <c r="H57" s="22">
        <f t="shared" si="0"/>
        <v>99.9</v>
      </c>
      <c r="I57" s="20">
        <v>99.9</v>
      </c>
      <c r="J57" s="22">
        <f t="shared" si="1"/>
        <v>9.9999999999994316E-2</v>
      </c>
      <c r="K57" s="22">
        <v>1.000000000000001E-4</v>
      </c>
      <c r="L57" s="22">
        <v>9.99000000000001E-2</v>
      </c>
      <c r="M57" s="22">
        <v>99.9</v>
      </c>
      <c r="N57" s="22">
        <f>L57/M57</f>
        <v>1.0000000000000009E-3</v>
      </c>
    </row>
    <row r="58" spans="1:14" ht="18" customHeight="1">
      <c r="A58" s="7" t="s">
        <v>270</v>
      </c>
      <c r="B58" s="7" t="s">
        <v>96</v>
      </c>
      <c r="C58" s="7" t="s">
        <v>255</v>
      </c>
      <c r="D58" s="7">
        <v>-110</v>
      </c>
      <c r="E58" s="8">
        <v>2.1000000000000001E-2</v>
      </c>
      <c r="F58" s="8">
        <v>-8.6</v>
      </c>
      <c r="G58" s="20">
        <v>0.1</v>
      </c>
      <c r="H58" s="22">
        <f t="shared" si="0"/>
        <v>99.9</v>
      </c>
      <c r="I58" s="20">
        <v>99.9</v>
      </c>
      <c r="J58" s="22">
        <f t="shared" si="1"/>
        <v>9.9999999999994316E-2</v>
      </c>
      <c r="K58" s="22">
        <v>1.000000000000001E-4</v>
      </c>
      <c r="L58" s="22">
        <v>9.99000000000001E-2</v>
      </c>
      <c r="M58" s="22">
        <v>99.9</v>
      </c>
      <c r="N58" s="22">
        <f t="shared" si="3"/>
        <v>1.0000000000000009E-3</v>
      </c>
    </row>
    <row r="59" spans="1:14" ht="18" customHeight="1">
      <c r="A59" s="7" t="s">
        <v>270</v>
      </c>
      <c r="B59" s="7" t="s">
        <v>97</v>
      </c>
      <c r="C59" s="7" t="s">
        <v>255</v>
      </c>
      <c r="D59" s="7">
        <v>-110</v>
      </c>
      <c r="E59" s="8">
        <v>2.4E-2</v>
      </c>
      <c r="F59" s="8">
        <v>-9.1999999999999993</v>
      </c>
      <c r="G59" s="20">
        <v>0.1</v>
      </c>
      <c r="H59" s="22">
        <f t="shared" si="0"/>
        <v>99.9</v>
      </c>
      <c r="I59" s="20">
        <v>99.9</v>
      </c>
      <c r="J59" s="22">
        <f t="shared" si="1"/>
        <v>9.9999999999994316E-2</v>
      </c>
      <c r="K59" s="22">
        <v>1.000000000000001E-4</v>
      </c>
      <c r="L59" s="22">
        <v>9.99000000000001E-2</v>
      </c>
      <c r="M59" s="22">
        <v>99.9</v>
      </c>
      <c r="N59" s="22">
        <f t="shared" si="3"/>
        <v>1.0000000000000009E-3</v>
      </c>
    </row>
    <row r="60" spans="1:14" ht="18" customHeight="1">
      <c r="A60" s="7" t="s">
        <v>270</v>
      </c>
      <c r="B60" s="7" t="s">
        <v>98</v>
      </c>
      <c r="C60" s="7" t="s">
        <v>256</v>
      </c>
      <c r="D60" s="7">
        <v>-80</v>
      </c>
      <c r="E60" s="8">
        <v>4.9000000000000002E-2</v>
      </c>
      <c r="F60" s="8">
        <v>-9.4</v>
      </c>
      <c r="G60" s="20">
        <v>95</v>
      </c>
      <c r="H60" s="22">
        <f t="shared" si="0"/>
        <v>5</v>
      </c>
      <c r="I60" s="20">
        <v>99.9</v>
      </c>
      <c r="J60" s="22">
        <f t="shared" si="1"/>
        <v>9.9999999999994316E-2</v>
      </c>
      <c r="K60" s="22">
        <v>9.500000000000007E-2</v>
      </c>
      <c r="L60" s="22">
        <v>5.0000000000000088E-3</v>
      </c>
      <c r="M60" s="22">
        <v>99.9</v>
      </c>
      <c r="N60" s="22">
        <f t="shared" si="3"/>
        <v>5.0050050050050134E-5</v>
      </c>
    </row>
    <row r="61" spans="1:14" ht="18" customHeight="1">
      <c r="A61" s="7" t="s">
        <v>270</v>
      </c>
      <c r="B61" s="7" t="s">
        <v>100</v>
      </c>
      <c r="C61" s="7" t="s">
        <v>256</v>
      </c>
      <c r="D61" s="7">
        <v>-80</v>
      </c>
      <c r="E61" s="8">
        <v>2.8000000000000001E-2</v>
      </c>
      <c r="F61" s="8">
        <v>-10.6</v>
      </c>
      <c r="G61" s="20">
        <v>0.1</v>
      </c>
      <c r="H61" s="22">
        <f t="shared" si="0"/>
        <v>99.9</v>
      </c>
      <c r="I61" s="20">
        <v>99.9</v>
      </c>
      <c r="J61" s="22">
        <f t="shared" si="1"/>
        <v>9.9999999999994316E-2</v>
      </c>
      <c r="K61" s="22">
        <v>1.000000000000001E-4</v>
      </c>
      <c r="L61" s="22">
        <v>9.99000000000001E-2</v>
      </c>
      <c r="M61" s="22">
        <v>99.9</v>
      </c>
      <c r="N61" s="22">
        <f t="shared" si="3"/>
        <v>1.0000000000000009E-3</v>
      </c>
    </row>
    <row r="62" spans="1:14" ht="18" customHeight="1">
      <c r="A62" s="7" t="s">
        <v>270</v>
      </c>
      <c r="B62" s="7" t="s">
        <v>101</v>
      </c>
      <c r="C62" s="7" t="s">
        <v>256</v>
      </c>
      <c r="D62" s="7">
        <v>-80</v>
      </c>
      <c r="E62" s="8">
        <v>3.5999999999999997E-2</v>
      </c>
      <c r="F62" s="8">
        <v>-10.4</v>
      </c>
      <c r="G62" s="20">
        <v>95</v>
      </c>
      <c r="H62" s="22">
        <f t="shared" si="0"/>
        <v>5</v>
      </c>
      <c r="I62" s="20">
        <v>99.9</v>
      </c>
      <c r="J62" s="22">
        <f t="shared" si="1"/>
        <v>9.9999999999994316E-2</v>
      </c>
      <c r="K62" s="22">
        <v>9.500000000000007E-2</v>
      </c>
      <c r="L62" s="22">
        <v>5.0000000000000088E-3</v>
      </c>
      <c r="M62" s="22">
        <v>99.9</v>
      </c>
      <c r="N62" s="22">
        <f t="shared" si="3"/>
        <v>5.0050050050050134E-5</v>
      </c>
    </row>
    <row r="63" spans="1:14" ht="18" customHeight="1">
      <c r="A63" s="7" t="s">
        <v>270</v>
      </c>
      <c r="B63" s="7" t="s">
        <v>102</v>
      </c>
      <c r="C63" s="7" t="s">
        <v>256</v>
      </c>
      <c r="D63" s="7">
        <v>-80</v>
      </c>
      <c r="E63" s="8">
        <v>2.7E-2</v>
      </c>
      <c r="F63" s="8">
        <v>-11.2</v>
      </c>
      <c r="G63" s="20">
        <v>0.1</v>
      </c>
      <c r="H63" s="22">
        <f t="shared" si="0"/>
        <v>99.9</v>
      </c>
      <c r="I63" s="20">
        <v>99.9</v>
      </c>
      <c r="J63" s="22">
        <f t="shared" si="1"/>
        <v>9.9999999999994316E-2</v>
      </c>
      <c r="K63" s="22">
        <v>1.000000000000001E-4</v>
      </c>
      <c r="L63" s="22">
        <v>9.99000000000001E-2</v>
      </c>
      <c r="M63" s="22">
        <v>99.9</v>
      </c>
      <c r="N63" s="22">
        <f t="shared" si="3"/>
        <v>1.0000000000000009E-3</v>
      </c>
    </row>
    <row r="64" spans="1:14" ht="18" customHeight="1">
      <c r="A64" s="7" t="s">
        <v>268</v>
      </c>
      <c r="B64" s="10" t="s">
        <v>103</v>
      </c>
      <c r="C64" s="10" t="s">
        <v>257</v>
      </c>
      <c r="D64" s="11">
        <v>65</v>
      </c>
      <c r="E64" s="9">
        <v>4.9945814161599225E-2</v>
      </c>
      <c r="F64" s="9">
        <v>-2.5333333333333332</v>
      </c>
      <c r="G64" s="22">
        <v>0.89999999999999991</v>
      </c>
      <c r="H64" s="22">
        <f t="shared" si="0"/>
        <v>99.1</v>
      </c>
      <c r="I64" s="22">
        <v>33.200000000000003</v>
      </c>
      <c r="J64" s="22">
        <f t="shared" si="1"/>
        <v>66.8</v>
      </c>
      <c r="K64" s="22">
        <v>0.60119999999999996</v>
      </c>
      <c r="L64" s="22">
        <v>66.198799999999991</v>
      </c>
      <c r="M64" s="22">
        <v>33.200000000000003</v>
      </c>
      <c r="N64" s="22">
        <f t="shared" si="3"/>
        <v>1.9939397590361441</v>
      </c>
    </row>
    <row r="65" spans="1:14" ht="18" customHeight="1">
      <c r="A65" s="7" t="s">
        <v>268</v>
      </c>
      <c r="B65" s="10" t="s">
        <v>105</v>
      </c>
      <c r="C65" s="10" t="s">
        <v>258</v>
      </c>
      <c r="D65" s="11">
        <v>85</v>
      </c>
      <c r="E65" s="9">
        <v>0.15497905781922741</v>
      </c>
      <c r="F65" s="9">
        <v>-3.1030000000000002</v>
      </c>
      <c r="G65" s="22">
        <v>6.9</v>
      </c>
      <c r="H65" s="22">
        <f t="shared" si="0"/>
        <v>93.1</v>
      </c>
      <c r="I65" s="22">
        <v>38.4</v>
      </c>
      <c r="J65" s="22">
        <f t="shared" si="1"/>
        <v>61.6</v>
      </c>
      <c r="K65" s="22">
        <v>4.2504</v>
      </c>
      <c r="L65" s="22">
        <v>57.349600000000002</v>
      </c>
      <c r="M65" s="22">
        <v>38.4</v>
      </c>
      <c r="N65" s="22">
        <f t="shared" si="3"/>
        <v>1.4934791666666667</v>
      </c>
    </row>
    <row r="66" spans="1:14" ht="18" customHeight="1">
      <c r="A66" s="7" t="s">
        <v>268</v>
      </c>
      <c r="B66" s="10" t="s">
        <v>107</v>
      </c>
      <c r="C66" s="10" t="s">
        <v>258</v>
      </c>
      <c r="D66" s="11">
        <v>85</v>
      </c>
      <c r="E66" s="9">
        <v>0.16284998009967608</v>
      </c>
      <c r="F66" s="9">
        <v>-3.8069999999999999</v>
      </c>
      <c r="G66" s="22">
        <v>10.199999999999999</v>
      </c>
      <c r="H66" s="22">
        <f t="shared" si="0"/>
        <v>89.8</v>
      </c>
      <c r="I66" s="22">
        <v>45.4</v>
      </c>
      <c r="J66" s="22">
        <f t="shared" si="1"/>
        <v>54.6</v>
      </c>
      <c r="K66" s="22">
        <v>5.5691999999999995</v>
      </c>
      <c r="L66" s="22">
        <v>49.030799999999999</v>
      </c>
      <c r="M66" s="22">
        <v>45.4</v>
      </c>
      <c r="N66" s="22">
        <f t="shared" si="3"/>
        <v>1.0799735682819382</v>
      </c>
    </row>
    <row r="67" spans="1:14" ht="18" customHeight="1">
      <c r="A67" s="7" t="s">
        <v>264</v>
      </c>
      <c r="B67" s="7" t="s">
        <v>187</v>
      </c>
      <c r="C67" s="7" t="s">
        <v>188</v>
      </c>
      <c r="D67" s="7">
        <v>75</v>
      </c>
      <c r="E67" s="8">
        <v>0.11</v>
      </c>
      <c r="F67" s="8">
        <v>-9.6</v>
      </c>
      <c r="G67" s="20">
        <v>99</v>
      </c>
      <c r="H67" s="22">
        <f t="shared" si="0"/>
        <v>1</v>
      </c>
      <c r="I67" s="20">
        <v>99.9</v>
      </c>
      <c r="J67" s="22">
        <f t="shared" si="1"/>
        <v>9.9999999999994316E-2</v>
      </c>
      <c r="K67" s="22">
        <v>9.9000000000000088E-2</v>
      </c>
      <c r="L67" s="22">
        <v>1.0000000000000018E-3</v>
      </c>
      <c r="M67" s="22">
        <v>99.9</v>
      </c>
      <c r="N67" s="22">
        <f t="shared" si="3"/>
        <v>1.0010010010010027E-5</v>
      </c>
    </row>
    <row r="68" spans="1:14" ht="18" customHeight="1">
      <c r="A68" s="7" t="s">
        <v>264</v>
      </c>
      <c r="B68" s="7" t="s">
        <v>189</v>
      </c>
      <c r="C68" s="7" t="s">
        <v>190</v>
      </c>
      <c r="D68" s="7">
        <v>80</v>
      </c>
      <c r="E68" s="8">
        <v>0.12</v>
      </c>
      <c r="F68" s="8">
        <v>-11.3</v>
      </c>
      <c r="G68" s="20">
        <v>99</v>
      </c>
      <c r="H68" s="22">
        <f t="shared" ref="H68:H74" si="4">100-G68</f>
        <v>1</v>
      </c>
      <c r="I68" s="20">
        <v>99.9</v>
      </c>
      <c r="J68" s="22">
        <f t="shared" ref="J68:J74" si="5">100-I68</f>
        <v>9.9999999999994316E-2</v>
      </c>
      <c r="K68" s="22">
        <v>9.9000000000000088E-2</v>
      </c>
      <c r="L68" s="22">
        <v>1.0000000000000018E-3</v>
      </c>
      <c r="M68" s="22">
        <v>99.9</v>
      </c>
      <c r="N68" s="22">
        <f t="shared" si="3"/>
        <v>1.0010010010010027E-5</v>
      </c>
    </row>
    <row r="69" spans="1:14" ht="18" customHeight="1">
      <c r="A69" s="7" t="s">
        <v>264</v>
      </c>
      <c r="B69" s="7" t="s">
        <v>191</v>
      </c>
      <c r="C69" s="7" t="s">
        <v>192</v>
      </c>
      <c r="D69" s="7">
        <v>70</v>
      </c>
      <c r="E69" s="8">
        <v>0.16</v>
      </c>
      <c r="F69" s="8">
        <v>-7.3</v>
      </c>
      <c r="G69" s="20">
        <v>37.5</v>
      </c>
      <c r="H69" s="22">
        <f t="shared" si="4"/>
        <v>62.5</v>
      </c>
      <c r="I69" s="20">
        <v>75.5</v>
      </c>
      <c r="J69" s="22">
        <f t="shared" si="5"/>
        <v>24.5</v>
      </c>
      <c r="K69" s="22">
        <v>9.1875</v>
      </c>
      <c r="L69" s="22">
        <v>15.312500000000002</v>
      </c>
      <c r="M69" s="22">
        <v>75.5</v>
      </c>
      <c r="N69" s="22">
        <f t="shared" si="3"/>
        <v>0.20281456953642388</v>
      </c>
    </row>
    <row r="70" spans="1:14" ht="18" customHeight="1">
      <c r="A70" s="7" t="s">
        <v>264</v>
      </c>
      <c r="B70" s="7" t="s">
        <v>193</v>
      </c>
      <c r="C70" s="7" t="s">
        <v>194</v>
      </c>
      <c r="D70" s="7">
        <v>100</v>
      </c>
      <c r="E70" s="8">
        <v>0.17</v>
      </c>
      <c r="F70" s="8">
        <v>-10</v>
      </c>
      <c r="G70" s="20">
        <v>95</v>
      </c>
      <c r="H70" s="22">
        <f t="shared" si="4"/>
        <v>5</v>
      </c>
      <c r="I70" s="20">
        <v>99.9</v>
      </c>
      <c r="J70" s="22">
        <f t="shared" si="5"/>
        <v>9.9999999999994316E-2</v>
      </c>
      <c r="K70" s="22">
        <v>9.500000000000007E-2</v>
      </c>
      <c r="L70" s="22">
        <v>5.0000000000000088E-3</v>
      </c>
      <c r="M70" s="22">
        <v>99.9</v>
      </c>
      <c r="N70" s="22">
        <f>L70/M70</f>
        <v>5.0050050050050134E-5</v>
      </c>
    </row>
    <row r="71" spans="1:14" ht="18" customHeight="1">
      <c r="A71" s="7" t="s">
        <v>264</v>
      </c>
      <c r="B71" s="7" t="s">
        <v>195</v>
      </c>
      <c r="C71" s="7" t="s">
        <v>196</v>
      </c>
      <c r="D71" s="7">
        <v>175</v>
      </c>
      <c r="E71" s="8">
        <v>0.19</v>
      </c>
      <c r="F71" s="8">
        <v>-6</v>
      </c>
      <c r="G71" s="20">
        <v>26.5</v>
      </c>
      <c r="H71" s="22">
        <f t="shared" si="4"/>
        <v>73.5</v>
      </c>
      <c r="I71" s="20">
        <v>64.2</v>
      </c>
      <c r="J71" s="22">
        <f t="shared" si="5"/>
        <v>35.799999999999997</v>
      </c>
      <c r="K71" s="22">
        <v>9.4870000000000001</v>
      </c>
      <c r="L71" s="22">
        <v>26.312999999999999</v>
      </c>
      <c r="M71" s="22">
        <v>64.2</v>
      </c>
      <c r="N71" s="22">
        <f t="shared" si="3"/>
        <v>0.40985981308411212</v>
      </c>
    </row>
    <row r="72" spans="1:14" ht="18" customHeight="1">
      <c r="A72" s="7" t="s">
        <v>264</v>
      </c>
      <c r="B72" s="7" t="s">
        <v>197</v>
      </c>
      <c r="C72" s="7" t="s">
        <v>198</v>
      </c>
      <c r="D72" s="7">
        <v>65</v>
      </c>
      <c r="E72" s="8">
        <v>7.0000000000000007E-2</v>
      </c>
      <c r="F72" s="8">
        <v>-9.3000000000000007</v>
      </c>
      <c r="G72" s="20">
        <v>95</v>
      </c>
      <c r="H72" s="22">
        <f t="shared" si="4"/>
        <v>5</v>
      </c>
      <c r="I72" s="20">
        <v>99.9</v>
      </c>
      <c r="J72" s="22">
        <f t="shared" si="5"/>
        <v>9.9999999999994316E-2</v>
      </c>
      <c r="K72" s="22">
        <v>9.500000000000007E-2</v>
      </c>
      <c r="L72" s="22">
        <v>5.0000000000000088E-3</v>
      </c>
      <c r="M72" s="22">
        <v>99.9</v>
      </c>
      <c r="N72" s="22">
        <f>L72/M72</f>
        <v>5.0050050050050134E-5</v>
      </c>
    </row>
    <row r="73" spans="1:14" ht="18" customHeight="1">
      <c r="A73" s="7" t="s">
        <v>264</v>
      </c>
      <c r="B73" s="7" t="s">
        <v>199</v>
      </c>
      <c r="C73" s="7" t="s">
        <v>200</v>
      </c>
      <c r="D73" s="7">
        <v>65</v>
      </c>
      <c r="E73" s="8">
        <v>0.09</v>
      </c>
      <c r="F73" s="8">
        <v>-9</v>
      </c>
      <c r="G73" s="20">
        <v>75</v>
      </c>
      <c r="H73" s="22">
        <f t="shared" si="4"/>
        <v>25</v>
      </c>
      <c r="I73" s="20">
        <v>91.4</v>
      </c>
      <c r="J73" s="22">
        <f t="shared" si="5"/>
        <v>8.5999999999999943</v>
      </c>
      <c r="K73" s="22">
        <v>6.4499999999999975</v>
      </c>
      <c r="L73" s="22">
        <v>2.149999999999999</v>
      </c>
      <c r="M73" s="22">
        <v>91.4</v>
      </c>
      <c r="N73" s="22">
        <f t="shared" si="3"/>
        <v>2.3522975929978106E-2</v>
      </c>
    </row>
    <row r="74" spans="1:14" ht="18" customHeight="1">
      <c r="A74" s="7" t="s">
        <v>264</v>
      </c>
      <c r="B74" s="7" t="s">
        <v>201</v>
      </c>
      <c r="C74" s="7" t="s">
        <v>202</v>
      </c>
      <c r="D74" s="7">
        <v>5</v>
      </c>
      <c r="E74" s="8">
        <v>0.05</v>
      </c>
      <c r="F74" s="8">
        <v>-9.1999999999999993</v>
      </c>
      <c r="G74" s="20">
        <v>95</v>
      </c>
      <c r="H74" s="22">
        <f t="shared" si="4"/>
        <v>5</v>
      </c>
      <c r="I74" s="20">
        <v>91.2</v>
      </c>
      <c r="J74" s="22">
        <f t="shared" si="5"/>
        <v>8.7999999999999972</v>
      </c>
      <c r="K74" s="22">
        <v>8.3599999999999959</v>
      </c>
      <c r="L74" s="22">
        <v>0.44000000000000022</v>
      </c>
      <c r="M74" s="22">
        <v>91.2</v>
      </c>
      <c r="N74" s="22">
        <f t="shared" si="3"/>
        <v>4.8245614035087739E-3</v>
      </c>
    </row>
    <row r="76" spans="1:14" ht="18" customHeight="1">
      <c r="A76" s="45" t="s">
        <v>343</v>
      </c>
    </row>
  </sheetData>
  <mergeCells count="5">
    <mergeCell ref="N1:N2"/>
    <mergeCell ref="A1:A2"/>
    <mergeCell ref="B1:B2"/>
    <mergeCell ref="C1:C2"/>
    <mergeCell ref="E1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Lab-Helium isotope</vt:lpstr>
      <vt:lpstr>CO2-rich samples</vt:lpstr>
      <vt:lpstr>N2-rich samples</vt:lpstr>
      <vt:lpstr>He-C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Wenbin Zhao</dc:creator>
  <cp:lastModifiedBy>Wenbin Zhao</cp:lastModifiedBy>
  <dcterms:created xsi:type="dcterms:W3CDTF">2015-06-05T18:19:34Z</dcterms:created>
  <dcterms:modified xsi:type="dcterms:W3CDTF">2023-12-26T07:38:17Z</dcterms:modified>
</cp:coreProperties>
</file>