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" sheetId="1" r:id="rId4"/>
    <sheet state="visible" name="calculo r" sheetId="2" r:id="rId5"/>
  </sheets>
  <definedNames/>
  <calcPr/>
</workbook>
</file>

<file path=xl/sharedStrings.xml><?xml version="1.0" encoding="utf-8"?>
<sst xmlns="http://schemas.openxmlformats.org/spreadsheetml/2006/main" count="15" uniqueCount="14">
  <si>
    <t>Radio (cm)</t>
  </si>
  <si>
    <t>Ángulos (radio) (α)</t>
  </si>
  <si>
    <t>Ángulos</t>
  </si>
  <si>
    <t>x</t>
  </si>
  <si>
    <t>y</t>
  </si>
  <si>
    <t>y-</t>
  </si>
  <si>
    <t>Base</t>
  </si>
  <si>
    <t>Número de gores</t>
  </si>
  <si>
    <t>masa (Kg)</t>
  </si>
  <si>
    <t>g (m/s2)</t>
  </si>
  <si>
    <t>densidad aire (Kg/m³)</t>
  </si>
  <si>
    <t>Cd</t>
  </si>
  <si>
    <t>V (m/s)</t>
  </si>
  <si>
    <t>Radio 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</si>
</sst>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color theme="1"/>
      <name val="Comic Sans MS"/>
    </font>
    <font>
      <color theme="1"/>
      <name val="Comic Sans MS"/>
    </font>
    <font>
      <b/>
      <sz val="10.0"/>
      <color theme="1"/>
      <name val="Verdana"/>
    </font>
    <font>
      <sz val="10.0"/>
      <color theme="1"/>
      <name val="Verdana"/>
    </font>
    <font>
      <b/>
      <sz val="10.0"/>
      <color theme="1"/>
      <name val="Arial"/>
    </font>
    <font>
      <sz val="10.0"/>
      <color theme="1"/>
      <name val="Arial"/>
    </font>
    <font>
      <sz val="6.0"/>
      <color rgb="FF4C4C4C"/>
      <name val="Ubuntu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004586">
                  <a:alpha val="100000"/>
                </a:srgbClr>
              </a:solidFill>
              <a:ln cmpd="sng">
                <a:solidFill>
                  <a:srgbClr val="004586">
                    <a:alpha val="100000"/>
                  </a:srgbClr>
                </a:solidFill>
              </a:ln>
            </c:spPr>
          </c:marker>
          <c:cat>
            <c:strRef>
              <c:f>plantilla!$E$7:$E$16</c:f>
            </c:strRef>
          </c:cat>
          <c:val>
            <c:numRef>
              <c:f>plantilla!$F$7:$F$16</c:f>
              <c:numCache/>
            </c:numRef>
          </c:val>
          <c:smooth val="1"/>
        </c:ser>
        <c:ser>
          <c:idx val="1"/>
          <c:order val="1"/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FF420E">
                  <a:alpha val="100000"/>
                </a:srgbClr>
              </a:solidFill>
              <a:ln cmpd="sng">
                <a:solidFill>
                  <a:srgbClr val="FF420E">
                    <a:alpha val="100000"/>
                  </a:srgbClr>
                </a:solidFill>
              </a:ln>
            </c:spPr>
          </c:marker>
          <c:cat>
            <c:strRef>
              <c:f>plantilla!$E$7:$E$16</c:f>
            </c:strRef>
          </c:cat>
          <c:val>
            <c:numRef>
              <c:f>plantilla!$G$7:$G$16</c:f>
              <c:numCache/>
            </c:numRef>
          </c:val>
          <c:smooth val="1"/>
        </c:ser>
        <c:axId val="794119022"/>
        <c:axId val="202335927"/>
      </c:lineChart>
      <c:catAx>
        <c:axId val="794119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2335927"/>
      </c:catAx>
      <c:valAx>
        <c:axId val="202335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9411902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1019175</xdr:colOff>
      <xdr:row>19</xdr:row>
      <xdr:rowOff>28575</xdr:rowOff>
    </xdr:from>
    <xdr:ext cx="5657850" cy="38671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0.14"/>
    <col customWidth="1" min="3" max="3" width="26.14"/>
    <col customWidth="1" min="4" max="4" width="16.71"/>
    <col customWidth="1" min="5" max="5" width="20.43"/>
    <col customWidth="1" min="6" max="6" width="21.0"/>
    <col customWidth="1" min="7" max="7" width="16.57"/>
    <col customWidth="1" min="8" max="26" width="8.71"/>
  </cols>
  <sheetData>
    <row r="1" ht="12.75" customHeight="1"/>
    <row r="2" ht="12.75" customHeight="1">
      <c r="I2" s="1"/>
    </row>
    <row r="3" ht="12.75" customHeight="1">
      <c r="I3" s="2"/>
    </row>
    <row r="4" ht="12.75" customHeight="1">
      <c r="I4" s="3"/>
    </row>
    <row r="5" ht="12.75" customHeight="1"/>
    <row r="6" ht="12.75" customHeight="1">
      <c r="B6" s="4" t="s">
        <v>0</v>
      </c>
      <c r="C6" s="4" t="s">
        <v>1</v>
      </c>
      <c r="D6" s="4" t="s">
        <v>2</v>
      </c>
      <c r="E6" s="5" t="s">
        <v>3</v>
      </c>
      <c r="F6" s="5" t="s">
        <v>4</v>
      </c>
      <c r="G6" s="5" t="s">
        <v>5</v>
      </c>
      <c r="H6" s="4" t="s">
        <v>6</v>
      </c>
    </row>
    <row r="7" ht="12.75" customHeight="1">
      <c r="B7" s="6">
        <v>14.0</v>
      </c>
      <c r="C7" s="7">
        <v>0.0</v>
      </c>
      <c r="D7" s="7">
        <v>0.0</v>
      </c>
      <c r="E7" s="7">
        <f t="shared" ref="E7:E16" si="1">C7*$B$7</f>
        <v>0</v>
      </c>
      <c r="F7" s="7">
        <f t="shared" ref="F7:F16" si="2">(2*PI()*$B$7*COS(C7))/($B$9*2)</f>
        <v>4.398229715</v>
      </c>
      <c r="G7" s="7">
        <f t="shared" ref="G7:G16" si="3">F7*-1</f>
        <v>-4.398229715</v>
      </c>
      <c r="H7" s="7">
        <f>(2*PI()*B7)/B9</f>
        <v>8.79645943</v>
      </c>
    </row>
    <row r="8" ht="12.75" customHeight="1">
      <c r="B8" s="4" t="s">
        <v>7</v>
      </c>
      <c r="C8" s="7">
        <f>(10/90)*(PI()/2)</f>
        <v>0.1745329252</v>
      </c>
      <c r="D8" s="6">
        <v>10.0</v>
      </c>
      <c r="E8" s="7">
        <f t="shared" si="1"/>
        <v>2.443460953</v>
      </c>
      <c r="F8" s="7">
        <f t="shared" si="2"/>
        <v>4.331410723</v>
      </c>
      <c r="G8" s="7">
        <f t="shared" si="3"/>
        <v>-4.331410723</v>
      </c>
      <c r="H8" s="7"/>
    </row>
    <row r="9" ht="12.75" customHeight="1">
      <c r="B9" s="6">
        <v>10.0</v>
      </c>
      <c r="C9" s="7">
        <f>(20/90)*(PI()/2)</f>
        <v>0.3490658504</v>
      </c>
      <c r="D9" s="7">
        <v>20.0</v>
      </c>
      <c r="E9" s="7">
        <f t="shared" si="1"/>
        <v>4.886921906</v>
      </c>
      <c r="F9" s="7">
        <f t="shared" si="2"/>
        <v>4.132984008</v>
      </c>
      <c r="G9" s="7">
        <f t="shared" si="3"/>
        <v>-4.132984008</v>
      </c>
      <c r="H9" s="7"/>
    </row>
    <row r="10" ht="12.75" customHeight="1">
      <c r="B10" s="6"/>
      <c r="C10" s="7">
        <f>(30/90)*(PI()/2)</f>
        <v>0.5235987756</v>
      </c>
      <c r="D10" s="7">
        <v>30.0</v>
      </c>
      <c r="E10" s="7">
        <f t="shared" si="1"/>
        <v>7.330382858</v>
      </c>
      <c r="F10" s="7">
        <f t="shared" si="2"/>
        <v>3.808978665</v>
      </c>
      <c r="G10" s="7">
        <f t="shared" si="3"/>
        <v>-3.808978665</v>
      </c>
      <c r="H10" s="7"/>
    </row>
    <row r="11" ht="12.75" customHeight="1">
      <c r="B11" s="6"/>
      <c r="C11" s="7">
        <f>(40/90)*(PI()/2)</f>
        <v>0.6981317008</v>
      </c>
      <c r="D11" s="7">
        <v>40.0</v>
      </c>
      <c r="E11" s="7">
        <f t="shared" si="1"/>
        <v>9.773843811</v>
      </c>
      <c r="F11" s="7">
        <f t="shared" si="2"/>
        <v>3.369239433</v>
      </c>
      <c r="G11" s="7">
        <f t="shared" si="3"/>
        <v>-3.369239433</v>
      </c>
      <c r="H11" s="7"/>
    </row>
    <row r="12" ht="12.75" customHeight="1">
      <c r="B12" s="6"/>
      <c r="C12" s="7">
        <f>(50/90)*(PI()/2)</f>
        <v>0.872664626</v>
      </c>
      <c r="D12" s="7">
        <v>50.0</v>
      </c>
      <c r="E12" s="7">
        <f t="shared" si="1"/>
        <v>12.21730476</v>
      </c>
      <c r="F12" s="7">
        <f t="shared" si="2"/>
        <v>2.827127565</v>
      </c>
      <c r="G12" s="7">
        <f t="shared" si="3"/>
        <v>-2.827127565</v>
      </c>
      <c r="H12" s="7"/>
    </row>
    <row r="13" ht="12.75" customHeight="1">
      <c r="B13" s="6"/>
      <c r="C13" s="7">
        <f>(60/90)*(PI()/2)</f>
        <v>1.047197551</v>
      </c>
      <c r="D13" s="7">
        <v>60.0</v>
      </c>
      <c r="E13" s="7">
        <f t="shared" si="1"/>
        <v>14.66076572</v>
      </c>
      <c r="F13" s="7">
        <f t="shared" si="2"/>
        <v>2.199114858</v>
      </c>
      <c r="G13" s="7">
        <f t="shared" si="3"/>
        <v>-2.199114858</v>
      </c>
      <c r="H13" s="7"/>
    </row>
    <row r="14" ht="12.75" customHeight="1">
      <c r="B14" s="6"/>
      <c r="C14" s="7">
        <f>(70/90)*(PI()/2)</f>
        <v>1.221730476</v>
      </c>
      <c r="D14" s="7">
        <v>70.0</v>
      </c>
      <c r="E14" s="7">
        <f t="shared" si="1"/>
        <v>17.10422667</v>
      </c>
      <c r="F14" s="7">
        <f t="shared" si="2"/>
        <v>1.504283158</v>
      </c>
      <c r="G14" s="7">
        <f t="shared" si="3"/>
        <v>-1.504283158</v>
      </c>
      <c r="H14" s="7"/>
    </row>
    <row r="15" ht="12.75" customHeight="1">
      <c r="B15" s="6"/>
      <c r="C15" s="7">
        <f>(80/90)*(PI()/2)</f>
        <v>1.396263402</v>
      </c>
      <c r="D15" s="7">
        <v>80.0</v>
      </c>
      <c r="E15" s="7">
        <f t="shared" si="1"/>
        <v>19.54768762</v>
      </c>
      <c r="F15" s="7">
        <f t="shared" si="2"/>
        <v>0.763744575</v>
      </c>
      <c r="G15" s="7">
        <f t="shared" si="3"/>
        <v>-0.763744575</v>
      </c>
      <c r="H15" s="7"/>
    </row>
    <row r="16" ht="12.75" customHeight="1">
      <c r="B16" s="6"/>
      <c r="C16" s="7">
        <f>(90/90)*(PI()/2)</f>
        <v>1.570796327</v>
      </c>
      <c r="D16" s="7">
        <v>90.0</v>
      </c>
      <c r="E16" s="7">
        <f t="shared" si="1"/>
        <v>21.99114858</v>
      </c>
      <c r="F16" s="7">
        <f t="shared" si="2"/>
        <v>0</v>
      </c>
      <c r="G16" s="7">
        <f t="shared" si="3"/>
        <v>0</v>
      </c>
      <c r="H16" s="7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landscape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8.57"/>
    <col customWidth="1" min="3" max="3" width="20.0"/>
    <col customWidth="1" min="4" max="4" width="5.0"/>
    <col customWidth="1" min="5" max="5" width="7.71"/>
    <col customWidth="1" min="6" max="6" width="9.86"/>
    <col customWidth="1" min="7" max="7" width="11.57"/>
    <col customWidth="1" min="8" max="26" width="8.71"/>
  </cols>
  <sheetData>
    <row r="1" ht="12.75" customHeight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</row>
    <row r="2" ht="12.75" customHeight="1">
      <c r="A2" s="9">
        <v>0.35</v>
      </c>
      <c r="B2" s="9">
        <v>9.81</v>
      </c>
      <c r="C2" s="9">
        <v>1.22</v>
      </c>
      <c r="D2" s="9">
        <v>0.67</v>
      </c>
      <c r="E2" s="9">
        <v>6.0</v>
      </c>
      <c r="F2" s="9">
        <f> SQRT((A2*B2)/(C2*D2*E2^2*PI()))</f>
        <v>0.192719217</v>
      </c>
      <c r="G2" s="10"/>
    </row>
    <row r="3" ht="12.75" customHeight="1">
      <c r="F3" s="8" t="s">
        <v>0</v>
      </c>
    </row>
    <row r="4" ht="12.75" customHeight="1">
      <c r="F4" s="9">
        <f>F2*100</f>
        <v>19.2719217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landscape"/>
  <headerFooter>
    <oddHeader>&amp;C&amp;A</oddHeader>
    <oddFooter>&amp;CPágina &amp;P</oddFooter>
  </headerFooter>
  <drawing r:id="rId1"/>
</worksheet>
</file>